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aciones\Movimiento Natural de la Población\MNP WEB\Datos anuales\2022\"/>
    </mc:Choice>
  </mc:AlternateContent>
  <bookViews>
    <workbookView xWindow="-15" yWindow="-15" windowWidth="12000" windowHeight="9765" tabRatio="847" firstSheet="45" activeTab="56"/>
  </bookViews>
  <sheets>
    <sheet name="NAIXEMENTS" sheetId="68" r:id="rId1"/>
    <sheet name="N.1" sheetId="69" r:id="rId2"/>
    <sheet name="N.2" sheetId="70" r:id="rId3"/>
    <sheet name="N.3" sheetId="71" r:id="rId4"/>
    <sheet name="N.4" sheetId="73" r:id="rId5"/>
    <sheet name="N.5" sheetId="74" r:id="rId6"/>
    <sheet name="N.6" sheetId="75" r:id="rId7"/>
    <sheet name="N.7" sheetId="76" r:id="rId8"/>
    <sheet name="N.8" sheetId="77" r:id="rId9"/>
    <sheet name="N.9" sheetId="78" r:id="rId10"/>
    <sheet name="N.10" sheetId="79" r:id="rId11"/>
    <sheet name="N.11" sheetId="83" r:id="rId12"/>
    <sheet name="N.12" sheetId="101" r:id="rId13"/>
    <sheet name="N.13" sheetId="85" r:id="rId14"/>
    <sheet name="N.14" sheetId="86" r:id="rId15"/>
    <sheet name="N.15" sheetId="87" r:id="rId16"/>
    <sheet name="N.16" sheetId="88" r:id="rId17"/>
    <sheet name="N.17" sheetId="89" r:id="rId18"/>
    <sheet name="N.18" sheetId="99" r:id="rId19"/>
    <sheet name="N.19" sheetId="90" r:id="rId20"/>
    <sheet name="N.20" sheetId="91" r:id="rId21"/>
    <sheet name="MFT" sheetId="29" r:id="rId22"/>
    <sheet name="MFT.1" sheetId="11" r:id="rId23"/>
    <sheet name="MFT.2" sheetId="33" r:id="rId24"/>
    <sheet name="MFT.3" sheetId="36" r:id="rId25"/>
    <sheet name="MFT.4" sheetId="37" r:id="rId26"/>
    <sheet name="MFT.5" sheetId="60" r:id="rId27"/>
    <sheet name="MFT.6" sheetId="59" r:id="rId28"/>
    <sheet name="PARTS" sheetId="30" r:id="rId29"/>
    <sheet name="P.1" sheetId="9" r:id="rId30"/>
    <sheet name="P.2" sheetId="34" r:id="rId31"/>
    <sheet name="P.3" sheetId="40" r:id="rId32"/>
    <sheet name="P.4" sheetId="100" r:id="rId33"/>
    <sheet name="P.5" sheetId="8" r:id="rId34"/>
    <sheet name="P.6" sheetId="39" r:id="rId35"/>
    <sheet name="P.7" sheetId="38" r:id="rId36"/>
    <sheet name="P.8" sheetId="112" r:id="rId37"/>
    <sheet name="MATRIMONIS" sheetId="31" r:id="rId38"/>
    <sheet name="M.1" sheetId="63" r:id="rId39"/>
    <sheet name="M.2" sheetId="5" r:id="rId40"/>
    <sheet name="M.3" sheetId="42" r:id="rId41"/>
    <sheet name="M.4" sheetId="67" r:id="rId42"/>
    <sheet name="M.5" sheetId="66" r:id="rId43"/>
    <sheet name="M.6" sheetId="64" r:id="rId44"/>
    <sheet name="M.7" sheetId="27" r:id="rId45"/>
    <sheet name="M.8" sheetId="41" r:id="rId46"/>
    <sheet name="DEFUNCIONS" sheetId="32" r:id="rId47"/>
    <sheet name="D.1" sheetId="35" r:id="rId48"/>
    <sheet name="D.2" sheetId="26" r:id="rId49"/>
    <sheet name="D.3" sheetId="25" r:id="rId50"/>
    <sheet name="D.4" sheetId="24" r:id="rId51"/>
    <sheet name="D.5" sheetId="49" r:id="rId52"/>
    <sheet name="D.6" sheetId="61" r:id="rId53"/>
    <sheet name="D.7" sheetId="62" r:id="rId54"/>
    <sheet name="ANNEX" sheetId="92" r:id="rId55"/>
    <sheet name="A.1" sheetId="93" r:id="rId56"/>
    <sheet name="A.2" sheetId="94" r:id="rId57"/>
    <sheet name="A.3" sheetId="95" r:id="rId58"/>
    <sheet name="A.4" sheetId="96" r:id="rId59"/>
    <sheet name="A.5" sheetId="97" r:id="rId60"/>
  </sheets>
  <calcPr calcId="152511"/>
</workbook>
</file>

<file path=xl/calcChain.xml><?xml version="1.0" encoding="utf-8"?>
<calcChain xmlns="http://schemas.openxmlformats.org/spreadsheetml/2006/main">
  <c r="C18" i="95" l="1"/>
  <c r="C19" i="95"/>
  <c r="C13" i="95"/>
  <c r="C12" i="95"/>
  <c r="C11" i="95"/>
  <c r="C10" i="95"/>
  <c r="C9" i="95"/>
  <c r="C8" i="95"/>
  <c r="C7" i="95"/>
  <c r="C6" i="95"/>
  <c r="B16" i="66" l="1"/>
  <c r="B15" i="66"/>
  <c r="B14" i="66"/>
  <c r="B13" i="66"/>
  <c r="B12" i="66"/>
  <c r="B11" i="66"/>
  <c r="B10" i="66"/>
  <c r="B9" i="66"/>
  <c r="B8" i="66"/>
  <c r="B7" i="66"/>
  <c r="B6" i="66"/>
  <c r="L6" i="66"/>
  <c r="K6" i="66"/>
  <c r="J6" i="66"/>
  <c r="I6" i="66"/>
  <c r="H6" i="66"/>
  <c r="G6" i="66"/>
  <c r="F6" i="66"/>
  <c r="E6" i="66"/>
  <c r="D6" i="66"/>
  <c r="C6" i="66"/>
  <c r="D5" i="112"/>
  <c r="C5" i="112"/>
  <c r="B5" i="112"/>
  <c r="D5" i="36"/>
  <c r="C5" i="36"/>
  <c r="B5" i="36"/>
  <c r="D6" i="101" l="1"/>
  <c r="C6" i="101"/>
  <c r="B6" i="101"/>
  <c r="D7" i="79" l="1"/>
  <c r="C7" i="79"/>
  <c r="B7" i="79"/>
  <c r="N6" i="78"/>
  <c r="M6" i="78"/>
  <c r="L6" i="78"/>
  <c r="K6" i="78"/>
  <c r="J6" i="78"/>
  <c r="I6" i="78"/>
  <c r="H6" i="78"/>
  <c r="G6" i="78"/>
  <c r="F6" i="78"/>
  <c r="E6" i="78"/>
  <c r="D6" i="78"/>
  <c r="C6" i="78"/>
  <c r="B17" i="78"/>
  <c r="B16" i="78"/>
  <c r="B15" i="78"/>
  <c r="B14" i="78"/>
  <c r="B13" i="78"/>
  <c r="B12" i="78"/>
  <c r="B11" i="78"/>
  <c r="B10" i="78"/>
  <c r="B9" i="78"/>
  <c r="B8" i="78"/>
  <c r="B7" i="78"/>
  <c r="B9" i="97" l="1"/>
  <c r="B10" i="97" s="1"/>
  <c r="D7" i="49"/>
  <c r="C7" i="49"/>
  <c r="B7" i="49"/>
  <c r="A19" i="30"/>
  <c r="A9" i="30"/>
  <c r="A26" i="68" l="1"/>
  <c r="A3" i="68"/>
  <c r="A2" i="68"/>
  <c r="A15" i="92" l="1"/>
  <c r="A14" i="92"/>
  <c r="A13" i="92"/>
  <c r="A12" i="92"/>
  <c r="A11" i="92"/>
  <c r="A6" i="92"/>
  <c r="A5" i="92"/>
  <c r="A4" i="92"/>
  <c r="A3" i="92"/>
  <c r="A2" i="92"/>
  <c r="A44" i="68" l="1"/>
  <c r="A43" i="68"/>
  <c r="A42" i="68"/>
  <c r="A41" i="68"/>
  <c r="A40" i="68"/>
  <c r="A39" i="68"/>
  <c r="A38" i="68"/>
  <c r="A37" i="68"/>
  <c r="A36" i="68"/>
  <c r="A35" i="68"/>
  <c r="A34" i="68"/>
  <c r="A33" i="68"/>
  <c r="A32" i="68"/>
  <c r="A31" i="68"/>
  <c r="A30" i="68"/>
  <c r="A29" i="68"/>
  <c r="A28" i="68"/>
  <c r="A27" i="68"/>
  <c r="A25" i="68"/>
  <c r="A21" i="68"/>
  <c r="A20" i="68"/>
  <c r="A19" i="68"/>
  <c r="A18" i="68"/>
  <c r="A17" i="68"/>
  <c r="A16" i="68"/>
  <c r="A15" i="68"/>
  <c r="A14" i="68"/>
  <c r="A13" i="68"/>
  <c r="A12" i="68"/>
  <c r="A11" i="68"/>
  <c r="A10" i="68"/>
  <c r="A9" i="68"/>
  <c r="A8" i="68"/>
  <c r="A7" i="68"/>
  <c r="A6" i="68"/>
  <c r="A5" i="68"/>
  <c r="A4" i="68"/>
  <c r="A17" i="32" l="1"/>
  <c r="A16" i="32"/>
  <c r="A15" i="32"/>
  <c r="A14" i="32"/>
  <c r="A13" i="32"/>
  <c r="A11" i="32"/>
  <c r="A12" i="32"/>
  <c r="A8" i="32"/>
  <c r="A7" i="32"/>
  <c r="A6" i="32"/>
  <c r="A5" i="32"/>
  <c r="A4" i="32"/>
  <c r="A2" i="32"/>
  <c r="A3" i="32"/>
  <c r="A18" i="30"/>
  <c r="A17" i="30"/>
  <c r="A16" i="30"/>
  <c r="A15" i="30"/>
  <c r="A14" i="30"/>
  <c r="A13" i="30"/>
  <c r="A12" i="30"/>
  <c r="A8" i="30"/>
  <c r="A7" i="30"/>
  <c r="A6" i="30"/>
  <c r="A5" i="30"/>
  <c r="A4" i="30"/>
  <c r="A3" i="30"/>
  <c r="A2" i="30"/>
  <c r="A16" i="29" l="1"/>
  <c r="A15" i="29"/>
  <c r="A14" i="29"/>
  <c r="A13" i="29"/>
  <c r="A12" i="29"/>
  <c r="A11" i="29"/>
  <c r="A7" i="29"/>
  <c r="A6" i="29"/>
  <c r="A5" i="29"/>
  <c r="A4" i="29"/>
  <c r="A3" i="29"/>
  <c r="A2" i="29"/>
  <c r="A20" i="31" l="1"/>
  <c r="A19" i="31"/>
  <c r="A18" i="31"/>
  <c r="A17" i="31"/>
  <c r="A16" i="31"/>
  <c r="A15" i="31"/>
  <c r="A14" i="31"/>
  <c r="A13" i="31"/>
  <c r="A9" i="31"/>
  <c r="A8" i="31"/>
  <c r="A7" i="31"/>
  <c r="A6" i="31"/>
  <c r="A5" i="31"/>
  <c r="A4" i="31"/>
  <c r="A3" i="31"/>
  <c r="A2" i="31"/>
  <c r="C8" i="42"/>
  <c r="E8" i="42" l="1"/>
  <c r="E7" i="42"/>
  <c r="E6" i="42"/>
  <c r="E5" i="42"/>
  <c r="C7" i="42" l="1"/>
  <c r="C6" i="42"/>
  <c r="C5" i="42"/>
</calcChain>
</file>

<file path=xl/sharedStrings.xml><?xml version="1.0" encoding="utf-8"?>
<sst xmlns="http://schemas.openxmlformats.org/spreadsheetml/2006/main" count="1460" uniqueCount="630">
  <si>
    <t>Amb complicacions</t>
  </si>
  <si>
    <t>Naixements</t>
  </si>
  <si>
    <t>Relació de masculinitat al naixement</t>
  </si>
  <si>
    <t>Índex sintètic de fecunditat</t>
  </si>
  <si>
    <t>Taxa bruta de reproducció</t>
  </si>
  <si>
    <t>Edat mitjana a la maternitat per al primer naixement</t>
  </si>
  <si>
    <t>Percentatge de naixements de progenitors estrangers</t>
  </si>
  <si>
    <t>Percentatge de naixements en parts múltiples</t>
  </si>
  <si>
    <t>Percentatge de parts múltiples</t>
  </si>
  <si>
    <t>Percentatge de matrimonis exclusivament civils</t>
  </si>
  <si>
    <t>Mitjana de les edats al matrimoni</t>
  </si>
  <si>
    <t>Edat mitjana a la nupcialitat</t>
  </si>
  <si>
    <t>Saldo associat a la nupcialitat</t>
  </si>
  <si>
    <t>Taxa de mortalitat neonatal</t>
  </si>
  <si>
    <t>Percentatge de defuncions de població estrangera</t>
  </si>
  <si>
    <t>Taxa de creixement vegetatiu</t>
  </si>
  <si>
    <t>Percentatge de primers naixements</t>
  </si>
  <si>
    <t>Percentatge de segons naixements</t>
  </si>
  <si>
    <t>Percentatge de tercers naixements</t>
  </si>
  <si>
    <t>Percentatge de naixements prematurs</t>
  </si>
  <si>
    <t>Percentatge de naixements amb insuficiència ponderal</t>
  </si>
  <si>
    <t>Percentatges de naixements de mare estrangera</t>
  </si>
  <si>
    <t xml:space="preserve">Percentatge de naixements de pare estranger </t>
  </si>
  <si>
    <t>Edat mitjana a la maternitat per al tercer naixement</t>
  </si>
  <si>
    <t>Edat mitjana a la maternitat per al segon naixement</t>
  </si>
  <si>
    <t>Taxa de mortalitat fetal tardana</t>
  </si>
  <si>
    <t>El matrimoni s'inscriu a València</t>
  </si>
  <si>
    <t>El matrimoni s'inscriu i fixa la seua residència a València</t>
  </si>
  <si>
    <t>100 i més</t>
  </si>
  <si>
    <t xml:space="preserve">    De 100 i més</t>
  </si>
  <si>
    <t>Asistència personal sanitari</t>
  </si>
  <si>
    <t>Sí</t>
  </si>
  <si>
    <t>No</t>
  </si>
  <si>
    <t> De 20 a 24</t>
  </si>
  <si>
    <t> De 25 a 29</t>
  </si>
  <si>
    <t> De 30 a 34</t>
  </si>
  <si>
    <t> De 35 a 39</t>
  </si>
  <si>
    <t> De 40 a 44</t>
  </si>
  <si>
    <t> De 45 a 49</t>
  </si>
  <si>
    <t> De 50 a 54</t>
  </si>
  <si>
    <t> De 55 a 59</t>
  </si>
  <si>
    <t> De 60 a 64</t>
  </si>
  <si>
    <t xml:space="preserve">    De 15</t>
  </si>
  <si>
    <t xml:space="preserve">    De 16</t>
  </si>
  <si>
    <t xml:space="preserve">    De 17</t>
  </si>
  <si>
    <t xml:space="preserve">    De 18</t>
  </si>
  <si>
    <t xml:space="preserve">    De 19</t>
  </si>
  <si>
    <t xml:space="preserve">    De 20</t>
  </si>
  <si>
    <t xml:space="preserve">    De 21</t>
  </si>
  <si>
    <t xml:space="preserve">    De 22</t>
  </si>
  <si>
    <t xml:space="preserve">    De 23</t>
  </si>
  <si>
    <t xml:space="preserve">    De 24</t>
  </si>
  <si>
    <t xml:space="preserve">    De 25</t>
  </si>
  <si>
    <t xml:space="preserve">    De 26</t>
  </si>
  <si>
    <t xml:space="preserve">    De 27</t>
  </si>
  <si>
    <t xml:space="preserve">    De 28</t>
  </si>
  <si>
    <t xml:space="preserve">    De 29</t>
  </si>
  <si>
    <t xml:space="preserve">    De 30</t>
  </si>
  <si>
    <t xml:space="preserve">    De 31</t>
  </si>
  <si>
    <t xml:space="preserve">    De 32</t>
  </si>
  <si>
    <t xml:space="preserve">    De 33</t>
  </si>
  <si>
    <t xml:space="preserve">    De 34</t>
  </si>
  <si>
    <t xml:space="preserve">    De 35</t>
  </si>
  <si>
    <t xml:space="preserve">    De 36</t>
  </si>
  <si>
    <t xml:space="preserve">    De 37</t>
  </si>
  <si>
    <t xml:space="preserve">    De 38</t>
  </si>
  <si>
    <t xml:space="preserve">    De 39</t>
  </si>
  <si>
    <t xml:space="preserve">    De 40</t>
  </si>
  <si>
    <t xml:space="preserve">    De 41</t>
  </si>
  <si>
    <t xml:space="preserve">    De 42</t>
  </si>
  <si>
    <t xml:space="preserve">    De 43</t>
  </si>
  <si>
    <t xml:space="preserve">    De 44</t>
  </si>
  <si>
    <t xml:space="preserve">    De 45</t>
  </si>
  <si>
    <t xml:space="preserve">    De 46</t>
  </si>
  <si>
    <t xml:space="preserve">    De 47</t>
  </si>
  <si>
    <t xml:space="preserve">    De 48</t>
  </si>
  <si>
    <t xml:space="preserve">    De 49</t>
  </si>
  <si>
    <t> Total</t>
  </si>
  <si>
    <t> Dobles</t>
  </si>
  <si>
    <t> Triples</t>
  </si>
  <si>
    <t xml:space="preserve">    De 50</t>
  </si>
  <si>
    <t xml:space="preserve">    De 51</t>
  </si>
  <si>
    <t xml:space="preserve">    De 52</t>
  </si>
  <si>
    <t xml:space="preserve">    De 53</t>
  </si>
  <si>
    <t xml:space="preserve">    De 54</t>
  </si>
  <si>
    <t xml:space="preserve">    De 55</t>
  </si>
  <si>
    <t xml:space="preserve">    De 56</t>
  </si>
  <si>
    <t xml:space="preserve">    De 57</t>
  </si>
  <si>
    <t xml:space="preserve">    De 58</t>
  </si>
  <si>
    <t xml:space="preserve">    De 59</t>
  </si>
  <si>
    <t>Total</t>
  </si>
  <si>
    <t>Dobles</t>
  </si>
  <si>
    <t>Triples</t>
  </si>
  <si>
    <t>València</t>
  </si>
  <si>
    <t> Tots els naixements</t>
  </si>
  <si>
    <t>Homes</t>
  </si>
  <si>
    <t>Dones</t>
  </si>
  <si>
    <t> De mare casada</t>
  </si>
  <si>
    <t> De mare no casada</t>
  </si>
  <si>
    <t>Gener</t>
  </si>
  <si>
    <t>Febrer</t>
  </si>
  <si>
    <t>Març</t>
  </si>
  <si>
    <t>Juliol</t>
  </si>
  <si>
    <t>Assistit per personal sanitari</t>
  </si>
  <si>
    <t>No assistit per personal sanitari</t>
  </si>
  <si>
    <t>Al domicili</t>
  </si>
  <si>
    <t>A un centre sanitari</t>
  </si>
  <si>
    <t>A un altre lloc</t>
  </si>
  <si>
    <t>Prematurs</t>
  </si>
  <si>
    <t>Edat de la mare</t>
  </si>
  <si>
    <t> Menys de 20</t>
  </si>
  <si>
    <t>Edat del pare</t>
  </si>
  <si>
    <t> De 65 i més</t>
  </si>
  <si>
    <t> No hi consta</t>
  </si>
  <si>
    <t xml:space="preserve">    Menys de 15</t>
  </si>
  <si>
    <t xml:space="preserve">    De 50 i més</t>
  </si>
  <si>
    <t> Primer</t>
  </si>
  <si>
    <t> Segon</t>
  </si>
  <si>
    <t> Tercer</t>
  </si>
  <si>
    <t>Nové</t>
  </si>
  <si>
    <t>Desé i més</t>
  </si>
  <si>
    <t> Quart</t>
  </si>
  <si>
    <t>A terme</t>
  </si>
  <si>
    <t> Tots els parts</t>
  </si>
  <si>
    <t> Dos naixements</t>
  </si>
  <si>
    <t xml:space="preserve">Dos MFT </t>
  </si>
  <si>
    <t>Tres naixements</t>
  </si>
  <si>
    <t>Tres MFT</t>
  </si>
  <si>
    <t xml:space="preserve">    De 60 i més</t>
  </si>
  <si>
    <t> Fadrins</t>
  </si>
  <si>
    <t> Fadrines</t>
  </si>
  <si>
    <t>Amb lloc de residència València</t>
  </si>
  <si>
    <t>Amb lloc de la mort València</t>
  </si>
  <si>
    <t>Residents morts a València</t>
  </si>
  <si>
    <t> De 7 a 27 díes</t>
  </si>
  <si>
    <t> De 28 díes a 2 mesos</t>
  </si>
  <si>
    <t> De 3 a 5 mesos</t>
  </si>
  <si>
    <t> De 6 a 8 mesos</t>
  </si>
  <si>
    <t> De 9 a 11 mesos</t>
  </si>
  <si>
    <t> Casats</t>
  </si>
  <si>
    <t> Casades</t>
  </si>
  <si>
    <t>Maig</t>
  </si>
  <si>
    <t> D'1 a 6 díes</t>
  </si>
  <si>
    <t>Normal</t>
  </si>
  <si>
    <t>Distòcic</t>
  </si>
  <si>
    <t>Tots</t>
  </si>
  <si>
    <t>Dos xiquets</t>
  </si>
  <si>
    <t>Xiquet i xiqueta</t>
  </si>
  <si>
    <t>Dos xiquetes</t>
  </si>
  <si>
    <t>Tres xiquets</t>
  </si>
  <si>
    <t>Dos xiquets i una xiqueta</t>
  </si>
  <si>
    <t>Un xiquet i dos xiquetes</t>
  </si>
  <si>
    <t>Tres xiquetes</t>
  </si>
  <si>
    <t>Parts dobles</t>
  </si>
  <si>
    <t>Parts triples</t>
  </si>
  <si>
    <t> Exclusivament civil</t>
  </si>
  <si>
    <t> Segons la religió catòlica</t>
  </si>
  <si>
    <t>El matrimoni fixa la seua residència a València</t>
  </si>
  <si>
    <t xml:space="preserve"> </t>
  </si>
  <si>
    <t>Cinqué</t>
  </si>
  <si>
    <t>Sisé</t>
  </si>
  <si>
    <t>Seté</t>
  </si>
  <si>
    <t>Vuité</t>
  </si>
  <si>
    <t> Vidus</t>
  </si>
  <si>
    <t>Espanyola</t>
  </si>
  <si>
    <t>Resta Europa</t>
  </si>
  <si>
    <t>Àfrica</t>
  </si>
  <si>
    <t>Amèrica del Sud</t>
  </si>
  <si>
    <t>Àsia</t>
  </si>
  <si>
    <t>Altres</t>
  </si>
  <si>
    <t>No hi consta</t>
  </si>
  <si>
    <t>Divorciats</t>
  </si>
  <si>
    <t> Divorciades</t>
  </si>
  <si>
    <t>Colòmbia</t>
  </si>
  <si>
    <t>Romania</t>
  </si>
  <si>
    <t>Amèrica del Nord</t>
  </si>
  <si>
    <t>Amèrica Central</t>
  </si>
  <si>
    <t>Oceania</t>
  </si>
  <si>
    <t> De 15 a 19</t>
  </si>
  <si>
    <t>De 20 a 24</t>
  </si>
  <si>
    <t>De 25 a 29</t>
  </si>
  <si>
    <t>De 30 a 34</t>
  </si>
  <si>
    <t>De 35 a 39</t>
  </si>
  <si>
    <t>De 40 a 44</t>
  </si>
  <si>
    <t>De 45 a 49</t>
  </si>
  <si>
    <t>De 50 i més</t>
  </si>
  <si>
    <t>De 15 a 19</t>
  </si>
  <si>
    <t>Menys de 28 setmanes</t>
  </si>
  <si>
    <t>De 28 a 31 setmanes</t>
  </si>
  <si>
    <t>De 32 a 36 setmanes</t>
  </si>
  <si>
    <t>Part senzill</t>
  </si>
  <si>
    <t>Part doble</t>
  </si>
  <si>
    <t>Part triple</t>
  </si>
  <si>
    <t xml:space="preserve">Més de 4 kg </t>
  </si>
  <si>
    <t>De 37 a 41 setmanes</t>
  </si>
  <si>
    <t>De 5 a 9</t>
  </si>
  <si>
    <t>De 10 a 14</t>
  </si>
  <si>
    <t>De 50 a 54</t>
  </si>
  <si>
    <t>De 55 a 59</t>
  </si>
  <si>
    <t>De 60 a 64</t>
  </si>
  <si>
    <t>De 70 a 74</t>
  </si>
  <si>
    <t>De 75 a 79</t>
  </si>
  <si>
    <t>De 80 a 84</t>
  </si>
  <si>
    <t>De 90 a 94</t>
  </si>
  <si>
    <t>De 95 a 99</t>
  </si>
  <si>
    <t>Dos dones</t>
  </si>
  <si>
    <t>Dos homes</t>
  </si>
  <si>
    <t>Matrimonis que han fixat la seua residència a València</t>
  </si>
  <si>
    <t>Matrimonis inscrits a València</t>
  </si>
  <si>
    <t>15 a 19 anys</t>
  </si>
  <si>
    <t>20 a 24 anys</t>
  </si>
  <si>
    <t>25 a 29 anys</t>
  </si>
  <si>
    <t>30 a 34 anys</t>
  </si>
  <si>
    <t>35 a 39 anys</t>
  </si>
  <si>
    <t>40 a 44 anys</t>
  </si>
  <si>
    <t>45 a 49 anys</t>
  </si>
  <si>
    <t>50 a 54 anys</t>
  </si>
  <si>
    <t>55 a 59 anys</t>
  </si>
  <si>
    <t>60 i més anys</t>
  </si>
  <si>
    <t>Home i dona</t>
  </si>
  <si>
    <t>Dones casades</t>
  </si>
  <si>
    <t>Dones no casades</t>
  </si>
  <si>
    <t xml:space="preserve">Nota: L'interval protogenèsic es calcula com el temps entre mes i any del naixement i el mes i any del matrimoni. </t>
  </si>
  <si>
    <t>No és aplicable</t>
  </si>
  <si>
    <t>D'1 a 1,5 kg</t>
  </si>
  <si>
    <t>D'1,5 a 2 kg</t>
  </si>
  <si>
    <t>De 2 a 2,5 kg</t>
  </si>
  <si>
    <t>De 2,5 a 3 kg</t>
  </si>
  <si>
    <t>De 3 a 3,5 kg</t>
  </si>
  <si>
    <t>De 3,5 a 4 kg</t>
  </si>
  <si>
    <t xml:space="preserve">Nota: L'interval intergenèsic es calcula com el temps entre mes i any del naixement i el mes i any del naixement anterior. </t>
  </si>
  <si>
    <t>El càlcul d'aquest interval és aplicable per a naixements amb un ordre al naixement segon o superior.</t>
  </si>
  <si>
    <t>El càlcul d'aquest interval és aplicable per a mares casades que donen a llum el seu primer fill.</t>
  </si>
  <si>
    <t> Quart i més</t>
  </si>
  <si>
    <t>1 any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</si>
  <si>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</si>
  <si>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</si>
  <si>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</si>
  <si>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</si>
  <si>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</si>
  <si>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</si>
  <si>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</si>
  <si>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</si>
  <si>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</si>
  <si>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</si>
  <si>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12 anys</t>
  </si>
  <si>
    <t>13 anys</t>
  </si>
  <si>
    <t>14 anys</t>
  </si>
  <si>
    <t>15 anys</t>
  </si>
  <si>
    <t>16 anys</t>
  </si>
  <si>
    <t>17 anys</t>
  </si>
  <si>
    <t>18 anys</t>
  </si>
  <si>
    <t>19 anys</t>
  </si>
  <si>
    <t>20 anys</t>
  </si>
  <si>
    <t>21 anys</t>
  </si>
  <si>
    <t>22 anys</t>
  </si>
  <si>
    <t>23 anys</t>
  </si>
  <si>
    <t>24 anys</t>
  </si>
  <si>
    <t>25 anys</t>
  </si>
  <si>
    <t>26 anys</t>
  </si>
  <si>
    <t>27 anys</t>
  </si>
  <si>
    <t>28 anys</t>
  </si>
  <si>
    <t>29 anys</t>
  </si>
  <si>
    <t>30 anys</t>
  </si>
  <si>
    <t>31 anys</t>
  </si>
  <si>
    <t>32 anys</t>
  </si>
  <si>
    <t>33 anys</t>
  </si>
  <si>
    <t>34 anys</t>
  </si>
  <si>
    <t>35 anys</t>
  </si>
  <si>
    <t>36 anys</t>
  </si>
  <si>
    <t>37 anys</t>
  </si>
  <si>
    <t>38 anys</t>
  </si>
  <si>
    <t>39 anys</t>
  </si>
  <si>
    <t>40 anys</t>
  </si>
  <si>
    <t>41 anys</t>
  </si>
  <si>
    <t>42 anys</t>
  </si>
  <si>
    <t>43 anys</t>
  </si>
  <si>
    <t>44 anys</t>
  </si>
  <si>
    <t>45 anys</t>
  </si>
  <si>
    <t>46 anys</t>
  </si>
  <si>
    <t>47 anys</t>
  </si>
  <si>
    <t>48 anys</t>
  </si>
  <si>
    <t>49 anys</t>
  </si>
  <si>
    <t>Homes per 100 morts</t>
  </si>
  <si>
    <t>Fadrins</t>
  </si>
  <si>
    <t>Vidus</t>
  </si>
  <si>
    <t>Fadrines</t>
  </si>
  <si>
    <t>Divorciades</t>
  </si>
  <si>
    <t xml:space="preserve">    De 31</t>
  </si>
  <si>
    <t xml:space="preserve">    De 32</t>
  </si>
  <si>
    <t>De 85 a 89</t>
  </si>
  <si>
    <t>%</t>
  </si>
  <si>
    <t>Senzills</t>
  </si>
  <si>
    <t xml:space="preserve"> Parts senzills </t>
  </si>
  <si>
    <t>De 65 a 69</t>
  </si>
  <si>
    <t>M.4 Matrimonis de diferent sexe que han fixat la seua residència a València segons edat dels contraents</t>
  </si>
  <si>
    <t>M.5 Matrimonis de diferent sexe que han fixat la seua residència a València segons continent de nacionalitat dels contraents</t>
  </si>
  <si>
    <t>P.5 Parts segons edat de la mare, multiplicitat i vitalitat</t>
  </si>
  <si>
    <t>P.5 Partos según edad de la madre, multiplicidad y vitalidad</t>
  </si>
  <si>
    <t>P.7 Partos según multiplicidad y sexo</t>
  </si>
  <si>
    <t>A.2 Naixements amb residència de la mare València i principals indicadors</t>
  </si>
  <si>
    <t>A.3 Matrimonis que han fixat la seua residència a València i principals indicadors</t>
  </si>
  <si>
    <t>A.4 Defuncions amb residència del mort València i principals indicadors</t>
  </si>
  <si>
    <t>A.5 Resum dels fenòmens demogràfics</t>
  </si>
  <si>
    <t>A.5 Resumen de los fenómenos demográficos</t>
  </si>
  <si>
    <t>Taxa bruta de mortalitat</t>
  </si>
  <si>
    <t>Taxa de mortalitat infantil</t>
  </si>
  <si>
    <t>Taxa bruta de natalitat</t>
  </si>
  <si>
    <t>Percentatge de naixements de mare no casada</t>
  </si>
  <si>
    <t>Taxa global de fecunditat</t>
  </si>
  <si>
    <t>Taxa bruta de nupcialitat</t>
  </si>
  <si>
    <t>Mitjana de les edats de les mares al naixement</t>
  </si>
  <si>
    <t>Matrimonis de diferent sexe</t>
  </si>
  <si>
    <t>Matrimonis del mateix sexe</t>
  </si>
  <si>
    <t>Dones casades més d'una vegada</t>
  </si>
  <si>
    <t>Estrangera</t>
  </si>
  <si>
    <t>Nacionalitat mare espanyola</t>
  </si>
  <si>
    <t>Nacionalitat mare estrangera</t>
  </si>
  <si>
    <t>Quart</t>
  </si>
  <si>
    <t>Sisé i més</t>
  </si>
  <si>
    <t>Amb cesària</t>
  </si>
  <si>
    <t>Naixement</t>
  </si>
  <si>
    <t>Mort Fetal Tardana</t>
  </si>
  <si>
    <t>Part natural</t>
  </si>
  <si>
    <t>Part amb cesària</t>
  </si>
  <si>
    <t>P.4 Parts segons edat de la mare, tipus de part i maturitat</t>
  </si>
  <si>
    <t>P.4 Partos según edad de la madre, tipo de parto y maturidad</t>
  </si>
  <si>
    <t>Normalitat del part</t>
  </si>
  <si>
    <t>Tipus de part</t>
  </si>
  <si>
    <t>Maturitat</t>
  </si>
  <si>
    <t>Anexo</t>
  </si>
  <si>
    <t>42 i més setmanes</t>
  </si>
  <si>
    <t>Resta de països</t>
  </si>
  <si>
    <t>el Pakistan</t>
  </si>
  <si>
    <t>Edat de l'home</t>
  </si>
  <si>
    <t>Edat de la dona</t>
  </si>
  <si>
    <t>Nacionalitat  de l'home</t>
  </si>
  <si>
    <t>Nacionalitat de la dona</t>
  </si>
  <si>
    <t>Han fixat la seua residència a València</t>
  </si>
  <si>
    <t>Inscrits a València</t>
  </si>
  <si>
    <t>Vídues</t>
  </si>
  <si>
    <t>Natural</t>
  </si>
  <si>
    <t>Hondures</t>
  </si>
  <si>
    <t>la Xina</t>
  </si>
  <si>
    <t>M.4 Matrimonios de diferente sexo que han fijado su residencia en València según edad de los contrayentes</t>
  </si>
  <si>
    <t>M.5 Matrimonios de diferente sexo que han fijado su residencia en València según continente de nacionalidad de los contrayentes</t>
  </si>
  <si>
    <t>A.4 Defunciones con residencia del fallecido València y principales indicadores</t>
  </si>
  <si>
    <t>A.2 Nacimientos con residencia de la madre València y principales indicadores</t>
  </si>
  <si>
    <t>A.3 Matrimonios que han fijado su residencia en València y principales indicadores</t>
  </si>
  <si>
    <t xml:space="preserve"> Àsia</t>
  </si>
  <si>
    <t xml:space="preserve"> Oceania</t>
  </si>
  <si>
    <t xml:space="preserve"> Amèrica del Nord</t>
  </si>
  <si>
    <t xml:space="preserve"> Amèrica Central</t>
  </si>
  <si>
    <t xml:space="preserve"> Amèrica del Sud</t>
  </si>
  <si>
    <t>Abril</t>
  </si>
  <si>
    <t>Agost</t>
  </si>
  <si>
    <t>Setembre</t>
  </si>
  <si>
    <t>Octubre</t>
  </si>
  <si>
    <t>Novembre</t>
  </si>
  <si>
    <t>Desembre</t>
  </si>
  <si>
    <t>Juny</t>
  </si>
  <si>
    <t>el Brasil</t>
  </si>
  <si>
    <t>N.6 Naixements de mare no casada segons l'edat dels pares</t>
  </si>
  <si>
    <t>N.6 Nacimientos de madre no casada según la edad de los padres</t>
  </si>
  <si>
    <t>N.17 Naixements de mare casada segons anys de casada i ordre al naixement</t>
  </si>
  <si>
    <t>N.17 Nacimientos de madre casada según años de casada y orden al nacimiento</t>
  </si>
  <si>
    <t>N.19 Naixements segons continent de nacionalitat i edat de la mare</t>
  </si>
  <si>
    <t>N.19 Nacimientos según continente de nacionalidad y edad de la madre</t>
  </si>
  <si>
    <t>Itàlia</t>
  </si>
  <si>
    <t>l'Índia</t>
  </si>
  <si>
    <t>Annex</t>
  </si>
  <si>
    <t>D.7 Defuncions segons edat, any de naixement i sexe</t>
  </si>
  <si>
    <t>D.6 Defuncions segons nacionalitat, edat i sexe</t>
  </si>
  <si>
    <t>D.6 Defunciones según nacionalidad, edad y sexo</t>
  </si>
  <si>
    <t>D.5 Defuncions segons continent de nacionalitat i sexe</t>
  </si>
  <si>
    <t>D.5 Defunciones según continente de nacionalidad y sexo</t>
  </si>
  <si>
    <t>Veneçuela</t>
  </si>
  <si>
    <t>Nascuts vius amb residència de la mare València</t>
  </si>
  <si>
    <t>Morts fetals tardanes amb residència de la mare València</t>
  </si>
  <si>
    <t>Morts amb residència València</t>
  </si>
  <si>
    <t>Residia a València i no fixen la seua residència a València</t>
  </si>
  <si>
    <t>No residia a València i fixen residència a València</t>
  </si>
  <si>
    <t>Residia i fixen residència a València</t>
  </si>
  <si>
    <t>Matrimonis</t>
  </si>
  <si>
    <t>Matrimonios</t>
  </si>
  <si>
    <t>Muertes fetales tardías</t>
  </si>
  <si>
    <t>Morts fetals tardanes</t>
  </si>
  <si>
    <t>Un naixement i una MFT</t>
  </si>
  <si>
    <t>Dos naixements i una MFT</t>
  </si>
  <si>
    <t>Un naixement i dos MFT</t>
  </si>
  <si>
    <t>Parts</t>
  </si>
  <si>
    <t>Partos</t>
  </si>
  <si>
    <t>Defuncions</t>
  </si>
  <si>
    <t>Defunciones</t>
  </si>
  <si>
    <t>D.4 Defuncions segons edat, sexe i estat civil</t>
  </si>
  <si>
    <t>D.4 Defunciones según edad, sexo y estado civil</t>
  </si>
  <si>
    <t>Dones en primer matrimoni</t>
  </si>
  <si>
    <t>N.4 Naixements segons edat dels pares</t>
  </si>
  <si>
    <t>N.5 Naixements de mare casada segons edat dels pares</t>
  </si>
  <si>
    <t>N.7 Naixements segons sexe del nascut i estat civil i edat de la mare</t>
  </si>
  <si>
    <t>N.7 Nacimientos según sexo del nacido y estado civil y edad de la madre</t>
  </si>
  <si>
    <t>N.8 Naixements segons estat civil de la mare i ordre al naixement</t>
  </si>
  <si>
    <t>N.12 Naixements segons característiques del part i edat de la mare</t>
  </si>
  <si>
    <t>N.13 Naixements segons multiplicitat del part i edat de la mare</t>
  </si>
  <si>
    <t>N.14 Naixements segons pes del nascut i edat de la mare</t>
  </si>
  <si>
    <t>N.15 Naixements segons edat de la mare i interval intergenèsic</t>
  </si>
  <si>
    <t>0 anys</t>
  </si>
  <si>
    <t>Menys de 15 anys</t>
  </si>
  <si>
    <t>N.16 Naixements de mare casada segons edat de la mare i interval protogenèsic</t>
  </si>
  <si>
    <t>N.1 Naixements amb lloc d'inscripció València segons sexe del nascut i estat civil de la mare</t>
  </si>
  <si>
    <t>N.1 Nacimientos con lugar de inscripción València según sexo del nacido y estado civil de la madre</t>
  </si>
  <si>
    <t>N.3 Nacimientos según mes del año y sexo del nacido</t>
  </si>
  <si>
    <t>N.3 Naixements segons mes de l'any i sexe del nascut</t>
  </si>
  <si>
    <t>N.4 Nacimientos según edad de los padres</t>
  </si>
  <si>
    <t xml:space="preserve">    Menys de 15 anys</t>
  </si>
  <si>
    <t> Menys de 20 anys</t>
  </si>
  <si>
    <t>N.5 Nacimientos de madre casada según edad de los padres</t>
  </si>
  <si>
    <t>N.8 Nacimientos según estado civil de la madre y orden al nacimiento</t>
  </si>
  <si>
    <t>N.9 Nacimientos según continente de nacionalidad de la madre y del padre</t>
  </si>
  <si>
    <t>N.9 Naixements segons continent de nacionalitat de la mare i del pare</t>
  </si>
  <si>
    <t>N.10 Naixements segons sexe del nascut i país de nacionalitat de la mare</t>
  </si>
  <si>
    <t>N.10 Nacimientos según sexo del nacido y país de nacionalidad de la madre</t>
  </si>
  <si>
    <t>N.12 Nacimientos según características del parto y edad de la madre</t>
  </si>
  <si>
    <t>N.13 Nacimientos según multiplicidad del parto y edad de la madre</t>
  </si>
  <si>
    <t>N.14 Nacimientos según peso del nacido y edad de la madre</t>
  </si>
  <si>
    <t>Menys d'1 kg</t>
  </si>
  <si>
    <t>N.15 Nacimientos según edad de la madre e intervalo intergenésico</t>
  </si>
  <si>
    <t>N.16 Nacimientos de madre casada según edad de la madre e intervalo protogenésico</t>
  </si>
  <si>
    <t>Menys d'1 any</t>
  </si>
  <si>
    <t>20 anys i més</t>
  </si>
  <si>
    <t>50 anys i més</t>
  </si>
  <si>
    <t>N.20 Nacimientos según edad de la madre, año de nacimiento y orden al nacimiento</t>
  </si>
  <si>
    <t>N.20 Naixements segons edat de la mare, any de naixement i ordre al naixement</t>
  </si>
  <si>
    <t>Nacimientos</t>
  </si>
  <si>
    <t>Creixement vegetatiu</t>
  </si>
  <si>
    <t>Contraents dones</t>
  </si>
  <si>
    <r>
      <t xml:space="preserve">Contraents </t>
    </r>
    <r>
      <rPr>
        <sz val="10"/>
        <color rgb="FF0070C0"/>
        <rFont val="Times New Roman"/>
        <family val="1"/>
      </rPr>
      <t>homes</t>
    </r>
  </si>
  <si>
    <t>MFT.3 Muertes fetales tardías según maturidad, normalidad y asistencia sanitaria</t>
  </si>
  <si>
    <t>MFT.3 Morts fetals tardanes segons maturitat, normalitat i assistència sanitària</t>
  </si>
  <si>
    <t>MFT.6 Morts fetals tardanes segons nombre de setmanes de gestació</t>
  </si>
  <si>
    <t>MFT.6 Muertes fetales tardías según número de semanas de gestación</t>
  </si>
  <si>
    <t>P.3 Parts segons mes de l'any</t>
  </si>
  <si>
    <t>P.3 Partos según mes del año</t>
  </si>
  <si>
    <t> Segons una altra religió</t>
  </si>
  <si>
    <t>P.6 Parts segons multiplicitat i tipus</t>
  </si>
  <si>
    <t>P.6 Partos según multiplicidad y tipo</t>
  </si>
  <si>
    <t>P.7 Parts segons multiplicitat i sexe</t>
  </si>
  <si>
    <t>D.3 Defuncions de menors d'un any segons edat i sexe</t>
  </si>
  <si>
    <t>D.3 Defunciones de menores de un año según edad y sexo</t>
  </si>
  <si>
    <t xml:space="preserve">    Menors d'1 any</t>
  </si>
  <si>
    <t xml:space="preserve">    D'1</t>
  </si>
  <si>
    <t xml:space="preserve">    De 2</t>
  </si>
  <si>
    <t xml:space="preserve">    De 3</t>
  </si>
  <si>
    <t xml:space="preserve">    De 4</t>
  </si>
  <si>
    <t xml:space="preserve">    De 5</t>
  </si>
  <si>
    <t xml:space="preserve">    De 6</t>
  </si>
  <si>
    <t xml:space="preserve">    De 7</t>
  </si>
  <si>
    <t xml:space="preserve">    De 8</t>
  </si>
  <si>
    <t xml:space="preserve">    De 9</t>
  </si>
  <si>
    <t xml:space="preserve">    De 10</t>
  </si>
  <si>
    <t xml:space="preserve">    De 11</t>
  </si>
  <si>
    <t xml:space="preserve">    De 12</t>
  </si>
  <si>
    <t xml:space="preserve">    De 13</t>
  </si>
  <si>
    <t xml:space="preserve">    De 14</t>
  </si>
  <si>
    <t xml:space="preserve">    De 17</t>
  </si>
  <si>
    <t xml:space="preserve">    De 60</t>
  </si>
  <si>
    <t xml:space="preserve">    De 61</t>
  </si>
  <si>
    <t xml:space="preserve">    De 62</t>
  </si>
  <si>
    <t xml:space="preserve">    De 63</t>
  </si>
  <si>
    <t xml:space="preserve">    De 64</t>
  </si>
  <si>
    <t xml:space="preserve">    De 65</t>
  </si>
  <si>
    <t xml:space="preserve">    De 66</t>
  </si>
  <si>
    <t xml:space="preserve">    De 67</t>
  </si>
  <si>
    <t xml:space="preserve">    De 68</t>
  </si>
  <si>
    <t xml:space="preserve">    De 69</t>
  </si>
  <si>
    <t xml:space="preserve">    De 70</t>
  </si>
  <si>
    <t xml:space="preserve">    De 71</t>
  </si>
  <si>
    <t xml:space="preserve">    De 72</t>
  </si>
  <si>
    <t xml:space="preserve">    De 73</t>
  </si>
  <si>
    <t xml:space="preserve">    De 74</t>
  </si>
  <si>
    <t xml:space="preserve">    De 75</t>
  </si>
  <si>
    <t xml:space="preserve">    De 76</t>
  </si>
  <si>
    <t xml:space="preserve">    De 77</t>
  </si>
  <si>
    <t xml:space="preserve">    De 78</t>
  </si>
  <si>
    <t xml:space="preserve">    De 79</t>
  </si>
  <si>
    <t xml:space="preserve">    De 80</t>
  </si>
  <si>
    <t xml:space="preserve">    De 81</t>
  </si>
  <si>
    <t xml:space="preserve">    De 82</t>
  </si>
  <si>
    <t xml:space="preserve">    De 83</t>
  </si>
  <si>
    <t xml:space="preserve">    De 84</t>
  </si>
  <si>
    <t xml:space="preserve">    De 85</t>
  </si>
  <si>
    <t xml:space="preserve">    De 86</t>
  </si>
  <si>
    <t xml:space="preserve">    De 87</t>
  </si>
  <si>
    <t xml:space="preserve">    De 88</t>
  </si>
  <si>
    <t xml:space="preserve">    De 89</t>
  </si>
  <si>
    <t xml:space="preserve">    De 90</t>
  </si>
  <si>
    <t xml:space="preserve">    De 91</t>
  </si>
  <si>
    <t xml:space="preserve">    De 92</t>
  </si>
  <si>
    <t xml:space="preserve">    De 93</t>
  </si>
  <si>
    <t xml:space="preserve">    De 94</t>
  </si>
  <si>
    <t xml:space="preserve">    De 95</t>
  </si>
  <si>
    <t xml:space="preserve">    De 96</t>
  </si>
  <si>
    <t xml:space="preserve">    De 97</t>
  </si>
  <si>
    <t xml:space="preserve">    De 98</t>
  </si>
  <si>
    <t xml:space="preserve">    De 99</t>
  </si>
  <si>
    <t>Divorciats o separats</t>
  </si>
  <si>
    <t> Vídues</t>
  </si>
  <si>
    <t>Divorciades o separades</t>
  </si>
  <si>
    <t>Menys de 5 anys</t>
  </si>
  <si>
    <t>72 anys</t>
  </si>
  <si>
    <t>73 anys</t>
  </si>
  <si>
    <t>74 anys</t>
  </si>
  <si>
    <t>75 anys</t>
  </si>
  <si>
    <t>76 anys</t>
  </si>
  <si>
    <t>77 anys</t>
  </si>
  <si>
    <t>78 anys</t>
  </si>
  <si>
    <t>79 anys</t>
  </si>
  <si>
    <t>80 anys</t>
  </si>
  <si>
    <t>81 anys</t>
  </si>
  <si>
    <t>82 anys</t>
  </si>
  <si>
    <t>83 anys</t>
  </si>
  <si>
    <t>84 anys</t>
  </si>
  <si>
    <t>85 anys</t>
  </si>
  <si>
    <t>50 anys</t>
  </si>
  <si>
    <t>86 anys</t>
  </si>
  <si>
    <t>51 anys</t>
  </si>
  <si>
    <t>87 anys</t>
  </si>
  <si>
    <t>52 anys</t>
  </si>
  <si>
    <t>88 anys</t>
  </si>
  <si>
    <t>53 anys</t>
  </si>
  <si>
    <t>89 anys</t>
  </si>
  <si>
    <t>54 anys</t>
  </si>
  <si>
    <t>90 anys</t>
  </si>
  <si>
    <t>55 anys</t>
  </si>
  <si>
    <t>91 anys</t>
  </si>
  <si>
    <t>56 anys</t>
  </si>
  <si>
    <t>92 anys</t>
  </si>
  <si>
    <t>57 anys</t>
  </si>
  <si>
    <t>93 anys</t>
  </si>
  <si>
    <t>58 anys</t>
  </si>
  <si>
    <t>94 anys</t>
  </si>
  <si>
    <t>59 anys</t>
  </si>
  <si>
    <t>95 anys</t>
  </si>
  <si>
    <t>60 anys</t>
  </si>
  <si>
    <t>96 anys</t>
  </si>
  <si>
    <t>61 anys</t>
  </si>
  <si>
    <t>97 anys</t>
  </si>
  <si>
    <t>62 anys</t>
  </si>
  <si>
    <t>98 anys</t>
  </si>
  <si>
    <t>63 anys</t>
  </si>
  <si>
    <t>99 anys</t>
  </si>
  <si>
    <t>64 anys</t>
  </si>
  <si>
    <t>65 anys</t>
  </si>
  <si>
    <t>66 anys</t>
  </si>
  <si>
    <t>67 anys</t>
  </si>
  <si>
    <t>68 anys</t>
  </si>
  <si>
    <t>69 anys</t>
  </si>
  <si>
    <t>70 anys</t>
  </si>
  <si>
    <t>71 anys</t>
  </si>
  <si>
    <t>100 anys o més</t>
  </si>
  <si>
    <t>D.7 Defunciones según edad, año de nacimiento y sexo</t>
  </si>
  <si>
    <t>A.1 Població de dret calculada a 1 de juliol a València segons edat i sexe</t>
  </si>
  <si>
    <t>A.1 Población de derecho calculada a 1 de julio en València según edad y sexo</t>
  </si>
  <si>
    <t>N.11 Nacimientos según número de semanas de gestación y maturidad y edad de la madre</t>
  </si>
  <si>
    <t>N.11 Naixements segons nombre de setmanes de gestació i maturitat i edat de la mare</t>
  </si>
  <si>
    <t>M.1 Matrimonis que han fixat la seua residència a València o inscrits a València segons sexe dels cònjuges</t>
  </si>
  <si>
    <t>M.1 Matrimonios que han fijado su residencia en València o inscritos en València según sexo de los cónyuges</t>
  </si>
  <si>
    <t>M.3 Matrimonis que han fixat la seua residència a València o inscrits a València segons tipus de celebració</t>
  </si>
  <si>
    <t>M.3 Matrimonios que han fijado su residencia en València o inscritos en València según forma de celebración</t>
  </si>
  <si>
    <t> Menys de 24 hores</t>
  </si>
  <si>
    <t>Taxa de mortalitat població de 65 o més anys</t>
  </si>
  <si>
    <t xml:space="preserve">MFT.4 Morts fetals tardanes segons mes de l'any </t>
  </si>
  <si>
    <t>MFT.4 Muertes fetales tardías según mes del año</t>
  </si>
  <si>
    <t>MFT.5 Morts fetals tardanes segons edat de la mare</t>
  </si>
  <si>
    <t>MFT.5 Muertes fetales tardías según edad de la madre</t>
  </si>
  <si>
    <t xml:space="preserve">MFT.1 Morts fetals tardanes amb municipi d'inscripció València segons sexe del fetus i estat civil de la mare </t>
  </si>
  <si>
    <t>MFT.1 Muertes fetales tardías con municipio de inscripción València según sexo del feto y estado civil de la madre</t>
  </si>
  <si>
    <t>MFT.2 Morts fetals tardanes amb municipi de residència de la mare València segons sexe del fetus i estat civil de la mare</t>
  </si>
  <si>
    <t>MFT.2 Muertes fetales tardías con municipio de residencia de la madre València según sexo del feto y estado civil de la madre</t>
  </si>
  <si>
    <t>P.1 Parts amb municipi d'inscripció València segons edat de la mare, multiplicitat i maturitat</t>
  </si>
  <si>
    <t>P.1 Partos con municipio de inscripción València según edad de la madre, multiplicidad y maturidad</t>
  </si>
  <si>
    <t>P.2 Parts amb municipi de residència de la mare València segons edat de la mare, multiplicitat i maturitat</t>
  </si>
  <si>
    <t>P.2 Partos con municipi de residencia de la madre València según edad de la madre, multiplicidad y maturidad</t>
  </si>
  <si>
    <t>D.1 Defuncions segons municipi de residència, municipi de la mort i sexe</t>
  </si>
  <si>
    <t>D.1 Defunciones según municipio de residencia, municipio de fallecimiento y sexo</t>
  </si>
  <si>
    <t>D.2 Defuncions segons mes de l'any i sexe</t>
  </si>
  <si>
    <t>D.2 Defunciones según mes del año y sexo</t>
  </si>
  <si>
    <t>Percentatge de quarts naixements</t>
  </si>
  <si>
    <t>Percentatge de cinquens naixements o més</t>
  </si>
  <si>
    <t>Percentatge de naixements en part amb cesària</t>
  </si>
  <si>
    <t>Percentatge de nascuts en parts múltiples respecte parits en parts múltiples</t>
  </si>
  <si>
    <t>Edat mitjana a la maternitat</t>
  </si>
  <si>
    <t>Interval protogenèsic mitjà (anys)</t>
  </si>
  <si>
    <t>Interval intergenèsic mitjà (anys)</t>
  </si>
  <si>
    <t>N.2 Naixements amb lloc de residència de la mare València per sexe i estat civil de la mare</t>
  </si>
  <si>
    <t>N.2 Nacimientos con lugar de residencia de la madre València por sexo y estado civil de la madre</t>
  </si>
  <si>
    <t>Casada</t>
  </si>
  <si>
    <t>Resta UE (27)</t>
  </si>
  <si>
    <t>el Marroc</t>
  </si>
  <si>
    <t>Equador</t>
  </si>
  <si>
    <t>N.18 Naixements segons edat de la mare i situació de convivència</t>
  </si>
  <si>
    <t>N.18 Nacimientos según edad de la madre y situación de convivencia</t>
  </si>
  <si>
    <t xml:space="preserve">No casada </t>
  </si>
  <si>
    <t>Unió estable</t>
  </si>
  <si>
    <t>Sense unió estable</t>
  </si>
  <si>
    <t>P.8 Parts segons tipus de part i setmanes de gestació</t>
  </si>
  <si>
    <t>P.8 Partos según tipo de parto y semanas de gestación</t>
  </si>
  <si>
    <t>De 42 y més setmanes</t>
  </si>
  <si>
    <t>M.2 Matrimonis que han fixat la seua residència a València segons mes de l'any i sexe dels cònjuges</t>
  </si>
  <si>
    <t>M.2 Matrimonios que han fijado su residencia en València según mes del año y sexo de los cónyuges</t>
  </si>
  <si>
    <t>M.6 Contraents segons sexe, lloc de residència anterior i lloc on estableixen la seua residència</t>
  </si>
  <si>
    <t>M.6 Contrayentes según sexo, lugar de residencia anterior y lugar donde establecen su residencia</t>
  </si>
  <si>
    <t>M.7 Contraents que han fixat la seua residència a València segons sexe, edat i estat civil anterior</t>
  </si>
  <si>
    <t>M.7 Contrayentes que han fijado su residencia en València según sexo, edad y estado civil anterior</t>
  </si>
  <si>
    <t>M.8 Residents a València que han contret matrimoni segons sexe, municipi d'inscripció i municipi on han fixat la seua residència</t>
  </si>
  <si>
    <t>M.8 Residentes en València que han contraído matrimonio según sexo, municipio de inscripción y municipio donde han fijado su residencia</t>
  </si>
  <si>
    <t>Nacionalitat de la mare</t>
  </si>
  <si>
    <t>Nacionalitat pare espanyola</t>
  </si>
  <si>
    <t>Nacionalitat pare estrangera</t>
  </si>
  <si>
    <t>Ucraïna</t>
  </si>
  <si>
    <t>l'Argentina</t>
  </si>
  <si>
    <t>Rússia</t>
  </si>
  <si>
    <t>Sense cesària</t>
  </si>
  <si>
    <t>11 anys i més</t>
  </si>
  <si>
    <t>Lloc del part</t>
  </si>
  <si>
    <t>Centre sanitari</t>
  </si>
  <si>
    <t>Domicili particular</t>
  </si>
  <si>
    <t>Altre lloc</t>
  </si>
  <si>
    <t>Xiquet</t>
  </si>
  <si>
    <t>Xiqueta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</si>
</sst>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"/>
    <numFmt numFmtId="165" formatCode="_-* #,##0.00\ [$€]_-;\-* #,##0.00\ [$€]_-;_-* &quot;-&quot;??\ [$€]_-;_-@_-"/>
    <numFmt numFmtId="166" formatCode="#,##0.000"/>
    <numFmt numFmtId="167" formatCode="0.0%"/>
    <numFmt numFmtId="168" formatCode="#,##0_ ;\-#,##0\ "/>
    <numFmt numFmtId="169" formatCode="0_ ;\-0\ "/>
    <numFmt numFmtId="170" formatCode="_-* #,##0.0000\ [$€-803]_-;\-* #,##0.0000\ [$€-803]_-;_-* &quot;-&quot;????\ [$€-803]_-;_-@_-"/>
    <numFmt numFmtId="173" formatCode="_-* #,##0.0000\ [$€]_-;\-* #,##0.0000\ [$€]_-;_-* &quot;-&quot;??\ [$€]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</font>
    <font>
      <sz val="10"/>
      <color theme="0" tint="-0.499984740745262"/>
      <name val="Times New Roman"/>
      <family val="1"/>
    </font>
    <font>
      <sz val="10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9"/>
      </left>
      <right/>
      <top/>
      <bottom/>
      <diagonal/>
    </border>
    <border>
      <left style="medium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</borders>
  <cellStyleXfs count="11">
    <xf numFmtId="165" fontId="0" fillId="0" borderId="0"/>
    <xf numFmtId="165" fontId="2" fillId="0" borderId="0" applyFont="0" applyFill="0" applyBorder="0" applyAlignment="0" applyProtection="0"/>
    <xf numFmtId="165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5" fontId="2" fillId="0" borderId="0"/>
    <xf numFmtId="0" fontId="1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58">
    <xf numFmtId="165" fontId="0" fillId="0" borderId="0" xfId="0"/>
    <xf numFmtId="165" fontId="5" fillId="0" borderId="0" xfId="0" applyFont="1"/>
    <xf numFmtId="165" fontId="6" fillId="0" borderId="0" xfId="0" applyFont="1" applyFill="1" applyBorder="1"/>
    <xf numFmtId="165" fontId="5" fillId="0" borderId="0" xfId="0" applyFont="1" applyFill="1" applyBorder="1"/>
    <xf numFmtId="165" fontId="7" fillId="0" borderId="0" xfId="0" applyFont="1" applyFill="1" applyBorder="1"/>
    <xf numFmtId="165" fontId="6" fillId="2" borderId="0" xfId="0" applyFont="1" applyFill="1" applyBorder="1"/>
    <xf numFmtId="165" fontId="6" fillId="2" borderId="0" xfId="0" applyFont="1" applyFill="1" applyBorder="1" applyAlignment="1">
      <alignment horizontal="right"/>
    </xf>
    <xf numFmtId="3" fontId="5" fillId="0" borderId="0" xfId="0" applyNumberFormat="1" applyFont="1"/>
    <xf numFmtId="3" fontId="6" fillId="2" borderId="0" xfId="0" applyNumberFormat="1" applyFont="1" applyFill="1" applyBorder="1" applyAlignment="1">
      <alignment horizontal="right" wrapText="1"/>
    </xf>
    <xf numFmtId="165" fontId="5" fillId="0" borderId="0" xfId="0" applyFont="1" applyFill="1" applyBorder="1" applyAlignment="1">
      <alignment horizontal="left" indent="1"/>
    </xf>
    <xf numFmtId="3" fontId="5" fillId="0" borderId="0" xfId="0" applyNumberFormat="1" applyFont="1" applyFill="1" applyBorder="1"/>
    <xf numFmtId="3" fontId="6" fillId="0" borderId="0" xfId="0" applyNumberFormat="1" applyFont="1" applyFill="1" applyBorder="1"/>
    <xf numFmtId="3" fontId="7" fillId="0" borderId="0" xfId="0" applyNumberFormat="1" applyFont="1" applyFill="1" applyBorder="1"/>
    <xf numFmtId="3" fontId="6" fillId="2" borderId="0" xfId="0" applyNumberFormat="1" applyFont="1" applyFill="1" applyBorder="1"/>
    <xf numFmtId="3" fontId="6" fillId="2" borderId="3" xfId="0" applyNumberFormat="1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/>
    </xf>
    <xf numFmtId="165" fontId="5" fillId="0" borderId="0" xfId="0" applyFont="1" applyFill="1" applyBorder="1" applyAlignment="1">
      <alignment horizontal="left" indent="2"/>
    </xf>
    <xf numFmtId="165" fontId="6" fillId="2" borderId="3" xfId="0" applyFont="1" applyFill="1" applyBorder="1"/>
    <xf numFmtId="165" fontId="6" fillId="2" borderId="3" xfId="0" applyFont="1" applyFill="1" applyBorder="1" applyAlignment="1">
      <alignment horizontal="right"/>
    </xf>
    <xf numFmtId="165" fontId="6" fillId="2" borderId="0" xfId="0" applyFont="1" applyFill="1" applyBorder="1" applyAlignment="1">
      <alignment horizontal="right" wrapText="1"/>
    </xf>
    <xf numFmtId="165" fontId="5" fillId="0" borderId="0" xfId="0" applyFont="1" applyFill="1" applyBorder="1" applyAlignment="1">
      <alignment horizontal="left" wrapText="1" indent="1"/>
    </xf>
    <xf numFmtId="165" fontId="6" fillId="0" borderId="0" xfId="0" applyFont="1" applyAlignment="1">
      <alignment horizontal="left"/>
    </xf>
    <xf numFmtId="165" fontId="7" fillId="0" borderId="0" xfId="0" applyFont="1" applyAlignment="1">
      <alignment horizontal="left"/>
    </xf>
    <xf numFmtId="165" fontId="5" fillId="0" borderId="0" xfId="0" applyFont="1" applyBorder="1"/>
    <xf numFmtId="165" fontId="5" fillId="0" borderId="0" xfId="0" applyFont="1" applyAlignment="1">
      <alignment horizontal="left"/>
    </xf>
    <xf numFmtId="165" fontId="5" fillId="0" borderId="0" xfId="0" applyFont="1" applyAlignment="1">
      <alignment horizontal="left" indent="1"/>
    </xf>
    <xf numFmtId="165" fontId="5" fillId="0" borderId="0" xfId="0" applyFont="1" applyAlignment="1">
      <alignment horizontal="left" indent="2"/>
    </xf>
    <xf numFmtId="165" fontId="5" fillId="2" borderId="0" xfId="0" applyFont="1" applyFill="1" applyBorder="1" applyAlignment="1"/>
    <xf numFmtId="165" fontId="5" fillId="2" borderId="0" xfId="0" applyFont="1" applyFill="1" applyBorder="1" applyAlignment="1">
      <alignment horizontal="right" wrapText="1"/>
    </xf>
    <xf numFmtId="165" fontId="6" fillId="2" borderId="0" xfId="0" applyFont="1" applyFill="1" applyBorder="1" applyAlignment="1"/>
    <xf numFmtId="165" fontId="5" fillId="0" borderId="0" xfId="0" applyFont="1" applyFill="1" applyBorder="1" applyAlignment="1"/>
    <xf numFmtId="165" fontId="5" fillId="2" borderId="0" xfId="0" applyFont="1" applyFill="1" applyBorder="1" applyAlignment="1">
      <alignment horizontal="right"/>
    </xf>
    <xf numFmtId="3" fontId="6" fillId="0" borderId="0" xfId="0" applyNumberFormat="1" applyFont="1"/>
    <xf numFmtId="165" fontId="5" fillId="0" borderId="0" xfId="0" applyFont="1" applyFill="1" applyAlignment="1">
      <alignment horizontal="left" indent="1"/>
    </xf>
    <xf numFmtId="3" fontId="5" fillId="0" borderId="0" xfId="0" applyNumberFormat="1" applyFont="1" applyFill="1"/>
    <xf numFmtId="165" fontId="5" fillId="0" borderId="0" xfId="0" applyFont="1" applyAlignment="1">
      <alignment horizontal="center"/>
    </xf>
    <xf numFmtId="165" fontId="5" fillId="0" borderId="0" xfId="0" applyFont="1" applyAlignment="1">
      <alignment horizontal="left" wrapText="1"/>
    </xf>
    <xf numFmtId="165" fontId="5" fillId="0" borderId="0" xfId="0" applyFont="1" applyAlignment="1"/>
    <xf numFmtId="165" fontId="6" fillId="0" borderId="0" xfId="0" applyFont="1"/>
    <xf numFmtId="165" fontId="8" fillId="0" borderId="0" xfId="0" applyFont="1"/>
    <xf numFmtId="165" fontId="7" fillId="0" borderId="0" xfId="0" applyFont="1"/>
    <xf numFmtId="165" fontId="6" fillId="2" borderId="3" xfId="0" applyFont="1" applyFill="1" applyBorder="1" applyAlignment="1">
      <alignment horizontal="center"/>
    </xf>
    <xf numFmtId="165" fontId="5" fillId="0" borderId="0" xfId="0" applyFont="1" applyFill="1" applyBorder="1" applyAlignment="1">
      <alignment horizontal="right"/>
    </xf>
    <xf numFmtId="165" fontId="6" fillId="0" borderId="0" xfId="0" applyFont="1" applyFill="1" applyBorder="1" applyAlignment="1">
      <alignment horizontal="left"/>
    </xf>
    <xf numFmtId="165" fontId="5" fillId="0" borderId="0" xfId="0" applyFont="1" applyFill="1" applyBorder="1" applyAlignment="1">
      <alignment horizontal="left" indent="3"/>
    </xf>
    <xf numFmtId="165" fontId="5" fillId="0" borderId="0" xfId="2" applyFont="1" applyAlignment="1" applyProtection="1"/>
    <xf numFmtId="3" fontId="6" fillId="2" borderId="3" xfId="0" applyNumberFormat="1" applyFont="1" applyFill="1" applyBorder="1" applyAlignment="1">
      <alignment horizontal="right"/>
    </xf>
    <xf numFmtId="1" fontId="6" fillId="2" borderId="3" xfId="0" applyNumberFormat="1" applyFont="1" applyFill="1" applyBorder="1" applyAlignment="1">
      <alignment horizontal="center" wrapText="1"/>
    </xf>
    <xf numFmtId="165" fontId="5" fillId="2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left" indent="2"/>
    </xf>
    <xf numFmtId="3" fontId="5" fillId="0" borderId="0" xfId="0" applyNumberFormat="1" applyFont="1" applyFill="1" applyBorder="1" applyAlignment="1"/>
    <xf numFmtId="165" fontId="5" fillId="0" borderId="0" xfId="0" applyFont="1" applyAlignment="1">
      <alignment wrapText="1"/>
    </xf>
    <xf numFmtId="167" fontId="5" fillId="0" borderId="0" xfId="0" applyNumberFormat="1" applyFont="1" applyFill="1" applyBorder="1"/>
    <xf numFmtId="165" fontId="6" fillId="2" borderId="0" xfId="0" applyFont="1" applyFill="1" applyBorder="1" applyAlignment="1">
      <alignment horizontal="left"/>
    </xf>
    <xf numFmtId="165" fontId="6" fillId="2" borderId="0" xfId="0" applyFont="1" applyFill="1" applyAlignment="1">
      <alignment horizontal="left"/>
    </xf>
    <xf numFmtId="165" fontId="5" fillId="0" borderId="0" xfId="0" applyFont="1" applyAlignment="1">
      <alignment horizontal="right"/>
    </xf>
    <xf numFmtId="3" fontId="6" fillId="2" borderId="3" xfId="0" applyNumberFormat="1" applyFont="1" applyFill="1" applyBorder="1"/>
    <xf numFmtId="165" fontId="5" fillId="0" borderId="0" xfId="0" applyFont="1" applyFill="1"/>
    <xf numFmtId="4" fontId="5" fillId="0" borderId="0" xfId="0" applyNumberFormat="1" applyFont="1" applyFill="1" applyBorder="1"/>
    <xf numFmtId="166" fontId="5" fillId="0" borderId="0" xfId="0" applyNumberFormat="1" applyFont="1" applyFill="1" applyBorder="1"/>
    <xf numFmtId="3" fontId="5" fillId="0" borderId="0" xfId="0" applyNumberFormat="1" applyFont="1" applyBorder="1"/>
    <xf numFmtId="3" fontId="6" fillId="2" borderId="3" xfId="0" applyNumberFormat="1" applyFont="1" applyFill="1" applyBorder="1" applyAlignment="1">
      <alignment horizontal="left"/>
    </xf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right"/>
    </xf>
    <xf numFmtId="165" fontId="9" fillId="0" borderId="0" xfId="0" applyFont="1"/>
    <xf numFmtId="165" fontId="6" fillId="2" borderId="4" xfId="0" applyFont="1" applyFill="1" applyBorder="1" applyAlignment="1">
      <alignment horizontal="right"/>
    </xf>
    <xf numFmtId="165" fontId="6" fillId="2" borderId="5" xfId="0" applyFont="1" applyFill="1" applyBorder="1" applyAlignment="1">
      <alignment horizontal="right"/>
    </xf>
    <xf numFmtId="3" fontId="5" fillId="0" borderId="0" xfId="0" applyNumberFormat="1" applyFont="1" applyAlignment="1"/>
    <xf numFmtId="167" fontId="5" fillId="0" borderId="0" xfId="3" applyNumberFormat="1" applyFont="1" applyFill="1" applyBorder="1"/>
    <xf numFmtId="3" fontId="6" fillId="0" borderId="0" xfId="0" applyNumberFormat="1" applyFont="1" applyFill="1"/>
    <xf numFmtId="165" fontId="5" fillId="0" borderId="0" xfId="0" applyFont="1" applyAlignment="1">
      <alignment horizontal="center" wrapText="1"/>
    </xf>
    <xf numFmtId="3" fontId="6" fillId="0" borderId="0" xfId="0" applyNumberFormat="1" applyFont="1" applyFill="1" applyBorder="1" applyAlignment="1">
      <alignment horizontal="left"/>
    </xf>
    <xf numFmtId="167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165" fontId="6" fillId="0" borderId="0" xfId="0" applyFont="1" applyFill="1" applyBorder="1" applyAlignment="1">
      <alignment horizontal="left" wrapText="1"/>
    </xf>
    <xf numFmtId="165" fontId="6" fillId="2" borderId="3" xfId="0" applyFont="1" applyFill="1" applyBorder="1" applyAlignment="1">
      <alignment horizontal="center"/>
    </xf>
    <xf numFmtId="168" fontId="5" fillId="0" borderId="0" xfId="0" applyNumberFormat="1" applyFont="1"/>
    <xf numFmtId="168" fontId="6" fillId="0" borderId="0" xfId="0" applyNumberFormat="1" applyFont="1"/>
    <xf numFmtId="169" fontId="5" fillId="0" borderId="0" xfId="0" applyNumberFormat="1" applyFont="1"/>
    <xf numFmtId="1" fontId="5" fillId="0" borderId="0" xfId="0" applyNumberFormat="1" applyFont="1" applyFill="1" applyBorder="1" applyAlignment="1">
      <alignment horizontal="left" indent="1"/>
    </xf>
    <xf numFmtId="1" fontId="5" fillId="0" borderId="0" xfId="0" applyNumberFormat="1" applyFont="1" applyFill="1" applyBorder="1"/>
    <xf numFmtId="168" fontId="5" fillId="0" borderId="0" xfId="0" applyNumberFormat="1" applyFont="1" applyFill="1" applyBorder="1"/>
    <xf numFmtId="168" fontId="6" fillId="0" borderId="0" xfId="0" applyNumberFormat="1" applyFont="1" applyFill="1" applyBorder="1"/>
    <xf numFmtId="169" fontId="5" fillId="0" borderId="0" xfId="0" applyNumberFormat="1" applyFont="1" applyAlignment="1">
      <alignment horizontal="right"/>
    </xf>
    <xf numFmtId="168" fontId="0" fillId="0" borderId="0" xfId="0" applyNumberFormat="1"/>
    <xf numFmtId="0" fontId="5" fillId="0" borderId="0" xfId="0" applyNumberFormat="1" applyFont="1"/>
    <xf numFmtId="167" fontId="5" fillId="0" borderId="0" xfId="3" applyNumberFormat="1" applyFont="1"/>
    <xf numFmtId="2" fontId="5" fillId="0" borderId="0" xfId="0" applyNumberFormat="1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left" wrapText="1"/>
    </xf>
    <xf numFmtId="3" fontId="5" fillId="2" borderId="0" xfId="0" applyNumberFormat="1" applyFont="1" applyFill="1" applyBorder="1" applyAlignment="1">
      <alignment horizontal="left" wrapText="1" indent="1"/>
    </xf>
    <xf numFmtId="165" fontId="6" fillId="2" borderId="0" xfId="0" applyFont="1" applyFill="1" applyBorder="1" applyAlignment="1">
      <alignment horizontal="right" wrapText="1"/>
    </xf>
    <xf numFmtId="1" fontId="5" fillId="0" borderId="0" xfId="0" applyNumberFormat="1" applyFont="1"/>
    <xf numFmtId="1" fontId="5" fillId="0" borderId="0" xfId="0" applyNumberFormat="1" applyFont="1" applyAlignment="1">
      <alignment horizontal="right"/>
    </xf>
    <xf numFmtId="165" fontId="6" fillId="2" borderId="0" xfId="0" applyFont="1" applyFill="1" applyBorder="1" applyAlignment="1">
      <alignment horizontal="right" wrapText="1"/>
    </xf>
    <xf numFmtId="165" fontId="11" fillId="0" borderId="0" xfId="0" quotePrefix="1" applyFont="1" applyFill="1" applyBorder="1"/>
    <xf numFmtId="3" fontId="11" fillId="0" borderId="0" xfId="0" applyNumberFormat="1" applyFont="1"/>
    <xf numFmtId="165" fontId="6" fillId="2" borderId="0" xfId="0" applyFont="1" applyFill="1" applyBorder="1" applyAlignment="1">
      <alignment horizontal="right" wrapText="1"/>
    </xf>
    <xf numFmtId="165" fontId="6" fillId="2" borderId="0" xfId="0" applyFont="1" applyFill="1" applyBorder="1" applyAlignment="1">
      <alignment horizontal="center" wrapText="1"/>
    </xf>
    <xf numFmtId="165" fontId="6" fillId="2" borderId="0" xfId="0" applyFont="1" applyFill="1" applyBorder="1" applyAlignment="1">
      <alignment horizontal="center"/>
    </xf>
    <xf numFmtId="165" fontId="6" fillId="2" borderId="0" xfId="0" applyFont="1" applyFill="1" applyBorder="1" applyAlignment="1">
      <alignment horizontal="right" wrapText="1"/>
    </xf>
    <xf numFmtId="165" fontId="6" fillId="2" borderId="4" xfId="0" applyFont="1" applyFill="1" applyBorder="1" applyAlignment="1">
      <alignment horizontal="center" wrapText="1"/>
    </xf>
    <xf numFmtId="170" fontId="5" fillId="0" borderId="0" xfId="0" applyNumberFormat="1" applyFont="1"/>
    <xf numFmtId="165" fontId="5" fillId="0" borderId="0" xfId="0" applyFont="1" applyFill="1" applyBorder="1" applyAlignment="1">
      <alignment horizontal="left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168" fontId="6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168" fontId="6" fillId="0" borderId="0" xfId="0" applyNumberFormat="1" applyFont="1" applyAlignment="1"/>
    <xf numFmtId="168" fontId="5" fillId="0" borderId="0" xfId="0" applyNumberFormat="1" applyFont="1" applyAlignment="1"/>
    <xf numFmtId="165" fontId="6" fillId="0" borderId="0" xfId="0" applyFont="1" applyFill="1" applyBorder="1" applyAlignment="1"/>
    <xf numFmtId="168" fontId="6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165" fontId="6" fillId="0" borderId="0" xfId="0" applyFont="1" applyFill="1" applyBorder="1" applyAlignment="1">
      <alignment wrapText="1"/>
    </xf>
    <xf numFmtId="1" fontId="6" fillId="2" borderId="3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left" indent="1"/>
    </xf>
    <xf numFmtId="165" fontId="6" fillId="2" borderId="0" xfId="0" applyFont="1" applyFill="1" applyBorder="1" applyAlignment="1">
      <alignment horizontal="right" wrapText="1"/>
    </xf>
    <xf numFmtId="165" fontId="6" fillId="2" borderId="1" xfId="0" applyFont="1" applyFill="1" applyBorder="1" applyAlignment="1">
      <alignment horizontal="center"/>
    </xf>
    <xf numFmtId="165" fontId="6" fillId="2" borderId="1" xfId="0" applyFont="1" applyFill="1" applyBorder="1" applyAlignment="1">
      <alignment horizontal="right" wrapText="1"/>
    </xf>
    <xf numFmtId="3" fontId="2" fillId="0" borderId="0" xfId="0" applyNumberFormat="1" applyFont="1"/>
    <xf numFmtId="165" fontId="2" fillId="0" borderId="0" xfId="0" applyFont="1" applyFill="1"/>
    <xf numFmtId="1" fontId="6" fillId="2" borderId="0" xfId="0" applyNumberFormat="1" applyFont="1" applyFill="1" applyBorder="1" applyAlignment="1">
      <alignment horizontal="right" wrapText="1"/>
    </xf>
    <xf numFmtId="164" fontId="5" fillId="0" borderId="0" xfId="0" quotePrefix="1" applyNumberFormat="1" applyFont="1" applyFill="1" applyBorder="1"/>
    <xf numFmtId="165" fontId="6" fillId="2" borderId="0" xfId="0" applyFont="1" applyFill="1" applyBorder="1" applyAlignment="1">
      <alignment horizontal="right" wrapText="1"/>
    </xf>
    <xf numFmtId="3" fontId="5" fillId="0" borderId="0" xfId="0" applyNumberFormat="1" applyFont="1" applyAlignment="1">
      <alignment horizontal="left" indent="1"/>
    </xf>
    <xf numFmtId="165" fontId="6" fillId="2" borderId="0" xfId="0" applyFont="1" applyFill="1" applyBorder="1" applyAlignment="1">
      <alignment horizontal="right" wrapText="1"/>
    </xf>
    <xf numFmtId="0" fontId="5" fillId="0" borderId="0" xfId="0" applyNumberFormat="1" applyFont="1" applyAlignment="1">
      <alignment horizontal="right"/>
    </xf>
    <xf numFmtId="2" fontId="5" fillId="0" borderId="0" xfId="0" applyNumberFormat="1" applyFont="1" applyFill="1"/>
    <xf numFmtId="165" fontId="5" fillId="0" borderId="0" xfId="0" applyFont="1" applyAlignment="1">
      <alignment horizontal="left" wrapText="1" indent="1"/>
    </xf>
    <xf numFmtId="3" fontId="6" fillId="2" borderId="1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165" fontId="6" fillId="2" borderId="1" xfId="0" applyFont="1" applyFill="1" applyBorder="1" applyAlignment="1">
      <alignment horizontal="center"/>
    </xf>
    <xf numFmtId="165" fontId="6" fillId="2" borderId="0" xfId="0" applyFont="1" applyFill="1" applyBorder="1" applyAlignment="1">
      <alignment horizontal="center"/>
    </xf>
    <xf numFmtId="165" fontId="6" fillId="2" borderId="2" xfId="0" applyFont="1" applyFill="1" applyBorder="1" applyAlignment="1">
      <alignment horizontal="center"/>
    </xf>
    <xf numFmtId="165" fontId="6" fillId="2" borderId="0" xfId="0" applyFont="1" applyFill="1" applyBorder="1" applyAlignment="1">
      <alignment horizontal="right" wrapText="1"/>
    </xf>
    <xf numFmtId="165" fontId="6" fillId="2" borderId="4" xfId="0" applyFont="1" applyFill="1" applyBorder="1" applyAlignment="1">
      <alignment horizontal="right" wrapText="1"/>
    </xf>
    <xf numFmtId="165" fontId="6" fillId="2" borderId="4" xfId="0" applyFont="1" applyFill="1" applyBorder="1" applyAlignment="1">
      <alignment horizontal="center"/>
    </xf>
    <xf numFmtId="165" fontId="6" fillId="2" borderId="6" xfId="0" applyFont="1" applyFill="1" applyBorder="1" applyAlignment="1">
      <alignment horizontal="right" wrapText="1"/>
    </xf>
    <xf numFmtId="165" fontId="6" fillId="2" borderId="4" xfId="0" applyFont="1" applyFill="1" applyBorder="1" applyAlignment="1">
      <alignment horizontal="center" wrapText="1"/>
    </xf>
    <xf numFmtId="165" fontId="6" fillId="2" borderId="0" xfId="0" applyFont="1" applyFill="1" applyBorder="1" applyAlignment="1">
      <alignment horizontal="center" wrapText="1"/>
    </xf>
    <xf numFmtId="165" fontId="6" fillId="2" borderId="6" xfId="0" applyFont="1" applyFill="1" applyBorder="1" applyAlignment="1">
      <alignment horizontal="center" wrapText="1"/>
    </xf>
    <xf numFmtId="165" fontId="6" fillId="2" borderId="1" xfId="0" applyFont="1" applyFill="1" applyBorder="1" applyAlignment="1">
      <alignment horizontal="center" wrapText="1"/>
    </xf>
    <xf numFmtId="165" fontId="6" fillId="2" borderId="3" xfId="0" applyFont="1" applyFill="1" applyBorder="1" applyAlignment="1">
      <alignment horizontal="right" wrapText="1"/>
    </xf>
    <xf numFmtId="165" fontId="6" fillId="2" borderId="5" xfId="0" applyFont="1" applyFill="1" applyBorder="1" applyAlignment="1">
      <alignment horizontal="right" wrapText="1"/>
    </xf>
    <xf numFmtId="165" fontId="6" fillId="2" borderId="5" xfId="0" applyFont="1" applyFill="1" applyBorder="1" applyAlignment="1">
      <alignment horizontal="center"/>
    </xf>
    <xf numFmtId="165" fontId="5" fillId="0" borderId="0" xfId="0" applyFont="1" applyAlignment="1">
      <alignment horizontal="center" vertical="center"/>
    </xf>
    <xf numFmtId="165" fontId="5" fillId="0" borderId="0" xfId="0" applyFont="1" applyAlignment="1">
      <alignment horizontal="left" wrapText="1"/>
    </xf>
    <xf numFmtId="165" fontId="6" fillId="2" borderId="3" xfId="0" applyFont="1" applyFill="1" applyBorder="1" applyAlignment="1">
      <alignment horizontal="center"/>
    </xf>
    <xf numFmtId="165" fontId="6" fillId="2" borderId="0" xfId="0" applyFont="1" applyFill="1" applyBorder="1" applyAlignment="1">
      <alignment horizontal="left" wrapText="1"/>
    </xf>
    <xf numFmtId="3" fontId="6" fillId="2" borderId="0" xfId="0" applyNumberFormat="1" applyFont="1" applyFill="1" applyAlignment="1">
      <alignment horizontal="right" wrapText="1"/>
    </xf>
    <xf numFmtId="3" fontId="6" fillId="2" borderId="3" xfId="0" applyNumberFormat="1" applyFont="1" applyFill="1" applyBorder="1" applyAlignment="1">
      <alignment horizontal="center"/>
    </xf>
    <xf numFmtId="165" fontId="5" fillId="0" borderId="0" xfId="0" applyFont="1" applyAlignment="1">
      <alignment horizontal="center" wrapText="1"/>
    </xf>
    <xf numFmtId="165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173" fontId="5" fillId="0" borderId="0" xfId="0" applyNumberFormat="1" applyFont="1" applyFill="1" applyBorder="1"/>
  </cellXfs>
  <cellStyles count="11">
    <cellStyle name="Euro" xfId="1"/>
    <cellStyle name="Hipervínculo" xfId="2" builtinId="8"/>
    <cellStyle name="Hipervínculo 2" xfId="6"/>
    <cellStyle name="Normal" xfId="0" builtinId="0"/>
    <cellStyle name="Normal 2" xfId="4"/>
    <cellStyle name="Normal 2 2" xfId="8"/>
    <cellStyle name="Normal 3" xfId="7"/>
    <cellStyle name="Normal 4" xfId="10"/>
    <cellStyle name="Normal 5" xfId="5"/>
    <cellStyle name="Porcentaje" xfId="3" builtin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44"/>
  <sheetViews>
    <sheetView topLeftCell="A19" workbookViewId="0">
      <selection activeCell="H3" sqref="H3"/>
    </sheetView>
  </sheetViews>
  <sheetFormatPr baseColWidth="10" defaultRowHeight="12.75" x14ac:dyDescent="0.2"/>
  <sheetData>
    <row r="1" spans="1:9" x14ac:dyDescent="0.2">
      <c r="A1" s="39" t="s">
        <v>1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tr">
        <f>N.1!A1</f>
        <v>N.1 Naixements amb lloc d'inscripció València segons sexe del nascut i estat civil de la mare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tr">
        <f>N.2!A1</f>
        <v>N.2 Naixements amb lloc de residència de la mare València per sexe i estat civil de la mare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1" t="str">
        <f>N.3!A1</f>
        <v>N.3 Naixements segons mes de l'any i sexe del nascut</v>
      </c>
      <c r="B4" s="1"/>
      <c r="C4" s="1"/>
      <c r="D4" s="1"/>
      <c r="E4" s="1"/>
      <c r="F4" s="1"/>
      <c r="G4" s="1"/>
      <c r="H4" s="1"/>
      <c r="I4" s="1"/>
    </row>
    <row r="5" spans="1:9" x14ac:dyDescent="0.2">
      <c r="A5" s="1" t="str">
        <f>N.4!A1</f>
        <v>N.4 Naixements segons edat dels pares</v>
      </c>
      <c r="B5" s="1"/>
      <c r="C5" s="1"/>
      <c r="D5" s="1"/>
      <c r="E5" s="1"/>
      <c r="F5" s="1"/>
      <c r="G5" s="1"/>
      <c r="H5" s="1"/>
      <c r="I5" s="1"/>
    </row>
    <row r="6" spans="1:9" x14ac:dyDescent="0.2">
      <c r="A6" s="1" t="str">
        <f>N.5!A1</f>
        <v>N.5 Naixements de mare casada segons edat dels pares</v>
      </c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tr">
        <f>N.6!A1</f>
        <v>N.6 Naixements de mare no casada segons l'edat dels pares</v>
      </c>
      <c r="B7" s="1"/>
      <c r="C7" s="1"/>
      <c r="D7" s="1"/>
      <c r="E7" s="1"/>
      <c r="F7" s="1"/>
      <c r="G7" s="1"/>
      <c r="H7" s="1"/>
      <c r="I7" s="1"/>
    </row>
    <row r="8" spans="1:9" x14ac:dyDescent="0.2">
      <c r="A8" s="1" t="str">
        <f>N.7!A1</f>
        <v>N.7 Naixements segons sexe del nascut i estat civil i edat de la mare</v>
      </c>
      <c r="B8" s="1"/>
      <c r="C8" s="1"/>
      <c r="D8" s="1"/>
      <c r="E8" s="1"/>
      <c r="F8" s="1"/>
      <c r="G8" s="1"/>
      <c r="H8" s="1"/>
      <c r="I8" s="1"/>
    </row>
    <row r="9" spans="1:9" x14ac:dyDescent="0.2">
      <c r="A9" s="1" t="str">
        <f>N.8!A1</f>
        <v>N.8 Naixements segons estat civil de la mare i ordre al naixement</v>
      </c>
      <c r="B9" s="1"/>
      <c r="C9" s="1"/>
      <c r="D9" s="1"/>
      <c r="E9" s="1"/>
      <c r="F9" s="1"/>
      <c r="G9" s="1"/>
      <c r="H9" s="1"/>
      <c r="I9" s="1"/>
    </row>
    <row r="10" spans="1:9" x14ac:dyDescent="0.2">
      <c r="A10" s="25" t="str">
        <f>N.9!A1</f>
        <v>N.9 Naixements segons continent de nacionalitat de la mare i del pare</v>
      </c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25" t="str">
        <f>N.10!A1</f>
        <v>N.10 Naixements segons sexe del nascut i país de nacionalitat de la mare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25" t="str">
        <f>N.11!A1</f>
        <v>N.11 Naixements segons nombre de setmanes de gestació i maturitat i edat de la mare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25" t="str">
        <f>N.12!A1</f>
        <v>N.12 Naixements segons característiques del part i edat de la mare</v>
      </c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s="25" t="str">
        <f>N.13!A1</f>
        <v>N.13 Naixements segons multiplicitat del part i edat de la mare</v>
      </c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25" t="str">
        <f>N.14!A1</f>
        <v>N.14 Naixements segons pes del nascut i edat de la mare</v>
      </c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25" t="str">
        <f>N.15!A1</f>
        <v>N.15 Naixements segons edat de la mare i interval intergenèsic</v>
      </c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25" t="str">
        <f>N.16!A1</f>
        <v>N.16 Naixements de mare casada segons edat de la mare i interval protogenèsic</v>
      </c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 t="str">
        <f>N.17!A1</f>
        <v>N.17 Naixements de mare casada segons anys de casada i ordre al naixement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 t="str">
        <f>N.18!A1</f>
        <v>N.18 Naixements segons edat de la mare i situació de convivència</v>
      </c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25" t="str">
        <f>N.19!A1</f>
        <v>N.19 Naixements segons continent de nacionalitat i edat de la mare</v>
      </c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3" t="str">
        <f>N.20!A1</f>
        <v>N.20 Naixements segons edat de la mare, any de naixement i ordre al naixement</v>
      </c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ht="13.5" x14ac:dyDescent="0.25">
      <c r="A24" s="40" t="s">
        <v>433</v>
      </c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41" t="str">
        <f>N.1!A2</f>
        <v>N.1 Nacimientos con lugar de inscripción València según sexo del nacido y estado civil de la madre</v>
      </c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41" t="str">
        <f>N.2!A2</f>
        <v>N.2 Nacimientos con lugar de residencia de la madre València por sexo y estado civil de la madre</v>
      </c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41" t="str">
        <f>N.3!A2</f>
        <v>N.3 Nacimientos según mes del año y sexo del nacido</v>
      </c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41" t="str">
        <f>N.4!A2</f>
        <v>N.4 Nacimientos según edad de los padres</v>
      </c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41" t="str">
        <f>N.5!A2</f>
        <v>N.5 Nacimientos de madre casada según edad de los padres</v>
      </c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41" t="str">
        <f>N.6!A2</f>
        <v>N.6 Nacimientos de madre no casada según la edad de los padres</v>
      </c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41" t="str">
        <f>N.7!A2</f>
        <v>N.7 Nacimientos según sexo del nacido y estado civil y edad de la madre</v>
      </c>
      <c r="B31" s="1"/>
      <c r="C31" s="1"/>
      <c r="D31" s="1"/>
      <c r="E31" s="1"/>
      <c r="F31" s="1"/>
      <c r="G31" s="1"/>
      <c r="H31" s="1"/>
      <c r="I31" s="1"/>
    </row>
    <row r="32" spans="1:9" x14ac:dyDescent="0.2">
      <c r="A32" s="41" t="str">
        <f>N.8!A2</f>
        <v>N.8 Nacimientos según estado civil de la madre y orden al nacimiento</v>
      </c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41" t="str">
        <f>N.9!A2</f>
        <v>N.9 Nacimientos según continente de nacionalidad de la madre y del padre</v>
      </c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23" t="str">
        <f>N.10!A2</f>
        <v>N.10 Nacimientos según sexo del nacido y país de nacionalidad de la madre</v>
      </c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41" t="str">
        <f>N.11!A2</f>
        <v>N.11 Nacimientos según número de semanas de gestación y maturidad y edad de la madre</v>
      </c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41" t="str">
        <f>N.12!A2</f>
        <v>N.12 Nacimientos según características del parto y edad de la madre</v>
      </c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41" t="str">
        <f>N.13!A2</f>
        <v>N.13 Nacimientos según multiplicidad del parto y edad de la madre</v>
      </c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41" t="str">
        <f>N.14!A2</f>
        <v>N.14 Nacimientos según peso del nacido y edad de la madre</v>
      </c>
      <c r="B38" s="1"/>
      <c r="C38" s="1"/>
      <c r="D38" s="1"/>
      <c r="E38" s="1"/>
      <c r="F38" s="1"/>
      <c r="G38" s="1"/>
      <c r="H38" s="1"/>
      <c r="I38" s="1"/>
    </row>
    <row r="39" spans="1:9" x14ac:dyDescent="0.2">
      <c r="A39" s="41" t="str">
        <f>N.15!A2</f>
        <v>N.15 Nacimientos según edad de la madre e intervalo intergenésico</v>
      </c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41" t="str">
        <f>N.16!A2</f>
        <v>N.16 Nacimientos de madre casada según edad de la madre e intervalo protogenésico</v>
      </c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41" t="str">
        <f>N.17!A2</f>
        <v>N.17 Nacimientos de madre casada según años de casada y orden al nacimiento</v>
      </c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4" t="str">
        <f>N.18!A2</f>
        <v>N.18 Nacimientos según edad de la madre y situación de convivencia</v>
      </c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23" t="str">
        <f>N.19!A2</f>
        <v>N.19 Nacimientos según continente de nacionalidad y edad de la madre</v>
      </c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4" t="str">
        <f>N.20!A2</f>
        <v>N.20 Nacimientos según edad de la madre, año de nacimiento y orden al nacimiento</v>
      </c>
      <c r="B44" s="1"/>
      <c r="C44" s="1"/>
      <c r="D44" s="1"/>
      <c r="E44" s="1"/>
      <c r="F44" s="1"/>
      <c r="G44" s="1"/>
      <c r="H44" s="1"/>
      <c r="I44" s="1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7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9.5703125" style="1" customWidth="1"/>
    <col min="2" max="2" width="10" style="1" customWidth="1"/>
    <col min="3" max="3" width="12" style="1" customWidth="1"/>
    <col min="4" max="4" width="11.42578125" style="1" customWidth="1"/>
    <col min="5" max="14" width="9.140625" style="1" customWidth="1"/>
    <col min="15" max="16384" width="11.42578125" style="1"/>
  </cols>
  <sheetData>
    <row r="1" spans="1:14" x14ac:dyDescent="0.2">
      <c r="A1" s="22" t="s">
        <v>419</v>
      </c>
    </row>
    <row r="2" spans="1:14" x14ac:dyDescent="0.2">
      <c r="A2" s="23" t="s">
        <v>418</v>
      </c>
    </row>
    <row r="4" spans="1:14" s="24" customFormat="1" ht="12.75" customHeight="1" x14ac:dyDescent="0.2">
      <c r="A4" s="5"/>
      <c r="B4" s="137" t="s">
        <v>90</v>
      </c>
      <c r="C4" s="138" t="s">
        <v>617</v>
      </c>
      <c r="D4" s="139" t="s">
        <v>618</v>
      </c>
      <c r="E4" s="135"/>
      <c r="F4" s="135"/>
      <c r="G4" s="135"/>
      <c r="H4" s="135"/>
      <c r="I4" s="135"/>
      <c r="J4" s="135"/>
      <c r="K4" s="135"/>
      <c r="L4" s="135"/>
      <c r="M4" s="135"/>
      <c r="N4" s="138" t="s">
        <v>170</v>
      </c>
    </row>
    <row r="5" spans="1:14" s="24" customFormat="1" ht="25.5" x14ac:dyDescent="0.2">
      <c r="A5" s="6"/>
      <c r="B5" s="137"/>
      <c r="C5" s="138"/>
      <c r="D5" s="68" t="s">
        <v>315</v>
      </c>
      <c r="E5" s="20" t="s">
        <v>597</v>
      </c>
      <c r="F5" s="20" t="s">
        <v>165</v>
      </c>
      <c r="G5" s="20" t="s">
        <v>166</v>
      </c>
      <c r="H5" s="20" t="s">
        <v>175</v>
      </c>
      <c r="I5" s="20" t="s">
        <v>176</v>
      </c>
      <c r="J5" s="20" t="s">
        <v>167</v>
      </c>
      <c r="K5" s="8" t="s">
        <v>168</v>
      </c>
      <c r="L5" s="8" t="s">
        <v>177</v>
      </c>
      <c r="M5" s="8" t="s">
        <v>170</v>
      </c>
      <c r="N5" s="138"/>
    </row>
    <row r="6" spans="1:14" x14ac:dyDescent="0.2">
      <c r="A6" s="22" t="s">
        <v>616</v>
      </c>
      <c r="B6" s="33">
        <v>5607</v>
      </c>
      <c r="C6" s="33">
        <f>C7+C8</f>
        <v>3920</v>
      </c>
      <c r="D6" s="33">
        <f t="shared" ref="D6:N6" si="0">D7+D8</f>
        <v>1436</v>
      </c>
      <c r="E6" s="33">
        <f t="shared" si="0"/>
        <v>283</v>
      </c>
      <c r="F6" s="33">
        <f t="shared" si="0"/>
        <v>133</v>
      </c>
      <c r="G6" s="33">
        <f t="shared" si="0"/>
        <v>146</v>
      </c>
      <c r="H6" s="33">
        <f t="shared" si="0"/>
        <v>20</v>
      </c>
      <c r="I6" s="33">
        <f t="shared" si="0"/>
        <v>96</v>
      </c>
      <c r="J6" s="33">
        <f t="shared" si="0"/>
        <v>532</v>
      </c>
      <c r="K6" s="33">
        <f t="shared" si="0"/>
        <v>223</v>
      </c>
      <c r="L6" s="33">
        <f t="shared" si="0"/>
        <v>1</v>
      </c>
      <c r="M6" s="33">
        <f t="shared" si="0"/>
        <v>2</v>
      </c>
      <c r="N6" s="33">
        <f t="shared" si="0"/>
        <v>251</v>
      </c>
    </row>
    <row r="7" spans="1:14" x14ac:dyDescent="0.2">
      <c r="A7" s="25" t="s">
        <v>164</v>
      </c>
      <c r="B7" s="7">
        <f>C7+D7+N7</f>
        <v>4040</v>
      </c>
      <c r="C7" s="7">
        <v>3511</v>
      </c>
      <c r="D7" s="7">
        <v>368</v>
      </c>
      <c r="E7" s="7">
        <v>117</v>
      </c>
      <c r="F7" s="7">
        <v>18</v>
      </c>
      <c r="G7" s="7">
        <v>47</v>
      </c>
      <c r="H7" s="7">
        <v>8</v>
      </c>
      <c r="I7" s="7">
        <v>30</v>
      </c>
      <c r="J7" s="7">
        <v>131</v>
      </c>
      <c r="K7" s="7">
        <v>15</v>
      </c>
      <c r="L7" s="7">
        <v>0</v>
      </c>
      <c r="M7" s="7">
        <v>2</v>
      </c>
      <c r="N7" s="7">
        <v>161</v>
      </c>
    </row>
    <row r="8" spans="1:14" x14ac:dyDescent="0.2">
      <c r="A8" s="25" t="s">
        <v>315</v>
      </c>
      <c r="B8" s="7">
        <f t="shared" ref="B8:B17" si="1">C8+D8+N8</f>
        <v>1567</v>
      </c>
      <c r="C8" s="7">
        <v>409</v>
      </c>
      <c r="D8" s="7">
        <v>1068</v>
      </c>
      <c r="E8" s="7">
        <v>166</v>
      </c>
      <c r="F8" s="7">
        <v>115</v>
      </c>
      <c r="G8" s="7">
        <v>99</v>
      </c>
      <c r="H8" s="7">
        <v>12</v>
      </c>
      <c r="I8" s="7">
        <v>66</v>
      </c>
      <c r="J8" s="7">
        <v>401</v>
      </c>
      <c r="K8" s="7">
        <v>208</v>
      </c>
      <c r="L8" s="7">
        <v>1</v>
      </c>
      <c r="M8" s="7">
        <v>0</v>
      </c>
      <c r="N8" s="7">
        <v>90</v>
      </c>
    </row>
    <row r="9" spans="1:14" x14ac:dyDescent="0.2">
      <c r="A9" s="26" t="s">
        <v>597</v>
      </c>
      <c r="B9" s="7">
        <f t="shared" si="1"/>
        <v>286</v>
      </c>
      <c r="C9" s="7">
        <v>123</v>
      </c>
      <c r="D9" s="7">
        <v>157</v>
      </c>
      <c r="E9" s="7">
        <v>115</v>
      </c>
      <c r="F9" s="7">
        <v>7</v>
      </c>
      <c r="G9" s="7">
        <v>7</v>
      </c>
      <c r="H9" s="7">
        <v>3</v>
      </c>
      <c r="I9" s="7">
        <v>1</v>
      </c>
      <c r="J9" s="7">
        <v>20</v>
      </c>
      <c r="K9" s="7">
        <v>3</v>
      </c>
      <c r="L9" s="7">
        <v>1</v>
      </c>
      <c r="M9" s="7">
        <v>0</v>
      </c>
      <c r="N9" s="7">
        <v>6</v>
      </c>
    </row>
    <row r="10" spans="1:14" x14ac:dyDescent="0.2">
      <c r="A10" s="26" t="s">
        <v>165</v>
      </c>
      <c r="B10" s="7">
        <f t="shared" si="1"/>
        <v>160</v>
      </c>
      <c r="C10" s="7">
        <v>42</v>
      </c>
      <c r="D10" s="7">
        <v>112</v>
      </c>
      <c r="E10" s="7">
        <v>7</v>
      </c>
      <c r="F10" s="7">
        <v>101</v>
      </c>
      <c r="G10" s="7">
        <v>0</v>
      </c>
      <c r="H10" s="7">
        <v>0</v>
      </c>
      <c r="I10" s="7">
        <v>0</v>
      </c>
      <c r="J10" s="7">
        <v>4</v>
      </c>
      <c r="K10" s="7">
        <v>0</v>
      </c>
      <c r="L10" s="7">
        <v>0</v>
      </c>
      <c r="M10" s="7">
        <v>0</v>
      </c>
      <c r="N10" s="7">
        <v>6</v>
      </c>
    </row>
    <row r="11" spans="1:14" x14ac:dyDescent="0.2">
      <c r="A11" s="26" t="s">
        <v>166</v>
      </c>
      <c r="B11" s="7">
        <f t="shared" si="1"/>
        <v>133</v>
      </c>
      <c r="C11" s="7">
        <v>31</v>
      </c>
      <c r="D11" s="7">
        <v>91</v>
      </c>
      <c r="E11" s="7">
        <v>2</v>
      </c>
      <c r="F11" s="7">
        <v>0</v>
      </c>
      <c r="G11" s="7">
        <v>87</v>
      </c>
      <c r="H11" s="7">
        <v>0</v>
      </c>
      <c r="I11" s="7">
        <v>0</v>
      </c>
      <c r="J11" s="7">
        <v>1</v>
      </c>
      <c r="K11" s="7">
        <v>1</v>
      </c>
      <c r="L11" s="7">
        <v>0</v>
      </c>
      <c r="M11" s="7">
        <v>0</v>
      </c>
      <c r="N11" s="7">
        <v>11</v>
      </c>
    </row>
    <row r="12" spans="1:14" x14ac:dyDescent="0.2">
      <c r="A12" s="26" t="s">
        <v>175</v>
      </c>
      <c r="B12" s="7">
        <f t="shared" si="1"/>
        <v>24</v>
      </c>
      <c r="C12" s="7">
        <v>8</v>
      </c>
      <c r="D12" s="7">
        <v>16</v>
      </c>
      <c r="E12" s="7">
        <v>5</v>
      </c>
      <c r="F12" s="7">
        <v>0</v>
      </c>
      <c r="G12" s="7">
        <v>0</v>
      </c>
      <c r="H12" s="7">
        <v>8</v>
      </c>
      <c r="I12" s="7">
        <v>0</v>
      </c>
      <c r="J12" s="7">
        <v>2</v>
      </c>
      <c r="K12" s="7">
        <v>1</v>
      </c>
      <c r="L12" s="7">
        <v>0</v>
      </c>
      <c r="M12" s="7">
        <v>0</v>
      </c>
      <c r="N12" s="7">
        <v>0</v>
      </c>
    </row>
    <row r="13" spans="1:14" x14ac:dyDescent="0.2">
      <c r="A13" s="26" t="s">
        <v>176</v>
      </c>
      <c r="B13" s="7">
        <f t="shared" si="1"/>
        <v>135</v>
      </c>
      <c r="C13" s="7">
        <v>36</v>
      </c>
      <c r="D13" s="7">
        <v>83</v>
      </c>
      <c r="E13" s="7">
        <v>2</v>
      </c>
      <c r="F13" s="7">
        <v>1</v>
      </c>
      <c r="G13" s="7">
        <v>1</v>
      </c>
      <c r="H13" s="7">
        <v>0</v>
      </c>
      <c r="I13" s="7">
        <v>59</v>
      </c>
      <c r="J13" s="7">
        <v>18</v>
      </c>
      <c r="K13" s="7">
        <v>2</v>
      </c>
      <c r="L13" s="7">
        <v>0</v>
      </c>
      <c r="M13" s="7">
        <v>0</v>
      </c>
      <c r="N13" s="7">
        <v>16</v>
      </c>
    </row>
    <row r="14" spans="1:14" x14ac:dyDescent="0.2">
      <c r="A14" s="26" t="s">
        <v>167</v>
      </c>
      <c r="B14" s="7">
        <f t="shared" si="1"/>
        <v>582</v>
      </c>
      <c r="C14" s="7">
        <v>133</v>
      </c>
      <c r="D14" s="7">
        <v>401</v>
      </c>
      <c r="E14" s="7">
        <v>32</v>
      </c>
      <c r="F14" s="7">
        <v>3</v>
      </c>
      <c r="G14" s="7">
        <v>3</v>
      </c>
      <c r="H14" s="7">
        <v>1</v>
      </c>
      <c r="I14" s="7">
        <v>6</v>
      </c>
      <c r="J14" s="7">
        <v>355</v>
      </c>
      <c r="K14" s="7">
        <v>1</v>
      </c>
      <c r="L14" s="7">
        <v>0</v>
      </c>
      <c r="M14" s="7">
        <v>0</v>
      </c>
      <c r="N14" s="7">
        <v>48</v>
      </c>
    </row>
    <row r="15" spans="1:14" x14ac:dyDescent="0.2">
      <c r="A15" s="126" t="s">
        <v>349</v>
      </c>
      <c r="B15" s="7">
        <f t="shared" si="1"/>
        <v>241</v>
      </c>
      <c r="C15" s="7">
        <v>33</v>
      </c>
      <c r="D15" s="7">
        <v>205</v>
      </c>
      <c r="E15" s="7">
        <v>2</v>
      </c>
      <c r="F15" s="7">
        <v>2</v>
      </c>
      <c r="G15" s="7">
        <v>0</v>
      </c>
      <c r="H15" s="7">
        <v>0</v>
      </c>
      <c r="I15" s="7">
        <v>0</v>
      </c>
      <c r="J15" s="7">
        <v>1</v>
      </c>
      <c r="K15" s="7">
        <v>200</v>
      </c>
      <c r="L15" s="7">
        <v>0</v>
      </c>
      <c r="M15" s="7">
        <v>0</v>
      </c>
      <c r="N15" s="7">
        <v>3</v>
      </c>
    </row>
    <row r="16" spans="1:14" x14ac:dyDescent="0.2">
      <c r="A16" s="126" t="s">
        <v>350</v>
      </c>
      <c r="B16" s="7">
        <f t="shared" si="1"/>
        <v>2</v>
      </c>
      <c r="C16" s="7">
        <v>0</v>
      </c>
      <c r="D16" s="7">
        <v>2</v>
      </c>
      <c r="E16" s="7">
        <v>1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x14ac:dyDescent="0.2">
      <c r="A17" s="26" t="s">
        <v>170</v>
      </c>
      <c r="B17" s="7">
        <f t="shared" si="1"/>
        <v>4</v>
      </c>
      <c r="C17" s="7">
        <v>3</v>
      </c>
      <c r="D17" s="7">
        <v>1</v>
      </c>
      <c r="E17" s="7">
        <v>0</v>
      </c>
      <c r="F17" s="7">
        <v>0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</sheetData>
  <mergeCells count="4">
    <mergeCell ref="B4:B5"/>
    <mergeCell ref="C4:C5"/>
    <mergeCell ref="D4:M4"/>
    <mergeCell ref="N4:N5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D30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0.140625" style="1" customWidth="1"/>
    <col min="2" max="2" width="13.28515625" style="1" customWidth="1"/>
    <col min="3" max="16384" width="11.42578125" style="1"/>
  </cols>
  <sheetData>
    <row r="1" spans="1:4" x14ac:dyDescent="0.2">
      <c r="A1" s="22" t="s">
        <v>420</v>
      </c>
    </row>
    <row r="2" spans="1:4" x14ac:dyDescent="0.2">
      <c r="A2" s="23" t="s">
        <v>421</v>
      </c>
    </row>
    <row r="3" spans="1:4" ht="12.75" customHeight="1" x14ac:dyDescent="0.2"/>
    <row r="4" spans="1:4" x14ac:dyDescent="0.2">
      <c r="A4" s="5"/>
      <c r="B4" s="8" t="s">
        <v>90</v>
      </c>
      <c r="C4" s="8" t="s">
        <v>95</v>
      </c>
      <c r="D4" s="8" t="s">
        <v>96</v>
      </c>
    </row>
    <row r="5" spans="1:4" ht="13.5" customHeight="1" x14ac:dyDescent="0.2">
      <c r="A5" s="39" t="s">
        <v>90</v>
      </c>
      <c r="B5" s="33">
        <v>5607</v>
      </c>
      <c r="C5" s="33">
        <v>2934</v>
      </c>
      <c r="D5" s="33">
        <v>2673</v>
      </c>
    </row>
    <row r="6" spans="1:4" x14ac:dyDescent="0.2">
      <c r="A6" s="26" t="s">
        <v>164</v>
      </c>
      <c r="B6" s="7">
        <v>4040</v>
      </c>
      <c r="C6" s="7">
        <v>2146</v>
      </c>
      <c r="D6" s="7">
        <v>1894</v>
      </c>
    </row>
    <row r="7" spans="1:4" x14ac:dyDescent="0.2">
      <c r="A7" s="26" t="s">
        <v>315</v>
      </c>
      <c r="B7" s="7">
        <f>B5-B6</f>
        <v>1567</v>
      </c>
      <c r="C7" s="7">
        <f>C5-C6</f>
        <v>788</v>
      </c>
      <c r="D7" s="7">
        <f>D5-D6</f>
        <v>779</v>
      </c>
    </row>
    <row r="8" spans="1:4" ht="13.5" customHeight="1" x14ac:dyDescent="0.2">
      <c r="A8" s="27" t="s">
        <v>173</v>
      </c>
      <c r="B8" s="7">
        <v>215</v>
      </c>
      <c r="C8" s="7">
        <v>99</v>
      </c>
      <c r="D8" s="7">
        <v>116</v>
      </c>
    </row>
    <row r="9" spans="1:4" x14ac:dyDescent="0.2">
      <c r="A9" s="27" t="s">
        <v>361</v>
      </c>
      <c r="B9" s="7">
        <v>121</v>
      </c>
      <c r="C9" s="7">
        <v>59</v>
      </c>
      <c r="D9" s="7">
        <v>62</v>
      </c>
    </row>
    <row r="10" spans="1:4" x14ac:dyDescent="0.2">
      <c r="A10" s="27" t="s">
        <v>333</v>
      </c>
      <c r="B10" s="7">
        <v>113</v>
      </c>
      <c r="C10" s="7">
        <v>62</v>
      </c>
      <c r="D10" s="7">
        <v>51</v>
      </c>
    </row>
    <row r="11" spans="1:4" x14ac:dyDescent="0.2">
      <c r="A11" s="27" t="s">
        <v>174</v>
      </c>
      <c r="B11" s="7">
        <v>96</v>
      </c>
      <c r="C11" s="7">
        <v>52</v>
      </c>
      <c r="D11" s="7">
        <v>44</v>
      </c>
    </row>
    <row r="12" spans="1:4" x14ac:dyDescent="0.2">
      <c r="A12" s="27" t="s">
        <v>342</v>
      </c>
      <c r="B12" s="7">
        <v>94</v>
      </c>
      <c r="C12" s="7">
        <v>47</v>
      </c>
      <c r="D12" s="7">
        <v>47</v>
      </c>
    </row>
    <row r="13" spans="1:4" x14ac:dyDescent="0.2">
      <c r="A13" s="27" t="s">
        <v>376</v>
      </c>
      <c r="B13" s="7">
        <v>78</v>
      </c>
      <c r="C13" s="7">
        <v>39</v>
      </c>
      <c r="D13" s="7">
        <v>39</v>
      </c>
    </row>
    <row r="14" spans="1:4" x14ac:dyDescent="0.2">
      <c r="A14" s="27" t="s">
        <v>368</v>
      </c>
      <c r="B14" s="7">
        <v>68</v>
      </c>
      <c r="C14" s="7">
        <v>41</v>
      </c>
      <c r="D14" s="7">
        <v>27</v>
      </c>
    </row>
    <row r="15" spans="1:4" x14ac:dyDescent="0.2">
      <c r="A15" s="27" t="s">
        <v>343</v>
      </c>
      <c r="B15" s="7">
        <v>57</v>
      </c>
      <c r="C15" s="7">
        <v>26</v>
      </c>
      <c r="D15" s="7">
        <v>31</v>
      </c>
    </row>
    <row r="16" spans="1:4" x14ac:dyDescent="0.2">
      <c r="A16" s="27" t="s">
        <v>619</v>
      </c>
      <c r="B16" s="7">
        <v>56</v>
      </c>
      <c r="C16" s="7">
        <v>26</v>
      </c>
      <c r="D16" s="7">
        <v>30</v>
      </c>
    </row>
    <row r="17" spans="1:4" x14ac:dyDescent="0.2">
      <c r="A17" s="27" t="s">
        <v>598</v>
      </c>
      <c r="B17" s="7">
        <v>42</v>
      </c>
      <c r="C17" s="7">
        <v>26</v>
      </c>
      <c r="D17" s="7">
        <v>16</v>
      </c>
    </row>
    <row r="18" spans="1:4" x14ac:dyDescent="0.2">
      <c r="A18" s="27" t="s">
        <v>620</v>
      </c>
      <c r="B18" s="7">
        <v>39</v>
      </c>
      <c r="C18" s="7">
        <v>17</v>
      </c>
      <c r="D18" s="7">
        <v>22</v>
      </c>
    </row>
    <row r="19" spans="1:4" x14ac:dyDescent="0.2">
      <c r="A19" s="27" t="s">
        <v>369</v>
      </c>
      <c r="B19" s="7">
        <v>38</v>
      </c>
      <c r="C19" s="7">
        <v>22</v>
      </c>
      <c r="D19" s="7">
        <v>16</v>
      </c>
    </row>
    <row r="20" spans="1:4" x14ac:dyDescent="0.2">
      <c r="A20" s="27" t="s">
        <v>621</v>
      </c>
      <c r="B20" s="7">
        <v>37</v>
      </c>
      <c r="C20" s="7">
        <v>16</v>
      </c>
      <c r="D20" s="7">
        <v>21</v>
      </c>
    </row>
    <row r="21" spans="1:4" x14ac:dyDescent="0.2">
      <c r="A21" s="27" t="s">
        <v>599</v>
      </c>
      <c r="B21" s="7">
        <v>33</v>
      </c>
      <c r="C21" s="7">
        <v>16</v>
      </c>
      <c r="D21" s="7">
        <v>17</v>
      </c>
    </row>
    <row r="22" spans="1:4" x14ac:dyDescent="0.2">
      <c r="A22" s="27" t="s">
        <v>332</v>
      </c>
      <c r="B22" s="7">
        <v>476</v>
      </c>
      <c r="C22" s="7">
        <v>238</v>
      </c>
      <c r="D22" s="7">
        <v>238</v>
      </c>
    </row>
    <row r="23" spans="1:4" x14ac:dyDescent="0.2">
      <c r="A23" s="27" t="s">
        <v>170</v>
      </c>
      <c r="B23" s="7">
        <v>4</v>
      </c>
      <c r="C23" s="7">
        <v>2</v>
      </c>
      <c r="D23" s="7">
        <v>2</v>
      </c>
    </row>
    <row r="27" spans="1:4" x14ac:dyDescent="0.2">
      <c r="A27" s="27"/>
    </row>
    <row r="29" spans="1:4" x14ac:dyDescent="0.2">
      <c r="A29" s="27"/>
    </row>
    <row r="30" spans="1:4" x14ac:dyDescent="0.2">
      <c r="A30" s="27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I26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" style="3" customWidth="1"/>
    <col min="2" max="2" width="8.28515625" style="3" customWidth="1"/>
    <col min="3" max="3" width="11.28515625" style="3" customWidth="1"/>
    <col min="4" max="5" width="10.5703125" style="3" customWidth="1"/>
    <col min="6" max="6" width="8.7109375" style="3" customWidth="1"/>
    <col min="7" max="8" width="10.5703125" style="3" customWidth="1"/>
    <col min="9" max="9" width="9.140625" style="3" customWidth="1"/>
    <col min="10" max="10" width="12.85546875" style="3" customWidth="1"/>
    <col min="11" max="16384" width="11.42578125" style="3"/>
  </cols>
  <sheetData>
    <row r="1" spans="1:9" x14ac:dyDescent="0.2">
      <c r="A1" s="2" t="s">
        <v>564</v>
      </c>
    </row>
    <row r="2" spans="1:9" x14ac:dyDescent="0.2">
      <c r="A2" s="4" t="s">
        <v>563</v>
      </c>
    </row>
    <row r="4" spans="1:9" x14ac:dyDescent="0.2">
      <c r="A4" s="28"/>
      <c r="B4" s="140" t="s">
        <v>90</v>
      </c>
      <c r="C4" s="141" t="s">
        <v>108</v>
      </c>
      <c r="D4" s="142"/>
      <c r="E4" s="142"/>
      <c r="F4" s="143"/>
      <c r="G4" s="141" t="s">
        <v>122</v>
      </c>
      <c r="H4" s="142"/>
      <c r="I4" s="142"/>
    </row>
    <row r="5" spans="1:9" ht="25.5" x14ac:dyDescent="0.2">
      <c r="A5" s="28"/>
      <c r="B5" s="140"/>
      <c r="C5" s="102" t="s">
        <v>187</v>
      </c>
      <c r="D5" s="102" t="s">
        <v>188</v>
      </c>
      <c r="E5" s="102" t="s">
        <v>189</v>
      </c>
      <c r="F5" s="102" t="s">
        <v>170</v>
      </c>
      <c r="G5" s="103" t="s">
        <v>194</v>
      </c>
      <c r="H5" s="102" t="s">
        <v>331</v>
      </c>
      <c r="I5" s="102" t="s">
        <v>170</v>
      </c>
    </row>
    <row r="6" spans="1:9" s="2" customFormat="1" x14ac:dyDescent="0.2">
      <c r="A6" s="2" t="s">
        <v>90</v>
      </c>
      <c r="B6" s="33">
        <v>5607</v>
      </c>
      <c r="C6" s="33">
        <v>13</v>
      </c>
      <c r="D6" s="33">
        <v>35</v>
      </c>
      <c r="E6" s="33">
        <v>311</v>
      </c>
      <c r="F6" s="33">
        <v>17</v>
      </c>
      <c r="G6" s="33">
        <v>4965</v>
      </c>
      <c r="H6" s="33">
        <v>20</v>
      </c>
      <c r="I6" s="33">
        <v>246</v>
      </c>
    </row>
    <row r="7" spans="1:9" x14ac:dyDescent="0.2">
      <c r="A7" s="9" t="s">
        <v>407</v>
      </c>
      <c r="B7" s="7">
        <v>1</v>
      </c>
      <c r="C7" s="7">
        <v>0</v>
      </c>
      <c r="D7" s="7">
        <v>0</v>
      </c>
      <c r="E7" s="7">
        <v>0</v>
      </c>
      <c r="F7" s="7">
        <v>0</v>
      </c>
      <c r="G7" s="7">
        <v>1</v>
      </c>
      <c r="H7" s="7">
        <v>0</v>
      </c>
      <c r="I7" s="7">
        <v>0</v>
      </c>
    </row>
    <row r="8" spans="1:9" x14ac:dyDescent="0.2">
      <c r="A8" s="9" t="s">
        <v>186</v>
      </c>
      <c r="B8" s="7">
        <v>84</v>
      </c>
      <c r="C8" s="7">
        <v>1</v>
      </c>
      <c r="D8" s="7">
        <v>0</v>
      </c>
      <c r="E8" s="7">
        <v>2</v>
      </c>
      <c r="F8" s="7">
        <v>2</v>
      </c>
      <c r="G8" s="7">
        <v>67</v>
      </c>
      <c r="H8" s="7">
        <v>0</v>
      </c>
      <c r="I8" s="7">
        <v>12</v>
      </c>
    </row>
    <row r="9" spans="1:9" x14ac:dyDescent="0.2">
      <c r="A9" s="9" t="s">
        <v>179</v>
      </c>
      <c r="B9" s="7">
        <v>356</v>
      </c>
      <c r="C9" s="7">
        <v>2</v>
      </c>
      <c r="D9" s="7">
        <v>0</v>
      </c>
      <c r="E9" s="7">
        <v>18</v>
      </c>
      <c r="F9" s="7">
        <v>1</v>
      </c>
      <c r="G9" s="7">
        <v>303</v>
      </c>
      <c r="H9" s="7">
        <v>2</v>
      </c>
      <c r="I9" s="7">
        <v>30</v>
      </c>
    </row>
    <row r="10" spans="1:9" x14ac:dyDescent="0.2">
      <c r="A10" s="9" t="s">
        <v>180</v>
      </c>
      <c r="B10" s="7">
        <v>850</v>
      </c>
      <c r="C10" s="7">
        <v>1</v>
      </c>
      <c r="D10" s="7">
        <v>2</v>
      </c>
      <c r="E10" s="7">
        <v>50</v>
      </c>
      <c r="F10" s="7">
        <v>2</v>
      </c>
      <c r="G10" s="7">
        <v>748</v>
      </c>
      <c r="H10" s="7">
        <v>6</v>
      </c>
      <c r="I10" s="7">
        <v>41</v>
      </c>
    </row>
    <row r="11" spans="1:9" x14ac:dyDescent="0.2">
      <c r="A11" s="9" t="s">
        <v>181</v>
      </c>
      <c r="B11" s="7">
        <v>1794</v>
      </c>
      <c r="C11" s="7">
        <v>4</v>
      </c>
      <c r="D11" s="7">
        <v>9</v>
      </c>
      <c r="E11" s="7">
        <v>98</v>
      </c>
      <c r="F11" s="7">
        <v>6</v>
      </c>
      <c r="G11" s="7">
        <v>1608</v>
      </c>
      <c r="H11" s="7">
        <v>5</v>
      </c>
      <c r="I11" s="7">
        <v>64</v>
      </c>
    </row>
    <row r="12" spans="1:9" x14ac:dyDescent="0.2">
      <c r="A12" s="9" t="s">
        <v>182</v>
      </c>
      <c r="B12" s="7">
        <v>1809</v>
      </c>
      <c r="C12" s="7">
        <v>3</v>
      </c>
      <c r="D12" s="7">
        <v>14</v>
      </c>
      <c r="E12" s="7">
        <v>105</v>
      </c>
      <c r="F12" s="7">
        <v>5</v>
      </c>
      <c r="G12" s="7">
        <v>1602</v>
      </c>
      <c r="H12" s="7">
        <v>4</v>
      </c>
      <c r="I12" s="7">
        <v>76</v>
      </c>
    </row>
    <row r="13" spans="1:9" x14ac:dyDescent="0.2">
      <c r="A13" s="9" t="s">
        <v>183</v>
      </c>
      <c r="B13" s="7">
        <v>641</v>
      </c>
      <c r="C13" s="7">
        <v>2</v>
      </c>
      <c r="D13" s="7">
        <v>9</v>
      </c>
      <c r="E13" s="7">
        <v>32</v>
      </c>
      <c r="F13" s="7">
        <v>1</v>
      </c>
      <c r="G13" s="7">
        <v>573</v>
      </c>
      <c r="H13" s="7">
        <v>3</v>
      </c>
      <c r="I13" s="7">
        <v>21</v>
      </c>
    </row>
    <row r="14" spans="1:9" x14ac:dyDescent="0.2">
      <c r="A14" s="9" t="s">
        <v>184</v>
      </c>
      <c r="B14" s="7">
        <v>63</v>
      </c>
      <c r="C14" s="7">
        <v>0</v>
      </c>
      <c r="D14" s="7">
        <v>1</v>
      </c>
      <c r="E14" s="7">
        <v>6</v>
      </c>
      <c r="F14" s="7">
        <v>0</v>
      </c>
      <c r="G14" s="7">
        <v>54</v>
      </c>
      <c r="H14" s="7">
        <v>0</v>
      </c>
      <c r="I14" s="7">
        <v>2</v>
      </c>
    </row>
    <row r="15" spans="1:9" x14ac:dyDescent="0.2">
      <c r="A15" s="9" t="s">
        <v>185</v>
      </c>
      <c r="B15" s="7">
        <v>9</v>
      </c>
      <c r="C15" s="7">
        <v>0</v>
      </c>
      <c r="D15" s="7">
        <v>0</v>
      </c>
      <c r="E15" s="7">
        <v>0</v>
      </c>
      <c r="F15" s="7">
        <v>0</v>
      </c>
      <c r="G15" s="7">
        <v>9</v>
      </c>
      <c r="H15" s="7">
        <v>0</v>
      </c>
      <c r="I15" s="7">
        <v>0</v>
      </c>
    </row>
    <row r="16" spans="1:9" x14ac:dyDescent="0.2">
      <c r="A16" s="9"/>
      <c r="B16" s="7"/>
      <c r="C16" s="7"/>
      <c r="D16" s="7"/>
      <c r="E16" s="7"/>
      <c r="F16" s="7"/>
      <c r="G16" s="7"/>
      <c r="H16" s="7"/>
      <c r="I16" s="7"/>
    </row>
    <row r="17" spans="1:9" x14ac:dyDescent="0.2">
      <c r="A17" s="9"/>
      <c r="B17" s="7"/>
      <c r="C17" s="7"/>
      <c r="D17" s="7"/>
      <c r="E17" s="7"/>
      <c r="F17" s="7"/>
      <c r="G17" s="7"/>
      <c r="H17" s="7"/>
      <c r="I17" s="7"/>
    </row>
    <row r="18" spans="1:9" x14ac:dyDescent="0.2">
      <c r="A18" s="9"/>
      <c r="B18" s="7"/>
      <c r="C18" s="7"/>
      <c r="D18" s="7"/>
      <c r="E18" s="7"/>
      <c r="F18" s="7"/>
      <c r="G18" s="7"/>
      <c r="H18" s="7"/>
      <c r="I18" s="7"/>
    </row>
    <row r="19" spans="1:9" x14ac:dyDescent="0.2">
      <c r="A19" s="9"/>
      <c r="B19" s="7"/>
      <c r="C19" s="7"/>
      <c r="D19" s="7"/>
      <c r="E19" s="7"/>
      <c r="F19" s="7"/>
      <c r="G19" s="7"/>
      <c r="H19" s="7"/>
      <c r="I19" s="7"/>
    </row>
    <row r="20" spans="1:9" x14ac:dyDescent="0.2">
      <c r="A20" s="9"/>
      <c r="B20" s="7"/>
      <c r="C20" s="7"/>
      <c r="D20" s="7"/>
      <c r="E20" s="7"/>
      <c r="F20" s="7"/>
      <c r="G20" s="7"/>
      <c r="H20" s="7"/>
      <c r="I20" s="7"/>
    </row>
    <row r="21" spans="1:9" x14ac:dyDescent="0.2">
      <c r="A21" s="9"/>
      <c r="B21" s="7"/>
      <c r="C21" s="7"/>
      <c r="D21" s="7"/>
      <c r="E21" s="7"/>
      <c r="F21" s="7"/>
      <c r="G21" s="7"/>
      <c r="H21" s="7"/>
      <c r="I21" s="7"/>
    </row>
    <row r="22" spans="1:9" x14ac:dyDescent="0.2">
      <c r="A22" s="9"/>
      <c r="B22" s="7"/>
      <c r="C22" s="7"/>
      <c r="D22" s="7"/>
      <c r="E22" s="7"/>
      <c r="F22" s="7"/>
      <c r="G22" s="7"/>
      <c r="H22" s="7"/>
      <c r="I22" s="7"/>
    </row>
    <row r="23" spans="1:9" x14ac:dyDescent="0.2">
      <c r="A23" s="9"/>
      <c r="B23" s="7"/>
      <c r="C23" s="7"/>
      <c r="D23" s="7"/>
      <c r="E23" s="7"/>
      <c r="F23" s="7"/>
      <c r="G23" s="7"/>
      <c r="H23" s="7"/>
      <c r="I23" s="7"/>
    </row>
    <row r="24" spans="1:9" x14ac:dyDescent="0.2">
      <c r="A24" s="9"/>
      <c r="B24" s="7"/>
      <c r="C24" s="7"/>
      <c r="D24" s="7"/>
      <c r="E24" s="7"/>
      <c r="F24" s="7"/>
      <c r="G24" s="7"/>
      <c r="H24" s="7"/>
      <c r="I24" s="7"/>
    </row>
    <row r="25" spans="1:9" x14ac:dyDescent="0.2">
      <c r="A25" s="9"/>
      <c r="B25" s="7"/>
      <c r="C25" s="7"/>
      <c r="D25" s="7"/>
      <c r="E25" s="7"/>
      <c r="F25" s="7"/>
      <c r="G25" s="7"/>
      <c r="H25" s="7"/>
      <c r="I25" s="7"/>
    </row>
    <row r="26" spans="1:9" x14ac:dyDescent="0.2">
      <c r="A26" s="9"/>
      <c r="B26" s="7"/>
      <c r="C26" s="7"/>
      <c r="D26" s="7"/>
      <c r="E26" s="7"/>
      <c r="F26" s="7"/>
      <c r="G26" s="7"/>
      <c r="H26" s="7"/>
      <c r="I26" s="7"/>
    </row>
  </sheetData>
  <mergeCells count="3">
    <mergeCell ref="B4:B5"/>
    <mergeCell ref="C4:F4"/>
    <mergeCell ref="G4:I4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M15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" style="3" customWidth="1"/>
    <col min="2" max="3" width="9.140625" style="3" customWidth="1"/>
    <col min="4" max="4" width="13.28515625" style="3" customWidth="1"/>
    <col min="5" max="6" width="9.5703125" style="3" customWidth="1"/>
    <col min="7" max="8" width="9.28515625" style="3" customWidth="1"/>
    <col min="9" max="13" width="9.7109375" style="3" customWidth="1"/>
    <col min="14" max="16384" width="11.42578125" style="3"/>
  </cols>
  <sheetData>
    <row r="1" spans="1:13" x14ac:dyDescent="0.2">
      <c r="A1" s="2" t="s">
        <v>402</v>
      </c>
    </row>
    <row r="2" spans="1:13" x14ac:dyDescent="0.2">
      <c r="A2" s="4" t="s">
        <v>422</v>
      </c>
    </row>
    <row r="4" spans="1:13" x14ac:dyDescent="0.2">
      <c r="A4" s="28"/>
      <c r="B4" s="30"/>
      <c r="C4" s="135" t="s">
        <v>327</v>
      </c>
      <c r="D4" s="135"/>
      <c r="E4" s="135" t="s">
        <v>328</v>
      </c>
      <c r="F4" s="135"/>
      <c r="G4" s="135" t="s">
        <v>329</v>
      </c>
      <c r="H4" s="135"/>
      <c r="I4" s="135" t="s">
        <v>30</v>
      </c>
      <c r="J4" s="135"/>
      <c r="K4" s="135" t="s">
        <v>624</v>
      </c>
      <c r="L4" s="135"/>
      <c r="M4" s="135"/>
    </row>
    <row r="5" spans="1:13" ht="38.25" x14ac:dyDescent="0.2">
      <c r="A5" s="28"/>
      <c r="B5" s="20" t="s">
        <v>90</v>
      </c>
      <c r="C5" s="20" t="s">
        <v>143</v>
      </c>
      <c r="D5" s="20" t="s">
        <v>0</v>
      </c>
      <c r="E5" s="125" t="s">
        <v>622</v>
      </c>
      <c r="F5" s="125" t="s">
        <v>320</v>
      </c>
      <c r="G5" s="20" t="s">
        <v>122</v>
      </c>
      <c r="H5" s="20" t="s">
        <v>108</v>
      </c>
      <c r="I5" s="6" t="s">
        <v>31</v>
      </c>
      <c r="J5" s="6" t="s">
        <v>32</v>
      </c>
      <c r="K5" s="125" t="s">
        <v>625</v>
      </c>
      <c r="L5" s="125" t="s">
        <v>626</v>
      </c>
      <c r="M5" s="125" t="s">
        <v>627</v>
      </c>
    </row>
    <row r="6" spans="1:13" x14ac:dyDescent="0.2">
      <c r="A6" s="2" t="s">
        <v>90</v>
      </c>
      <c r="B6" s="33">
        <f>SUM(B7:B15)</f>
        <v>5607</v>
      </c>
      <c r="C6" s="33">
        <f>SUM(C7:C15)</f>
        <v>4984</v>
      </c>
      <c r="D6" s="33">
        <f>SUM(D7:D15)</f>
        <v>623</v>
      </c>
      <c r="E6" s="33">
        <v>3861</v>
      </c>
      <c r="F6" s="33">
        <v>1746</v>
      </c>
      <c r="G6" s="33">
        <v>5231</v>
      </c>
      <c r="H6" s="33">
        <v>376</v>
      </c>
      <c r="I6" s="11">
        <v>5606</v>
      </c>
      <c r="J6" s="11">
        <v>1</v>
      </c>
      <c r="K6" s="11">
        <v>5579</v>
      </c>
      <c r="L6" s="11">
        <v>21</v>
      </c>
      <c r="M6" s="11">
        <v>7</v>
      </c>
    </row>
    <row r="7" spans="1:13" x14ac:dyDescent="0.2">
      <c r="A7" s="9" t="s">
        <v>407</v>
      </c>
      <c r="B7" s="7">
        <v>1</v>
      </c>
      <c r="C7" s="7">
        <v>1</v>
      </c>
      <c r="D7" s="7">
        <v>0</v>
      </c>
      <c r="E7" s="10">
        <v>1</v>
      </c>
      <c r="F7" s="10">
        <v>0</v>
      </c>
      <c r="G7" s="10">
        <v>1</v>
      </c>
      <c r="H7" s="10">
        <v>0</v>
      </c>
      <c r="I7" s="10">
        <v>1</v>
      </c>
      <c r="J7" s="10">
        <v>0</v>
      </c>
      <c r="K7" s="10">
        <v>1</v>
      </c>
      <c r="L7" s="10">
        <v>0</v>
      </c>
      <c r="M7" s="10">
        <v>0</v>
      </c>
    </row>
    <row r="8" spans="1:13" x14ac:dyDescent="0.2">
      <c r="A8" s="9" t="s">
        <v>186</v>
      </c>
      <c r="B8" s="7">
        <v>84</v>
      </c>
      <c r="C8" s="7">
        <v>76</v>
      </c>
      <c r="D8" s="7">
        <v>8</v>
      </c>
      <c r="E8" s="10">
        <v>69</v>
      </c>
      <c r="F8" s="10">
        <v>15</v>
      </c>
      <c r="G8" s="10">
        <v>79</v>
      </c>
      <c r="H8" s="10">
        <v>5</v>
      </c>
      <c r="I8" s="10">
        <v>84</v>
      </c>
      <c r="J8" s="10">
        <v>0</v>
      </c>
      <c r="K8" s="10">
        <v>84</v>
      </c>
      <c r="L8" s="10">
        <v>0</v>
      </c>
      <c r="M8" s="10">
        <v>0</v>
      </c>
    </row>
    <row r="9" spans="1:13" x14ac:dyDescent="0.2">
      <c r="A9" s="9" t="s">
        <v>179</v>
      </c>
      <c r="B9" s="7">
        <v>356</v>
      </c>
      <c r="C9" s="7">
        <v>325</v>
      </c>
      <c r="D9" s="7">
        <v>31</v>
      </c>
      <c r="E9" s="10">
        <v>278</v>
      </c>
      <c r="F9" s="10">
        <v>78</v>
      </c>
      <c r="G9" s="10">
        <v>335</v>
      </c>
      <c r="H9" s="10">
        <v>21</v>
      </c>
      <c r="I9" s="10">
        <v>356</v>
      </c>
      <c r="J9" s="10">
        <v>0</v>
      </c>
      <c r="K9" s="10">
        <v>354</v>
      </c>
      <c r="L9" s="10">
        <v>2</v>
      </c>
      <c r="M9" s="10">
        <v>0</v>
      </c>
    </row>
    <row r="10" spans="1:13" x14ac:dyDescent="0.2">
      <c r="A10" s="9" t="s">
        <v>180</v>
      </c>
      <c r="B10" s="7">
        <v>850</v>
      </c>
      <c r="C10" s="7">
        <v>762</v>
      </c>
      <c r="D10" s="7">
        <v>88</v>
      </c>
      <c r="E10" s="10">
        <v>630</v>
      </c>
      <c r="F10" s="10">
        <v>220</v>
      </c>
      <c r="G10" s="10">
        <v>795</v>
      </c>
      <c r="H10" s="10">
        <v>55</v>
      </c>
      <c r="I10" s="10">
        <v>850</v>
      </c>
      <c r="J10" s="10">
        <v>0</v>
      </c>
      <c r="K10" s="10">
        <v>848</v>
      </c>
      <c r="L10" s="10">
        <v>0</v>
      </c>
      <c r="M10" s="10">
        <v>2</v>
      </c>
    </row>
    <row r="11" spans="1:13" x14ac:dyDescent="0.2">
      <c r="A11" s="9" t="s">
        <v>181</v>
      </c>
      <c r="B11" s="7">
        <v>1794</v>
      </c>
      <c r="C11" s="7">
        <v>1609</v>
      </c>
      <c r="D11" s="7">
        <v>185</v>
      </c>
      <c r="E11" s="10">
        <v>1306</v>
      </c>
      <c r="F11" s="10">
        <v>488</v>
      </c>
      <c r="G11" s="10">
        <v>1677</v>
      </c>
      <c r="H11" s="10">
        <v>117</v>
      </c>
      <c r="I11" s="10">
        <v>1794</v>
      </c>
      <c r="J11" s="10">
        <v>0</v>
      </c>
      <c r="K11" s="10">
        <v>1781</v>
      </c>
      <c r="L11" s="10">
        <v>9</v>
      </c>
      <c r="M11" s="10">
        <v>4</v>
      </c>
    </row>
    <row r="12" spans="1:13" x14ac:dyDescent="0.2">
      <c r="A12" s="9" t="s">
        <v>182</v>
      </c>
      <c r="B12" s="7">
        <v>1809</v>
      </c>
      <c r="C12" s="7">
        <v>1603</v>
      </c>
      <c r="D12" s="7">
        <v>206</v>
      </c>
      <c r="E12" s="10">
        <v>1212</v>
      </c>
      <c r="F12" s="10">
        <v>597</v>
      </c>
      <c r="G12" s="10">
        <v>1682</v>
      </c>
      <c r="H12" s="10">
        <v>127</v>
      </c>
      <c r="I12" s="10">
        <v>1808</v>
      </c>
      <c r="J12" s="10">
        <v>1</v>
      </c>
      <c r="K12" s="10">
        <v>1799</v>
      </c>
      <c r="L12" s="10">
        <v>9</v>
      </c>
      <c r="M12" s="10">
        <v>1</v>
      </c>
    </row>
    <row r="13" spans="1:13" x14ac:dyDescent="0.2">
      <c r="A13" s="9" t="s">
        <v>183</v>
      </c>
      <c r="B13" s="7">
        <v>641</v>
      </c>
      <c r="C13" s="7">
        <v>548</v>
      </c>
      <c r="D13" s="7">
        <v>93</v>
      </c>
      <c r="E13" s="10">
        <v>341</v>
      </c>
      <c r="F13" s="10">
        <v>300</v>
      </c>
      <c r="G13" s="10">
        <v>597</v>
      </c>
      <c r="H13" s="10">
        <v>44</v>
      </c>
      <c r="I13" s="10">
        <v>641</v>
      </c>
      <c r="J13" s="10">
        <v>0</v>
      </c>
      <c r="K13" s="10">
        <v>640</v>
      </c>
      <c r="L13" s="10">
        <v>1</v>
      </c>
      <c r="M13" s="10">
        <v>0</v>
      </c>
    </row>
    <row r="14" spans="1:13" x14ac:dyDescent="0.2">
      <c r="A14" s="9" t="s">
        <v>184</v>
      </c>
      <c r="B14" s="7">
        <v>63</v>
      </c>
      <c r="C14" s="7">
        <v>52</v>
      </c>
      <c r="D14" s="7">
        <v>11</v>
      </c>
      <c r="E14" s="10">
        <v>24</v>
      </c>
      <c r="F14" s="10">
        <v>39</v>
      </c>
      <c r="G14" s="10">
        <v>56</v>
      </c>
      <c r="H14" s="10">
        <v>7</v>
      </c>
      <c r="I14" s="10">
        <v>63</v>
      </c>
      <c r="J14" s="10">
        <v>0</v>
      </c>
      <c r="K14" s="10">
        <v>63</v>
      </c>
      <c r="L14" s="10">
        <v>0</v>
      </c>
      <c r="M14" s="10">
        <v>0</v>
      </c>
    </row>
    <row r="15" spans="1:13" x14ac:dyDescent="0.2">
      <c r="A15" s="9" t="s">
        <v>185</v>
      </c>
      <c r="B15" s="7">
        <v>9</v>
      </c>
      <c r="C15" s="7">
        <v>8</v>
      </c>
      <c r="D15" s="7">
        <v>1</v>
      </c>
      <c r="E15" s="10">
        <v>0</v>
      </c>
      <c r="F15" s="10">
        <v>9</v>
      </c>
      <c r="G15" s="10">
        <v>9</v>
      </c>
      <c r="H15" s="10">
        <v>0</v>
      </c>
      <c r="I15" s="10">
        <v>9</v>
      </c>
      <c r="J15" s="10">
        <v>0</v>
      </c>
      <c r="K15" s="10">
        <v>9</v>
      </c>
      <c r="L15" s="10">
        <v>0</v>
      </c>
      <c r="M15" s="10">
        <v>0</v>
      </c>
    </row>
  </sheetData>
  <mergeCells count="5">
    <mergeCell ref="C4:D4"/>
    <mergeCell ref="E4:F4"/>
    <mergeCell ref="G4:H4"/>
    <mergeCell ref="I4:J4"/>
    <mergeCell ref="K4:M4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F14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" style="3" customWidth="1"/>
    <col min="2" max="5" width="11.7109375" style="3" customWidth="1"/>
    <col min="6" max="16384" width="11.42578125" style="3"/>
  </cols>
  <sheetData>
    <row r="1" spans="1:6" x14ac:dyDescent="0.2">
      <c r="A1" s="2" t="s">
        <v>403</v>
      </c>
    </row>
    <row r="2" spans="1:6" x14ac:dyDescent="0.2">
      <c r="A2" s="4" t="s">
        <v>423</v>
      </c>
    </row>
    <row r="4" spans="1:6" s="31" customFormat="1" x14ac:dyDescent="0.2">
      <c r="A4" s="28"/>
      <c r="B4" s="20" t="s">
        <v>90</v>
      </c>
      <c r="C4" s="20" t="s">
        <v>190</v>
      </c>
      <c r="D4" s="20" t="s">
        <v>191</v>
      </c>
      <c r="E4" s="20" t="s">
        <v>192</v>
      </c>
    </row>
    <row r="5" spans="1:6" x14ac:dyDescent="0.2">
      <c r="A5" s="2" t="s">
        <v>90</v>
      </c>
      <c r="B5" s="33">
        <v>5607</v>
      </c>
      <c r="C5" s="33">
        <v>5400</v>
      </c>
      <c r="D5" s="33">
        <v>207</v>
      </c>
      <c r="E5" s="33">
        <v>0</v>
      </c>
    </row>
    <row r="6" spans="1:6" x14ac:dyDescent="0.2">
      <c r="A6" s="9" t="s">
        <v>407</v>
      </c>
      <c r="B6" s="7">
        <v>1</v>
      </c>
      <c r="C6" s="7">
        <v>1</v>
      </c>
      <c r="D6" s="7">
        <v>0</v>
      </c>
      <c r="E6" s="7">
        <v>0</v>
      </c>
      <c r="F6" s="1"/>
    </row>
    <row r="7" spans="1:6" x14ac:dyDescent="0.2">
      <c r="A7" s="9" t="s">
        <v>186</v>
      </c>
      <c r="B7" s="7">
        <v>84</v>
      </c>
      <c r="C7" s="7">
        <v>84</v>
      </c>
      <c r="D7" s="7">
        <v>0</v>
      </c>
      <c r="E7" s="7">
        <v>0</v>
      </c>
      <c r="F7" s="1"/>
    </row>
    <row r="8" spans="1:6" x14ac:dyDescent="0.2">
      <c r="A8" s="9" t="s">
        <v>179</v>
      </c>
      <c r="B8" s="7">
        <v>356</v>
      </c>
      <c r="C8" s="7">
        <v>350</v>
      </c>
      <c r="D8" s="7">
        <v>6</v>
      </c>
      <c r="E8" s="7">
        <v>0</v>
      </c>
      <c r="F8" s="1"/>
    </row>
    <row r="9" spans="1:6" x14ac:dyDescent="0.2">
      <c r="A9" s="9" t="s">
        <v>180</v>
      </c>
      <c r="B9" s="7">
        <v>850</v>
      </c>
      <c r="C9" s="7">
        <v>824</v>
      </c>
      <c r="D9" s="7">
        <v>26</v>
      </c>
      <c r="E9" s="7">
        <v>0</v>
      </c>
      <c r="F9" s="1"/>
    </row>
    <row r="10" spans="1:6" x14ac:dyDescent="0.2">
      <c r="A10" s="9" t="s">
        <v>181</v>
      </c>
      <c r="B10" s="7">
        <v>1794</v>
      </c>
      <c r="C10" s="7">
        <v>1734</v>
      </c>
      <c r="D10" s="7">
        <v>60</v>
      </c>
      <c r="E10" s="7">
        <v>0</v>
      </c>
      <c r="F10" s="1"/>
    </row>
    <row r="11" spans="1:6" x14ac:dyDescent="0.2">
      <c r="A11" s="9" t="s">
        <v>182</v>
      </c>
      <c r="B11" s="7">
        <v>1809</v>
      </c>
      <c r="C11" s="7">
        <v>1736</v>
      </c>
      <c r="D11" s="7">
        <v>73</v>
      </c>
      <c r="E11" s="7">
        <v>0</v>
      </c>
      <c r="F11" s="1"/>
    </row>
    <row r="12" spans="1:6" x14ac:dyDescent="0.2">
      <c r="A12" s="9" t="s">
        <v>183</v>
      </c>
      <c r="B12" s="7">
        <v>641</v>
      </c>
      <c r="C12" s="7">
        <v>603</v>
      </c>
      <c r="D12" s="7">
        <v>38</v>
      </c>
      <c r="E12" s="7">
        <v>0</v>
      </c>
      <c r="F12" s="1"/>
    </row>
    <row r="13" spans="1:6" x14ac:dyDescent="0.2">
      <c r="A13" s="9" t="s">
        <v>184</v>
      </c>
      <c r="B13" s="7">
        <v>63</v>
      </c>
      <c r="C13" s="7">
        <v>59</v>
      </c>
      <c r="D13" s="7">
        <v>4</v>
      </c>
      <c r="E13" s="7">
        <v>0</v>
      </c>
      <c r="F13" s="1"/>
    </row>
    <row r="14" spans="1:6" x14ac:dyDescent="0.2">
      <c r="A14" s="9" t="s">
        <v>185</v>
      </c>
      <c r="B14" s="7">
        <v>9</v>
      </c>
      <c r="C14" s="7">
        <v>9</v>
      </c>
      <c r="D14" s="7">
        <v>0</v>
      </c>
      <c r="E14" s="7">
        <v>0</v>
      </c>
      <c r="F14" s="1"/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K14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" style="3" customWidth="1"/>
    <col min="2" max="10" width="9.28515625" style="3" customWidth="1"/>
    <col min="11" max="11" width="10" style="3" customWidth="1"/>
    <col min="12" max="16384" width="11.42578125" style="3"/>
  </cols>
  <sheetData>
    <row r="1" spans="1:11" x14ac:dyDescent="0.2">
      <c r="A1" s="2" t="s">
        <v>404</v>
      </c>
    </row>
    <row r="2" spans="1:11" x14ac:dyDescent="0.2">
      <c r="A2" s="4" t="s">
        <v>424</v>
      </c>
    </row>
    <row r="3" spans="1:11" x14ac:dyDescent="0.2">
      <c r="B3" s="10"/>
    </row>
    <row r="4" spans="1:11" ht="25.5" x14ac:dyDescent="0.2">
      <c r="A4" s="30"/>
      <c r="B4" s="20" t="s">
        <v>90</v>
      </c>
      <c r="C4" s="20" t="s">
        <v>425</v>
      </c>
      <c r="D4" s="20" t="s">
        <v>224</v>
      </c>
      <c r="E4" s="20" t="s">
        <v>225</v>
      </c>
      <c r="F4" s="20" t="s">
        <v>226</v>
      </c>
      <c r="G4" s="20" t="s">
        <v>227</v>
      </c>
      <c r="H4" s="20" t="s">
        <v>228</v>
      </c>
      <c r="I4" s="20" t="s">
        <v>229</v>
      </c>
      <c r="J4" s="20" t="s">
        <v>193</v>
      </c>
      <c r="K4" s="20" t="s">
        <v>170</v>
      </c>
    </row>
    <row r="5" spans="1:11" x14ac:dyDescent="0.2">
      <c r="A5" s="2" t="s">
        <v>90</v>
      </c>
      <c r="B5" s="33">
        <v>5607</v>
      </c>
      <c r="C5" s="33">
        <v>17</v>
      </c>
      <c r="D5" s="33">
        <v>35</v>
      </c>
      <c r="E5" s="33">
        <v>57</v>
      </c>
      <c r="F5" s="33">
        <v>325</v>
      </c>
      <c r="G5" s="33">
        <v>1128</v>
      </c>
      <c r="H5" s="33">
        <v>2315</v>
      </c>
      <c r="I5" s="33">
        <v>1328</v>
      </c>
      <c r="J5" s="33">
        <v>294</v>
      </c>
      <c r="K5" s="33">
        <v>108</v>
      </c>
    </row>
    <row r="6" spans="1:11" x14ac:dyDescent="0.2">
      <c r="A6" s="9" t="s">
        <v>407</v>
      </c>
      <c r="B6" s="7">
        <v>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1</v>
      </c>
      <c r="I6" s="7">
        <v>0</v>
      </c>
      <c r="J6" s="7">
        <v>0</v>
      </c>
      <c r="K6" s="7">
        <v>0</v>
      </c>
    </row>
    <row r="7" spans="1:11" x14ac:dyDescent="0.2">
      <c r="A7" s="9" t="s">
        <v>186</v>
      </c>
      <c r="B7" s="7">
        <v>84</v>
      </c>
      <c r="C7" s="7">
        <v>0</v>
      </c>
      <c r="D7" s="7">
        <v>0</v>
      </c>
      <c r="E7" s="7">
        <v>0</v>
      </c>
      <c r="F7" s="7">
        <v>9</v>
      </c>
      <c r="G7" s="7">
        <v>15</v>
      </c>
      <c r="H7" s="7">
        <v>27</v>
      </c>
      <c r="I7" s="7">
        <v>21</v>
      </c>
      <c r="J7" s="7">
        <v>2</v>
      </c>
      <c r="K7" s="7">
        <v>10</v>
      </c>
    </row>
    <row r="8" spans="1:11" x14ac:dyDescent="0.2">
      <c r="A8" s="9" t="s">
        <v>179</v>
      </c>
      <c r="B8" s="7">
        <v>356</v>
      </c>
      <c r="C8" s="7">
        <v>2</v>
      </c>
      <c r="D8" s="7">
        <v>2</v>
      </c>
      <c r="E8" s="7">
        <v>3</v>
      </c>
      <c r="F8" s="7">
        <v>19</v>
      </c>
      <c r="G8" s="7">
        <v>70</v>
      </c>
      <c r="H8" s="7">
        <v>141</v>
      </c>
      <c r="I8" s="7">
        <v>88</v>
      </c>
      <c r="J8" s="7">
        <v>20</v>
      </c>
      <c r="K8" s="7">
        <v>11</v>
      </c>
    </row>
    <row r="9" spans="1:11" x14ac:dyDescent="0.2">
      <c r="A9" s="9" t="s">
        <v>180</v>
      </c>
      <c r="B9" s="7">
        <v>850</v>
      </c>
      <c r="C9" s="7">
        <v>1</v>
      </c>
      <c r="D9" s="7">
        <v>4</v>
      </c>
      <c r="E9" s="7">
        <v>7</v>
      </c>
      <c r="F9" s="7">
        <v>64</v>
      </c>
      <c r="G9" s="7">
        <v>161</v>
      </c>
      <c r="H9" s="7">
        <v>339</v>
      </c>
      <c r="I9" s="7">
        <v>199</v>
      </c>
      <c r="J9" s="7">
        <v>54</v>
      </c>
      <c r="K9" s="7">
        <v>21</v>
      </c>
    </row>
    <row r="10" spans="1:11" x14ac:dyDescent="0.2">
      <c r="A10" s="9" t="s">
        <v>181</v>
      </c>
      <c r="B10" s="7">
        <v>1794</v>
      </c>
      <c r="C10" s="7">
        <v>4</v>
      </c>
      <c r="D10" s="7">
        <v>12</v>
      </c>
      <c r="E10" s="7">
        <v>20</v>
      </c>
      <c r="F10" s="7">
        <v>85</v>
      </c>
      <c r="G10" s="7">
        <v>350</v>
      </c>
      <c r="H10" s="7">
        <v>800</v>
      </c>
      <c r="I10" s="7">
        <v>394</v>
      </c>
      <c r="J10" s="7">
        <v>97</v>
      </c>
      <c r="K10" s="7">
        <v>32</v>
      </c>
    </row>
    <row r="11" spans="1:11" x14ac:dyDescent="0.2">
      <c r="A11" s="9" t="s">
        <v>182</v>
      </c>
      <c r="B11" s="7">
        <v>1809</v>
      </c>
      <c r="C11" s="7">
        <v>6</v>
      </c>
      <c r="D11" s="7">
        <v>12</v>
      </c>
      <c r="E11" s="7">
        <v>13</v>
      </c>
      <c r="F11" s="7">
        <v>115</v>
      </c>
      <c r="G11" s="7">
        <v>376</v>
      </c>
      <c r="H11" s="7">
        <v>730</v>
      </c>
      <c r="I11" s="7">
        <v>448</v>
      </c>
      <c r="J11" s="7">
        <v>84</v>
      </c>
      <c r="K11" s="7">
        <v>25</v>
      </c>
    </row>
    <row r="12" spans="1:11" x14ac:dyDescent="0.2">
      <c r="A12" s="9" t="s">
        <v>183</v>
      </c>
      <c r="B12" s="7">
        <v>641</v>
      </c>
      <c r="C12" s="7">
        <v>3</v>
      </c>
      <c r="D12" s="7">
        <v>5</v>
      </c>
      <c r="E12" s="7">
        <v>14</v>
      </c>
      <c r="F12" s="7">
        <v>29</v>
      </c>
      <c r="G12" s="7">
        <v>142</v>
      </c>
      <c r="H12" s="7">
        <v>246</v>
      </c>
      <c r="I12" s="7">
        <v>156</v>
      </c>
      <c r="J12" s="7">
        <v>37</v>
      </c>
      <c r="K12" s="7">
        <v>9</v>
      </c>
    </row>
    <row r="13" spans="1:11" x14ac:dyDescent="0.2">
      <c r="A13" s="9" t="s">
        <v>184</v>
      </c>
      <c r="B13" s="7">
        <v>63</v>
      </c>
      <c r="C13" s="7">
        <v>1</v>
      </c>
      <c r="D13" s="7">
        <v>0</v>
      </c>
      <c r="E13" s="7">
        <v>0</v>
      </c>
      <c r="F13" s="7">
        <v>4</v>
      </c>
      <c r="G13" s="7">
        <v>12</v>
      </c>
      <c r="H13" s="7">
        <v>26</v>
      </c>
      <c r="I13" s="7">
        <v>20</v>
      </c>
      <c r="J13" s="7">
        <v>0</v>
      </c>
      <c r="K13" s="7">
        <v>0</v>
      </c>
    </row>
    <row r="14" spans="1:11" x14ac:dyDescent="0.2">
      <c r="A14" s="9" t="s">
        <v>185</v>
      </c>
      <c r="B14" s="7">
        <v>9</v>
      </c>
      <c r="C14" s="7">
        <v>0</v>
      </c>
      <c r="D14" s="7">
        <v>0</v>
      </c>
      <c r="E14" s="7">
        <v>0</v>
      </c>
      <c r="F14" s="7">
        <v>0</v>
      </c>
      <c r="G14" s="7">
        <v>2</v>
      </c>
      <c r="H14" s="7">
        <v>5</v>
      </c>
      <c r="I14" s="7">
        <v>2</v>
      </c>
      <c r="J14" s="7">
        <v>0</v>
      </c>
      <c r="K14" s="7">
        <v>0</v>
      </c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Q16"/>
  <sheetViews>
    <sheetView workbookViewId="0">
      <selection activeCell="B12" sqref="B12:B14"/>
    </sheetView>
  </sheetViews>
  <sheetFormatPr baseColWidth="10" defaultColWidth="11.42578125" defaultRowHeight="12.75" x14ac:dyDescent="0.2"/>
  <cols>
    <col min="1" max="1" width="18" style="3" customWidth="1"/>
    <col min="2" max="2" width="6.7109375" style="3" customWidth="1"/>
    <col min="3" max="13" width="6.28515625" style="3" customWidth="1"/>
    <col min="14" max="14" width="8.42578125" style="3" customWidth="1"/>
    <col min="15" max="15" width="7.85546875" style="3" customWidth="1"/>
    <col min="16" max="16" width="8.85546875" style="3" customWidth="1"/>
    <col min="17" max="16384" width="11.42578125" style="3"/>
  </cols>
  <sheetData>
    <row r="1" spans="1:17" x14ac:dyDescent="0.2">
      <c r="A1" s="2" t="s">
        <v>405</v>
      </c>
    </row>
    <row r="2" spans="1:17" x14ac:dyDescent="0.2">
      <c r="A2" s="4" t="s">
        <v>426</v>
      </c>
    </row>
    <row r="4" spans="1:17" s="31" customFormat="1" ht="25.5" x14ac:dyDescent="0.2">
      <c r="A4" s="32"/>
      <c r="B4" s="20" t="s">
        <v>90</v>
      </c>
      <c r="C4" s="20" t="s">
        <v>406</v>
      </c>
      <c r="D4" s="20" t="s">
        <v>234</v>
      </c>
      <c r="E4" s="20" t="s">
        <v>235</v>
      </c>
      <c r="F4" s="20" t="s">
        <v>236</v>
      </c>
      <c r="G4" s="20" t="s">
        <v>237</v>
      </c>
      <c r="H4" s="20" t="s">
        <v>238</v>
      </c>
      <c r="I4" s="20" t="s">
        <v>239</v>
      </c>
      <c r="J4" s="20" t="s">
        <v>240</v>
      </c>
      <c r="K4" s="20" t="s">
        <v>241</v>
      </c>
      <c r="L4" s="20" t="s">
        <v>242</v>
      </c>
      <c r="M4" s="20" t="s">
        <v>243</v>
      </c>
      <c r="N4" s="20" t="s">
        <v>623</v>
      </c>
      <c r="O4" s="20" t="s">
        <v>170</v>
      </c>
      <c r="P4" s="20" t="s">
        <v>223</v>
      </c>
    </row>
    <row r="5" spans="1:17" x14ac:dyDescent="0.2">
      <c r="A5" s="2" t="s">
        <v>90</v>
      </c>
      <c r="B5" s="72">
        <v>5607</v>
      </c>
      <c r="C5" s="33">
        <v>109</v>
      </c>
      <c r="D5" s="33">
        <v>201</v>
      </c>
      <c r="E5" s="33">
        <v>304</v>
      </c>
      <c r="F5" s="33">
        <v>204</v>
      </c>
      <c r="G5" s="33">
        <v>142</v>
      </c>
      <c r="H5" s="33">
        <v>116</v>
      </c>
      <c r="I5" s="33">
        <v>91</v>
      </c>
      <c r="J5" s="33">
        <v>67</v>
      </c>
      <c r="K5" s="33">
        <v>45</v>
      </c>
      <c r="L5" s="33">
        <v>29</v>
      </c>
      <c r="M5" s="33">
        <v>36</v>
      </c>
      <c r="N5" s="33">
        <v>121</v>
      </c>
      <c r="O5" s="33">
        <v>1206</v>
      </c>
      <c r="P5" s="33">
        <v>2936</v>
      </c>
      <c r="Q5" s="33"/>
    </row>
    <row r="6" spans="1:17" x14ac:dyDescent="0.2">
      <c r="A6" s="9" t="s">
        <v>407</v>
      </c>
      <c r="B6" s="35">
        <v>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/>
    </row>
    <row r="7" spans="1:17" x14ac:dyDescent="0.2">
      <c r="A7" s="9" t="s">
        <v>186</v>
      </c>
      <c r="B7" s="35">
        <v>84</v>
      </c>
      <c r="C7" s="7">
        <v>1</v>
      </c>
      <c r="D7" s="7">
        <v>2</v>
      </c>
      <c r="E7" s="7">
        <v>4</v>
      </c>
      <c r="F7" s="7">
        <v>1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1</v>
      </c>
      <c r="P7" s="7">
        <v>74</v>
      </c>
      <c r="Q7" s="7"/>
    </row>
    <row r="8" spans="1:17" x14ac:dyDescent="0.2">
      <c r="A8" s="9" t="s">
        <v>179</v>
      </c>
      <c r="B8" s="35">
        <v>356</v>
      </c>
      <c r="C8" s="7">
        <v>4</v>
      </c>
      <c r="D8" s="7">
        <v>16</v>
      </c>
      <c r="E8" s="7">
        <v>10</v>
      </c>
      <c r="F8" s="7">
        <v>12</v>
      </c>
      <c r="G8" s="7">
        <v>7</v>
      </c>
      <c r="H8" s="7">
        <v>7</v>
      </c>
      <c r="I8" s="7">
        <v>4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41</v>
      </c>
      <c r="P8" s="7">
        <v>255</v>
      </c>
      <c r="Q8" s="7"/>
    </row>
    <row r="9" spans="1:17" x14ac:dyDescent="0.2">
      <c r="A9" s="9" t="s">
        <v>180</v>
      </c>
      <c r="B9" s="35">
        <v>850</v>
      </c>
      <c r="C9" s="7">
        <v>14</v>
      </c>
      <c r="D9" s="7">
        <v>42</v>
      </c>
      <c r="E9" s="7">
        <v>35</v>
      </c>
      <c r="F9" s="7">
        <v>23</v>
      </c>
      <c r="G9" s="7">
        <v>27</v>
      </c>
      <c r="H9" s="7">
        <v>21</v>
      </c>
      <c r="I9" s="7">
        <v>15</v>
      </c>
      <c r="J9" s="7">
        <v>16</v>
      </c>
      <c r="K9" s="7">
        <v>5</v>
      </c>
      <c r="L9" s="7">
        <v>3</v>
      </c>
      <c r="M9" s="7">
        <v>6</v>
      </c>
      <c r="N9" s="7">
        <v>3</v>
      </c>
      <c r="O9" s="7">
        <v>149</v>
      </c>
      <c r="P9" s="7">
        <v>491</v>
      </c>
      <c r="Q9" s="7"/>
    </row>
    <row r="10" spans="1:17" x14ac:dyDescent="0.2">
      <c r="A10" s="9" t="s">
        <v>181</v>
      </c>
      <c r="B10" s="35">
        <v>1794</v>
      </c>
      <c r="C10" s="7">
        <v>33</v>
      </c>
      <c r="D10" s="7">
        <v>78</v>
      </c>
      <c r="E10" s="7">
        <v>120</v>
      </c>
      <c r="F10" s="7">
        <v>61</v>
      </c>
      <c r="G10" s="7">
        <v>30</v>
      </c>
      <c r="H10" s="7">
        <v>30</v>
      </c>
      <c r="I10" s="7">
        <v>20</v>
      </c>
      <c r="J10" s="7">
        <v>23</v>
      </c>
      <c r="K10" s="7">
        <v>16</v>
      </c>
      <c r="L10" s="7">
        <v>7</v>
      </c>
      <c r="M10" s="7">
        <v>11</v>
      </c>
      <c r="N10" s="7">
        <v>32</v>
      </c>
      <c r="O10" s="7">
        <v>359</v>
      </c>
      <c r="P10" s="7">
        <v>974</v>
      </c>
      <c r="Q10" s="7"/>
    </row>
    <row r="11" spans="1:17" x14ac:dyDescent="0.2">
      <c r="A11" s="9" t="s">
        <v>182</v>
      </c>
      <c r="B11" s="35">
        <v>1809</v>
      </c>
      <c r="C11" s="7">
        <v>36</v>
      </c>
      <c r="D11" s="7">
        <v>51</v>
      </c>
      <c r="E11" s="7">
        <v>110</v>
      </c>
      <c r="F11" s="7">
        <v>85</v>
      </c>
      <c r="G11" s="7">
        <v>57</v>
      </c>
      <c r="H11" s="7">
        <v>40</v>
      </c>
      <c r="I11" s="7">
        <v>35</v>
      </c>
      <c r="J11" s="7">
        <v>18</v>
      </c>
      <c r="K11" s="7">
        <v>11</v>
      </c>
      <c r="L11" s="7">
        <v>13</v>
      </c>
      <c r="M11" s="7">
        <v>14</v>
      </c>
      <c r="N11" s="7">
        <v>53</v>
      </c>
      <c r="O11" s="7">
        <v>481</v>
      </c>
      <c r="P11" s="7">
        <v>805</v>
      </c>
      <c r="Q11" s="7"/>
    </row>
    <row r="12" spans="1:17" x14ac:dyDescent="0.2">
      <c r="A12" s="9" t="s">
        <v>183</v>
      </c>
      <c r="B12" s="35">
        <v>641</v>
      </c>
      <c r="C12" s="7">
        <v>19</v>
      </c>
      <c r="D12" s="7">
        <v>11</v>
      </c>
      <c r="E12" s="7">
        <v>22</v>
      </c>
      <c r="F12" s="7">
        <v>20</v>
      </c>
      <c r="G12" s="7">
        <v>18</v>
      </c>
      <c r="H12" s="7">
        <v>18</v>
      </c>
      <c r="I12" s="7">
        <v>14</v>
      </c>
      <c r="J12" s="7">
        <v>9</v>
      </c>
      <c r="K12" s="7">
        <v>11</v>
      </c>
      <c r="L12" s="7">
        <v>5</v>
      </c>
      <c r="M12" s="7">
        <v>4</v>
      </c>
      <c r="N12" s="7">
        <v>31</v>
      </c>
      <c r="O12" s="7">
        <v>165</v>
      </c>
      <c r="P12" s="7">
        <v>294</v>
      </c>
      <c r="Q12" s="7"/>
    </row>
    <row r="13" spans="1:17" x14ac:dyDescent="0.2">
      <c r="A13" s="9" t="s">
        <v>184</v>
      </c>
      <c r="B13" s="35">
        <v>63</v>
      </c>
      <c r="C13" s="7">
        <v>2</v>
      </c>
      <c r="D13" s="7">
        <v>1</v>
      </c>
      <c r="E13" s="7">
        <v>3</v>
      </c>
      <c r="F13" s="7">
        <v>1</v>
      </c>
      <c r="G13" s="7">
        <v>2</v>
      </c>
      <c r="H13" s="7">
        <v>0</v>
      </c>
      <c r="I13" s="7">
        <v>2</v>
      </c>
      <c r="J13" s="7">
        <v>1</v>
      </c>
      <c r="K13" s="7">
        <v>2</v>
      </c>
      <c r="L13" s="7">
        <v>1</v>
      </c>
      <c r="M13" s="7">
        <v>1</v>
      </c>
      <c r="N13" s="7">
        <v>2</v>
      </c>
      <c r="O13" s="7">
        <v>10</v>
      </c>
      <c r="P13" s="7">
        <v>35</v>
      </c>
      <c r="Q13" s="7"/>
    </row>
    <row r="14" spans="1:17" x14ac:dyDescent="0.2">
      <c r="A14" s="9" t="s">
        <v>185</v>
      </c>
      <c r="B14" s="35">
        <v>9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7</v>
      </c>
      <c r="Q14" s="7"/>
    </row>
    <row r="15" spans="1:17" x14ac:dyDescent="0.2">
      <c r="A15" s="3" t="s">
        <v>230</v>
      </c>
      <c r="B15" s="7"/>
    </row>
    <row r="16" spans="1:17" x14ac:dyDescent="0.2">
      <c r="A16" s="3" t="s">
        <v>231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16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" style="3" customWidth="1"/>
    <col min="2" max="13" width="6.5703125" style="3" customWidth="1"/>
    <col min="14" max="14" width="8.7109375" style="3" customWidth="1"/>
    <col min="15" max="15" width="6.5703125" style="3" customWidth="1"/>
    <col min="16" max="16" width="8.85546875" style="3" customWidth="1"/>
    <col min="17" max="16384" width="11.42578125" style="3"/>
  </cols>
  <sheetData>
    <row r="1" spans="1:19" x14ac:dyDescent="0.2">
      <c r="A1" s="2" t="s">
        <v>408</v>
      </c>
    </row>
    <row r="2" spans="1:19" x14ac:dyDescent="0.2">
      <c r="A2" s="4" t="s">
        <v>427</v>
      </c>
    </row>
    <row r="4" spans="1:19" s="31" customFormat="1" ht="25.5" x14ac:dyDescent="0.2">
      <c r="A4" s="32"/>
      <c r="B4" s="96" t="s">
        <v>90</v>
      </c>
      <c r="C4" s="96" t="s">
        <v>406</v>
      </c>
      <c r="D4" s="96" t="s">
        <v>234</v>
      </c>
      <c r="E4" s="96" t="s">
        <v>235</v>
      </c>
      <c r="F4" s="96" t="s">
        <v>236</v>
      </c>
      <c r="G4" s="96" t="s">
        <v>237</v>
      </c>
      <c r="H4" s="96" t="s">
        <v>238</v>
      </c>
      <c r="I4" s="96" t="s">
        <v>239</v>
      </c>
      <c r="J4" s="96" t="s">
        <v>240</v>
      </c>
      <c r="K4" s="96" t="s">
        <v>241</v>
      </c>
      <c r="L4" s="96" t="s">
        <v>242</v>
      </c>
      <c r="M4" s="96" t="s">
        <v>243</v>
      </c>
      <c r="N4" s="125" t="s">
        <v>623</v>
      </c>
      <c r="O4" s="102" t="s">
        <v>170</v>
      </c>
      <c r="P4" s="102" t="s">
        <v>223</v>
      </c>
    </row>
    <row r="5" spans="1:19" x14ac:dyDescent="0.2">
      <c r="A5" s="2" t="s">
        <v>90</v>
      </c>
      <c r="B5" s="72">
        <v>5607</v>
      </c>
      <c r="C5" s="33">
        <v>268</v>
      </c>
      <c r="D5" s="33">
        <v>275</v>
      </c>
      <c r="E5" s="33">
        <v>192</v>
      </c>
      <c r="F5" s="33">
        <v>155</v>
      </c>
      <c r="G5" s="33">
        <v>126</v>
      </c>
      <c r="H5" s="33">
        <v>92</v>
      </c>
      <c r="I5" s="33">
        <v>54</v>
      </c>
      <c r="J5" s="33">
        <v>40</v>
      </c>
      <c r="K5" s="33">
        <v>16</v>
      </c>
      <c r="L5" s="33">
        <v>13</v>
      </c>
      <c r="M5" s="33">
        <v>13</v>
      </c>
      <c r="N5" s="33">
        <v>27</v>
      </c>
      <c r="O5" s="33">
        <v>18</v>
      </c>
      <c r="P5" s="33">
        <v>4318</v>
      </c>
      <c r="S5" s="72"/>
    </row>
    <row r="6" spans="1:19" x14ac:dyDescent="0.2">
      <c r="A6" s="9" t="s">
        <v>407</v>
      </c>
      <c r="B6" s="35">
        <v>1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7">
        <v>0</v>
      </c>
      <c r="P6" s="7">
        <v>1</v>
      </c>
      <c r="S6" s="35"/>
    </row>
    <row r="7" spans="1:19" x14ac:dyDescent="0.2">
      <c r="A7" s="9" t="s">
        <v>186</v>
      </c>
      <c r="B7" s="35">
        <v>84</v>
      </c>
      <c r="C7" s="35">
        <v>3</v>
      </c>
      <c r="D7" s="35">
        <v>1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7">
        <v>0</v>
      </c>
      <c r="P7" s="7">
        <v>80</v>
      </c>
      <c r="S7" s="35"/>
    </row>
    <row r="8" spans="1:19" x14ac:dyDescent="0.2">
      <c r="A8" s="9" t="s">
        <v>179</v>
      </c>
      <c r="B8" s="35">
        <v>356</v>
      </c>
      <c r="C8" s="35">
        <v>19</v>
      </c>
      <c r="D8" s="35">
        <v>7</v>
      </c>
      <c r="E8" s="35">
        <v>10</v>
      </c>
      <c r="F8" s="35">
        <v>4</v>
      </c>
      <c r="G8" s="35">
        <v>5</v>
      </c>
      <c r="H8" s="35">
        <v>1</v>
      </c>
      <c r="I8" s="35">
        <v>1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7">
        <v>2</v>
      </c>
      <c r="P8" s="7">
        <v>307</v>
      </c>
      <c r="S8" s="35"/>
    </row>
    <row r="9" spans="1:19" x14ac:dyDescent="0.2">
      <c r="A9" s="9" t="s">
        <v>180</v>
      </c>
      <c r="B9" s="35">
        <v>850</v>
      </c>
      <c r="C9" s="35">
        <v>47</v>
      </c>
      <c r="D9" s="35">
        <v>52</v>
      </c>
      <c r="E9" s="35">
        <v>34</v>
      </c>
      <c r="F9" s="35">
        <v>25</v>
      </c>
      <c r="G9" s="35">
        <v>24</v>
      </c>
      <c r="H9" s="35">
        <v>11</v>
      </c>
      <c r="I9" s="35">
        <v>7</v>
      </c>
      <c r="J9" s="35">
        <v>2</v>
      </c>
      <c r="K9" s="35">
        <v>0</v>
      </c>
      <c r="L9" s="35">
        <v>0</v>
      </c>
      <c r="M9" s="35">
        <v>1</v>
      </c>
      <c r="N9" s="35">
        <v>1</v>
      </c>
      <c r="O9" s="7">
        <v>2</v>
      </c>
      <c r="P9" s="7">
        <v>644</v>
      </c>
      <c r="S9" s="35"/>
    </row>
    <row r="10" spans="1:19" x14ac:dyDescent="0.2">
      <c r="A10" s="9" t="s">
        <v>181</v>
      </c>
      <c r="B10" s="35">
        <v>1794</v>
      </c>
      <c r="C10" s="35">
        <v>113</v>
      </c>
      <c r="D10" s="35">
        <v>119</v>
      </c>
      <c r="E10" s="35">
        <v>83</v>
      </c>
      <c r="F10" s="35">
        <v>63</v>
      </c>
      <c r="G10" s="35">
        <v>43</v>
      </c>
      <c r="H10" s="35">
        <v>23</v>
      </c>
      <c r="I10" s="35">
        <v>12</v>
      </c>
      <c r="J10" s="35">
        <v>15</v>
      </c>
      <c r="K10" s="35">
        <v>3</v>
      </c>
      <c r="L10" s="35">
        <v>6</v>
      </c>
      <c r="M10" s="35">
        <v>4</v>
      </c>
      <c r="N10" s="35">
        <v>2</v>
      </c>
      <c r="O10" s="7">
        <v>9</v>
      </c>
      <c r="P10" s="7">
        <v>1299</v>
      </c>
      <c r="S10" s="35"/>
    </row>
    <row r="11" spans="1:19" x14ac:dyDescent="0.2">
      <c r="A11" s="9" t="s">
        <v>182</v>
      </c>
      <c r="B11" s="35">
        <v>1809</v>
      </c>
      <c r="C11" s="35">
        <v>63</v>
      </c>
      <c r="D11" s="35">
        <v>83</v>
      </c>
      <c r="E11" s="35">
        <v>56</v>
      </c>
      <c r="F11" s="35">
        <v>48</v>
      </c>
      <c r="G11" s="35">
        <v>38</v>
      </c>
      <c r="H11" s="35">
        <v>36</v>
      </c>
      <c r="I11" s="35">
        <v>26</v>
      </c>
      <c r="J11" s="35">
        <v>15</v>
      </c>
      <c r="K11" s="35">
        <v>9</v>
      </c>
      <c r="L11" s="35">
        <v>4</v>
      </c>
      <c r="M11" s="35">
        <v>5</v>
      </c>
      <c r="N11" s="35">
        <v>9</v>
      </c>
      <c r="O11" s="7">
        <v>5</v>
      </c>
      <c r="P11" s="7">
        <v>1412</v>
      </c>
      <c r="S11" s="35"/>
    </row>
    <row r="12" spans="1:19" x14ac:dyDescent="0.2">
      <c r="A12" s="9" t="s">
        <v>183</v>
      </c>
      <c r="B12" s="35">
        <v>641</v>
      </c>
      <c r="C12" s="35">
        <v>20</v>
      </c>
      <c r="D12" s="35">
        <v>13</v>
      </c>
      <c r="E12" s="35">
        <v>9</v>
      </c>
      <c r="F12" s="35">
        <v>15</v>
      </c>
      <c r="G12" s="35">
        <v>14</v>
      </c>
      <c r="H12" s="35">
        <v>18</v>
      </c>
      <c r="I12" s="35">
        <v>6</v>
      </c>
      <c r="J12" s="35">
        <v>5</v>
      </c>
      <c r="K12" s="35">
        <v>3</v>
      </c>
      <c r="L12" s="35">
        <v>3</v>
      </c>
      <c r="M12" s="35">
        <v>3</v>
      </c>
      <c r="N12" s="35">
        <v>11</v>
      </c>
      <c r="O12" s="7">
        <v>0</v>
      </c>
      <c r="P12" s="7">
        <v>521</v>
      </c>
      <c r="S12" s="35"/>
    </row>
    <row r="13" spans="1:19" x14ac:dyDescent="0.2">
      <c r="A13" s="9" t="s">
        <v>184</v>
      </c>
      <c r="B13" s="35">
        <v>63</v>
      </c>
      <c r="C13" s="35">
        <v>3</v>
      </c>
      <c r="D13" s="35">
        <v>0</v>
      </c>
      <c r="E13" s="35">
        <v>0</v>
      </c>
      <c r="F13" s="35">
        <v>0</v>
      </c>
      <c r="G13" s="35">
        <v>2</v>
      </c>
      <c r="H13" s="35">
        <v>3</v>
      </c>
      <c r="I13" s="35">
        <v>2</v>
      </c>
      <c r="J13" s="35">
        <v>2</v>
      </c>
      <c r="K13" s="35">
        <v>1</v>
      </c>
      <c r="L13" s="35">
        <v>0</v>
      </c>
      <c r="M13" s="35">
        <v>0</v>
      </c>
      <c r="N13" s="35">
        <v>2</v>
      </c>
      <c r="O13" s="7">
        <v>0</v>
      </c>
      <c r="P13" s="7">
        <v>48</v>
      </c>
      <c r="S13" s="35"/>
    </row>
    <row r="14" spans="1:19" x14ac:dyDescent="0.2">
      <c r="A14" s="9" t="s">
        <v>185</v>
      </c>
      <c r="B14" s="35">
        <v>9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1</v>
      </c>
      <c r="K14" s="35">
        <v>0</v>
      </c>
      <c r="L14" s="35">
        <v>0</v>
      </c>
      <c r="M14" s="35">
        <v>0</v>
      </c>
      <c r="N14" s="35">
        <v>2</v>
      </c>
      <c r="O14" s="7">
        <v>0</v>
      </c>
      <c r="P14" s="7">
        <v>6</v>
      </c>
      <c r="S14" s="35"/>
    </row>
    <row r="15" spans="1:19" x14ac:dyDescent="0.2">
      <c r="A15" s="3" t="s">
        <v>222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9" x14ac:dyDescent="0.2">
      <c r="A16" s="3" t="s">
        <v>232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H2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5.28515625" style="3" customWidth="1"/>
    <col min="2" max="8" width="9.85546875" style="3" customWidth="1"/>
    <col min="9" max="16384" width="11.42578125" style="3"/>
  </cols>
  <sheetData>
    <row r="1" spans="1:8" x14ac:dyDescent="0.2">
      <c r="A1" s="2" t="s">
        <v>364</v>
      </c>
    </row>
    <row r="2" spans="1:8" x14ac:dyDescent="0.2">
      <c r="A2" s="4" t="s">
        <v>365</v>
      </c>
    </row>
    <row r="4" spans="1:8" s="31" customFormat="1" x14ac:dyDescent="0.2">
      <c r="A4" s="28"/>
      <c r="B4" s="20" t="s">
        <v>90</v>
      </c>
      <c r="C4" s="20" t="s">
        <v>116</v>
      </c>
      <c r="D4" s="20" t="s">
        <v>117</v>
      </c>
      <c r="E4" s="20" t="s">
        <v>118</v>
      </c>
      <c r="F4" s="20" t="s">
        <v>318</v>
      </c>
      <c r="G4" s="20" t="s">
        <v>159</v>
      </c>
      <c r="H4" s="20" t="s">
        <v>319</v>
      </c>
    </row>
    <row r="5" spans="1:8" x14ac:dyDescent="0.2">
      <c r="A5" s="22" t="s">
        <v>90</v>
      </c>
      <c r="B5" s="33">
        <v>2975</v>
      </c>
      <c r="C5" s="33">
        <v>1289</v>
      </c>
      <c r="D5" s="33">
        <v>1173</v>
      </c>
      <c r="E5" s="33">
        <v>361</v>
      </c>
      <c r="F5" s="33">
        <v>100</v>
      </c>
      <c r="G5" s="33">
        <v>27</v>
      </c>
      <c r="H5" s="33">
        <v>25</v>
      </c>
    </row>
    <row r="6" spans="1:8" x14ac:dyDescent="0.2">
      <c r="A6" s="26" t="s">
        <v>428</v>
      </c>
      <c r="B6" s="10">
        <v>381</v>
      </c>
      <c r="C6" s="7">
        <v>286</v>
      </c>
      <c r="D6" s="7">
        <v>80</v>
      </c>
      <c r="E6" s="7">
        <v>10</v>
      </c>
      <c r="F6" s="10">
        <v>5</v>
      </c>
      <c r="G6" s="10">
        <v>0</v>
      </c>
      <c r="H6" s="10">
        <v>0</v>
      </c>
    </row>
    <row r="7" spans="1:8" x14ac:dyDescent="0.2">
      <c r="A7" s="26" t="s">
        <v>234</v>
      </c>
      <c r="B7" s="10">
        <v>318</v>
      </c>
      <c r="C7" s="7">
        <v>259</v>
      </c>
      <c r="D7" s="7">
        <v>53</v>
      </c>
      <c r="E7" s="7">
        <v>4</v>
      </c>
      <c r="F7" s="10">
        <v>2</v>
      </c>
      <c r="G7" s="10">
        <v>0</v>
      </c>
      <c r="H7" s="10">
        <v>0</v>
      </c>
    </row>
    <row r="8" spans="1:8" x14ac:dyDescent="0.2">
      <c r="A8" s="34" t="s">
        <v>235</v>
      </c>
      <c r="B8" s="10">
        <v>304</v>
      </c>
      <c r="C8" s="35">
        <v>194</v>
      </c>
      <c r="D8" s="7">
        <v>98</v>
      </c>
      <c r="E8" s="7">
        <v>9</v>
      </c>
      <c r="F8" s="10">
        <v>3</v>
      </c>
      <c r="G8" s="10">
        <v>0</v>
      </c>
      <c r="H8" s="10">
        <v>0</v>
      </c>
    </row>
    <row r="9" spans="1:8" x14ac:dyDescent="0.2">
      <c r="A9" s="26" t="s">
        <v>236</v>
      </c>
      <c r="B9" s="10">
        <v>346</v>
      </c>
      <c r="C9" s="7">
        <v>160</v>
      </c>
      <c r="D9" s="7">
        <v>162</v>
      </c>
      <c r="E9" s="7">
        <v>16</v>
      </c>
      <c r="F9" s="10">
        <v>6</v>
      </c>
      <c r="G9" s="10">
        <v>2</v>
      </c>
      <c r="H9" s="10">
        <v>0</v>
      </c>
    </row>
    <row r="10" spans="1:8" x14ac:dyDescent="0.2">
      <c r="A10" s="26" t="s">
        <v>237</v>
      </c>
      <c r="B10" s="10">
        <v>373</v>
      </c>
      <c r="C10" s="7">
        <v>119</v>
      </c>
      <c r="D10" s="7">
        <v>206</v>
      </c>
      <c r="E10" s="7">
        <v>41</v>
      </c>
      <c r="F10" s="10">
        <v>7</v>
      </c>
      <c r="G10" s="10">
        <v>0</v>
      </c>
      <c r="H10" s="10">
        <v>0</v>
      </c>
    </row>
    <row r="11" spans="1:8" x14ac:dyDescent="0.2">
      <c r="A11" s="26" t="s">
        <v>238</v>
      </c>
      <c r="B11" s="10">
        <v>290</v>
      </c>
      <c r="C11" s="7">
        <v>91</v>
      </c>
      <c r="D11" s="7">
        <v>144</v>
      </c>
      <c r="E11" s="7">
        <v>42</v>
      </c>
      <c r="F11" s="10">
        <v>11</v>
      </c>
      <c r="G11" s="10">
        <v>2</v>
      </c>
      <c r="H11" s="10">
        <v>0</v>
      </c>
    </row>
    <row r="12" spans="1:8" x14ac:dyDescent="0.2">
      <c r="A12" s="26" t="s">
        <v>239</v>
      </c>
      <c r="B12" s="10">
        <v>229</v>
      </c>
      <c r="C12" s="7">
        <v>54</v>
      </c>
      <c r="D12" s="7">
        <v>127</v>
      </c>
      <c r="E12" s="7">
        <v>40</v>
      </c>
      <c r="F12" s="10">
        <v>7</v>
      </c>
      <c r="G12" s="10">
        <v>1</v>
      </c>
      <c r="H12" s="10">
        <v>0</v>
      </c>
    </row>
    <row r="13" spans="1:8" x14ac:dyDescent="0.2">
      <c r="A13" s="26" t="s">
        <v>240</v>
      </c>
      <c r="B13" s="10">
        <v>188</v>
      </c>
      <c r="C13" s="7">
        <v>40</v>
      </c>
      <c r="D13" s="7">
        <v>91</v>
      </c>
      <c r="E13" s="7">
        <v>47</v>
      </c>
      <c r="F13" s="10">
        <v>6</v>
      </c>
      <c r="G13" s="10">
        <v>2</v>
      </c>
      <c r="H13" s="10">
        <v>2</v>
      </c>
    </row>
    <row r="14" spans="1:8" x14ac:dyDescent="0.2">
      <c r="A14" s="26" t="s">
        <v>241</v>
      </c>
      <c r="B14" s="10">
        <v>127</v>
      </c>
      <c r="C14" s="7">
        <v>16</v>
      </c>
      <c r="D14" s="7">
        <v>60</v>
      </c>
      <c r="E14" s="7">
        <v>35</v>
      </c>
      <c r="F14" s="10">
        <v>12</v>
      </c>
      <c r="G14" s="10">
        <v>4</v>
      </c>
      <c r="H14" s="10">
        <v>0</v>
      </c>
    </row>
    <row r="15" spans="1:8" x14ac:dyDescent="0.2">
      <c r="A15" s="26" t="s">
        <v>242</v>
      </c>
      <c r="B15" s="10">
        <v>84</v>
      </c>
      <c r="C15" s="7">
        <v>12</v>
      </c>
      <c r="D15" s="7">
        <v>39</v>
      </c>
      <c r="E15" s="7">
        <v>26</v>
      </c>
      <c r="F15" s="10">
        <v>5</v>
      </c>
      <c r="G15" s="10">
        <v>2</v>
      </c>
      <c r="H15" s="10">
        <v>0</v>
      </c>
    </row>
    <row r="16" spans="1:8" x14ac:dyDescent="0.2">
      <c r="A16" s="26" t="s">
        <v>243</v>
      </c>
      <c r="B16" s="10">
        <v>62</v>
      </c>
      <c r="C16" s="7">
        <v>14</v>
      </c>
      <c r="D16" s="7">
        <v>23</v>
      </c>
      <c r="E16" s="7">
        <v>15</v>
      </c>
      <c r="F16" s="10">
        <v>8</v>
      </c>
      <c r="G16" s="10">
        <v>1</v>
      </c>
      <c r="H16" s="10">
        <v>1</v>
      </c>
    </row>
    <row r="17" spans="1:8" x14ac:dyDescent="0.2">
      <c r="A17" s="26" t="s">
        <v>244</v>
      </c>
      <c r="B17" s="10">
        <v>67</v>
      </c>
      <c r="C17" s="7">
        <v>6</v>
      </c>
      <c r="D17" s="7">
        <v>29</v>
      </c>
      <c r="E17" s="7">
        <v>22</v>
      </c>
      <c r="F17" s="10">
        <v>6</v>
      </c>
      <c r="G17" s="10">
        <v>2</v>
      </c>
      <c r="H17" s="10">
        <v>2</v>
      </c>
    </row>
    <row r="18" spans="1:8" x14ac:dyDescent="0.2">
      <c r="A18" s="26" t="s">
        <v>245</v>
      </c>
      <c r="B18" s="10">
        <v>37</v>
      </c>
      <c r="C18" s="7">
        <v>5</v>
      </c>
      <c r="D18" s="7">
        <v>10</v>
      </c>
      <c r="E18" s="7">
        <v>15</v>
      </c>
      <c r="F18" s="10">
        <v>3</v>
      </c>
      <c r="G18" s="10">
        <v>1</v>
      </c>
      <c r="H18" s="10">
        <v>3</v>
      </c>
    </row>
    <row r="19" spans="1:8" x14ac:dyDescent="0.2">
      <c r="A19" s="26" t="s">
        <v>246</v>
      </c>
      <c r="B19" s="10">
        <v>31</v>
      </c>
      <c r="C19" s="7">
        <v>4</v>
      </c>
      <c r="D19" s="7">
        <v>12</v>
      </c>
      <c r="E19" s="7">
        <v>8</v>
      </c>
      <c r="F19" s="10">
        <v>2</v>
      </c>
      <c r="G19" s="10">
        <v>3</v>
      </c>
      <c r="H19" s="10">
        <v>2</v>
      </c>
    </row>
    <row r="20" spans="1:8" x14ac:dyDescent="0.2">
      <c r="A20" s="26" t="s">
        <v>247</v>
      </c>
      <c r="B20" s="10">
        <v>18</v>
      </c>
      <c r="C20" s="7">
        <v>0</v>
      </c>
      <c r="D20" s="7">
        <v>8</v>
      </c>
      <c r="E20" s="7">
        <v>6</v>
      </c>
      <c r="F20" s="10">
        <v>1</v>
      </c>
      <c r="G20" s="10">
        <v>0</v>
      </c>
      <c r="H20" s="10">
        <v>3</v>
      </c>
    </row>
    <row r="21" spans="1:8" x14ac:dyDescent="0.2">
      <c r="A21" s="26" t="s">
        <v>248</v>
      </c>
      <c r="B21" s="10">
        <v>21</v>
      </c>
      <c r="C21" s="7">
        <v>3</v>
      </c>
      <c r="D21" s="7">
        <v>3</v>
      </c>
      <c r="E21" s="7">
        <v>6</v>
      </c>
      <c r="F21" s="10">
        <v>5</v>
      </c>
      <c r="G21" s="10">
        <v>2</v>
      </c>
      <c r="H21" s="10">
        <v>2</v>
      </c>
    </row>
    <row r="22" spans="1:8" x14ac:dyDescent="0.2">
      <c r="A22" s="26" t="s">
        <v>249</v>
      </c>
      <c r="B22" s="10">
        <v>16</v>
      </c>
      <c r="C22" s="7">
        <v>2</v>
      </c>
      <c r="D22" s="7">
        <v>3</v>
      </c>
      <c r="E22" s="7">
        <v>5</v>
      </c>
      <c r="F22" s="10">
        <v>3</v>
      </c>
      <c r="G22" s="10">
        <v>1</v>
      </c>
      <c r="H22" s="10">
        <v>2</v>
      </c>
    </row>
    <row r="23" spans="1:8" x14ac:dyDescent="0.2">
      <c r="A23" s="26" t="s">
        <v>250</v>
      </c>
      <c r="B23" s="10">
        <v>10</v>
      </c>
      <c r="C23" s="7">
        <v>0</v>
      </c>
      <c r="D23" s="7">
        <v>2</v>
      </c>
      <c r="E23" s="7">
        <v>2</v>
      </c>
      <c r="F23" s="10">
        <v>1</v>
      </c>
      <c r="G23" s="10">
        <v>1</v>
      </c>
      <c r="H23" s="10">
        <v>4</v>
      </c>
    </row>
    <row r="24" spans="1:8" x14ac:dyDescent="0.2">
      <c r="A24" s="26" t="s">
        <v>251</v>
      </c>
      <c r="B24" s="10">
        <v>6</v>
      </c>
      <c r="C24" s="7">
        <v>2</v>
      </c>
      <c r="D24" s="7">
        <v>0</v>
      </c>
      <c r="E24" s="7">
        <v>1</v>
      </c>
      <c r="F24" s="10">
        <v>2</v>
      </c>
      <c r="G24" s="10">
        <v>0</v>
      </c>
      <c r="H24" s="10">
        <v>1</v>
      </c>
    </row>
    <row r="25" spans="1:8" x14ac:dyDescent="0.2">
      <c r="A25" s="26" t="s">
        <v>252</v>
      </c>
      <c r="B25" s="10">
        <v>4</v>
      </c>
      <c r="C25" s="7">
        <v>0</v>
      </c>
      <c r="D25" s="7">
        <v>2</v>
      </c>
      <c r="E25" s="7">
        <v>1</v>
      </c>
      <c r="F25" s="10">
        <v>0</v>
      </c>
      <c r="G25" s="10">
        <v>0</v>
      </c>
      <c r="H25" s="10">
        <v>1</v>
      </c>
    </row>
    <row r="26" spans="1:8" x14ac:dyDescent="0.2">
      <c r="A26" s="26" t="s">
        <v>429</v>
      </c>
      <c r="B26" s="10">
        <v>19</v>
      </c>
      <c r="C26" s="7">
        <v>4</v>
      </c>
      <c r="D26" s="7">
        <v>4</v>
      </c>
      <c r="E26" s="7">
        <v>4</v>
      </c>
      <c r="F26" s="7">
        <v>3</v>
      </c>
      <c r="G26" s="7">
        <v>2</v>
      </c>
      <c r="H26" s="7">
        <v>2</v>
      </c>
    </row>
    <row r="27" spans="1:8" x14ac:dyDescent="0.2">
      <c r="A27" s="26" t="s">
        <v>170</v>
      </c>
      <c r="B27" s="10">
        <v>44</v>
      </c>
      <c r="C27" s="7">
        <v>18</v>
      </c>
      <c r="D27" s="7">
        <v>17</v>
      </c>
      <c r="E27" s="7">
        <v>6</v>
      </c>
      <c r="F27" s="7">
        <v>2</v>
      </c>
      <c r="G27" s="7">
        <v>1</v>
      </c>
      <c r="H27" s="7">
        <v>0</v>
      </c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2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.28515625" style="3" customWidth="1"/>
    <col min="2" max="2" width="9.7109375" style="3" customWidth="1"/>
    <col min="3" max="6" width="10.42578125" style="3" customWidth="1"/>
    <col min="7" max="16384" width="11.42578125" style="3"/>
  </cols>
  <sheetData>
    <row r="1" spans="1:7" x14ac:dyDescent="0.2">
      <c r="A1" s="2" t="s">
        <v>600</v>
      </c>
    </row>
    <row r="2" spans="1:7" x14ac:dyDescent="0.2">
      <c r="A2" s="4" t="s">
        <v>601</v>
      </c>
    </row>
    <row r="4" spans="1:7" s="31" customFormat="1" x14ac:dyDescent="0.2">
      <c r="A4" s="28"/>
      <c r="B4" s="137" t="s">
        <v>90</v>
      </c>
      <c r="C4" s="145" t="s">
        <v>596</v>
      </c>
      <c r="D4" s="144" t="s">
        <v>602</v>
      </c>
      <c r="E4" s="142"/>
      <c r="F4" s="142"/>
    </row>
    <row r="5" spans="1:7" s="31" customFormat="1" ht="25.5" x14ac:dyDescent="0.2">
      <c r="A5" s="28"/>
      <c r="B5" s="137"/>
      <c r="C5" s="145"/>
      <c r="D5" s="120" t="s">
        <v>603</v>
      </c>
      <c r="E5" s="118" t="s">
        <v>604</v>
      </c>
      <c r="F5" s="118" t="s">
        <v>170</v>
      </c>
    </row>
    <row r="6" spans="1:7" x14ac:dyDescent="0.2">
      <c r="A6" s="2" t="s">
        <v>90</v>
      </c>
      <c r="B6" s="11">
        <v>5607</v>
      </c>
      <c r="C6" s="11">
        <v>2975</v>
      </c>
      <c r="D6" s="11">
        <v>267</v>
      </c>
      <c r="E6" s="11">
        <v>524</v>
      </c>
      <c r="F6" s="11">
        <v>1841</v>
      </c>
    </row>
    <row r="7" spans="1:7" x14ac:dyDescent="0.2">
      <c r="A7" s="9" t="s">
        <v>407</v>
      </c>
      <c r="B7" s="7">
        <v>1</v>
      </c>
      <c r="C7" s="7">
        <v>0</v>
      </c>
      <c r="D7" s="7">
        <v>0</v>
      </c>
      <c r="E7" s="7">
        <v>0</v>
      </c>
      <c r="F7" s="10">
        <v>1</v>
      </c>
      <c r="G7" s="7"/>
    </row>
    <row r="8" spans="1:7" x14ac:dyDescent="0.2">
      <c r="A8" s="9" t="s">
        <v>186</v>
      </c>
      <c r="B8" s="7">
        <v>84</v>
      </c>
      <c r="C8" s="7">
        <v>6</v>
      </c>
      <c r="D8" s="7">
        <v>12</v>
      </c>
      <c r="E8" s="7">
        <v>13</v>
      </c>
      <c r="F8" s="10">
        <v>53</v>
      </c>
      <c r="G8" s="7"/>
    </row>
    <row r="9" spans="1:7" x14ac:dyDescent="0.2">
      <c r="A9" s="9" t="s">
        <v>179</v>
      </c>
      <c r="B9" s="7">
        <v>356</v>
      </c>
      <c r="C9" s="7">
        <v>69</v>
      </c>
      <c r="D9" s="7">
        <v>37</v>
      </c>
      <c r="E9" s="7">
        <v>59</v>
      </c>
      <c r="F9" s="10">
        <v>191</v>
      </c>
      <c r="G9" s="7"/>
    </row>
    <row r="10" spans="1:7" x14ac:dyDescent="0.2">
      <c r="A10" s="9" t="s">
        <v>180</v>
      </c>
      <c r="B10" s="7">
        <v>850</v>
      </c>
      <c r="C10" s="7">
        <v>367</v>
      </c>
      <c r="D10" s="7">
        <v>51</v>
      </c>
      <c r="E10" s="7">
        <v>91</v>
      </c>
      <c r="F10" s="10">
        <v>341</v>
      </c>
      <c r="G10" s="7"/>
    </row>
    <row r="11" spans="1:7" x14ac:dyDescent="0.2">
      <c r="A11" s="9" t="s">
        <v>181</v>
      </c>
      <c r="B11" s="7">
        <v>1794</v>
      </c>
      <c r="C11" s="7">
        <v>1053</v>
      </c>
      <c r="D11" s="7">
        <v>79</v>
      </c>
      <c r="E11" s="7">
        <v>148</v>
      </c>
      <c r="F11" s="10">
        <v>514</v>
      </c>
      <c r="G11" s="7"/>
    </row>
    <row r="12" spans="1:7" x14ac:dyDescent="0.2">
      <c r="A12" s="9" t="s">
        <v>182</v>
      </c>
      <c r="B12" s="7">
        <v>1809</v>
      </c>
      <c r="C12" s="7">
        <v>1103</v>
      </c>
      <c r="D12" s="7">
        <v>62</v>
      </c>
      <c r="E12" s="7">
        <v>142</v>
      </c>
      <c r="F12" s="10">
        <v>502</v>
      </c>
      <c r="G12" s="7"/>
    </row>
    <row r="13" spans="1:7" x14ac:dyDescent="0.2">
      <c r="A13" s="9" t="s">
        <v>183</v>
      </c>
      <c r="B13" s="7">
        <v>641</v>
      </c>
      <c r="C13" s="7">
        <v>341</v>
      </c>
      <c r="D13" s="7">
        <v>22</v>
      </c>
      <c r="E13" s="7">
        <v>63</v>
      </c>
      <c r="F13" s="10">
        <v>215</v>
      </c>
      <c r="G13" s="7"/>
    </row>
    <row r="14" spans="1:7" x14ac:dyDescent="0.2">
      <c r="A14" s="9" t="s">
        <v>184</v>
      </c>
      <c r="B14" s="7">
        <v>63</v>
      </c>
      <c r="C14" s="7">
        <v>33</v>
      </c>
      <c r="D14" s="7">
        <v>4</v>
      </c>
      <c r="E14" s="7">
        <v>8</v>
      </c>
      <c r="F14" s="10">
        <v>18</v>
      </c>
      <c r="G14" s="7"/>
    </row>
    <row r="15" spans="1:7" x14ac:dyDescent="0.2">
      <c r="A15" s="9" t="s">
        <v>185</v>
      </c>
      <c r="B15" s="7">
        <v>9</v>
      </c>
      <c r="C15" s="7">
        <v>3</v>
      </c>
      <c r="D15" s="7">
        <v>0</v>
      </c>
      <c r="E15" s="7">
        <v>0</v>
      </c>
      <c r="F15" s="10">
        <v>6</v>
      </c>
      <c r="G15" s="7"/>
    </row>
    <row r="16" spans="1:7" x14ac:dyDescent="0.2">
      <c r="A16" s="26"/>
      <c r="B16" s="7"/>
      <c r="C16" s="7"/>
      <c r="D16" s="7"/>
      <c r="E16" s="7"/>
      <c r="F16" s="10"/>
    </row>
    <row r="17" spans="4:7" x14ac:dyDescent="0.2">
      <c r="D17" s="7"/>
      <c r="E17" s="7"/>
      <c r="F17" s="7"/>
      <c r="G17" s="7"/>
    </row>
    <row r="18" spans="4:7" x14ac:dyDescent="0.2">
      <c r="D18" s="7"/>
      <c r="E18" s="7"/>
      <c r="F18" s="7"/>
      <c r="G18" s="7"/>
    </row>
    <row r="19" spans="4:7" x14ac:dyDescent="0.2">
      <c r="D19" s="7"/>
      <c r="E19" s="7"/>
      <c r="F19" s="7"/>
      <c r="G19" s="7"/>
    </row>
    <row r="20" spans="4:7" x14ac:dyDescent="0.2">
      <c r="D20" s="7"/>
      <c r="E20" s="7"/>
      <c r="F20" s="7"/>
      <c r="G20" s="7"/>
    </row>
    <row r="21" spans="4:7" x14ac:dyDescent="0.2">
      <c r="D21" s="7"/>
      <c r="E21" s="7"/>
      <c r="F21" s="7"/>
      <c r="G21" s="7"/>
    </row>
    <row r="22" spans="4:7" x14ac:dyDescent="0.2">
      <c r="D22" s="7"/>
      <c r="E22" s="7"/>
      <c r="F22" s="7"/>
      <c r="G22" s="7"/>
    </row>
  </sheetData>
  <mergeCells count="3">
    <mergeCell ref="D4:F4"/>
    <mergeCell ref="C4:C5"/>
    <mergeCell ref="B4:B5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8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0.7109375" style="3" customWidth="1"/>
    <col min="2" max="4" width="9.85546875" style="3" customWidth="1"/>
    <col min="5" max="16384" width="11.42578125" style="3"/>
  </cols>
  <sheetData>
    <row r="1" spans="1:8" x14ac:dyDescent="0.2">
      <c r="A1" s="2" t="s">
        <v>409</v>
      </c>
    </row>
    <row r="2" spans="1:8" x14ac:dyDescent="0.2">
      <c r="A2" s="4" t="s">
        <v>410</v>
      </c>
    </row>
    <row r="4" spans="1:8" x14ac:dyDescent="0.2">
      <c r="A4" s="5"/>
      <c r="B4" s="6" t="s">
        <v>90</v>
      </c>
      <c r="C4" s="6" t="s">
        <v>95</v>
      </c>
      <c r="D4" s="6" t="s">
        <v>96</v>
      </c>
      <c r="F4" s="97"/>
    </row>
    <row r="5" spans="1:8" x14ac:dyDescent="0.2">
      <c r="A5" s="112" t="s">
        <v>90</v>
      </c>
      <c r="B5" s="33">
        <v>7628</v>
      </c>
      <c r="C5" s="33">
        <v>3949</v>
      </c>
      <c r="D5" s="33">
        <v>3679</v>
      </c>
    </row>
    <row r="6" spans="1:8" x14ac:dyDescent="0.2">
      <c r="A6" s="9" t="s">
        <v>97</v>
      </c>
      <c r="B6" s="7">
        <v>3803</v>
      </c>
      <c r="C6" s="7">
        <v>1967</v>
      </c>
      <c r="D6" s="7">
        <v>1836</v>
      </c>
      <c r="F6" s="98"/>
      <c r="G6" s="98"/>
      <c r="H6" s="98"/>
    </row>
    <row r="7" spans="1:8" x14ac:dyDescent="0.2">
      <c r="A7" s="9" t="s">
        <v>98</v>
      </c>
      <c r="B7" s="7">
        <v>3825</v>
      </c>
      <c r="C7" s="7">
        <v>1982</v>
      </c>
      <c r="D7" s="7">
        <v>1843</v>
      </c>
      <c r="F7" s="98"/>
      <c r="G7" s="98"/>
      <c r="H7" s="98"/>
    </row>
    <row r="8" spans="1:8" x14ac:dyDescent="0.2">
      <c r="F8" s="98"/>
      <c r="G8" s="98"/>
      <c r="H8" s="98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15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" style="1" customWidth="1"/>
    <col min="2" max="2" width="9.85546875" style="1" customWidth="1"/>
    <col min="3" max="3" width="10.7109375" style="1" customWidth="1"/>
    <col min="4" max="13" width="9.140625" style="1" customWidth="1"/>
    <col min="14" max="14" width="4.140625" style="1" customWidth="1"/>
    <col min="15" max="16384" width="11.42578125" style="1"/>
  </cols>
  <sheetData>
    <row r="1" spans="1:14" x14ac:dyDescent="0.2">
      <c r="A1" s="22" t="s">
        <v>366</v>
      </c>
    </row>
    <row r="2" spans="1:14" x14ac:dyDescent="0.2">
      <c r="A2" s="23" t="s">
        <v>367</v>
      </c>
    </row>
    <row r="4" spans="1:14" s="24" customFormat="1" ht="12.75" customHeight="1" x14ac:dyDescent="0.2">
      <c r="A4" s="5"/>
      <c r="B4" s="137" t="s">
        <v>90</v>
      </c>
      <c r="C4" s="146" t="s">
        <v>316</v>
      </c>
      <c r="D4" s="147" t="s">
        <v>317</v>
      </c>
      <c r="E4" s="135"/>
      <c r="F4" s="135"/>
      <c r="G4" s="135"/>
      <c r="H4" s="135"/>
      <c r="I4" s="135"/>
      <c r="J4" s="135"/>
      <c r="K4" s="135"/>
      <c r="L4" s="135"/>
      <c r="M4" s="135"/>
    </row>
    <row r="5" spans="1:14" s="24" customFormat="1" ht="25.5" x14ac:dyDescent="0.2">
      <c r="A5" s="6"/>
      <c r="B5" s="137"/>
      <c r="C5" s="146"/>
      <c r="D5" s="69" t="s">
        <v>90</v>
      </c>
      <c r="E5" s="99" t="s">
        <v>597</v>
      </c>
      <c r="F5" s="20" t="s">
        <v>165</v>
      </c>
      <c r="G5" s="20" t="s">
        <v>166</v>
      </c>
      <c r="H5" s="20" t="s">
        <v>175</v>
      </c>
      <c r="I5" s="20" t="s">
        <v>176</v>
      </c>
      <c r="J5" s="20" t="s">
        <v>167</v>
      </c>
      <c r="K5" s="8" t="s">
        <v>168</v>
      </c>
      <c r="L5" s="8" t="s">
        <v>177</v>
      </c>
      <c r="M5" s="8" t="s">
        <v>170</v>
      </c>
    </row>
    <row r="6" spans="1:14" ht="12.75" customHeight="1" x14ac:dyDescent="0.2">
      <c r="A6" s="25" t="s">
        <v>90</v>
      </c>
      <c r="B6" s="33">
        <v>5607</v>
      </c>
      <c r="C6" s="33">
        <v>4040</v>
      </c>
      <c r="D6" s="33">
        <v>1567</v>
      </c>
      <c r="E6" s="33">
        <v>286</v>
      </c>
      <c r="F6" s="33">
        <v>160</v>
      </c>
      <c r="G6" s="33">
        <v>133</v>
      </c>
      <c r="H6" s="33">
        <v>24</v>
      </c>
      <c r="I6" s="33">
        <v>135</v>
      </c>
      <c r="J6" s="33">
        <v>582</v>
      </c>
      <c r="K6" s="33">
        <v>241</v>
      </c>
      <c r="L6" s="33">
        <v>2</v>
      </c>
      <c r="M6" s="33">
        <v>4</v>
      </c>
      <c r="N6" s="7"/>
    </row>
    <row r="7" spans="1:14" x14ac:dyDescent="0.2">
      <c r="A7" s="9" t="s">
        <v>407</v>
      </c>
      <c r="B7" s="7">
        <v>1</v>
      </c>
      <c r="C7" s="7">
        <v>0</v>
      </c>
      <c r="D7" s="7">
        <v>1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/>
    </row>
    <row r="8" spans="1:14" ht="14.25" customHeight="1" x14ac:dyDescent="0.2">
      <c r="A8" s="9" t="s">
        <v>186</v>
      </c>
      <c r="B8" s="7">
        <v>84</v>
      </c>
      <c r="C8" s="7">
        <v>60</v>
      </c>
      <c r="D8" s="7">
        <v>24</v>
      </c>
      <c r="E8" s="7">
        <v>8</v>
      </c>
      <c r="F8" s="7">
        <v>0</v>
      </c>
      <c r="G8" s="7">
        <v>1</v>
      </c>
      <c r="H8" s="7">
        <v>0</v>
      </c>
      <c r="I8" s="7">
        <v>2</v>
      </c>
      <c r="J8" s="7">
        <v>12</v>
      </c>
      <c r="K8" s="7">
        <v>1</v>
      </c>
      <c r="L8" s="7">
        <v>0</v>
      </c>
      <c r="M8" s="7">
        <v>0</v>
      </c>
      <c r="N8" s="7"/>
    </row>
    <row r="9" spans="1:14" x14ac:dyDescent="0.2">
      <c r="A9" s="9" t="s">
        <v>179</v>
      </c>
      <c r="B9" s="7">
        <v>356</v>
      </c>
      <c r="C9" s="7">
        <v>168</v>
      </c>
      <c r="D9" s="7">
        <v>188</v>
      </c>
      <c r="E9" s="7">
        <v>25</v>
      </c>
      <c r="F9" s="7">
        <v>7</v>
      </c>
      <c r="G9" s="7">
        <v>16</v>
      </c>
      <c r="H9" s="7">
        <v>1</v>
      </c>
      <c r="I9" s="7">
        <v>19</v>
      </c>
      <c r="J9" s="7">
        <v>91</v>
      </c>
      <c r="K9" s="7">
        <v>28</v>
      </c>
      <c r="L9" s="7">
        <v>0</v>
      </c>
      <c r="M9" s="7">
        <v>1</v>
      </c>
      <c r="N9" s="7"/>
    </row>
    <row r="10" spans="1:14" ht="14.25" customHeight="1" x14ac:dyDescent="0.2">
      <c r="A10" s="9" t="s">
        <v>180</v>
      </c>
      <c r="B10" s="7">
        <v>850</v>
      </c>
      <c r="C10" s="7">
        <v>456</v>
      </c>
      <c r="D10" s="7">
        <v>394</v>
      </c>
      <c r="E10" s="7">
        <v>47</v>
      </c>
      <c r="F10" s="7">
        <v>31</v>
      </c>
      <c r="G10" s="7">
        <v>33</v>
      </c>
      <c r="H10" s="7">
        <v>2</v>
      </c>
      <c r="I10" s="7">
        <v>35</v>
      </c>
      <c r="J10" s="7">
        <v>166</v>
      </c>
      <c r="K10" s="7">
        <v>80</v>
      </c>
      <c r="L10" s="7">
        <v>0</v>
      </c>
      <c r="M10" s="7">
        <v>0</v>
      </c>
      <c r="N10" s="7"/>
    </row>
    <row r="11" spans="1:14" x14ac:dyDescent="0.2">
      <c r="A11" s="9" t="s">
        <v>181</v>
      </c>
      <c r="B11" s="7">
        <v>1794</v>
      </c>
      <c r="C11" s="7">
        <v>1296</v>
      </c>
      <c r="D11" s="7">
        <v>498</v>
      </c>
      <c r="E11" s="7">
        <v>86</v>
      </c>
      <c r="F11" s="7">
        <v>61</v>
      </c>
      <c r="G11" s="7">
        <v>45</v>
      </c>
      <c r="H11" s="7">
        <v>14</v>
      </c>
      <c r="I11" s="7">
        <v>52</v>
      </c>
      <c r="J11" s="7">
        <v>159</v>
      </c>
      <c r="K11" s="7">
        <v>80</v>
      </c>
      <c r="L11" s="7">
        <v>0</v>
      </c>
      <c r="M11" s="7">
        <v>1</v>
      </c>
      <c r="N11" s="7"/>
    </row>
    <row r="12" spans="1:14" x14ac:dyDescent="0.2">
      <c r="A12" s="9" t="s">
        <v>182</v>
      </c>
      <c r="B12" s="7">
        <v>1809</v>
      </c>
      <c r="C12" s="7">
        <v>1449</v>
      </c>
      <c r="D12" s="7">
        <v>360</v>
      </c>
      <c r="E12" s="7">
        <v>92</v>
      </c>
      <c r="F12" s="7">
        <v>50</v>
      </c>
      <c r="G12" s="7">
        <v>28</v>
      </c>
      <c r="H12" s="7">
        <v>6</v>
      </c>
      <c r="I12" s="7">
        <v>22</v>
      </c>
      <c r="J12" s="7">
        <v>117</v>
      </c>
      <c r="K12" s="7">
        <v>41</v>
      </c>
      <c r="L12" s="7">
        <v>2</v>
      </c>
      <c r="M12" s="7">
        <v>2</v>
      </c>
      <c r="N12" s="7"/>
    </row>
    <row r="13" spans="1:14" x14ac:dyDescent="0.2">
      <c r="A13" s="9" t="s">
        <v>183</v>
      </c>
      <c r="B13" s="7">
        <v>641</v>
      </c>
      <c r="C13" s="7">
        <v>548</v>
      </c>
      <c r="D13" s="7">
        <v>93</v>
      </c>
      <c r="E13" s="7">
        <v>26</v>
      </c>
      <c r="F13" s="7">
        <v>11</v>
      </c>
      <c r="G13" s="7">
        <v>9</v>
      </c>
      <c r="H13" s="7">
        <v>1</v>
      </c>
      <c r="I13" s="7">
        <v>5</v>
      </c>
      <c r="J13" s="7">
        <v>31</v>
      </c>
      <c r="K13" s="7">
        <v>10</v>
      </c>
      <c r="L13" s="7">
        <v>0</v>
      </c>
      <c r="M13" s="7">
        <v>0</v>
      </c>
      <c r="N13" s="7"/>
    </row>
    <row r="14" spans="1:14" x14ac:dyDescent="0.2">
      <c r="A14" s="9" t="s">
        <v>184</v>
      </c>
      <c r="B14" s="7">
        <v>63</v>
      </c>
      <c r="C14" s="7">
        <v>56</v>
      </c>
      <c r="D14" s="7">
        <v>7</v>
      </c>
      <c r="E14" s="7">
        <v>1</v>
      </c>
      <c r="F14" s="7">
        <v>0</v>
      </c>
      <c r="G14" s="7">
        <v>1</v>
      </c>
      <c r="H14" s="7">
        <v>0</v>
      </c>
      <c r="I14" s="7">
        <v>0</v>
      </c>
      <c r="J14" s="7">
        <v>5</v>
      </c>
      <c r="K14" s="7">
        <v>0</v>
      </c>
      <c r="L14" s="7">
        <v>0</v>
      </c>
      <c r="M14" s="7">
        <v>0</v>
      </c>
      <c r="N14" s="7"/>
    </row>
    <row r="15" spans="1:14" x14ac:dyDescent="0.2">
      <c r="A15" s="9" t="s">
        <v>430</v>
      </c>
      <c r="B15" s="7">
        <v>9</v>
      </c>
      <c r="C15" s="7">
        <v>7</v>
      </c>
      <c r="D15" s="7">
        <v>2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1</v>
      </c>
      <c r="L15" s="7">
        <v>0</v>
      </c>
      <c r="M15" s="7">
        <v>0</v>
      </c>
      <c r="N15" s="7"/>
    </row>
  </sheetData>
  <mergeCells count="3">
    <mergeCell ref="B4:B5"/>
    <mergeCell ref="C4:C5"/>
    <mergeCell ref="D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AB100"/>
  <sheetViews>
    <sheetView workbookViewId="0">
      <selection activeCell="I17" sqref="I17:I18"/>
    </sheetView>
  </sheetViews>
  <sheetFormatPr baseColWidth="10" defaultColWidth="11.42578125" defaultRowHeight="12.75" x14ac:dyDescent="0.2"/>
  <cols>
    <col min="1" max="1" width="8.7109375" style="1" customWidth="1"/>
    <col min="2" max="2" width="7.7109375" style="1" customWidth="1"/>
    <col min="3" max="7" width="8.42578125" style="1" customWidth="1"/>
    <col min="8" max="8" width="3.28515625" style="1" customWidth="1"/>
    <col min="9" max="9" width="14" style="1" customWidth="1"/>
    <col min="10" max="10" width="7.7109375" style="1" customWidth="1"/>
    <col min="11" max="15" width="8.42578125" style="1" customWidth="1"/>
    <col min="16" max="16384" width="11.42578125" style="1"/>
  </cols>
  <sheetData>
    <row r="1" spans="1:28" s="3" customFormat="1" x14ac:dyDescent="0.2">
      <c r="A1" s="2" t="s">
        <v>432</v>
      </c>
      <c r="B1" s="2"/>
    </row>
    <row r="2" spans="1:28" s="3" customFormat="1" x14ac:dyDescent="0.2">
      <c r="A2" s="4" t="s">
        <v>431</v>
      </c>
      <c r="B2" s="4"/>
    </row>
    <row r="3" spans="1:28" s="3" customFormat="1" x14ac:dyDescent="0.2"/>
    <row r="4" spans="1:28" s="3" customFormat="1" ht="25.5" x14ac:dyDescent="0.2">
      <c r="A4" s="5"/>
      <c r="B4" s="5"/>
      <c r="C4" s="32" t="s">
        <v>90</v>
      </c>
      <c r="D4" s="29" t="s">
        <v>116</v>
      </c>
      <c r="E4" s="29" t="s">
        <v>117</v>
      </c>
      <c r="F4" s="29" t="s">
        <v>118</v>
      </c>
      <c r="G4" s="29" t="s">
        <v>233</v>
      </c>
      <c r="I4" s="5"/>
      <c r="J4" s="5"/>
      <c r="K4" s="32" t="s">
        <v>90</v>
      </c>
      <c r="L4" s="29" t="s">
        <v>116</v>
      </c>
      <c r="M4" s="29" t="s">
        <v>117</v>
      </c>
      <c r="N4" s="29" t="s">
        <v>118</v>
      </c>
      <c r="O4" s="29" t="s">
        <v>233</v>
      </c>
    </row>
    <row r="5" spans="1:28" s="3" customFormat="1" x14ac:dyDescent="0.2">
      <c r="A5" s="2" t="s">
        <v>90</v>
      </c>
      <c r="B5" s="2"/>
      <c r="C5" s="15">
        <v>5607</v>
      </c>
      <c r="D5" s="15">
        <v>2936</v>
      </c>
      <c r="E5" s="15">
        <v>1890</v>
      </c>
      <c r="F5" s="15">
        <v>561</v>
      </c>
      <c r="G5" s="15">
        <v>220</v>
      </c>
      <c r="I5" s="148" t="s">
        <v>266</v>
      </c>
      <c r="J5" s="128">
        <v>1988</v>
      </c>
      <c r="K5" s="79">
        <v>220</v>
      </c>
      <c r="L5" s="79">
        <v>112</v>
      </c>
      <c r="M5" s="79">
        <v>78</v>
      </c>
      <c r="N5" s="79">
        <v>22</v>
      </c>
      <c r="O5" s="79">
        <v>8</v>
      </c>
    </row>
    <row r="6" spans="1:28" ht="13.5" customHeight="1" x14ac:dyDescent="0.2">
      <c r="A6" s="149" t="s">
        <v>407</v>
      </c>
      <c r="B6" s="149"/>
      <c r="C6" s="79">
        <v>1</v>
      </c>
      <c r="D6" s="79">
        <v>1</v>
      </c>
      <c r="E6" s="79">
        <v>0</v>
      </c>
      <c r="F6" s="79">
        <v>0</v>
      </c>
      <c r="G6" s="79">
        <v>0</v>
      </c>
      <c r="I6" s="148"/>
      <c r="J6" s="128">
        <v>1989</v>
      </c>
      <c r="K6" s="79">
        <v>205</v>
      </c>
      <c r="L6" s="79">
        <v>107</v>
      </c>
      <c r="M6" s="79">
        <v>64</v>
      </c>
      <c r="N6" s="79">
        <v>24</v>
      </c>
      <c r="O6" s="79">
        <v>10</v>
      </c>
    </row>
    <row r="7" spans="1:28" x14ac:dyDescent="0.2">
      <c r="A7" s="148" t="s">
        <v>248</v>
      </c>
      <c r="B7" s="128">
        <v>2006</v>
      </c>
      <c r="C7" s="79">
        <v>5</v>
      </c>
      <c r="D7" s="79">
        <v>3</v>
      </c>
      <c r="E7" s="79">
        <v>2</v>
      </c>
      <c r="F7" s="79">
        <v>0</v>
      </c>
      <c r="G7" s="79">
        <v>0</v>
      </c>
      <c r="I7" s="148" t="s">
        <v>267</v>
      </c>
      <c r="J7" s="128">
        <v>1987</v>
      </c>
      <c r="K7" s="79">
        <v>196</v>
      </c>
      <c r="L7" s="79">
        <v>92</v>
      </c>
      <c r="M7" s="79">
        <v>78</v>
      </c>
      <c r="N7" s="79">
        <v>22</v>
      </c>
      <c r="O7" s="79">
        <v>4</v>
      </c>
    </row>
    <row r="8" spans="1:28" x14ac:dyDescent="0.2">
      <c r="A8" s="148"/>
      <c r="B8" s="128">
        <v>2007</v>
      </c>
      <c r="C8" s="79">
        <v>2</v>
      </c>
      <c r="D8" s="79">
        <v>2</v>
      </c>
      <c r="E8" s="79">
        <v>0</v>
      </c>
      <c r="F8" s="79">
        <v>0</v>
      </c>
      <c r="G8" s="79">
        <v>0</v>
      </c>
      <c r="I8" s="148"/>
      <c r="J8" s="128">
        <v>1988</v>
      </c>
      <c r="K8" s="79">
        <v>220</v>
      </c>
      <c r="L8" s="79">
        <v>117</v>
      </c>
      <c r="M8" s="79">
        <v>73</v>
      </c>
      <c r="N8" s="79">
        <v>22</v>
      </c>
      <c r="O8" s="79">
        <v>8</v>
      </c>
    </row>
    <row r="9" spans="1:28" ht="13.5" customHeight="1" x14ac:dyDescent="0.2">
      <c r="A9" s="148" t="s">
        <v>249</v>
      </c>
      <c r="B9" s="128">
        <v>2005</v>
      </c>
      <c r="C9" s="79">
        <v>6</v>
      </c>
      <c r="D9" s="79">
        <v>6</v>
      </c>
      <c r="E9" s="79">
        <v>0</v>
      </c>
      <c r="F9" s="79">
        <v>0</v>
      </c>
      <c r="G9" s="79">
        <v>0</v>
      </c>
      <c r="I9" s="148" t="s">
        <v>268</v>
      </c>
      <c r="J9" s="128">
        <v>1986</v>
      </c>
      <c r="K9" s="79">
        <v>210</v>
      </c>
      <c r="L9" s="79">
        <v>114</v>
      </c>
      <c r="M9" s="79">
        <v>75</v>
      </c>
      <c r="N9" s="79">
        <v>16</v>
      </c>
      <c r="O9" s="79">
        <v>5</v>
      </c>
      <c r="P9" s="79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</row>
    <row r="10" spans="1:28" x14ac:dyDescent="0.2">
      <c r="A10" s="148"/>
      <c r="B10" s="128">
        <v>2006</v>
      </c>
      <c r="C10" s="79">
        <v>3</v>
      </c>
      <c r="D10" s="79">
        <v>3</v>
      </c>
      <c r="E10" s="79">
        <v>0</v>
      </c>
      <c r="F10" s="79">
        <v>0</v>
      </c>
      <c r="G10" s="79">
        <v>0</v>
      </c>
      <c r="I10" s="148"/>
      <c r="J10" s="128">
        <v>1987</v>
      </c>
      <c r="K10" s="79">
        <v>209</v>
      </c>
      <c r="L10" s="79">
        <v>108</v>
      </c>
      <c r="M10" s="79">
        <v>73</v>
      </c>
      <c r="N10" s="79">
        <v>20</v>
      </c>
      <c r="O10" s="79">
        <v>8</v>
      </c>
      <c r="P10" s="79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</row>
    <row r="11" spans="1:28" ht="12.75" customHeight="1" x14ac:dyDescent="0.2">
      <c r="A11" s="148" t="s">
        <v>250</v>
      </c>
      <c r="B11" s="128">
        <v>2004</v>
      </c>
      <c r="C11" s="79">
        <v>8</v>
      </c>
      <c r="D11" s="79">
        <v>8</v>
      </c>
      <c r="E11" s="79">
        <v>0</v>
      </c>
      <c r="F11" s="79">
        <v>0</v>
      </c>
      <c r="G11" s="79">
        <v>0</v>
      </c>
      <c r="I11" s="148" t="s">
        <v>269</v>
      </c>
      <c r="J11" s="128">
        <v>1985</v>
      </c>
      <c r="K11" s="79">
        <v>194</v>
      </c>
      <c r="L11" s="79">
        <v>91</v>
      </c>
      <c r="M11" s="79">
        <v>69</v>
      </c>
      <c r="N11" s="79">
        <v>29</v>
      </c>
      <c r="O11" s="79">
        <v>5</v>
      </c>
      <c r="P11" s="79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</row>
    <row r="12" spans="1:28" x14ac:dyDescent="0.2">
      <c r="A12" s="148"/>
      <c r="B12" s="128">
        <v>2005</v>
      </c>
      <c r="C12" s="79">
        <v>5</v>
      </c>
      <c r="D12" s="79">
        <v>5</v>
      </c>
      <c r="E12" s="79">
        <v>0</v>
      </c>
      <c r="F12" s="79">
        <v>0</v>
      </c>
      <c r="G12" s="79">
        <v>0</v>
      </c>
      <c r="I12" s="148"/>
      <c r="J12" s="128">
        <v>1986</v>
      </c>
      <c r="K12" s="79">
        <v>241</v>
      </c>
      <c r="L12" s="79">
        <v>106</v>
      </c>
      <c r="M12" s="79">
        <v>94</v>
      </c>
      <c r="N12" s="79">
        <v>36</v>
      </c>
      <c r="O12" s="79">
        <v>5</v>
      </c>
      <c r="P12" s="79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</row>
    <row r="13" spans="1:28" ht="12.75" customHeight="1" x14ac:dyDescent="0.2">
      <c r="A13" s="148" t="s">
        <v>251</v>
      </c>
      <c r="B13" s="128">
        <v>2003</v>
      </c>
      <c r="C13" s="79">
        <v>17</v>
      </c>
      <c r="D13" s="79">
        <v>14</v>
      </c>
      <c r="E13" s="79">
        <v>3</v>
      </c>
      <c r="F13" s="79">
        <v>0</v>
      </c>
      <c r="G13" s="79">
        <v>0</v>
      </c>
      <c r="H13" s="1" t="s">
        <v>158</v>
      </c>
      <c r="I13" s="148" t="s">
        <v>270</v>
      </c>
      <c r="J13" s="128">
        <v>1984</v>
      </c>
      <c r="K13" s="79">
        <v>190</v>
      </c>
      <c r="L13" s="79">
        <v>82</v>
      </c>
      <c r="M13" s="79">
        <v>83</v>
      </c>
      <c r="N13" s="79">
        <v>19</v>
      </c>
      <c r="O13" s="79">
        <v>6</v>
      </c>
      <c r="P13" s="79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</row>
    <row r="14" spans="1:28" x14ac:dyDescent="0.2">
      <c r="A14" s="148"/>
      <c r="B14" s="128">
        <v>2004</v>
      </c>
      <c r="C14" s="79">
        <v>15</v>
      </c>
      <c r="D14" s="79">
        <v>14</v>
      </c>
      <c r="E14" s="79">
        <v>1</v>
      </c>
      <c r="F14" s="79">
        <v>0</v>
      </c>
      <c r="G14" s="79">
        <v>0</v>
      </c>
      <c r="I14" s="148"/>
      <c r="J14" s="128">
        <v>1985</v>
      </c>
      <c r="K14" s="79">
        <v>163</v>
      </c>
      <c r="L14" s="79">
        <v>71</v>
      </c>
      <c r="M14" s="79">
        <v>65</v>
      </c>
      <c r="N14" s="79">
        <v>23</v>
      </c>
      <c r="O14" s="79">
        <v>4</v>
      </c>
      <c r="P14" s="79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</row>
    <row r="15" spans="1:28" ht="12.75" customHeight="1" x14ac:dyDescent="0.2">
      <c r="A15" s="148" t="s">
        <v>252</v>
      </c>
      <c r="B15" s="128">
        <v>2002</v>
      </c>
      <c r="C15" s="79">
        <v>14</v>
      </c>
      <c r="D15" s="79">
        <v>11</v>
      </c>
      <c r="E15" s="79">
        <v>3</v>
      </c>
      <c r="F15" s="79">
        <v>0</v>
      </c>
      <c r="G15" s="79">
        <v>0</v>
      </c>
      <c r="I15" s="148" t="s">
        <v>271</v>
      </c>
      <c r="J15" s="128">
        <v>1983</v>
      </c>
      <c r="K15" s="79">
        <v>144</v>
      </c>
      <c r="L15" s="79">
        <v>62</v>
      </c>
      <c r="M15" s="79">
        <v>55</v>
      </c>
      <c r="N15" s="79">
        <v>17</v>
      </c>
      <c r="O15" s="79">
        <v>10</v>
      </c>
      <c r="P15" s="79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</row>
    <row r="16" spans="1:28" x14ac:dyDescent="0.2">
      <c r="A16" s="148"/>
      <c r="B16" s="128">
        <v>2003</v>
      </c>
      <c r="C16" s="79">
        <v>9</v>
      </c>
      <c r="D16" s="79">
        <v>8</v>
      </c>
      <c r="E16" s="79">
        <v>1</v>
      </c>
      <c r="F16" s="79">
        <v>0</v>
      </c>
      <c r="G16" s="79">
        <v>0</v>
      </c>
      <c r="I16" s="148"/>
      <c r="J16" s="128">
        <v>1984</v>
      </c>
      <c r="K16" s="79">
        <v>179</v>
      </c>
      <c r="L16" s="79">
        <v>69</v>
      </c>
      <c r="M16" s="79">
        <v>79</v>
      </c>
      <c r="N16" s="79">
        <v>25</v>
      </c>
      <c r="O16" s="79">
        <v>6</v>
      </c>
      <c r="P16" s="79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</row>
    <row r="17" spans="1:28" ht="12.75" customHeight="1" x14ac:dyDescent="0.2">
      <c r="A17" s="148" t="s">
        <v>253</v>
      </c>
      <c r="B17" s="128">
        <v>2001</v>
      </c>
      <c r="C17" s="79">
        <v>27</v>
      </c>
      <c r="D17" s="79">
        <v>18</v>
      </c>
      <c r="E17" s="79">
        <v>6</v>
      </c>
      <c r="F17" s="79">
        <v>3</v>
      </c>
      <c r="G17" s="79">
        <v>0</v>
      </c>
      <c r="I17" s="148" t="s">
        <v>272</v>
      </c>
      <c r="J17" s="128">
        <v>1982</v>
      </c>
      <c r="K17" s="79">
        <v>131</v>
      </c>
      <c r="L17" s="79">
        <v>52</v>
      </c>
      <c r="M17" s="79">
        <v>53</v>
      </c>
      <c r="N17" s="79">
        <v>19</v>
      </c>
      <c r="O17" s="79">
        <v>7</v>
      </c>
      <c r="P17" s="79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</row>
    <row r="18" spans="1:28" x14ac:dyDescent="0.2">
      <c r="A18" s="148"/>
      <c r="B18" s="128">
        <v>2002</v>
      </c>
      <c r="C18" s="79">
        <v>25</v>
      </c>
      <c r="D18" s="79">
        <v>17</v>
      </c>
      <c r="E18" s="79">
        <v>7</v>
      </c>
      <c r="F18" s="79">
        <v>1</v>
      </c>
      <c r="G18" s="79">
        <v>0</v>
      </c>
      <c r="I18" s="148"/>
      <c r="J18" s="128">
        <v>1983</v>
      </c>
      <c r="K18" s="79">
        <v>148</v>
      </c>
      <c r="L18" s="79">
        <v>50</v>
      </c>
      <c r="M18" s="79">
        <v>67</v>
      </c>
      <c r="N18" s="79">
        <v>15</v>
      </c>
      <c r="O18" s="79">
        <v>16</v>
      </c>
      <c r="P18" s="79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</row>
    <row r="19" spans="1:28" ht="12.75" customHeight="1" x14ac:dyDescent="0.2">
      <c r="A19" s="148" t="s">
        <v>254</v>
      </c>
      <c r="B19" s="128">
        <v>2000</v>
      </c>
      <c r="C19" s="79">
        <v>29</v>
      </c>
      <c r="D19" s="79">
        <v>20</v>
      </c>
      <c r="E19" s="79">
        <v>7</v>
      </c>
      <c r="F19" s="79">
        <v>2</v>
      </c>
      <c r="G19" s="79">
        <v>0</v>
      </c>
      <c r="I19" s="148" t="s">
        <v>273</v>
      </c>
      <c r="J19" s="128">
        <v>1981</v>
      </c>
      <c r="K19" s="79">
        <v>105</v>
      </c>
      <c r="L19" s="79">
        <v>46</v>
      </c>
      <c r="M19" s="79">
        <v>43</v>
      </c>
      <c r="N19" s="79">
        <v>11</v>
      </c>
      <c r="O19" s="79">
        <v>5</v>
      </c>
      <c r="P19" s="79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</row>
    <row r="20" spans="1:28" x14ac:dyDescent="0.2">
      <c r="A20" s="148"/>
      <c r="B20" s="128">
        <v>2001</v>
      </c>
      <c r="C20" s="79">
        <v>36</v>
      </c>
      <c r="D20" s="79">
        <v>24</v>
      </c>
      <c r="E20" s="79">
        <v>11</v>
      </c>
      <c r="F20" s="79">
        <v>1</v>
      </c>
      <c r="G20" s="79">
        <v>0</v>
      </c>
      <c r="I20" s="148"/>
      <c r="J20" s="128">
        <v>1982</v>
      </c>
      <c r="K20" s="79">
        <v>102</v>
      </c>
      <c r="L20" s="79">
        <v>41</v>
      </c>
      <c r="M20" s="79">
        <v>38</v>
      </c>
      <c r="N20" s="79">
        <v>15</v>
      </c>
      <c r="O20" s="79">
        <v>8</v>
      </c>
      <c r="P20" s="79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</row>
    <row r="21" spans="1:28" ht="12.75" customHeight="1" x14ac:dyDescent="0.2">
      <c r="A21" s="148" t="s">
        <v>255</v>
      </c>
      <c r="B21" s="128">
        <v>1999</v>
      </c>
      <c r="C21" s="79">
        <v>44</v>
      </c>
      <c r="D21" s="79">
        <v>34</v>
      </c>
      <c r="E21" s="79">
        <v>7</v>
      </c>
      <c r="F21" s="79">
        <v>2</v>
      </c>
      <c r="G21" s="79">
        <v>1</v>
      </c>
      <c r="I21" s="148" t="s">
        <v>274</v>
      </c>
      <c r="J21" s="128">
        <v>1980</v>
      </c>
      <c r="K21" s="79">
        <v>85</v>
      </c>
      <c r="L21" s="79">
        <v>44</v>
      </c>
      <c r="M21" s="79">
        <v>27</v>
      </c>
      <c r="N21" s="79">
        <v>12</v>
      </c>
      <c r="O21" s="79">
        <v>2</v>
      </c>
      <c r="P21" s="79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</row>
    <row r="22" spans="1:28" x14ac:dyDescent="0.2">
      <c r="A22" s="148"/>
      <c r="B22" s="128">
        <v>2000</v>
      </c>
      <c r="C22" s="79">
        <v>30</v>
      </c>
      <c r="D22" s="79">
        <v>25</v>
      </c>
      <c r="E22" s="79">
        <v>5</v>
      </c>
      <c r="F22" s="79">
        <v>0</v>
      </c>
      <c r="G22" s="79">
        <v>0</v>
      </c>
      <c r="I22" s="148"/>
      <c r="J22" s="128">
        <v>1981</v>
      </c>
      <c r="K22" s="79">
        <v>93</v>
      </c>
      <c r="L22" s="79">
        <v>39</v>
      </c>
      <c r="M22" s="79">
        <v>39</v>
      </c>
      <c r="N22" s="79">
        <v>11</v>
      </c>
      <c r="O22" s="79">
        <v>4</v>
      </c>
      <c r="P22" s="79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</row>
    <row r="23" spans="1:28" ht="12.75" customHeight="1" x14ac:dyDescent="0.2">
      <c r="A23" s="148" t="s">
        <v>256</v>
      </c>
      <c r="B23" s="128">
        <v>1998</v>
      </c>
      <c r="C23" s="79">
        <v>33</v>
      </c>
      <c r="D23" s="79">
        <v>26</v>
      </c>
      <c r="E23" s="79">
        <v>6</v>
      </c>
      <c r="F23" s="79">
        <v>1</v>
      </c>
      <c r="G23" s="79">
        <v>0</v>
      </c>
      <c r="I23" s="148" t="s">
        <v>275</v>
      </c>
      <c r="J23" s="128">
        <v>1979</v>
      </c>
      <c r="K23" s="79">
        <v>52</v>
      </c>
      <c r="L23" s="79">
        <v>25</v>
      </c>
      <c r="M23" s="79">
        <v>22</v>
      </c>
      <c r="N23" s="79">
        <v>2</v>
      </c>
      <c r="O23" s="79">
        <v>3</v>
      </c>
      <c r="P23" s="79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</row>
    <row r="24" spans="1:28" x14ac:dyDescent="0.2">
      <c r="A24" s="148"/>
      <c r="B24" s="128">
        <v>1999</v>
      </c>
      <c r="C24" s="79">
        <v>34</v>
      </c>
      <c r="D24" s="79">
        <v>28</v>
      </c>
      <c r="E24" s="79">
        <v>4</v>
      </c>
      <c r="F24" s="79">
        <v>2</v>
      </c>
      <c r="G24" s="79">
        <v>0</v>
      </c>
      <c r="I24" s="148"/>
      <c r="J24" s="128">
        <v>1980</v>
      </c>
      <c r="K24" s="79">
        <v>64</v>
      </c>
      <c r="L24" s="79">
        <v>38</v>
      </c>
      <c r="M24" s="79">
        <v>20</v>
      </c>
      <c r="N24" s="79">
        <v>2</v>
      </c>
      <c r="O24" s="79">
        <v>4</v>
      </c>
      <c r="P24" s="79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</row>
    <row r="25" spans="1:28" ht="12.75" customHeight="1" x14ac:dyDescent="0.2">
      <c r="A25" s="148" t="s">
        <v>257</v>
      </c>
      <c r="B25" s="128">
        <v>1997</v>
      </c>
      <c r="C25" s="79">
        <v>48</v>
      </c>
      <c r="D25" s="79">
        <v>31</v>
      </c>
      <c r="E25" s="79">
        <v>13</v>
      </c>
      <c r="F25" s="79">
        <v>4</v>
      </c>
      <c r="G25" s="79">
        <v>0</v>
      </c>
      <c r="I25" s="148" t="s">
        <v>276</v>
      </c>
      <c r="J25" s="128">
        <v>1978</v>
      </c>
      <c r="K25" s="79">
        <v>31</v>
      </c>
      <c r="L25" s="79">
        <v>14</v>
      </c>
      <c r="M25" s="79">
        <v>14</v>
      </c>
      <c r="N25" s="79">
        <v>2</v>
      </c>
      <c r="O25" s="79">
        <v>1</v>
      </c>
      <c r="P25" s="79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</row>
    <row r="26" spans="1:28" x14ac:dyDescent="0.2">
      <c r="A26" s="148"/>
      <c r="B26" s="128">
        <v>1998</v>
      </c>
      <c r="C26" s="79">
        <v>50</v>
      </c>
      <c r="D26" s="79">
        <v>32</v>
      </c>
      <c r="E26" s="79">
        <v>14</v>
      </c>
      <c r="F26" s="79">
        <v>4</v>
      </c>
      <c r="G26" s="79">
        <v>0</v>
      </c>
      <c r="I26" s="148"/>
      <c r="J26" s="128">
        <v>1979</v>
      </c>
      <c r="K26" s="79">
        <v>52</v>
      </c>
      <c r="L26" s="79">
        <v>21</v>
      </c>
      <c r="M26" s="79">
        <v>18</v>
      </c>
      <c r="N26" s="79">
        <v>6</v>
      </c>
      <c r="O26" s="79">
        <v>7</v>
      </c>
      <c r="P26" s="79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</row>
    <row r="27" spans="1:28" ht="12.75" customHeight="1" x14ac:dyDescent="0.2">
      <c r="A27" s="148" t="s">
        <v>258</v>
      </c>
      <c r="B27" s="128">
        <v>1996</v>
      </c>
      <c r="C27" s="79">
        <v>52</v>
      </c>
      <c r="D27" s="79">
        <v>28</v>
      </c>
      <c r="E27" s="79">
        <v>17</v>
      </c>
      <c r="F27" s="79">
        <v>4</v>
      </c>
      <c r="G27" s="79">
        <v>3</v>
      </c>
      <c r="I27" s="148" t="s">
        <v>277</v>
      </c>
      <c r="J27" s="128">
        <v>1977</v>
      </c>
      <c r="K27" s="79">
        <v>26</v>
      </c>
      <c r="L27" s="79">
        <v>13</v>
      </c>
      <c r="M27" s="79">
        <v>10</v>
      </c>
      <c r="N27" s="79">
        <v>3</v>
      </c>
      <c r="O27" s="79">
        <v>0</v>
      </c>
      <c r="P27" s="79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28" x14ac:dyDescent="0.2">
      <c r="A28" s="148"/>
      <c r="B28" s="128">
        <v>1997</v>
      </c>
      <c r="C28" s="79">
        <v>55</v>
      </c>
      <c r="D28" s="79">
        <v>36</v>
      </c>
      <c r="E28" s="79">
        <v>15</v>
      </c>
      <c r="F28" s="79">
        <v>4</v>
      </c>
      <c r="G28" s="79">
        <v>0</v>
      </c>
      <c r="I28" s="148"/>
      <c r="J28" s="128">
        <v>1978</v>
      </c>
      <c r="K28" s="79">
        <v>31</v>
      </c>
      <c r="L28" s="79">
        <v>13</v>
      </c>
      <c r="M28" s="79">
        <v>10</v>
      </c>
      <c r="N28" s="79">
        <v>4</v>
      </c>
      <c r="O28" s="79">
        <v>4</v>
      </c>
      <c r="P28" s="79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</row>
    <row r="29" spans="1:28" ht="12.75" customHeight="1" x14ac:dyDescent="0.2">
      <c r="A29" s="148" t="s">
        <v>259</v>
      </c>
      <c r="B29" s="128">
        <v>1995</v>
      </c>
      <c r="C29" s="79">
        <v>71</v>
      </c>
      <c r="D29" s="79">
        <v>39</v>
      </c>
      <c r="E29" s="79">
        <v>22</v>
      </c>
      <c r="F29" s="79">
        <v>4</v>
      </c>
      <c r="G29" s="79">
        <v>6</v>
      </c>
      <c r="I29" s="148" t="s">
        <v>278</v>
      </c>
      <c r="J29" s="128">
        <v>1976</v>
      </c>
      <c r="K29" s="79">
        <v>12</v>
      </c>
      <c r="L29" s="79">
        <v>7</v>
      </c>
      <c r="M29" s="79">
        <v>2</v>
      </c>
      <c r="N29" s="79">
        <v>0</v>
      </c>
      <c r="O29" s="79">
        <v>3</v>
      </c>
      <c r="P29" s="79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</row>
    <row r="30" spans="1:28" x14ac:dyDescent="0.2">
      <c r="A30" s="148"/>
      <c r="B30" s="128">
        <v>1996</v>
      </c>
      <c r="C30" s="79">
        <v>76</v>
      </c>
      <c r="D30" s="79">
        <v>49</v>
      </c>
      <c r="E30" s="79">
        <v>19</v>
      </c>
      <c r="F30" s="79">
        <v>6</v>
      </c>
      <c r="G30" s="79">
        <v>2</v>
      </c>
      <c r="I30" s="148"/>
      <c r="J30" s="128">
        <v>1977</v>
      </c>
      <c r="K30" s="79">
        <v>19</v>
      </c>
      <c r="L30" s="79">
        <v>9</v>
      </c>
      <c r="M30" s="79">
        <v>6</v>
      </c>
      <c r="N30" s="79">
        <v>4</v>
      </c>
      <c r="O30" s="79">
        <v>0</v>
      </c>
      <c r="P30" s="79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</row>
    <row r="31" spans="1:28" ht="12.75" customHeight="1" x14ac:dyDescent="0.2">
      <c r="A31" s="148" t="s">
        <v>260</v>
      </c>
      <c r="B31" s="128">
        <v>1994</v>
      </c>
      <c r="C31" s="79">
        <v>84</v>
      </c>
      <c r="D31" s="79">
        <v>40</v>
      </c>
      <c r="E31" s="79">
        <v>33</v>
      </c>
      <c r="F31" s="79">
        <v>11</v>
      </c>
      <c r="G31" s="79">
        <v>0</v>
      </c>
      <c r="I31" s="148" t="s">
        <v>279</v>
      </c>
      <c r="J31" s="128">
        <v>1975</v>
      </c>
      <c r="K31" s="79">
        <v>2</v>
      </c>
      <c r="L31" s="79">
        <v>1</v>
      </c>
      <c r="M31" s="79">
        <v>1</v>
      </c>
      <c r="N31" s="79">
        <v>0</v>
      </c>
      <c r="O31" s="79">
        <v>0</v>
      </c>
      <c r="P31" s="79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</row>
    <row r="32" spans="1:28" x14ac:dyDescent="0.2">
      <c r="A32" s="148"/>
      <c r="B32" s="128">
        <v>1995</v>
      </c>
      <c r="C32" s="79">
        <v>86</v>
      </c>
      <c r="D32" s="79">
        <v>49</v>
      </c>
      <c r="E32" s="79">
        <v>30</v>
      </c>
      <c r="F32" s="79">
        <v>5</v>
      </c>
      <c r="G32" s="79">
        <v>2</v>
      </c>
      <c r="I32" s="148"/>
      <c r="J32" s="128">
        <v>1976</v>
      </c>
      <c r="K32" s="79">
        <v>9</v>
      </c>
      <c r="L32" s="79">
        <v>5</v>
      </c>
      <c r="M32" s="79">
        <v>3</v>
      </c>
      <c r="N32" s="79">
        <v>0</v>
      </c>
      <c r="O32" s="79">
        <v>1</v>
      </c>
      <c r="P32" s="79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</row>
    <row r="33" spans="1:28" ht="12.75" customHeight="1" x14ac:dyDescent="0.2">
      <c r="A33" s="148" t="s">
        <v>261</v>
      </c>
      <c r="B33" s="128">
        <v>1993</v>
      </c>
      <c r="C33" s="79">
        <v>98</v>
      </c>
      <c r="D33" s="79">
        <v>60</v>
      </c>
      <c r="E33" s="79">
        <v>21</v>
      </c>
      <c r="F33" s="79">
        <v>11</v>
      </c>
      <c r="G33" s="79">
        <v>6</v>
      </c>
      <c r="I33" s="148" t="s">
        <v>280</v>
      </c>
      <c r="J33" s="128">
        <v>1974</v>
      </c>
      <c r="K33" s="79">
        <v>2</v>
      </c>
      <c r="L33" s="79">
        <v>0</v>
      </c>
      <c r="M33" s="79">
        <v>1</v>
      </c>
      <c r="N33" s="79">
        <v>0</v>
      </c>
      <c r="O33" s="79">
        <v>1</v>
      </c>
      <c r="P33" s="79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</row>
    <row r="34" spans="1:28" x14ac:dyDescent="0.2">
      <c r="A34" s="148"/>
      <c r="B34" s="128">
        <v>1994</v>
      </c>
      <c r="C34" s="79">
        <v>87</v>
      </c>
      <c r="D34" s="79">
        <v>56</v>
      </c>
      <c r="E34" s="79">
        <v>19</v>
      </c>
      <c r="F34" s="79">
        <v>8</v>
      </c>
      <c r="G34" s="79">
        <v>4</v>
      </c>
      <c r="I34" s="148"/>
      <c r="J34" s="128">
        <v>1975</v>
      </c>
      <c r="K34" s="79">
        <v>7</v>
      </c>
      <c r="L34" s="79">
        <v>5</v>
      </c>
      <c r="M34" s="79">
        <v>2</v>
      </c>
      <c r="N34" s="79">
        <v>0</v>
      </c>
      <c r="O34" s="79">
        <v>0</v>
      </c>
      <c r="P34" s="79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</row>
    <row r="35" spans="1:28" ht="12.75" customHeight="1" x14ac:dyDescent="0.2">
      <c r="A35" s="148" t="s">
        <v>262</v>
      </c>
      <c r="B35" s="128">
        <v>1992</v>
      </c>
      <c r="C35" s="79">
        <v>132</v>
      </c>
      <c r="D35" s="79">
        <v>75</v>
      </c>
      <c r="E35" s="79">
        <v>40</v>
      </c>
      <c r="F35" s="79">
        <v>13</v>
      </c>
      <c r="G35" s="79">
        <v>4</v>
      </c>
      <c r="H35" s="38"/>
      <c r="I35" s="148" t="s">
        <v>281</v>
      </c>
      <c r="J35" s="128">
        <v>1973</v>
      </c>
      <c r="K35" s="79">
        <v>1</v>
      </c>
      <c r="L35" s="79">
        <v>0</v>
      </c>
      <c r="M35" s="79">
        <v>1</v>
      </c>
      <c r="N35" s="79">
        <v>0</v>
      </c>
      <c r="O35" s="79">
        <v>0</v>
      </c>
      <c r="P35" s="79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</row>
    <row r="36" spans="1:28" x14ac:dyDescent="0.2">
      <c r="A36" s="148"/>
      <c r="B36" s="128">
        <v>1993</v>
      </c>
      <c r="C36" s="79">
        <v>109</v>
      </c>
      <c r="D36" s="79">
        <v>59</v>
      </c>
      <c r="E36" s="79">
        <v>36</v>
      </c>
      <c r="F36" s="79">
        <v>11</v>
      </c>
      <c r="G36" s="79">
        <v>3</v>
      </c>
      <c r="H36" s="38"/>
      <c r="I36" s="148"/>
      <c r="J36" s="128">
        <v>1974</v>
      </c>
      <c r="K36" s="79">
        <v>6</v>
      </c>
      <c r="L36" s="79">
        <v>5</v>
      </c>
      <c r="M36" s="79">
        <v>0</v>
      </c>
      <c r="N36" s="79">
        <v>1</v>
      </c>
      <c r="O36" s="79">
        <v>0</v>
      </c>
      <c r="P36" s="79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</row>
    <row r="37" spans="1:28" ht="12.75" customHeight="1" x14ac:dyDescent="0.2">
      <c r="A37" s="148" t="s">
        <v>263</v>
      </c>
      <c r="B37" s="128">
        <v>1991</v>
      </c>
      <c r="C37" s="79">
        <v>134</v>
      </c>
      <c r="D37" s="79">
        <v>76</v>
      </c>
      <c r="E37" s="79">
        <v>38</v>
      </c>
      <c r="F37" s="79">
        <v>10</v>
      </c>
      <c r="G37" s="79">
        <v>10</v>
      </c>
      <c r="H37" s="38"/>
      <c r="I37" s="148" t="s">
        <v>282</v>
      </c>
      <c r="J37" s="128">
        <v>1972</v>
      </c>
      <c r="K37" s="79">
        <v>2</v>
      </c>
      <c r="L37" s="79">
        <v>1</v>
      </c>
      <c r="M37" s="79">
        <v>1</v>
      </c>
      <c r="N37" s="79">
        <v>0</v>
      </c>
      <c r="O37" s="79">
        <v>0</v>
      </c>
      <c r="P37" s="79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</row>
    <row r="38" spans="1:28" x14ac:dyDescent="0.2">
      <c r="A38" s="148"/>
      <c r="B38" s="128">
        <v>1992</v>
      </c>
      <c r="C38" s="79">
        <v>135</v>
      </c>
      <c r="D38" s="79">
        <v>82</v>
      </c>
      <c r="E38" s="79">
        <v>39</v>
      </c>
      <c r="F38" s="79">
        <v>13</v>
      </c>
      <c r="G38" s="79">
        <v>1</v>
      </c>
      <c r="H38" s="38"/>
      <c r="I38" s="148"/>
      <c r="J38" s="128">
        <v>1973</v>
      </c>
      <c r="K38" s="79">
        <v>3</v>
      </c>
      <c r="L38" s="79">
        <v>2</v>
      </c>
      <c r="M38" s="79">
        <v>1</v>
      </c>
      <c r="N38" s="79">
        <v>0</v>
      </c>
      <c r="O38" s="79">
        <v>0</v>
      </c>
      <c r="P38" s="79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</row>
    <row r="39" spans="1:28" ht="12.75" customHeight="1" x14ac:dyDescent="0.2">
      <c r="A39" s="148" t="s">
        <v>264</v>
      </c>
      <c r="B39" s="128">
        <v>1990</v>
      </c>
      <c r="C39" s="79">
        <v>148</v>
      </c>
      <c r="D39" s="79">
        <v>85</v>
      </c>
      <c r="E39" s="79">
        <v>48</v>
      </c>
      <c r="F39" s="79">
        <v>9</v>
      </c>
      <c r="G39" s="79">
        <v>6</v>
      </c>
      <c r="H39" s="38"/>
      <c r="I39" s="9" t="s">
        <v>430</v>
      </c>
      <c r="J39" s="86"/>
      <c r="K39" s="79">
        <v>9</v>
      </c>
      <c r="L39" s="79">
        <v>7</v>
      </c>
      <c r="M39" s="79">
        <v>2</v>
      </c>
      <c r="N39" s="79">
        <v>0</v>
      </c>
      <c r="O39" s="79">
        <v>0</v>
      </c>
      <c r="P39" s="79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</row>
    <row r="40" spans="1:28" x14ac:dyDescent="0.2">
      <c r="A40" s="148"/>
      <c r="B40" s="128">
        <v>1991</v>
      </c>
      <c r="C40" s="79">
        <v>164</v>
      </c>
      <c r="D40" s="79">
        <v>93</v>
      </c>
      <c r="E40" s="79">
        <v>48</v>
      </c>
      <c r="F40" s="79">
        <v>18</v>
      </c>
      <c r="G40" s="79">
        <v>5</v>
      </c>
      <c r="H40" s="38"/>
      <c r="I40" s="36"/>
      <c r="J40" s="81"/>
      <c r="K40" s="79"/>
      <c r="N40" s="38"/>
      <c r="O40" s="38"/>
      <c r="P40" s="79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</row>
    <row r="41" spans="1:28" ht="12.75" customHeight="1" x14ac:dyDescent="0.2">
      <c r="A41" s="148" t="s">
        <v>265</v>
      </c>
      <c r="B41" s="128">
        <v>1989</v>
      </c>
      <c r="C41" s="79">
        <v>203</v>
      </c>
      <c r="D41" s="79">
        <v>109</v>
      </c>
      <c r="E41" s="79">
        <v>64</v>
      </c>
      <c r="F41" s="79">
        <v>14</v>
      </c>
      <c r="G41" s="79">
        <v>16</v>
      </c>
      <c r="H41" s="38"/>
      <c r="I41" s="36"/>
      <c r="J41" s="58"/>
      <c r="K41" s="79"/>
      <c r="L41" s="38"/>
      <c r="M41" s="38"/>
      <c r="N41" s="38"/>
      <c r="O41" s="38"/>
      <c r="P41" s="79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</row>
    <row r="42" spans="1:28" x14ac:dyDescent="0.2">
      <c r="A42" s="148"/>
      <c r="B42" s="128">
        <v>1990</v>
      </c>
      <c r="C42" s="79">
        <v>169</v>
      </c>
      <c r="D42" s="79">
        <v>101</v>
      </c>
      <c r="E42" s="79">
        <v>44</v>
      </c>
      <c r="F42" s="79">
        <v>18</v>
      </c>
      <c r="G42" s="79">
        <v>6</v>
      </c>
      <c r="H42" s="38"/>
      <c r="L42" s="38"/>
      <c r="M42" s="38"/>
      <c r="N42" s="38"/>
      <c r="O42" s="38"/>
      <c r="P42" s="79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</row>
    <row r="43" spans="1:28" ht="12.75" customHeight="1" x14ac:dyDescent="0.2">
      <c r="H43" s="38"/>
      <c r="I43" s="36"/>
      <c r="J43" s="36"/>
      <c r="K43" s="36"/>
      <c r="L43" s="38"/>
      <c r="M43" s="38"/>
      <c r="N43" s="38"/>
      <c r="O43" s="38"/>
      <c r="P43" s="79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</row>
    <row r="44" spans="1:28" x14ac:dyDescent="0.2">
      <c r="H44" s="38"/>
      <c r="I44" s="36"/>
      <c r="K44" s="36"/>
      <c r="L44" s="38"/>
      <c r="M44" s="38"/>
      <c r="N44" s="38"/>
      <c r="O44" s="38"/>
      <c r="P44" s="79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</row>
    <row r="45" spans="1:28" ht="12.75" customHeight="1" x14ac:dyDescent="0.2">
      <c r="H45" s="38"/>
      <c r="I45" s="36"/>
      <c r="K45" s="36"/>
      <c r="L45" s="38"/>
      <c r="M45" s="38"/>
      <c r="N45" s="38"/>
      <c r="O45" s="38"/>
      <c r="P45" s="79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</row>
    <row r="46" spans="1:28" x14ac:dyDescent="0.2"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</row>
    <row r="47" spans="1:28" x14ac:dyDescent="0.2"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</row>
    <row r="48" spans="1:28" x14ac:dyDescent="0.2"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</row>
    <row r="49" spans="17:28" x14ac:dyDescent="0.2"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</row>
    <row r="50" spans="17:28" x14ac:dyDescent="0.2"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</row>
    <row r="51" spans="17:28" x14ac:dyDescent="0.2"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</row>
    <row r="52" spans="17:28" x14ac:dyDescent="0.2"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</row>
    <row r="53" spans="17:28" x14ac:dyDescent="0.2"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</row>
    <row r="54" spans="17:28" x14ac:dyDescent="0.2"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</row>
    <row r="55" spans="17:28" x14ac:dyDescent="0.2"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</row>
    <row r="56" spans="17:28" x14ac:dyDescent="0.2"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</row>
    <row r="57" spans="17:28" x14ac:dyDescent="0.2"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</row>
    <row r="58" spans="17:28" x14ac:dyDescent="0.2"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</row>
    <row r="59" spans="17:28" x14ac:dyDescent="0.2"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</row>
    <row r="60" spans="17:28" x14ac:dyDescent="0.2"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</row>
    <row r="61" spans="17:28" x14ac:dyDescent="0.2"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</row>
    <row r="62" spans="17:28" x14ac:dyDescent="0.2"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</row>
    <row r="63" spans="17:28" x14ac:dyDescent="0.2"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</row>
    <row r="64" spans="17:28" x14ac:dyDescent="0.2"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</row>
    <row r="65" spans="17:28" x14ac:dyDescent="0.2"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</row>
    <row r="66" spans="17:28" x14ac:dyDescent="0.2"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</row>
    <row r="67" spans="17:28" x14ac:dyDescent="0.2"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</row>
    <row r="68" spans="17:28" x14ac:dyDescent="0.2"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</row>
    <row r="69" spans="17:28" x14ac:dyDescent="0.2"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</row>
    <row r="70" spans="17:28" x14ac:dyDescent="0.2"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</row>
    <row r="71" spans="17:28" x14ac:dyDescent="0.2"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</row>
    <row r="72" spans="17:28" x14ac:dyDescent="0.2"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</row>
    <row r="73" spans="17:28" x14ac:dyDescent="0.2"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</row>
    <row r="74" spans="17:28" x14ac:dyDescent="0.2"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</row>
    <row r="75" spans="17:28" x14ac:dyDescent="0.2"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</row>
    <row r="76" spans="17:28" x14ac:dyDescent="0.2"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</row>
    <row r="77" spans="17:28" x14ac:dyDescent="0.2"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</row>
    <row r="78" spans="17:28" x14ac:dyDescent="0.2"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</row>
    <row r="79" spans="17:28" x14ac:dyDescent="0.2"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</row>
    <row r="80" spans="17:28" x14ac:dyDescent="0.2"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</row>
    <row r="81" spans="17:28" x14ac:dyDescent="0.2"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</row>
    <row r="82" spans="17:28" x14ac:dyDescent="0.2"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</row>
    <row r="83" spans="17:28" x14ac:dyDescent="0.2"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</row>
    <row r="84" spans="17:28" x14ac:dyDescent="0.2"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</row>
    <row r="85" spans="17:28" x14ac:dyDescent="0.2"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</row>
    <row r="86" spans="17:28" x14ac:dyDescent="0.2"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</row>
    <row r="87" spans="17:28" x14ac:dyDescent="0.2"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</row>
    <row r="88" spans="17:28" x14ac:dyDescent="0.2"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</row>
    <row r="89" spans="17:28" x14ac:dyDescent="0.2"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</row>
    <row r="90" spans="17:28" x14ac:dyDescent="0.2"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</row>
    <row r="91" spans="17:28" x14ac:dyDescent="0.2"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</row>
    <row r="92" spans="17:28" x14ac:dyDescent="0.2"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</row>
    <row r="93" spans="17:28" x14ac:dyDescent="0.2"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</row>
    <row r="94" spans="17:28" x14ac:dyDescent="0.2"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</row>
    <row r="95" spans="17:28" x14ac:dyDescent="0.2"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</row>
    <row r="96" spans="17:28" x14ac:dyDescent="0.2"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</row>
    <row r="97" spans="17:28" x14ac:dyDescent="0.2"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</row>
    <row r="98" spans="17:28" x14ac:dyDescent="0.2"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</row>
    <row r="99" spans="17:28" x14ac:dyDescent="0.2"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</row>
    <row r="100" spans="17:28" x14ac:dyDescent="0.2"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</row>
  </sheetData>
  <mergeCells count="36">
    <mergeCell ref="A27:A28"/>
    <mergeCell ref="A9:A10"/>
    <mergeCell ref="A11:A12"/>
    <mergeCell ref="A13:A14"/>
    <mergeCell ref="A6:B6"/>
    <mergeCell ref="A7:A8"/>
    <mergeCell ref="A15:A16"/>
    <mergeCell ref="A17:A18"/>
    <mergeCell ref="A19:A20"/>
    <mergeCell ref="A21:A22"/>
    <mergeCell ref="A23:A24"/>
    <mergeCell ref="A25:A26"/>
    <mergeCell ref="A41:A4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A29:A30"/>
    <mergeCell ref="A31:A32"/>
    <mergeCell ref="A33:A34"/>
    <mergeCell ref="A35:A36"/>
    <mergeCell ref="A37:A38"/>
    <mergeCell ref="A39:A40"/>
    <mergeCell ref="I23:I24"/>
    <mergeCell ref="I25:I26"/>
    <mergeCell ref="I27:I28"/>
    <mergeCell ref="I37:I38"/>
    <mergeCell ref="I29:I30"/>
    <mergeCell ref="I31:I32"/>
    <mergeCell ref="I33:I34"/>
    <mergeCell ref="I35:I36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23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7" width="11.42578125" style="1"/>
    <col min="8" max="8" width="21.85546875" style="1" customWidth="1"/>
    <col min="9" max="9" width="11.42578125" style="1"/>
    <col min="10" max="10" width="5" style="1" customWidth="1"/>
    <col min="11" max="16384" width="11.42578125" style="1"/>
  </cols>
  <sheetData>
    <row r="1" spans="1:1" x14ac:dyDescent="0.2">
      <c r="A1" s="39" t="s">
        <v>386</v>
      </c>
    </row>
    <row r="2" spans="1:1" x14ac:dyDescent="0.2">
      <c r="A2" s="1" t="str">
        <f>MFT.1!A1</f>
        <v xml:space="preserve">MFT.1 Morts fetals tardanes amb municipi d'inscripció València segons sexe del fetus i estat civil de la mare </v>
      </c>
    </row>
    <row r="3" spans="1:1" x14ac:dyDescent="0.2">
      <c r="A3" s="1" t="str">
        <f>MFT.2!A1</f>
        <v>MFT.2 Morts fetals tardanes amb municipi de residència de la mare València segons sexe del fetus i estat civil de la mare</v>
      </c>
    </row>
    <row r="4" spans="1:1" x14ac:dyDescent="0.2">
      <c r="A4" s="1" t="str">
        <f>MFT.3!A1</f>
        <v>MFT.3 Morts fetals tardanes segons maturitat, normalitat i assistència sanitària</v>
      </c>
    </row>
    <row r="5" spans="1:1" x14ac:dyDescent="0.2">
      <c r="A5" s="1" t="str">
        <f>MFT.4!A1</f>
        <v xml:space="preserve">MFT.4 Morts fetals tardanes segons mes de l'any </v>
      </c>
    </row>
    <row r="6" spans="1:1" x14ac:dyDescent="0.2">
      <c r="A6" s="1" t="str">
        <f>MFT.5!A1</f>
        <v>MFT.5 Morts fetals tardanes segons edat de la mare</v>
      </c>
    </row>
    <row r="7" spans="1:1" x14ac:dyDescent="0.2">
      <c r="A7" s="1" t="str">
        <f>MFT.6!A1</f>
        <v>MFT.6 Morts fetals tardanes segons nombre de setmanes de gestació</v>
      </c>
    </row>
    <row r="10" spans="1:1" ht="13.5" x14ac:dyDescent="0.25">
      <c r="A10" s="40" t="s">
        <v>385</v>
      </c>
    </row>
    <row r="11" spans="1:1" x14ac:dyDescent="0.2">
      <c r="A11" s="41" t="str">
        <f>MFT.1!A2</f>
        <v>MFT.1 Muertes fetales tardías con municipio de inscripción València según sexo del feto y estado civil de la madre</v>
      </c>
    </row>
    <row r="12" spans="1:1" x14ac:dyDescent="0.2">
      <c r="A12" s="41" t="str">
        <f>MFT.2!A2</f>
        <v>MFT.2 Muertes fetales tardías con municipio de residencia de la madre València según sexo del feto y estado civil de la madre</v>
      </c>
    </row>
    <row r="13" spans="1:1" x14ac:dyDescent="0.2">
      <c r="A13" s="41" t="str">
        <f>MFT.3!A2</f>
        <v>MFT.3 Muertes fetales tardías según maturidad, normalidad y asistencia sanitaria</v>
      </c>
    </row>
    <row r="14" spans="1:1" x14ac:dyDescent="0.2">
      <c r="A14" s="41" t="str">
        <f>MFT.4!A2</f>
        <v>MFT.4 Muertes fetales tardías según mes del año</v>
      </c>
    </row>
    <row r="15" spans="1:1" x14ac:dyDescent="0.2">
      <c r="A15" s="41" t="str">
        <f>MFT.5!A2</f>
        <v>MFT.5 Muertes fetales tardías según edad de la madre</v>
      </c>
    </row>
    <row r="16" spans="1:1" x14ac:dyDescent="0.2">
      <c r="A16" s="41" t="str">
        <f>MFT.6!A2</f>
        <v>MFT.6 Muertes fetales tardías según número de semanas de gestación</v>
      </c>
    </row>
    <row r="23" spans="1:1" x14ac:dyDescent="0.2">
      <c r="A23" s="1" t="s">
        <v>158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1.28515625" style="3" customWidth="1"/>
    <col min="2" max="4" width="9.28515625" style="3" customWidth="1"/>
    <col min="5" max="16384" width="11.42578125" style="3"/>
  </cols>
  <sheetData>
    <row r="1" spans="1:6" x14ac:dyDescent="0.2">
      <c r="A1" s="2" t="s">
        <v>575</v>
      </c>
    </row>
    <row r="2" spans="1:6" x14ac:dyDescent="0.2">
      <c r="A2" s="4" t="s">
        <v>576</v>
      </c>
    </row>
    <row r="4" spans="1:6" x14ac:dyDescent="0.2">
      <c r="A4" s="5"/>
      <c r="B4" s="6" t="s">
        <v>90</v>
      </c>
      <c r="C4" s="6" t="s">
        <v>95</v>
      </c>
      <c r="D4" s="6" t="s">
        <v>96</v>
      </c>
    </row>
    <row r="5" spans="1:6" x14ac:dyDescent="0.2">
      <c r="A5" s="2" t="s">
        <v>90</v>
      </c>
      <c r="B5" s="110">
        <v>28</v>
      </c>
      <c r="C5" s="110">
        <v>15</v>
      </c>
      <c r="D5" s="110">
        <v>13</v>
      </c>
    </row>
    <row r="6" spans="1:6" x14ac:dyDescent="0.2">
      <c r="A6" s="26" t="s">
        <v>97</v>
      </c>
      <c r="B6" s="111">
        <v>11</v>
      </c>
      <c r="C6" s="111">
        <v>5</v>
      </c>
      <c r="D6" s="111">
        <v>6</v>
      </c>
      <c r="E6" s="1"/>
      <c r="F6" s="1"/>
    </row>
    <row r="7" spans="1:6" x14ac:dyDescent="0.2">
      <c r="A7" s="9" t="s">
        <v>98</v>
      </c>
      <c r="B7" s="111">
        <v>17</v>
      </c>
      <c r="C7" s="111">
        <v>10</v>
      </c>
      <c r="D7" s="111">
        <v>7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G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9.140625" style="3" customWidth="1"/>
    <col min="2" max="4" width="9.140625" style="3" customWidth="1"/>
    <col min="5" max="5" width="7.5703125" style="3" customWidth="1"/>
    <col min="6" max="16384" width="11.42578125" style="3"/>
  </cols>
  <sheetData>
    <row r="1" spans="1:7" x14ac:dyDescent="0.2">
      <c r="A1" s="2" t="s">
        <v>577</v>
      </c>
    </row>
    <row r="2" spans="1:7" x14ac:dyDescent="0.2">
      <c r="A2" s="4" t="s">
        <v>578</v>
      </c>
    </row>
    <row r="4" spans="1:7" x14ac:dyDescent="0.2">
      <c r="A4" s="5"/>
      <c r="B4" s="6" t="s">
        <v>90</v>
      </c>
      <c r="C4" s="6" t="s">
        <v>95</v>
      </c>
      <c r="D4" s="6" t="s">
        <v>96</v>
      </c>
    </row>
    <row r="5" spans="1:7" x14ac:dyDescent="0.2">
      <c r="A5" s="2" t="s">
        <v>90</v>
      </c>
      <c r="B5" s="80">
        <v>13</v>
      </c>
      <c r="C5" s="80">
        <v>5</v>
      </c>
      <c r="D5" s="80">
        <v>8</v>
      </c>
    </row>
    <row r="6" spans="1:7" x14ac:dyDescent="0.2">
      <c r="A6" s="26" t="s">
        <v>97</v>
      </c>
      <c r="B6" s="79">
        <v>6</v>
      </c>
      <c r="C6" s="79">
        <v>2</v>
      </c>
      <c r="D6" s="79">
        <v>4</v>
      </c>
      <c r="E6" s="1"/>
      <c r="F6" s="1"/>
      <c r="G6" s="1"/>
    </row>
    <row r="7" spans="1:7" x14ac:dyDescent="0.2">
      <c r="A7" s="9" t="s">
        <v>98</v>
      </c>
      <c r="B7" s="79">
        <v>7</v>
      </c>
      <c r="C7" s="79">
        <v>3</v>
      </c>
      <c r="D7" s="79">
        <v>4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E21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8.85546875" style="3" customWidth="1"/>
    <col min="2" max="4" width="11.42578125" style="3"/>
    <col min="5" max="5" width="9.28515625" style="3" customWidth="1"/>
    <col min="6" max="16384" width="11.42578125" style="3"/>
  </cols>
  <sheetData>
    <row r="1" spans="1:5" x14ac:dyDescent="0.2">
      <c r="A1" s="2" t="s">
        <v>438</v>
      </c>
    </row>
    <row r="2" spans="1:5" x14ac:dyDescent="0.2">
      <c r="A2" s="4" t="s">
        <v>437</v>
      </c>
    </row>
    <row r="4" spans="1:5" x14ac:dyDescent="0.2">
      <c r="A4" s="6"/>
      <c r="B4" s="6" t="s">
        <v>90</v>
      </c>
      <c r="C4" s="6" t="s">
        <v>122</v>
      </c>
      <c r="D4" s="6" t="s">
        <v>108</v>
      </c>
      <c r="E4" s="43"/>
    </row>
    <row r="5" spans="1:5" x14ac:dyDescent="0.2">
      <c r="A5" s="44" t="s">
        <v>90</v>
      </c>
      <c r="B5" s="80">
        <f>SUM(B8:B21)</f>
        <v>13</v>
      </c>
      <c r="C5" s="80">
        <f>SUM(C8:C21)</f>
        <v>5</v>
      </c>
      <c r="D5" s="80">
        <f>SUM(D8:D21)</f>
        <v>8</v>
      </c>
      <c r="E5" s="43"/>
    </row>
    <row r="6" spans="1:5" x14ac:dyDescent="0.2">
      <c r="A6" s="3" t="s">
        <v>143</v>
      </c>
      <c r="B6" s="84"/>
      <c r="C6" s="79"/>
      <c r="D6" s="79"/>
    </row>
    <row r="7" spans="1:5" x14ac:dyDescent="0.2">
      <c r="A7" s="9" t="s">
        <v>103</v>
      </c>
      <c r="B7" s="84"/>
      <c r="C7" s="84"/>
      <c r="D7" s="84"/>
    </row>
    <row r="8" spans="1:5" x14ac:dyDescent="0.2">
      <c r="A8" s="45" t="s">
        <v>106</v>
      </c>
      <c r="B8" s="84">
        <v>9</v>
      </c>
      <c r="C8" s="79">
        <v>3</v>
      </c>
      <c r="D8" s="79">
        <v>6</v>
      </c>
    </row>
    <row r="9" spans="1:5" x14ac:dyDescent="0.2">
      <c r="A9" s="45" t="s">
        <v>105</v>
      </c>
      <c r="B9" s="79">
        <v>0</v>
      </c>
      <c r="C9" s="79">
        <v>0</v>
      </c>
      <c r="D9" s="79">
        <v>0</v>
      </c>
    </row>
    <row r="10" spans="1:5" x14ac:dyDescent="0.2">
      <c r="A10" s="45" t="s">
        <v>107</v>
      </c>
      <c r="B10" s="79">
        <v>0</v>
      </c>
      <c r="C10" s="79">
        <v>0</v>
      </c>
      <c r="D10" s="79">
        <v>0</v>
      </c>
    </row>
    <row r="11" spans="1:5" x14ac:dyDescent="0.2">
      <c r="A11" s="9" t="s">
        <v>104</v>
      </c>
      <c r="B11" s="79"/>
      <c r="C11" s="79"/>
      <c r="D11" s="79"/>
    </row>
    <row r="12" spans="1:5" ht="12.75" customHeight="1" x14ac:dyDescent="0.2">
      <c r="A12" s="45" t="s">
        <v>105</v>
      </c>
      <c r="B12" s="79">
        <v>0</v>
      </c>
      <c r="C12" s="79">
        <v>0</v>
      </c>
      <c r="D12" s="79">
        <v>0</v>
      </c>
    </row>
    <row r="13" spans="1:5" x14ac:dyDescent="0.2">
      <c r="A13" s="45" t="s">
        <v>107</v>
      </c>
      <c r="B13" s="79">
        <v>0</v>
      </c>
      <c r="C13" s="79">
        <v>0</v>
      </c>
      <c r="D13" s="79">
        <v>0</v>
      </c>
    </row>
    <row r="14" spans="1:5" ht="13.5" customHeight="1" x14ac:dyDescent="0.2">
      <c r="A14" s="3" t="s">
        <v>144</v>
      </c>
      <c r="B14" s="84"/>
      <c r="C14" s="84"/>
      <c r="D14" s="84"/>
    </row>
    <row r="15" spans="1:5" x14ac:dyDescent="0.2">
      <c r="A15" s="9" t="s">
        <v>103</v>
      </c>
      <c r="B15" s="84"/>
      <c r="C15" s="84"/>
      <c r="D15" s="84"/>
    </row>
    <row r="16" spans="1:5" x14ac:dyDescent="0.2">
      <c r="A16" s="45" t="s">
        <v>106</v>
      </c>
      <c r="B16" s="84">
        <v>4</v>
      </c>
      <c r="C16" s="84">
        <v>2</v>
      </c>
      <c r="D16" s="84">
        <v>2</v>
      </c>
    </row>
    <row r="17" spans="1:4" x14ac:dyDescent="0.2">
      <c r="A17" s="45" t="s">
        <v>105</v>
      </c>
      <c r="B17" s="79">
        <v>0</v>
      </c>
      <c r="C17" s="79">
        <v>0</v>
      </c>
      <c r="D17" s="79">
        <v>0</v>
      </c>
    </row>
    <row r="18" spans="1:4" x14ac:dyDescent="0.2">
      <c r="A18" s="45" t="s">
        <v>107</v>
      </c>
      <c r="B18" s="79">
        <v>0</v>
      </c>
      <c r="C18" s="79">
        <v>0</v>
      </c>
      <c r="D18" s="79">
        <v>0</v>
      </c>
    </row>
    <row r="19" spans="1:4" x14ac:dyDescent="0.2">
      <c r="A19" s="9" t="s">
        <v>104</v>
      </c>
      <c r="B19" s="79"/>
      <c r="C19" s="79"/>
      <c r="D19" s="79"/>
    </row>
    <row r="20" spans="1:4" x14ac:dyDescent="0.2">
      <c r="A20" s="45" t="s">
        <v>105</v>
      </c>
      <c r="B20" s="79">
        <v>0</v>
      </c>
      <c r="C20" s="79">
        <v>0</v>
      </c>
      <c r="D20" s="79">
        <v>0</v>
      </c>
    </row>
    <row r="21" spans="1:4" x14ac:dyDescent="0.2">
      <c r="A21" s="45" t="s">
        <v>107</v>
      </c>
      <c r="B21" s="79">
        <v>0</v>
      </c>
      <c r="C21" s="79">
        <v>0</v>
      </c>
      <c r="D21" s="79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B1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1.85546875" style="1" customWidth="1"/>
    <col min="2" max="2" width="9.28515625" style="1" customWidth="1"/>
    <col min="3" max="16384" width="11.42578125" style="1"/>
  </cols>
  <sheetData>
    <row r="1" spans="1:2" x14ac:dyDescent="0.2">
      <c r="A1" s="39" t="s">
        <v>571</v>
      </c>
    </row>
    <row r="2" spans="1:2" x14ac:dyDescent="0.2">
      <c r="A2" s="41" t="s">
        <v>572</v>
      </c>
    </row>
    <row r="4" spans="1:2" x14ac:dyDescent="0.2">
      <c r="A4" s="101"/>
      <c r="B4" s="8" t="s">
        <v>77</v>
      </c>
    </row>
    <row r="5" spans="1:2" x14ac:dyDescent="0.2">
      <c r="A5" s="39" t="s">
        <v>90</v>
      </c>
      <c r="B5" s="80">
        <v>13</v>
      </c>
    </row>
    <row r="6" spans="1:2" x14ac:dyDescent="0.2">
      <c r="A6" s="26" t="s">
        <v>99</v>
      </c>
      <c r="B6" s="79">
        <v>1</v>
      </c>
    </row>
    <row r="7" spans="1:2" x14ac:dyDescent="0.2">
      <c r="A7" s="26" t="s">
        <v>100</v>
      </c>
      <c r="B7" s="79">
        <v>0</v>
      </c>
    </row>
    <row r="8" spans="1:2" x14ac:dyDescent="0.2">
      <c r="A8" s="26" t="s">
        <v>101</v>
      </c>
      <c r="B8" s="79">
        <v>1</v>
      </c>
    </row>
    <row r="9" spans="1:2" x14ac:dyDescent="0.2">
      <c r="A9" s="26" t="s">
        <v>354</v>
      </c>
      <c r="B9" s="79">
        <v>3</v>
      </c>
    </row>
    <row r="10" spans="1:2" x14ac:dyDescent="0.2">
      <c r="A10" s="26" t="s">
        <v>141</v>
      </c>
      <c r="B10" s="79">
        <v>1</v>
      </c>
    </row>
    <row r="11" spans="1:2" x14ac:dyDescent="0.2">
      <c r="A11" s="26" t="s">
        <v>360</v>
      </c>
      <c r="B11" s="79">
        <v>2</v>
      </c>
    </row>
    <row r="12" spans="1:2" x14ac:dyDescent="0.2">
      <c r="A12" s="26" t="s">
        <v>102</v>
      </c>
      <c r="B12" s="79">
        <v>0</v>
      </c>
    </row>
    <row r="13" spans="1:2" x14ac:dyDescent="0.2">
      <c r="A13" s="26" t="s">
        <v>355</v>
      </c>
      <c r="B13" s="79">
        <v>3</v>
      </c>
    </row>
    <row r="14" spans="1:2" x14ac:dyDescent="0.2">
      <c r="A14" s="26" t="s">
        <v>356</v>
      </c>
      <c r="B14" s="79">
        <v>1</v>
      </c>
    </row>
    <row r="15" spans="1:2" x14ac:dyDescent="0.2">
      <c r="A15" s="26" t="s">
        <v>357</v>
      </c>
      <c r="B15" s="79">
        <v>1</v>
      </c>
    </row>
    <row r="16" spans="1:2" x14ac:dyDescent="0.2">
      <c r="A16" s="26" t="s">
        <v>358</v>
      </c>
      <c r="B16" s="79">
        <v>0</v>
      </c>
    </row>
    <row r="17" spans="1:2" x14ac:dyDescent="0.2">
      <c r="A17" s="26" t="s">
        <v>359</v>
      </c>
      <c r="B17" s="79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B14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9.5703125" style="1" customWidth="1"/>
    <col min="2" max="2" width="9" style="1" customWidth="1"/>
    <col min="3" max="16384" width="11.42578125" style="1"/>
  </cols>
  <sheetData>
    <row r="1" spans="1:2" x14ac:dyDescent="0.2">
      <c r="A1" s="39" t="s">
        <v>573</v>
      </c>
    </row>
    <row r="2" spans="1:2" x14ac:dyDescent="0.2">
      <c r="A2" s="41" t="s">
        <v>574</v>
      </c>
    </row>
    <row r="3" spans="1:2" s="3" customFormat="1" ht="10.5" customHeight="1" x14ac:dyDescent="0.2"/>
    <row r="4" spans="1:2" s="3" customFormat="1" x14ac:dyDescent="0.2">
      <c r="A4" s="30"/>
      <c r="B4" s="8" t="s">
        <v>90</v>
      </c>
    </row>
    <row r="5" spans="1:2" s="3" customFormat="1" x14ac:dyDescent="0.2">
      <c r="A5" s="115" t="s">
        <v>90</v>
      </c>
      <c r="B5" s="33">
        <v>13</v>
      </c>
    </row>
    <row r="6" spans="1:2" x14ac:dyDescent="0.2">
      <c r="A6" s="26" t="s">
        <v>407</v>
      </c>
      <c r="B6" s="7">
        <v>0</v>
      </c>
    </row>
    <row r="7" spans="1:2" x14ac:dyDescent="0.2">
      <c r="A7" s="26" t="s">
        <v>178</v>
      </c>
      <c r="B7" s="7">
        <v>0</v>
      </c>
    </row>
    <row r="8" spans="1:2" x14ac:dyDescent="0.2">
      <c r="A8" s="26" t="s">
        <v>179</v>
      </c>
      <c r="B8" s="7">
        <v>2</v>
      </c>
    </row>
    <row r="9" spans="1:2" x14ac:dyDescent="0.2">
      <c r="A9" s="26" t="s">
        <v>180</v>
      </c>
      <c r="B9" s="7">
        <v>3</v>
      </c>
    </row>
    <row r="10" spans="1:2" x14ac:dyDescent="0.2">
      <c r="A10" s="26" t="s">
        <v>181</v>
      </c>
      <c r="B10" s="7">
        <v>1</v>
      </c>
    </row>
    <row r="11" spans="1:2" x14ac:dyDescent="0.2">
      <c r="A11" s="26" t="s">
        <v>182</v>
      </c>
      <c r="B11" s="7">
        <v>4</v>
      </c>
    </row>
    <row r="12" spans="1:2" x14ac:dyDescent="0.2">
      <c r="A12" s="26" t="s">
        <v>183</v>
      </c>
      <c r="B12" s="7">
        <v>2</v>
      </c>
    </row>
    <row r="13" spans="1:2" x14ac:dyDescent="0.2">
      <c r="A13" s="26" t="s">
        <v>184</v>
      </c>
      <c r="B13" s="7">
        <v>1</v>
      </c>
    </row>
    <row r="14" spans="1:2" x14ac:dyDescent="0.2">
      <c r="A14" s="26" t="s">
        <v>430</v>
      </c>
      <c r="B14" s="7">
        <v>0</v>
      </c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B14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2.42578125" style="1" customWidth="1"/>
    <col min="2" max="2" width="9.85546875" style="1" customWidth="1"/>
    <col min="3" max="16384" width="11.42578125" style="1"/>
  </cols>
  <sheetData>
    <row r="1" spans="1:2" x14ac:dyDescent="0.2">
      <c r="A1" s="39" t="s">
        <v>439</v>
      </c>
    </row>
    <row r="2" spans="1:2" x14ac:dyDescent="0.2">
      <c r="A2" s="41" t="s">
        <v>440</v>
      </c>
    </row>
    <row r="3" spans="1:2" s="3" customFormat="1" ht="10.5" customHeight="1" x14ac:dyDescent="0.2"/>
    <row r="4" spans="1:2" s="3" customFormat="1" x14ac:dyDescent="0.2">
      <c r="A4" s="30"/>
      <c r="B4" s="8" t="s">
        <v>90</v>
      </c>
    </row>
    <row r="5" spans="1:2" x14ac:dyDescent="0.2">
      <c r="A5" s="39" t="s">
        <v>90</v>
      </c>
      <c r="B5" s="80">
        <v>13</v>
      </c>
    </row>
    <row r="6" spans="1:2" x14ac:dyDescent="0.2">
      <c r="A6" s="1" t="s">
        <v>108</v>
      </c>
      <c r="B6" s="79">
        <v>8</v>
      </c>
    </row>
    <row r="7" spans="1:2" x14ac:dyDescent="0.2">
      <c r="A7" s="26" t="s">
        <v>187</v>
      </c>
      <c r="B7" s="79">
        <v>1</v>
      </c>
    </row>
    <row r="8" spans="1:2" x14ac:dyDescent="0.2">
      <c r="A8" s="26" t="s">
        <v>188</v>
      </c>
      <c r="B8" s="79">
        <v>2</v>
      </c>
    </row>
    <row r="9" spans="1:2" x14ac:dyDescent="0.2">
      <c r="A9" s="26" t="s">
        <v>189</v>
      </c>
      <c r="B9" s="79">
        <v>4</v>
      </c>
    </row>
    <row r="10" spans="1:2" x14ac:dyDescent="0.2">
      <c r="A10" s="26" t="s">
        <v>170</v>
      </c>
      <c r="B10" s="79">
        <v>1</v>
      </c>
    </row>
    <row r="11" spans="1:2" x14ac:dyDescent="0.2">
      <c r="A11" s="1" t="s">
        <v>122</v>
      </c>
      <c r="B11" s="79">
        <v>5</v>
      </c>
    </row>
    <row r="12" spans="1:2" x14ac:dyDescent="0.2">
      <c r="A12" s="26" t="s">
        <v>194</v>
      </c>
      <c r="B12" s="79">
        <v>5</v>
      </c>
    </row>
    <row r="13" spans="1:2" x14ac:dyDescent="0.2">
      <c r="A13" s="26" t="s">
        <v>331</v>
      </c>
      <c r="B13" s="79">
        <v>0</v>
      </c>
    </row>
    <row r="14" spans="1:2" x14ac:dyDescent="0.2">
      <c r="A14" s="26" t="s">
        <v>170</v>
      </c>
      <c r="B14" s="79">
        <v>0</v>
      </c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26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6384" width="11.42578125" style="1"/>
  </cols>
  <sheetData>
    <row r="1" spans="1:1" x14ac:dyDescent="0.2">
      <c r="A1" s="39" t="s">
        <v>390</v>
      </c>
    </row>
    <row r="2" spans="1:1" x14ac:dyDescent="0.2">
      <c r="A2" s="1" t="str">
        <f>P.1!A1</f>
        <v>P.1 Parts amb municipi d'inscripció València segons edat de la mare, multiplicitat i maturitat</v>
      </c>
    </row>
    <row r="3" spans="1:1" x14ac:dyDescent="0.2">
      <c r="A3" s="1" t="str">
        <f>P.2!A1</f>
        <v>P.2 Parts amb municipi de residència de la mare València segons edat de la mare, multiplicitat i maturitat</v>
      </c>
    </row>
    <row r="4" spans="1:1" x14ac:dyDescent="0.2">
      <c r="A4" s="1" t="str">
        <f>P.3!A1</f>
        <v>P.3 Parts segons mes de l'any</v>
      </c>
    </row>
    <row r="5" spans="1:1" x14ac:dyDescent="0.2">
      <c r="A5" s="1" t="str">
        <f>P.4!A1</f>
        <v>P.4 Parts segons edat de la mare, tipus de part i maturitat</v>
      </c>
    </row>
    <row r="6" spans="1:1" x14ac:dyDescent="0.2">
      <c r="A6" s="1" t="str">
        <f>P.5!A1</f>
        <v>P.5 Parts segons edat de la mare, multiplicitat i vitalitat</v>
      </c>
    </row>
    <row r="7" spans="1:1" x14ac:dyDescent="0.2">
      <c r="A7" s="1" t="str">
        <f>P.6!A1</f>
        <v>P.6 Parts segons multiplicitat i tipus</v>
      </c>
    </row>
    <row r="8" spans="1:1" x14ac:dyDescent="0.2">
      <c r="A8" s="1" t="str">
        <f>P.7!A1</f>
        <v>P.7 Parts segons multiplicitat i sexe</v>
      </c>
    </row>
    <row r="9" spans="1:1" x14ac:dyDescent="0.2">
      <c r="A9" s="1" t="str">
        <f>P.8!A1</f>
        <v>P.8 Parts segons tipus de part i setmanes de gestació</v>
      </c>
    </row>
    <row r="11" spans="1:1" ht="13.5" x14ac:dyDescent="0.25">
      <c r="A11" s="40" t="s">
        <v>391</v>
      </c>
    </row>
    <row r="12" spans="1:1" x14ac:dyDescent="0.2">
      <c r="A12" s="41" t="str">
        <f>P.1!A2</f>
        <v>P.1 Partos con municipio de inscripción València según edad de la madre, multiplicidad y maturidad</v>
      </c>
    </row>
    <row r="13" spans="1:1" x14ac:dyDescent="0.2">
      <c r="A13" s="41" t="str">
        <f>P.2!A2</f>
        <v>P.2 Partos con municipi de residencia de la madre València según edad de la madre, multiplicidad y maturidad</v>
      </c>
    </row>
    <row r="14" spans="1:1" x14ac:dyDescent="0.2">
      <c r="A14" s="41" t="str">
        <f>P.3!A2</f>
        <v>P.3 Partos según mes del año</v>
      </c>
    </row>
    <row r="15" spans="1:1" x14ac:dyDescent="0.2">
      <c r="A15" s="41" t="str">
        <f>P.4!A2</f>
        <v>P.4 Partos según edad de la madre, tipo de parto y maturidad</v>
      </c>
    </row>
    <row r="16" spans="1:1" x14ac:dyDescent="0.2">
      <c r="A16" s="41" t="str">
        <f>P.5!A2</f>
        <v>P.5 Partos según edad de la madre, multiplicidad y vitalidad</v>
      </c>
    </row>
    <row r="17" spans="1:1" x14ac:dyDescent="0.2">
      <c r="A17" s="41" t="str">
        <f>P.6!A2</f>
        <v>P.6 Partos según multiplicidad y tipo</v>
      </c>
    </row>
    <row r="18" spans="1:1" x14ac:dyDescent="0.2">
      <c r="A18" s="41" t="str">
        <f>P.7!A2</f>
        <v>P.7 Partos según multiplicidad y sexo</v>
      </c>
    </row>
    <row r="19" spans="1:1" x14ac:dyDescent="0.2">
      <c r="A19" s="41" t="str">
        <f>P.8!A2</f>
        <v>P.8 Partos según tipo de parto y semanas de gestación</v>
      </c>
    </row>
    <row r="20" spans="1:1" x14ac:dyDescent="0.2">
      <c r="A20" s="46"/>
    </row>
    <row r="21" spans="1:1" x14ac:dyDescent="0.2">
      <c r="A21" s="46"/>
    </row>
    <row r="22" spans="1:1" x14ac:dyDescent="0.2">
      <c r="A22" s="46"/>
    </row>
    <row r="23" spans="1:1" x14ac:dyDescent="0.2">
      <c r="A23" s="46"/>
    </row>
    <row r="24" spans="1:1" x14ac:dyDescent="0.2">
      <c r="A24" s="46" t="s">
        <v>158</v>
      </c>
    </row>
    <row r="25" spans="1:1" x14ac:dyDescent="0.2">
      <c r="A25" s="46"/>
    </row>
    <row r="26" spans="1:1" x14ac:dyDescent="0.2">
      <c r="A26" s="46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0.42578125" style="3" customWidth="1"/>
    <col min="2" max="4" width="10.140625" style="3" customWidth="1"/>
    <col min="5" max="16384" width="11.42578125" style="3"/>
  </cols>
  <sheetData>
    <row r="1" spans="1:4" x14ac:dyDescent="0.2">
      <c r="A1" s="2" t="s">
        <v>594</v>
      </c>
    </row>
    <row r="2" spans="1:4" x14ac:dyDescent="0.2">
      <c r="A2" s="4" t="s">
        <v>595</v>
      </c>
    </row>
    <row r="4" spans="1:4" x14ac:dyDescent="0.2">
      <c r="A4" s="5"/>
      <c r="B4" s="6" t="s">
        <v>90</v>
      </c>
      <c r="C4" s="6" t="s">
        <v>95</v>
      </c>
      <c r="D4" s="6" t="s">
        <v>96</v>
      </c>
    </row>
    <row r="5" spans="1:4" x14ac:dyDescent="0.2">
      <c r="A5" s="2" t="s">
        <v>90</v>
      </c>
      <c r="B5" s="33">
        <v>5607</v>
      </c>
      <c r="C5" s="33">
        <v>2934</v>
      </c>
      <c r="D5" s="33">
        <v>2673</v>
      </c>
    </row>
    <row r="6" spans="1:4" x14ac:dyDescent="0.2">
      <c r="A6" s="9" t="s">
        <v>97</v>
      </c>
      <c r="B6" s="7">
        <v>2975</v>
      </c>
      <c r="C6" s="7">
        <v>1551</v>
      </c>
      <c r="D6" s="7">
        <v>1424</v>
      </c>
    </row>
    <row r="7" spans="1:4" x14ac:dyDescent="0.2">
      <c r="A7" s="9" t="s">
        <v>98</v>
      </c>
      <c r="B7" s="7">
        <v>2632</v>
      </c>
      <c r="C7" s="7">
        <v>1383</v>
      </c>
      <c r="D7" s="7">
        <v>1249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15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.85546875" style="3" customWidth="1"/>
    <col min="2" max="13" width="9.7109375" style="3" customWidth="1"/>
    <col min="14" max="16384" width="11.42578125" style="3"/>
  </cols>
  <sheetData>
    <row r="1" spans="1:13" x14ac:dyDescent="0.2">
      <c r="A1" s="39" t="s">
        <v>579</v>
      </c>
    </row>
    <row r="2" spans="1:13" x14ac:dyDescent="0.2">
      <c r="A2" s="41" t="s">
        <v>580</v>
      </c>
    </row>
    <row r="4" spans="1:13" x14ac:dyDescent="0.2">
      <c r="A4" s="5"/>
      <c r="B4" s="135" t="s">
        <v>123</v>
      </c>
      <c r="C4" s="135"/>
      <c r="D4" s="135"/>
      <c r="E4" s="135" t="s">
        <v>292</v>
      </c>
      <c r="F4" s="135"/>
      <c r="G4" s="135"/>
      <c r="H4" s="135" t="s">
        <v>78</v>
      </c>
      <c r="I4" s="135"/>
      <c r="J4" s="135"/>
      <c r="K4" s="135" t="s">
        <v>79</v>
      </c>
      <c r="L4" s="135"/>
      <c r="M4" s="135"/>
    </row>
    <row r="5" spans="1:13" ht="17.25" customHeight="1" x14ac:dyDescent="0.2">
      <c r="A5" s="5"/>
      <c r="B5" s="51" t="s">
        <v>77</v>
      </c>
      <c r="C5" s="51" t="s">
        <v>122</v>
      </c>
      <c r="D5" s="51" t="s">
        <v>108</v>
      </c>
      <c r="E5" s="51" t="s">
        <v>77</v>
      </c>
      <c r="F5" s="51" t="s">
        <v>122</v>
      </c>
      <c r="G5" s="51" t="s">
        <v>108</v>
      </c>
      <c r="H5" s="51" t="s">
        <v>77</v>
      </c>
      <c r="I5" s="51" t="s">
        <v>122</v>
      </c>
      <c r="J5" s="51" t="s">
        <v>108</v>
      </c>
      <c r="K5" s="51" t="s">
        <v>77</v>
      </c>
      <c r="L5" s="51" t="s">
        <v>122</v>
      </c>
      <c r="M5" s="51" t="s">
        <v>108</v>
      </c>
    </row>
    <row r="6" spans="1:13" x14ac:dyDescent="0.2">
      <c r="A6" s="2" t="s">
        <v>90</v>
      </c>
      <c r="B6" s="85">
        <v>7499</v>
      </c>
      <c r="C6" s="85">
        <v>6985</v>
      </c>
      <c r="D6" s="85">
        <v>514</v>
      </c>
      <c r="E6" s="85">
        <v>7345</v>
      </c>
      <c r="F6" s="85">
        <v>6907</v>
      </c>
      <c r="G6" s="85">
        <v>438</v>
      </c>
      <c r="H6" s="85">
        <v>151</v>
      </c>
      <c r="I6" s="85">
        <v>78</v>
      </c>
      <c r="J6" s="85">
        <v>73</v>
      </c>
      <c r="K6" s="85">
        <v>3</v>
      </c>
      <c r="L6" s="85">
        <v>0</v>
      </c>
      <c r="M6" s="85">
        <v>3</v>
      </c>
    </row>
    <row r="7" spans="1:13" x14ac:dyDescent="0.2">
      <c r="A7" s="9" t="s">
        <v>407</v>
      </c>
      <c r="B7" s="84">
        <v>1</v>
      </c>
      <c r="C7" s="84">
        <v>1</v>
      </c>
      <c r="D7" s="84">
        <v>0</v>
      </c>
      <c r="E7" s="84">
        <v>1</v>
      </c>
      <c r="F7" s="84">
        <v>1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</row>
    <row r="8" spans="1:13" x14ac:dyDescent="0.2">
      <c r="A8" s="9" t="s">
        <v>186</v>
      </c>
      <c r="B8" s="84">
        <v>123</v>
      </c>
      <c r="C8" s="84">
        <v>113</v>
      </c>
      <c r="D8" s="84">
        <v>10</v>
      </c>
      <c r="E8" s="84">
        <v>122</v>
      </c>
      <c r="F8" s="84">
        <v>113</v>
      </c>
      <c r="G8" s="84">
        <v>9</v>
      </c>
      <c r="H8" s="84">
        <v>1</v>
      </c>
      <c r="I8" s="84">
        <v>0</v>
      </c>
      <c r="J8" s="84">
        <v>1</v>
      </c>
      <c r="K8" s="84">
        <v>0</v>
      </c>
      <c r="L8" s="84">
        <v>0</v>
      </c>
      <c r="M8" s="84">
        <v>0</v>
      </c>
    </row>
    <row r="9" spans="1:13" x14ac:dyDescent="0.2">
      <c r="A9" s="9" t="s">
        <v>179</v>
      </c>
      <c r="B9" s="84">
        <v>519</v>
      </c>
      <c r="C9" s="84">
        <v>487</v>
      </c>
      <c r="D9" s="84">
        <v>32</v>
      </c>
      <c r="E9" s="84">
        <v>512</v>
      </c>
      <c r="F9" s="84">
        <v>485</v>
      </c>
      <c r="G9" s="84">
        <v>27</v>
      </c>
      <c r="H9" s="84">
        <v>7</v>
      </c>
      <c r="I9" s="84">
        <v>2</v>
      </c>
      <c r="J9" s="84">
        <v>5</v>
      </c>
      <c r="K9" s="84">
        <v>0</v>
      </c>
      <c r="L9" s="84">
        <v>0</v>
      </c>
      <c r="M9" s="84">
        <v>0</v>
      </c>
    </row>
    <row r="10" spans="1:13" x14ac:dyDescent="0.2">
      <c r="A10" s="9" t="s">
        <v>180</v>
      </c>
      <c r="B10" s="84">
        <v>1173</v>
      </c>
      <c r="C10" s="84">
        <v>1098</v>
      </c>
      <c r="D10" s="84">
        <v>75</v>
      </c>
      <c r="E10" s="84">
        <v>1154</v>
      </c>
      <c r="F10" s="84">
        <v>1087</v>
      </c>
      <c r="G10" s="84">
        <v>67</v>
      </c>
      <c r="H10" s="84">
        <v>16</v>
      </c>
      <c r="I10" s="84">
        <v>11</v>
      </c>
      <c r="J10" s="84">
        <v>5</v>
      </c>
      <c r="K10" s="84">
        <v>3</v>
      </c>
      <c r="L10" s="84">
        <v>0</v>
      </c>
      <c r="M10" s="84">
        <v>3</v>
      </c>
    </row>
    <row r="11" spans="1:13" x14ac:dyDescent="0.2">
      <c r="A11" s="9" t="s">
        <v>181</v>
      </c>
      <c r="B11" s="84">
        <v>2362</v>
      </c>
      <c r="C11" s="84">
        <v>2198</v>
      </c>
      <c r="D11" s="84">
        <v>164</v>
      </c>
      <c r="E11" s="84">
        <v>2319</v>
      </c>
      <c r="F11" s="84">
        <v>2181</v>
      </c>
      <c r="G11" s="84">
        <v>138</v>
      </c>
      <c r="H11" s="84">
        <v>43</v>
      </c>
      <c r="I11" s="84">
        <v>17</v>
      </c>
      <c r="J11" s="84">
        <v>26</v>
      </c>
      <c r="K11" s="84">
        <v>0</v>
      </c>
      <c r="L11" s="84">
        <v>0</v>
      </c>
      <c r="M11" s="84">
        <v>0</v>
      </c>
    </row>
    <row r="12" spans="1:13" x14ac:dyDescent="0.2">
      <c r="A12" s="9" t="s">
        <v>182</v>
      </c>
      <c r="B12" s="84">
        <v>2373</v>
      </c>
      <c r="C12" s="84">
        <v>2218</v>
      </c>
      <c r="D12" s="84">
        <v>155</v>
      </c>
      <c r="E12" s="84">
        <v>2319</v>
      </c>
      <c r="F12" s="84">
        <v>2190</v>
      </c>
      <c r="G12" s="84">
        <v>129</v>
      </c>
      <c r="H12" s="84">
        <v>54</v>
      </c>
      <c r="I12" s="84">
        <v>28</v>
      </c>
      <c r="J12" s="84">
        <v>26</v>
      </c>
      <c r="K12" s="84">
        <v>0</v>
      </c>
      <c r="L12" s="84">
        <v>0</v>
      </c>
      <c r="M12" s="84">
        <v>0</v>
      </c>
    </row>
    <row r="13" spans="1:13" x14ac:dyDescent="0.2">
      <c r="A13" s="9" t="s">
        <v>183</v>
      </c>
      <c r="B13" s="84">
        <v>847</v>
      </c>
      <c r="C13" s="84">
        <v>779</v>
      </c>
      <c r="D13" s="84">
        <v>68</v>
      </c>
      <c r="E13" s="84">
        <v>820</v>
      </c>
      <c r="F13" s="84">
        <v>761</v>
      </c>
      <c r="G13" s="84">
        <v>59</v>
      </c>
      <c r="H13" s="84">
        <v>27</v>
      </c>
      <c r="I13" s="84">
        <v>18</v>
      </c>
      <c r="J13" s="84">
        <v>9</v>
      </c>
      <c r="K13" s="84">
        <v>0</v>
      </c>
      <c r="L13" s="84">
        <v>0</v>
      </c>
      <c r="M13" s="84">
        <v>0</v>
      </c>
    </row>
    <row r="14" spans="1:13" x14ac:dyDescent="0.2">
      <c r="A14" s="9" t="s">
        <v>184</v>
      </c>
      <c r="B14" s="84">
        <v>92</v>
      </c>
      <c r="C14" s="84">
        <v>82</v>
      </c>
      <c r="D14" s="84">
        <v>10</v>
      </c>
      <c r="E14" s="84">
        <v>89</v>
      </c>
      <c r="F14" s="84">
        <v>80</v>
      </c>
      <c r="G14" s="84">
        <v>9</v>
      </c>
      <c r="H14" s="84">
        <v>3</v>
      </c>
      <c r="I14" s="84">
        <v>2</v>
      </c>
      <c r="J14" s="84">
        <v>1</v>
      </c>
      <c r="K14" s="84">
        <v>0</v>
      </c>
      <c r="L14" s="84">
        <v>0</v>
      </c>
      <c r="M14" s="84">
        <v>0</v>
      </c>
    </row>
    <row r="15" spans="1:13" x14ac:dyDescent="0.2">
      <c r="A15" s="9" t="s">
        <v>185</v>
      </c>
      <c r="B15" s="84">
        <v>9</v>
      </c>
      <c r="C15" s="84">
        <v>9</v>
      </c>
      <c r="D15" s="84">
        <v>0</v>
      </c>
      <c r="E15" s="84">
        <v>9</v>
      </c>
      <c r="F15" s="84">
        <v>9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N15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.85546875" style="3" customWidth="1"/>
    <col min="2" max="3" width="8.7109375" style="3" customWidth="1"/>
    <col min="4" max="4" width="9.42578125" style="3" bestFit="1" customWidth="1"/>
    <col min="5" max="6" width="8.7109375" style="3" customWidth="1"/>
    <col min="7" max="7" width="9.42578125" style="3" bestFit="1" customWidth="1"/>
    <col min="8" max="9" width="8.7109375" style="3" customWidth="1"/>
    <col min="10" max="10" width="9.42578125" style="3" bestFit="1" customWidth="1"/>
    <col min="11" max="12" width="8.7109375" style="3" customWidth="1"/>
    <col min="13" max="13" width="9.42578125" style="3" bestFit="1" customWidth="1"/>
    <col min="14" max="16384" width="11.42578125" style="3"/>
  </cols>
  <sheetData>
    <row r="1" spans="1:14" x14ac:dyDescent="0.2">
      <c r="A1" s="39" t="s">
        <v>581</v>
      </c>
    </row>
    <row r="2" spans="1:14" x14ac:dyDescent="0.2">
      <c r="A2" s="41" t="s">
        <v>582</v>
      </c>
    </row>
    <row r="4" spans="1:14" x14ac:dyDescent="0.2">
      <c r="A4" s="18"/>
      <c r="B4" s="150" t="s">
        <v>123</v>
      </c>
      <c r="C4" s="150"/>
      <c r="D4" s="150"/>
      <c r="E4" s="150" t="s">
        <v>292</v>
      </c>
      <c r="F4" s="150"/>
      <c r="G4" s="150"/>
      <c r="H4" s="150" t="s">
        <v>78</v>
      </c>
      <c r="I4" s="150"/>
      <c r="J4" s="150"/>
      <c r="K4" s="150" t="s">
        <v>79</v>
      </c>
      <c r="L4" s="150"/>
      <c r="M4" s="150"/>
    </row>
    <row r="5" spans="1:14" ht="16.899999999999999" customHeight="1" x14ac:dyDescent="0.2">
      <c r="A5" s="18"/>
      <c r="B5" s="47" t="s">
        <v>77</v>
      </c>
      <c r="C5" s="47" t="s">
        <v>122</v>
      </c>
      <c r="D5" s="47" t="s">
        <v>108</v>
      </c>
      <c r="E5" s="47" t="s">
        <v>77</v>
      </c>
      <c r="F5" s="47" t="s">
        <v>122</v>
      </c>
      <c r="G5" s="47" t="s">
        <v>108</v>
      </c>
      <c r="H5" s="47" t="s">
        <v>77</v>
      </c>
      <c r="I5" s="47" t="s">
        <v>122</v>
      </c>
      <c r="J5" s="47" t="s">
        <v>108</v>
      </c>
      <c r="K5" s="47" t="s">
        <v>77</v>
      </c>
      <c r="L5" s="47" t="s">
        <v>122</v>
      </c>
      <c r="M5" s="47" t="s">
        <v>108</v>
      </c>
    </row>
    <row r="6" spans="1:14" x14ac:dyDescent="0.2">
      <c r="A6" s="2" t="s">
        <v>90</v>
      </c>
      <c r="B6" s="85">
        <v>5516</v>
      </c>
      <c r="C6" s="85">
        <v>5180</v>
      </c>
      <c r="D6" s="85">
        <v>336</v>
      </c>
      <c r="E6" s="85">
        <v>5412</v>
      </c>
      <c r="F6" s="85">
        <v>5124</v>
      </c>
      <c r="G6" s="85">
        <v>288</v>
      </c>
      <c r="H6" s="85">
        <v>104</v>
      </c>
      <c r="I6" s="85">
        <v>56</v>
      </c>
      <c r="J6" s="85">
        <v>48</v>
      </c>
      <c r="K6" s="33">
        <v>0</v>
      </c>
      <c r="L6" s="33">
        <v>0</v>
      </c>
      <c r="M6" s="33">
        <v>0</v>
      </c>
      <c r="N6" s="84"/>
    </row>
    <row r="7" spans="1:14" x14ac:dyDescent="0.2">
      <c r="A7" s="9" t="s">
        <v>407</v>
      </c>
      <c r="B7" s="84">
        <v>1</v>
      </c>
      <c r="C7" s="84">
        <v>1</v>
      </c>
      <c r="D7" s="84">
        <v>0</v>
      </c>
      <c r="E7" s="84">
        <v>1</v>
      </c>
      <c r="F7" s="84">
        <v>1</v>
      </c>
      <c r="G7" s="84">
        <v>0</v>
      </c>
      <c r="H7" s="84">
        <v>0</v>
      </c>
      <c r="I7" s="84">
        <v>0</v>
      </c>
      <c r="J7" s="84">
        <v>0</v>
      </c>
      <c r="K7" s="7">
        <v>0</v>
      </c>
      <c r="L7" s="7">
        <v>0</v>
      </c>
      <c r="M7" s="7">
        <v>0</v>
      </c>
      <c r="N7" s="84"/>
    </row>
    <row r="8" spans="1:14" x14ac:dyDescent="0.2">
      <c r="A8" s="9" t="s">
        <v>186</v>
      </c>
      <c r="B8" s="84">
        <v>84</v>
      </c>
      <c r="C8" s="84">
        <v>79</v>
      </c>
      <c r="D8" s="84">
        <v>5</v>
      </c>
      <c r="E8" s="84">
        <v>84</v>
      </c>
      <c r="F8" s="84">
        <v>79</v>
      </c>
      <c r="G8" s="84">
        <v>5</v>
      </c>
      <c r="H8" s="84">
        <v>0</v>
      </c>
      <c r="I8" s="84">
        <v>0</v>
      </c>
      <c r="J8" s="84">
        <v>0</v>
      </c>
      <c r="K8" s="7">
        <v>0</v>
      </c>
      <c r="L8" s="7">
        <v>0</v>
      </c>
      <c r="M8" s="7">
        <v>0</v>
      </c>
      <c r="N8" s="84"/>
    </row>
    <row r="9" spans="1:14" x14ac:dyDescent="0.2">
      <c r="A9" s="9" t="s">
        <v>179</v>
      </c>
      <c r="B9" s="84">
        <v>355</v>
      </c>
      <c r="C9" s="84">
        <v>336</v>
      </c>
      <c r="D9" s="84">
        <v>19</v>
      </c>
      <c r="E9" s="84">
        <v>352</v>
      </c>
      <c r="F9" s="84">
        <v>335</v>
      </c>
      <c r="G9" s="84">
        <v>17</v>
      </c>
      <c r="H9" s="84">
        <v>3</v>
      </c>
      <c r="I9" s="84">
        <v>1</v>
      </c>
      <c r="J9" s="84">
        <v>2</v>
      </c>
      <c r="K9" s="7">
        <v>0</v>
      </c>
      <c r="L9" s="7">
        <v>0</v>
      </c>
      <c r="M9" s="7">
        <v>0</v>
      </c>
      <c r="N9" s="84"/>
    </row>
    <row r="10" spans="1:14" x14ac:dyDescent="0.2">
      <c r="A10" s="9" t="s">
        <v>180</v>
      </c>
      <c r="B10" s="84">
        <v>840</v>
      </c>
      <c r="C10" s="84">
        <v>787</v>
      </c>
      <c r="D10" s="84">
        <v>53</v>
      </c>
      <c r="E10" s="84">
        <v>827</v>
      </c>
      <c r="F10" s="84">
        <v>778</v>
      </c>
      <c r="G10" s="84">
        <v>49</v>
      </c>
      <c r="H10" s="84">
        <v>13</v>
      </c>
      <c r="I10" s="84">
        <v>9</v>
      </c>
      <c r="J10" s="84">
        <v>4</v>
      </c>
      <c r="K10" s="7">
        <v>0</v>
      </c>
      <c r="L10" s="7">
        <v>0</v>
      </c>
      <c r="M10" s="7">
        <v>0</v>
      </c>
      <c r="N10" s="84"/>
    </row>
    <row r="11" spans="1:14" x14ac:dyDescent="0.2">
      <c r="A11" s="9" t="s">
        <v>181</v>
      </c>
      <c r="B11" s="84">
        <v>1765</v>
      </c>
      <c r="C11" s="84">
        <v>1665</v>
      </c>
      <c r="D11" s="84">
        <v>100</v>
      </c>
      <c r="E11" s="84">
        <v>1735</v>
      </c>
      <c r="F11" s="84">
        <v>1653</v>
      </c>
      <c r="G11" s="84">
        <v>82</v>
      </c>
      <c r="H11" s="84">
        <v>30</v>
      </c>
      <c r="I11" s="84">
        <v>12</v>
      </c>
      <c r="J11" s="84">
        <v>18</v>
      </c>
      <c r="K11" s="7">
        <v>0</v>
      </c>
      <c r="L11" s="7">
        <v>0</v>
      </c>
      <c r="M11" s="7">
        <v>0</v>
      </c>
      <c r="N11" s="84"/>
    </row>
    <row r="12" spans="1:14" x14ac:dyDescent="0.2">
      <c r="A12" s="9" t="s">
        <v>182</v>
      </c>
      <c r="B12" s="84">
        <v>1776</v>
      </c>
      <c r="C12" s="84">
        <v>1665</v>
      </c>
      <c r="D12" s="84">
        <v>111</v>
      </c>
      <c r="E12" s="84">
        <v>1739</v>
      </c>
      <c r="F12" s="84">
        <v>1646</v>
      </c>
      <c r="G12" s="84">
        <v>93</v>
      </c>
      <c r="H12" s="84">
        <v>37</v>
      </c>
      <c r="I12" s="84">
        <v>19</v>
      </c>
      <c r="J12" s="84">
        <v>18</v>
      </c>
      <c r="K12" s="7">
        <v>0</v>
      </c>
      <c r="L12" s="7">
        <v>0</v>
      </c>
      <c r="M12" s="7">
        <v>0</v>
      </c>
      <c r="N12" s="84"/>
    </row>
    <row r="13" spans="1:14" x14ac:dyDescent="0.2">
      <c r="A13" s="9" t="s">
        <v>183</v>
      </c>
      <c r="B13" s="84">
        <v>624</v>
      </c>
      <c r="C13" s="84">
        <v>583</v>
      </c>
      <c r="D13" s="84">
        <v>41</v>
      </c>
      <c r="E13" s="84">
        <v>605</v>
      </c>
      <c r="F13" s="84">
        <v>569</v>
      </c>
      <c r="G13" s="84">
        <v>36</v>
      </c>
      <c r="H13" s="84">
        <v>19</v>
      </c>
      <c r="I13" s="84">
        <v>14</v>
      </c>
      <c r="J13" s="84">
        <v>5</v>
      </c>
      <c r="K13" s="7">
        <v>0</v>
      </c>
      <c r="L13" s="7">
        <v>0</v>
      </c>
      <c r="M13" s="7">
        <v>0</v>
      </c>
      <c r="N13" s="84"/>
    </row>
    <row r="14" spans="1:14" x14ac:dyDescent="0.2">
      <c r="A14" s="9" t="s">
        <v>184</v>
      </c>
      <c r="B14" s="84">
        <v>62</v>
      </c>
      <c r="C14" s="84">
        <v>55</v>
      </c>
      <c r="D14" s="84">
        <v>7</v>
      </c>
      <c r="E14" s="84">
        <v>60</v>
      </c>
      <c r="F14" s="84">
        <v>54</v>
      </c>
      <c r="G14" s="84">
        <v>6</v>
      </c>
      <c r="H14" s="84">
        <v>2</v>
      </c>
      <c r="I14" s="84">
        <v>1</v>
      </c>
      <c r="J14" s="84">
        <v>1</v>
      </c>
      <c r="K14" s="7">
        <v>0</v>
      </c>
      <c r="L14" s="7">
        <v>0</v>
      </c>
      <c r="M14" s="7">
        <v>0</v>
      </c>
      <c r="N14" s="84"/>
    </row>
    <row r="15" spans="1:14" x14ac:dyDescent="0.2">
      <c r="A15" s="9" t="s">
        <v>185</v>
      </c>
      <c r="B15" s="84">
        <v>9</v>
      </c>
      <c r="C15" s="84">
        <v>9</v>
      </c>
      <c r="D15" s="84">
        <v>0</v>
      </c>
      <c r="E15" s="84">
        <v>9</v>
      </c>
      <c r="F15" s="84">
        <v>9</v>
      </c>
      <c r="G15" s="84">
        <v>0</v>
      </c>
      <c r="H15" s="84">
        <v>0</v>
      </c>
      <c r="I15" s="84">
        <v>0</v>
      </c>
      <c r="J15" s="84">
        <v>0</v>
      </c>
      <c r="K15" s="7">
        <v>0</v>
      </c>
      <c r="L15" s="7">
        <v>0</v>
      </c>
      <c r="M15" s="7">
        <v>0</v>
      </c>
      <c r="N15" s="84"/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B1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4.85546875" style="3" customWidth="1"/>
    <col min="2" max="2" width="10.28515625" style="3" customWidth="1"/>
    <col min="3" max="16384" width="11.42578125" style="3"/>
  </cols>
  <sheetData>
    <row r="1" spans="1:2" x14ac:dyDescent="0.2">
      <c r="A1" s="2" t="s">
        <v>441</v>
      </c>
      <c r="B1" s="16"/>
    </row>
    <row r="2" spans="1:2" x14ac:dyDescent="0.2">
      <c r="A2" s="4" t="s">
        <v>442</v>
      </c>
      <c r="B2" s="16"/>
    </row>
    <row r="3" spans="1:2" x14ac:dyDescent="0.2">
      <c r="B3" s="16"/>
    </row>
    <row r="4" spans="1:2" x14ac:dyDescent="0.2">
      <c r="A4" s="5"/>
      <c r="B4" s="8" t="s">
        <v>90</v>
      </c>
    </row>
    <row r="5" spans="1:2" x14ac:dyDescent="0.2">
      <c r="A5" s="2" t="s">
        <v>93</v>
      </c>
      <c r="B5" s="85">
        <v>5516</v>
      </c>
    </row>
    <row r="6" spans="1:2" x14ac:dyDescent="0.2">
      <c r="A6" s="9" t="s">
        <v>99</v>
      </c>
      <c r="B6" s="84">
        <v>438</v>
      </c>
    </row>
    <row r="7" spans="1:2" x14ac:dyDescent="0.2">
      <c r="A7" s="9" t="s">
        <v>100</v>
      </c>
      <c r="B7" s="84">
        <v>407</v>
      </c>
    </row>
    <row r="8" spans="1:2" x14ac:dyDescent="0.2">
      <c r="A8" s="9" t="s">
        <v>101</v>
      </c>
      <c r="B8" s="84">
        <v>484</v>
      </c>
    </row>
    <row r="9" spans="1:2" x14ac:dyDescent="0.2">
      <c r="A9" s="9" t="s">
        <v>354</v>
      </c>
      <c r="B9" s="84">
        <v>387</v>
      </c>
    </row>
    <row r="10" spans="1:2" x14ac:dyDescent="0.2">
      <c r="A10" s="9" t="s">
        <v>141</v>
      </c>
      <c r="B10" s="84">
        <v>414</v>
      </c>
    </row>
    <row r="11" spans="1:2" x14ac:dyDescent="0.2">
      <c r="A11" s="9" t="s">
        <v>360</v>
      </c>
      <c r="B11" s="84">
        <v>430</v>
      </c>
    </row>
    <row r="12" spans="1:2" x14ac:dyDescent="0.2">
      <c r="A12" s="9" t="s">
        <v>102</v>
      </c>
      <c r="B12" s="84">
        <v>454</v>
      </c>
    </row>
    <row r="13" spans="1:2" x14ac:dyDescent="0.2">
      <c r="A13" s="9" t="s">
        <v>355</v>
      </c>
      <c r="B13" s="84">
        <v>519</v>
      </c>
    </row>
    <row r="14" spans="1:2" x14ac:dyDescent="0.2">
      <c r="A14" s="9" t="s">
        <v>356</v>
      </c>
      <c r="B14" s="84">
        <v>504</v>
      </c>
    </row>
    <row r="15" spans="1:2" x14ac:dyDescent="0.2">
      <c r="A15" s="9" t="s">
        <v>357</v>
      </c>
      <c r="B15" s="84">
        <v>483</v>
      </c>
    </row>
    <row r="16" spans="1:2" x14ac:dyDescent="0.2">
      <c r="A16" s="9" t="s">
        <v>358</v>
      </c>
      <c r="B16" s="84">
        <v>522</v>
      </c>
    </row>
    <row r="17" spans="1:2" x14ac:dyDescent="0.2">
      <c r="A17" s="9" t="s">
        <v>359</v>
      </c>
      <c r="B17" s="84">
        <v>474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K15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.85546875" style="3" bestFit="1" customWidth="1"/>
    <col min="2" max="3" width="9" style="3" customWidth="1"/>
    <col min="4" max="4" width="9.7109375" style="3" bestFit="1" customWidth="1"/>
    <col min="5" max="6" width="10" style="3" customWidth="1"/>
    <col min="7" max="7" width="9.7109375" style="3" bestFit="1" customWidth="1"/>
    <col min="8" max="9" width="9.7109375" style="3" customWidth="1"/>
    <col min="10" max="10" width="9.7109375" style="3" bestFit="1" customWidth="1"/>
    <col min="11" max="16384" width="11.42578125" style="3"/>
  </cols>
  <sheetData>
    <row r="1" spans="1:11" x14ac:dyDescent="0.2">
      <c r="A1" s="2" t="s">
        <v>325</v>
      </c>
    </row>
    <row r="2" spans="1:11" x14ac:dyDescent="0.2">
      <c r="A2" s="4" t="s">
        <v>326</v>
      </c>
    </row>
    <row r="4" spans="1:11" ht="12.75" customHeight="1" x14ac:dyDescent="0.2">
      <c r="A4" s="42"/>
      <c r="B4" s="150" t="s">
        <v>90</v>
      </c>
      <c r="C4" s="150"/>
      <c r="D4" s="150"/>
      <c r="E4" s="150" t="s">
        <v>323</v>
      </c>
      <c r="F4" s="150"/>
      <c r="G4" s="150"/>
      <c r="H4" s="150" t="s">
        <v>324</v>
      </c>
      <c r="I4" s="150"/>
      <c r="J4" s="150"/>
    </row>
    <row r="5" spans="1:11" x14ac:dyDescent="0.2">
      <c r="A5" s="78"/>
      <c r="B5" s="116" t="s">
        <v>90</v>
      </c>
      <c r="C5" s="116" t="s">
        <v>122</v>
      </c>
      <c r="D5" s="116" t="s">
        <v>108</v>
      </c>
      <c r="E5" s="116" t="s">
        <v>90</v>
      </c>
      <c r="F5" s="116" t="s">
        <v>122</v>
      </c>
      <c r="G5" s="116" t="s">
        <v>108</v>
      </c>
      <c r="H5" s="116" t="s">
        <v>90</v>
      </c>
      <c r="I5" s="116" t="s">
        <v>122</v>
      </c>
      <c r="J5" s="116" t="s">
        <v>108</v>
      </c>
    </row>
    <row r="6" spans="1:11" x14ac:dyDescent="0.2">
      <c r="A6" s="2" t="s">
        <v>90</v>
      </c>
      <c r="B6" s="85">
        <v>5516</v>
      </c>
      <c r="C6" s="85">
        <v>5180</v>
      </c>
      <c r="D6" s="85">
        <v>336</v>
      </c>
      <c r="E6" s="85">
        <v>3848</v>
      </c>
      <c r="F6" s="85">
        <v>3666</v>
      </c>
      <c r="G6" s="85">
        <v>182</v>
      </c>
      <c r="H6" s="85">
        <v>1668</v>
      </c>
      <c r="I6" s="85">
        <v>1514</v>
      </c>
      <c r="J6" s="85">
        <v>154</v>
      </c>
    </row>
    <row r="7" spans="1:11" x14ac:dyDescent="0.2">
      <c r="A7" s="9" t="s">
        <v>407</v>
      </c>
      <c r="B7" s="84">
        <v>1</v>
      </c>
      <c r="C7" s="84">
        <v>1</v>
      </c>
      <c r="D7" s="84">
        <v>0</v>
      </c>
      <c r="E7" s="84">
        <v>1</v>
      </c>
      <c r="F7" s="84">
        <v>1</v>
      </c>
      <c r="G7" s="84">
        <v>0</v>
      </c>
      <c r="H7" s="84">
        <v>0</v>
      </c>
      <c r="I7" s="84">
        <v>0</v>
      </c>
      <c r="J7" s="84">
        <v>0</v>
      </c>
      <c r="K7" s="89"/>
    </row>
    <row r="8" spans="1:11" x14ac:dyDescent="0.2">
      <c r="A8" s="9" t="s">
        <v>186</v>
      </c>
      <c r="B8" s="84">
        <v>84</v>
      </c>
      <c r="C8" s="84">
        <v>79</v>
      </c>
      <c r="D8" s="84">
        <v>5</v>
      </c>
      <c r="E8" s="84">
        <v>69</v>
      </c>
      <c r="F8" s="84">
        <v>65</v>
      </c>
      <c r="G8" s="84">
        <v>4</v>
      </c>
      <c r="H8" s="84">
        <v>15</v>
      </c>
      <c r="I8" s="84">
        <v>14</v>
      </c>
      <c r="J8" s="84">
        <v>1</v>
      </c>
      <c r="K8" s="89"/>
    </row>
    <row r="9" spans="1:11" x14ac:dyDescent="0.2">
      <c r="A9" s="9" t="s">
        <v>179</v>
      </c>
      <c r="B9" s="84">
        <v>355</v>
      </c>
      <c r="C9" s="84">
        <v>336</v>
      </c>
      <c r="D9" s="84">
        <v>19</v>
      </c>
      <c r="E9" s="84">
        <v>280</v>
      </c>
      <c r="F9" s="84">
        <v>272</v>
      </c>
      <c r="G9" s="84">
        <v>8</v>
      </c>
      <c r="H9" s="84">
        <v>75</v>
      </c>
      <c r="I9" s="84">
        <v>64</v>
      </c>
      <c r="J9" s="84">
        <v>11</v>
      </c>
      <c r="K9" s="89"/>
    </row>
    <row r="10" spans="1:11" x14ac:dyDescent="0.2">
      <c r="A10" s="9" t="s">
        <v>180</v>
      </c>
      <c r="B10" s="84">
        <v>840</v>
      </c>
      <c r="C10" s="84">
        <v>787</v>
      </c>
      <c r="D10" s="84">
        <v>53</v>
      </c>
      <c r="E10" s="84">
        <v>631</v>
      </c>
      <c r="F10" s="84">
        <v>602</v>
      </c>
      <c r="G10" s="84">
        <v>29</v>
      </c>
      <c r="H10" s="84">
        <v>209</v>
      </c>
      <c r="I10" s="84">
        <v>185</v>
      </c>
      <c r="J10" s="84">
        <v>24</v>
      </c>
      <c r="K10" s="89"/>
    </row>
    <row r="11" spans="1:11" x14ac:dyDescent="0.2">
      <c r="A11" s="9" t="s">
        <v>181</v>
      </c>
      <c r="B11" s="84">
        <v>1765</v>
      </c>
      <c r="C11" s="84">
        <v>1665</v>
      </c>
      <c r="D11" s="84">
        <v>100</v>
      </c>
      <c r="E11" s="84">
        <v>1294</v>
      </c>
      <c r="F11" s="84">
        <v>1230</v>
      </c>
      <c r="G11" s="84">
        <v>64</v>
      </c>
      <c r="H11" s="84">
        <v>471</v>
      </c>
      <c r="I11" s="84">
        <v>435</v>
      </c>
      <c r="J11" s="84">
        <v>36</v>
      </c>
      <c r="K11" s="89"/>
    </row>
    <row r="12" spans="1:11" x14ac:dyDescent="0.2">
      <c r="A12" s="9" t="s">
        <v>182</v>
      </c>
      <c r="B12" s="84">
        <v>1776</v>
      </c>
      <c r="C12" s="84">
        <v>1665</v>
      </c>
      <c r="D12" s="84">
        <v>111</v>
      </c>
      <c r="E12" s="84">
        <v>1207</v>
      </c>
      <c r="F12" s="84">
        <v>1148</v>
      </c>
      <c r="G12" s="84">
        <v>59</v>
      </c>
      <c r="H12" s="84">
        <v>569</v>
      </c>
      <c r="I12" s="84">
        <v>517</v>
      </c>
      <c r="J12" s="84">
        <v>52</v>
      </c>
      <c r="K12" s="89"/>
    </row>
    <row r="13" spans="1:11" x14ac:dyDescent="0.2">
      <c r="A13" s="9" t="s">
        <v>183</v>
      </c>
      <c r="B13" s="84">
        <v>624</v>
      </c>
      <c r="C13" s="84">
        <v>583</v>
      </c>
      <c r="D13" s="84">
        <v>41</v>
      </c>
      <c r="E13" s="84">
        <v>341</v>
      </c>
      <c r="F13" s="84">
        <v>324</v>
      </c>
      <c r="G13" s="84">
        <v>17</v>
      </c>
      <c r="H13" s="84">
        <v>283</v>
      </c>
      <c r="I13" s="84">
        <v>259</v>
      </c>
      <c r="J13" s="84">
        <v>24</v>
      </c>
      <c r="K13" s="89"/>
    </row>
    <row r="14" spans="1:11" x14ac:dyDescent="0.2">
      <c r="A14" s="9" t="s">
        <v>184</v>
      </c>
      <c r="B14" s="84">
        <v>62</v>
      </c>
      <c r="C14" s="84">
        <v>55</v>
      </c>
      <c r="D14" s="84">
        <v>7</v>
      </c>
      <c r="E14" s="84">
        <v>25</v>
      </c>
      <c r="F14" s="84">
        <v>24</v>
      </c>
      <c r="G14" s="84">
        <v>1</v>
      </c>
      <c r="H14" s="84">
        <v>37</v>
      </c>
      <c r="I14" s="84">
        <v>31</v>
      </c>
      <c r="J14" s="84">
        <v>6</v>
      </c>
      <c r="K14" s="89"/>
    </row>
    <row r="15" spans="1:11" x14ac:dyDescent="0.2">
      <c r="A15" s="9" t="s">
        <v>185</v>
      </c>
      <c r="B15" s="84">
        <v>9</v>
      </c>
      <c r="C15" s="84">
        <v>9</v>
      </c>
      <c r="D15" s="84">
        <v>0</v>
      </c>
      <c r="E15" s="84">
        <v>0</v>
      </c>
      <c r="F15" s="84">
        <v>0</v>
      </c>
      <c r="G15" s="84">
        <v>0</v>
      </c>
      <c r="H15" s="84">
        <v>9</v>
      </c>
      <c r="I15" s="84">
        <v>9</v>
      </c>
      <c r="J15" s="84">
        <v>0</v>
      </c>
      <c r="K15" s="89"/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K15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" style="3" bestFit="1" customWidth="1"/>
    <col min="2" max="2" width="11" style="3" customWidth="1"/>
    <col min="3" max="3" width="10.7109375" style="3" customWidth="1"/>
    <col min="4" max="4" width="11.140625" style="3" customWidth="1"/>
    <col min="5" max="5" width="11.42578125" style="3"/>
    <col min="6" max="6" width="13" style="3" customWidth="1"/>
    <col min="7" max="7" width="11.140625" style="3" customWidth="1"/>
    <col min="8" max="8" width="12.85546875" style="3" customWidth="1"/>
    <col min="9" max="9" width="15.85546875" style="3" customWidth="1"/>
    <col min="10" max="10" width="15" style="3" customWidth="1"/>
    <col min="11" max="11" width="11.140625" style="3" customWidth="1"/>
    <col min="12" max="16384" width="11.42578125" style="3"/>
  </cols>
  <sheetData>
    <row r="1" spans="1:11" x14ac:dyDescent="0.2">
      <c r="A1" s="2" t="s">
        <v>297</v>
      </c>
      <c r="B1" s="2"/>
    </row>
    <row r="2" spans="1:11" x14ac:dyDescent="0.2">
      <c r="A2" s="4" t="s">
        <v>298</v>
      </c>
      <c r="B2" s="4"/>
    </row>
    <row r="4" spans="1:11" ht="12.75" customHeight="1" x14ac:dyDescent="0.2">
      <c r="A4" s="42"/>
      <c r="B4" s="42"/>
      <c r="C4" s="150" t="s">
        <v>292</v>
      </c>
      <c r="D4" s="150"/>
      <c r="E4" s="150" t="s">
        <v>91</v>
      </c>
      <c r="F4" s="150"/>
      <c r="G4" s="150"/>
      <c r="H4" s="150" t="s">
        <v>92</v>
      </c>
      <c r="I4" s="150"/>
      <c r="J4" s="150"/>
      <c r="K4" s="150"/>
    </row>
    <row r="5" spans="1:11" ht="25.5" x14ac:dyDescent="0.2">
      <c r="A5" s="42"/>
      <c r="B5" s="42" t="s">
        <v>90</v>
      </c>
      <c r="C5" s="48" t="s">
        <v>321</v>
      </c>
      <c r="D5" s="48" t="s">
        <v>322</v>
      </c>
      <c r="E5" s="48" t="s">
        <v>124</v>
      </c>
      <c r="F5" s="48" t="s">
        <v>387</v>
      </c>
      <c r="G5" s="48" t="s">
        <v>125</v>
      </c>
      <c r="H5" s="48" t="s">
        <v>126</v>
      </c>
      <c r="I5" s="48" t="s">
        <v>388</v>
      </c>
      <c r="J5" s="48" t="s">
        <v>389</v>
      </c>
      <c r="K5" s="48" t="s">
        <v>127</v>
      </c>
    </row>
    <row r="6" spans="1:11" x14ac:dyDescent="0.2">
      <c r="A6" s="2" t="s">
        <v>90</v>
      </c>
      <c r="B6" s="85">
        <v>5516</v>
      </c>
      <c r="C6" s="85">
        <v>5400</v>
      </c>
      <c r="D6" s="85">
        <v>12</v>
      </c>
      <c r="E6" s="85">
        <v>103</v>
      </c>
      <c r="F6" s="33">
        <v>1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</row>
    <row r="7" spans="1:11" x14ac:dyDescent="0.2">
      <c r="A7" s="9" t="s">
        <v>407</v>
      </c>
      <c r="B7" s="84">
        <v>1</v>
      </c>
      <c r="C7" s="84">
        <v>1</v>
      </c>
      <c r="D7" s="84">
        <v>0</v>
      </c>
      <c r="E7" s="84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</row>
    <row r="8" spans="1:11" x14ac:dyDescent="0.2">
      <c r="A8" s="9" t="s">
        <v>186</v>
      </c>
      <c r="B8" s="84">
        <v>84</v>
      </c>
      <c r="C8" s="84">
        <v>84</v>
      </c>
      <c r="D8" s="84">
        <v>0</v>
      </c>
      <c r="E8" s="84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spans="1:11" x14ac:dyDescent="0.2">
      <c r="A9" s="9" t="s">
        <v>179</v>
      </c>
      <c r="B9" s="84">
        <v>355</v>
      </c>
      <c r="C9" s="84">
        <v>350</v>
      </c>
      <c r="D9" s="84">
        <v>2</v>
      </c>
      <c r="E9" s="84">
        <v>3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spans="1:11" x14ac:dyDescent="0.2">
      <c r="A10" s="9" t="s">
        <v>180</v>
      </c>
      <c r="B10" s="84">
        <v>840</v>
      </c>
      <c r="C10" s="84">
        <v>824</v>
      </c>
      <c r="D10" s="84">
        <v>3</v>
      </c>
      <c r="E10" s="84">
        <v>13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 x14ac:dyDescent="0.2">
      <c r="A11" s="9" t="s">
        <v>181</v>
      </c>
      <c r="B11" s="84">
        <v>1765</v>
      </c>
      <c r="C11" s="84">
        <v>1734</v>
      </c>
      <c r="D11" s="84">
        <v>1</v>
      </c>
      <c r="E11" s="84">
        <v>30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 x14ac:dyDescent="0.2">
      <c r="A12" s="9" t="s">
        <v>182</v>
      </c>
      <c r="B12" s="84">
        <v>1776</v>
      </c>
      <c r="C12" s="84">
        <v>1736</v>
      </c>
      <c r="D12" s="84">
        <v>3</v>
      </c>
      <c r="E12" s="84">
        <v>36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x14ac:dyDescent="0.2">
      <c r="A13" s="9" t="s">
        <v>183</v>
      </c>
      <c r="B13" s="84">
        <v>624</v>
      </c>
      <c r="C13" s="84">
        <v>603</v>
      </c>
      <c r="D13" s="84">
        <v>2</v>
      </c>
      <c r="E13" s="84">
        <v>19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2">
      <c r="A14" s="9" t="s">
        <v>184</v>
      </c>
      <c r="B14" s="84">
        <v>62</v>
      </c>
      <c r="C14" s="84">
        <v>59</v>
      </c>
      <c r="D14" s="84">
        <v>1</v>
      </c>
      <c r="E14" s="84">
        <v>2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2">
      <c r="A15" s="9" t="s">
        <v>185</v>
      </c>
      <c r="B15" s="84">
        <v>9</v>
      </c>
      <c r="C15" s="84">
        <v>9</v>
      </c>
      <c r="D15" s="84">
        <v>0</v>
      </c>
      <c r="E15" s="84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</sheetData>
  <mergeCells count="3">
    <mergeCell ref="C4:D4"/>
    <mergeCell ref="E4:G4"/>
    <mergeCell ref="H4:K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I8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4.28515625" style="3" customWidth="1"/>
    <col min="2" max="4" width="12.42578125" style="3" customWidth="1"/>
    <col min="5" max="5" width="11.140625" style="3" customWidth="1"/>
    <col min="6" max="6" width="14.7109375" style="3" customWidth="1"/>
    <col min="7" max="7" width="12.85546875" style="3" customWidth="1"/>
    <col min="8" max="9" width="11.140625" style="3" customWidth="1"/>
    <col min="10" max="16384" width="11.42578125" style="3"/>
  </cols>
  <sheetData>
    <row r="1" spans="1:9" x14ac:dyDescent="0.2">
      <c r="A1" s="2" t="s">
        <v>444</v>
      </c>
      <c r="B1" s="16"/>
      <c r="C1" s="16"/>
      <c r="D1" s="16"/>
      <c r="E1" s="16"/>
      <c r="F1" s="16"/>
      <c r="G1" s="16"/>
      <c r="H1" s="16"/>
      <c r="I1" s="16"/>
    </row>
    <row r="2" spans="1:9" x14ac:dyDescent="0.2">
      <c r="A2" s="4" t="s">
        <v>445</v>
      </c>
      <c r="B2" s="16"/>
      <c r="C2" s="16"/>
      <c r="D2" s="16"/>
      <c r="H2" s="16"/>
      <c r="I2" s="16"/>
    </row>
    <row r="3" spans="1:9" x14ac:dyDescent="0.2">
      <c r="B3" s="16"/>
      <c r="C3" s="16"/>
      <c r="D3" s="16"/>
      <c r="H3" s="16"/>
      <c r="I3" s="16"/>
    </row>
    <row r="4" spans="1:9" x14ac:dyDescent="0.2">
      <c r="A4" s="49"/>
      <c r="B4" s="6" t="s">
        <v>90</v>
      </c>
      <c r="C4" s="6" t="s">
        <v>341</v>
      </c>
      <c r="D4" s="6" t="s">
        <v>320</v>
      </c>
    </row>
    <row r="5" spans="1:9" x14ac:dyDescent="0.2">
      <c r="A5" s="74" t="s">
        <v>145</v>
      </c>
      <c r="B5" s="85">
        <v>5516</v>
      </c>
      <c r="C5" s="85">
        <v>3848</v>
      </c>
      <c r="D5" s="85">
        <v>1668</v>
      </c>
    </row>
    <row r="6" spans="1:9" x14ac:dyDescent="0.2">
      <c r="A6" s="117" t="s">
        <v>292</v>
      </c>
      <c r="B6" s="84">
        <v>5412</v>
      </c>
      <c r="C6" s="84">
        <v>3825</v>
      </c>
      <c r="D6" s="84">
        <v>1587</v>
      </c>
    </row>
    <row r="7" spans="1:9" x14ac:dyDescent="0.2">
      <c r="A7" s="117" t="s">
        <v>91</v>
      </c>
      <c r="B7" s="84">
        <v>104</v>
      </c>
      <c r="C7" s="84">
        <v>23</v>
      </c>
      <c r="D7" s="84">
        <v>81</v>
      </c>
    </row>
    <row r="8" spans="1:9" x14ac:dyDescent="0.2">
      <c r="A8" s="117" t="s">
        <v>92</v>
      </c>
      <c r="B8" s="84">
        <v>0</v>
      </c>
      <c r="C8" s="84">
        <v>0</v>
      </c>
      <c r="D8" s="84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B18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4.7109375" style="3" customWidth="1"/>
    <col min="2" max="2" width="11.140625" style="3" customWidth="1"/>
    <col min="3" max="16384" width="11.42578125" style="3"/>
  </cols>
  <sheetData>
    <row r="1" spans="1:2" x14ac:dyDescent="0.2">
      <c r="A1" s="2" t="s">
        <v>446</v>
      </c>
      <c r="B1" s="16"/>
    </row>
    <row r="2" spans="1:2" x14ac:dyDescent="0.2">
      <c r="A2" s="4" t="s">
        <v>299</v>
      </c>
      <c r="B2" s="16"/>
    </row>
    <row r="3" spans="1:2" x14ac:dyDescent="0.2">
      <c r="B3" s="16"/>
    </row>
    <row r="4" spans="1:2" x14ac:dyDescent="0.2">
      <c r="A4" s="5"/>
      <c r="B4" s="51" t="s">
        <v>90</v>
      </c>
    </row>
    <row r="5" spans="1:2" ht="13.5" customHeight="1" x14ac:dyDescent="0.2">
      <c r="A5" s="2" t="s">
        <v>90</v>
      </c>
      <c r="B5" s="113">
        <v>5516</v>
      </c>
    </row>
    <row r="6" spans="1:2" x14ac:dyDescent="0.2">
      <c r="A6" s="50" t="s">
        <v>293</v>
      </c>
      <c r="B6" s="114"/>
    </row>
    <row r="7" spans="1:2" x14ac:dyDescent="0.2">
      <c r="A7" s="117" t="s">
        <v>628</v>
      </c>
      <c r="B7" s="114">
        <v>2820</v>
      </c>
    </row>
    <row r="8" spans="1:2" x14ac:dyDescent="0.2">
      <c r="A8" s="117" t="s">
        <v>629</v>
      </c>
      <c r="B8" s="114">
        <v>2592</v>
      </c>
    </row>
    <row r="9" spans="1:2" x14ac:dyDescent="0.2">
      <c r="A9" s="50" t="s">
        <v>153</v>
      </c>
      <c r="B9" s="114"/>
    </row>
    <row r="10" spans="1:2" x14ac:dyDescent="0.2">
      <c r="A10" s="117" t="s">
        <v>146</v>
      </c>
      <c r="B10" s="114">
        <v>41</v>
      </c>
    </row>
    <row r="11" spans="1:2" x14ac:dyDescent="0.2">
      <c r="A11" s="117" t="s">
        <v>147</v>
      </c>
      <c r="B11" s="114">
        <v>37</v>
      </c>
    </row>
    <row r="12" spans="1:2" x14ac:dyDescent="0.2">
      <c r="A12" s="117" t="s">
        <v>148</v>
      </c>
      <c r="B12" s="114">
        <v>26</v>
      </c>
    </row>
    <row r="13" spans="1:2" x14ac:dyDescent="0.2">
      <c r="A13" s="53" t="s">
        <v>154</v>
      </c>
      <c r="B13" s="53"/>
    </row>
    <row r="14" spans="1:2" x14ac:dyDescent="0.2">
      <c r="A14" s="117" t="s">
        <v>149</v>
      </c>
      <c r="B14" s="114">
        <v>0</v>
      </c>
    </row>
    <row r="15" spans="1:2" x14ac:dyDescent="0.2">
      <c r="A15" s="117" t="s">
        <v>150</v>
      </c>
      <c r="B15" s="114">
        <v>0</v>
      </c>
    </row>
    <row r="16" spans="1:2" x14ac:dyDescent="0.2">
      <c r="A16" s="117" t="s">
        <v>151</v>
      </c>
      <c r="B16" s="114">
        <v>0</v>
      </c>
    </row>
    <row r="17" spans="1:2" x14ac:dyDescent="0.2">
      <c r="A17" s="117" t="s">
        <v>152</v>
      </c>
      <c r="B17" s="114">
        <v>0</v>
      </c>
    </row>
    <row r="18" spans="1:2" x14ac:dyDescent="0.2">
      <c r="A18" s="50"/>
      <c r="B18" s="10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4" style="3" customWidth="1"/>
    <col min="2" max="2" width="11" style="3" customWidth="1"/>
    <col min="3" max="3" width="10.7109375" style="3" customWidth="1"/>
    <col min="4" max="4" width="11.140625" style="3" customWidth="1"/>
    <col min="5" max="16384" width="11.42578125" style="3"/>
  </cols>
  <sheetData>
    <row r="1" spans="1:4" x14ac:dyDescent="0.2">
      <c r="A1" s="2" t="s">
        <v>605</v>
      </c>
      <c r="B1" s="2"/>
    </row>
    <row r="2" spans="1:4" x14ac:dyDescent="0.2">
      <c r="A2" s="4" t="s">
        <v>606</v>
      </c>
      <c r="B2" s="4"/>
    </row>
    <row r="4" spans="1:4" ht="25.5" x14ac:dyDescent="0.2">
      <c r="A4" s="119"/>
      <c r="B4" s="6" t="s">
        <v>90</v>
      </c>
      <c r="C4" s="123" t="s">
        <v>323</v>
      </c>
      <c r="D4" s="123" t="s">
        <v>324</v>
      </c>
    </row>
    <row r="5" spans="1:4" x14ac:dyDescent="0.2">
      <c r="A5" s="2" t="s">
        <v>90</v>
      </c>
      <c r="B5" s="85">
        <f>B6+B11</f>
        <v>5516</v>
      </c>
      <c r="C5" s="85">
        <f>C6+C11</f>
        <v>3848</v>
      </c>
      <c r="D5" s="85">
        <f>D6+D11</f>
        <v>1668</v>
      </c>
    </row>
    <row r="6" spans="1:4" x14ac:dyDescent="0.2">
      <c r="A6" s="9" t="s">
        <v>108</v>
      </c>
      <c r="B6" s="84">
        <v>336</v>
      </c>
      <c r="C6" s="84">
        <v>182</v>
      </c>
      <c r="D6" s="84">
        <v>154</v>
      </c>
    </row>
    <row r="7" spans="1:4" x14ac:dyDescent="0.2">
      <c r="A7" s="17" t="s">
        <v>187</v>
      </c>
      <c r="B7" s="84">
        <v>12</v>
      </c>
      <c r="C7" s="84">
        <v>7</v>
      </c>
      <c r="D7" s="84">
        <v>5</v>
      </c>
    </row>
    <row r="8" spans="1:4" x14ac:dyDescent="0.2">
      <c r="A8" s="17" t="s">
        <v>188</v>
      </c>
      <c r="B8" s="84">
        <v>32</v>
      </c>
      <c r="C8" s="84">
        <v>8</v>
      </c>
      <c r="D8" s="84">
        <v>24</v>
      </c>
    </row>
    <row r="9" spans="1:4" x14ac:dyDescent="0.2">
      <c r="A9" s="17" t="s">
        <v>189</v>
      </c>
      <c r="B9" s="84">
        <v>275</v>
      </c>
      <c r="C9" s="84">
        <v>153</v>
      </c>
      <c r="D9" s="84">
        <v>122</v>
      </c>
    </row>
    <row r="10" spans="1:4" x14ac:dyDescent="0.2">
      <c r="A10" s="17" t="s">
        <v>170</v>
      </c>
      <c r="B10" s="84">
        <v>17</v>
      </c>
      <c r="C10" s="84">
        <v>14</v>
      </c>
      <c r="D10" s="84">
        <v>3</v>
      </c>
    </row>
    <row r="11" spans="1:4" x14ac:dyDescent="0.2">
      <c r="A11" s="9" t="s">
        <v>122</v>
      </c>
      <c r="B11" s="84">
        <v>5180</v>
      </c>
      <c r="C11" s="84">
        <v>3666</v>
      </c>
      <c r="D11" s="84">
        <v>1514</v>
      </c>
    </row>
    <row r="12" spans="1:4" x14ac:dyDescent="0.2">
      <c r="A12" s="17" t="s">
        <v>194</v>
      </c>
      <c r="B12" s="84">
        <v>4917</v>
      </c>
      <c r="C12" s="84">
        <v>3477</v>
      </c>
      <c r="D12" s="84">
        <v>1440</v>
      </c>
    </row>
    <row r="13" spans="1:4" x14ac:dyDescent="0.2">
      <c r="A13" s="17" t="s">
        <v>607</v>
      </c>
      <c r="B13" s="84">
        <v>20</v>
      </c>
      <c r="C13" s="84">
        <v>14</v>
      </c>
      <c r="D13" s="84">
        <v>6</v>
      </c>
    </row>
    <row r="14" spans="1:4" x14ac:dyDescent="0.2">
      <c r="A14" s="17" t="s">
        <v>170</v>
      </c>
      <c r="B14" s="84">
        <v>243</v>
      </c>
      <c r="C14" s="84">
        <v>175</v>
      </c>
      <c r="D14" s="84">
        <v>68</v>
      </c>
    </row>
  </sheetData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A26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7" width="11.42578125" style="1"/>
    <col min="8" max="8" width="24" style="1" customWidth="1"/>
    <col min="9" max="9" width="11.42578125" style="1"/>
    <col min="10" max="10" width="1.7109375" style="1" customWidth="1"/>
    <col min="11" max="16384" width="11.42578125" style="1"/>
  </cols>
  <sheetData>
    <row r="1" spans="1:1" x14ac:dyDescent="0.2">
      <c r="A1" s="39" t="s">
        <v>383</v>
      </c>
    </row>
    <row r="2" spans="1:1" x14ac:dyDescent="0.2">
      <c r="A2" s="1" t="str">
        <f>M.1!A1</f>
        <v>M.1 Matrimonis que han fixat la seua residència a València o inscrits a València segons sexe dels cònjuges</v>
      </c>
    </row>
    <row r="3" spans="1:1" x14ac:dyDescent="0.2">
      <c r="A3" s="1" t="str">
        <f>M.2!A1</f>
        <v>M.2 Matrimonis que han fixat la seua residència a València segons mes de l'any i sexe dels cònjuges</v>
      </c>
    </row>
    <row r="4" spans="1:1" x14ac:dyDescent="0.2">
      <c r="A4" s="1" t="str">
        <f>M.3!A1</f>
        <v>M.3 Matrimonis que han fixat la seua residència a València o inscrits a València segons tipus de celebració</v>
      </c>
    </row>
    <row r="5" spans="1:1" x14ac:dyDescent="0.2">
      <c r="A5" s="1" t="str">
        <f>M.4!A1</f>
        <v>M.4 Matrimonis de diferent sexe que han fixat la seua residència a València segons edat dels contraents</v>
      </c>
    </row>
    <row r="6" spans="1:1" x14ac:dyDescent="0.2">
      <c r="A6" s="1" t="str">
        <f>M.5!A1</f>
        <v>M.5 Matrimonis de diferent sexe que han fixat la seua residència a València segons continent de nacionalitat dels contraents</v>
      </c>
    </row>
    <row r="7" spans="1:1" x14ac:dyDescent="0.2">
      <c r="A7" s="1" t="str">
        <f>M.6!A1</f>
        <v>M.6 Contraents segons sexe, lloc de residència anterior i lloc on estableixen la seua residència</v>
      </c>
    </row>
    <row r="8" spans="1:1" x14ac:dyDescent="0.2">
      <c r="A8" s="1" t="str">
        <f>M.7!A1</f>
        <v>M.7 Contraents que han fixat la seua residència a València segons sexe, edat i estat civil anterior</v>
      </c>
    </row>
    <row r="9" spans="1:1" x14ac:dyDescent="0.2">
      <c r="A9" s="1" t="str">
        <f>M.8!A1</f>
        <v>M.8 Residents a València que han contret matrimoni segons sexe, municipi d'inscripció i municipi on han fixat la seua residència</v>
      </c>
    </row>
    <row r="12" spans="1:1" ht="13.5" x14ac:dyDescent="0.25">
      <c r="A12" s="40" t="s">
        <v>384</v>
      </c>
    </row>
    <row r="13" spans="1:1" x14ac:dyDescent="0.2">
      <c r="A13" s="41" t="str">
        <f>M.1!A2</f>
        <v>M.1 Matrimonios que han fijado su residencia en València o inscritos en València según sexo de los cónyuges</v>
      </c>
    </row>
    <row r="14" spans="1:1" x14ac:dyDescent="0.2">
      <c r="A14" s="41" t="str">
        <f>M.2!A2</f>
        <v>M.2 Matrimonios que han fijado su residencia en València según mes del año y sexo de los cónyuges</v>
      </c>
    </row>
    <row r="15" spans="1:1" x14ac:dyDescent="0.2">
      <c r="A15" s="41" t="str">
        <f>M.3!A2</f>
        <v>M.3 Matrimonios que han fijado su residencia en València o inscritos en València según forma de celebración</v>
      </c>
    </row>
    <row r="16" spans="1:1" x14ac:dyDescent="0.2">
      <c r="A16" s="41" t="str">
        <f>M.4!A2</f>
        <v>M.4 Matrimonios de diferente sexo que han fijado su residencia en València según edad de los contrayentes</v>
      </c>
    </row>
    <row r="17" spans="1:1" x14ac:dyDescent="0.2">
      <c r="A17" s="41" t="str">
        <f>M.5!A2</f>
        <v>M.5 Matrimonios de diferente sexo que han fijado su residencia en València según continente de nacionalidad de los contrayentes</v>
      </c>
    </row>
    <row r="18" spans="1:1" x14ac:dyDescent="0.2">
      <c r="A18" s="41" t="str">
        <f>M.6!A2</f>
        <v>M.6 Contrayentes según sexo, lugar de residencia anterior y lugar donde establecen su residencia</v>
      </c>
    </row>
    <row r="19" spans="1:1" x14ac:dyDescent="0.2">
      <c r="A19" s="41" t="str">
        <f>M.7!A2</f>
        <v>M.7 Contrayentes que han fijado su residencia en València según sexo, edad y estado civil anterior</v>
      </c>
    </row>
    <row r="20" spans="1:1" x14ac:dyDescent="0.2">
      <c r="A20" s="41" t="str">
        <f>M.8!A2</f>
        <v>M.8 Residentes en València que han contraído matrimonio según sexo, municipio de inscripción y municipio donde han fijado su residencia</v>
      </c>
    </row>
    <row r="21" spans="1:1" x14ac:dyDescent="0.2">
      <c r="A21" s="46"/>
    </row>
    <row r="22" spans="1:1" x14ac:dyDescent="0.2">
      <c r="A22" s="46"/>
    </row>
    <row r="23" spans="1:1" x14ac:dyDescent="0.2">
      <c r="A23" s="46"/>
    </row>
    <row r="24" spans="1:1" x14ac:dyDescent="0.2">
      <c r="A24" s="46"/>
    </row>
    <row r="25" spans="1:1" x14ac:dyDescent="0.2">
      <c r="A25" s="46"/>
    </row>
    <row r="26" spans="1:1" x14ac:dyDescent="0.2">
      <c r="A26" s="46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G6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43.7109375" style="1" customWidth="1"/>
    <col min="2" max="5" width="11" style="1" customWidth="1"/>
    <col min="6" max="16384" width="11.42578125" style="1"/>
  </cols>
  <sheetData>
    <row r="1" spans="1:7" s="10" customFormat="1" x14ac:dyDescent="0.2">
      <c r="A1" s="11" t="s">
        <v>565</v>
      </c>
    </row>
    <row r="2" spans="1:7" s="10" customFormat="1" x14ac:dyDescent="0.2">
      <c r="A2" s="12" t="s">
        <v>566</v>
      </c>
    </row>
    <row r="3" spans="1:7" s="10" customFormat="1" x14ac:dyDescent="0.2"/>
    <row r="4" spans="1:7" s="10" customFormat="1" ht="27" customHeight="1" x14ac:dyDescent="0.2">
      <c r="A4" s="13"/>
      <c r="B4" s="8" t="s">
        <v>90</v>
      </c>
      <c r="C4" s="8" t="s">
        <v>219</v>
      </c>
      <c r="D4" s="8" t="s">
        <v>206</v>
      </c>
      <c r="E4" s="8" t="s">
        <v>205</v>
      </c>
    </row>
    <row r="5" spans="1:7" x14ac:dyDescent="0.2">
      <c r="A5" s="54" t="s">
        <v>207</v>
      </c>
      <c r="B5" s="10">
        <v>3117</v>
      </c>
      <c r="C5" s="10">
        <v>2916</v>
      </c>
      <c r="D5" s="10">
        <v>106</v>
      </c>
      <c r="E5" s="10">
        <v>95</v>
      </c>
      <c r="G5" s="104"/>
    </row>
    <row r="6" spans="1:7" x14ac:dyDescent="0.2">
      <c r="A6" s="1" t="s">
        <v>208</v>
      </c>
      <c r="B6" s="10">
        <v>2854</v>
      </c>
      <c r="C6" s="10">
        <v>2675</v>
      </c>
      <c r="D6" s="10">
        <v>93</v>
      </c>
      <c r="E6" s="10">
        <v>86</v>
      </c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1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4.5703125" style="3" customWidth="1"/>
    <col min="2" max="4" width="9.28515625" style="3" customWidth="1"/>
    <col min="5" max="16384" width="11.42578125" style="3"/>
  </cols>
  <sheetData>
    <row r="1" spans="1:4" x14ac:dyDescent="0.2">
      <c r="A1" s="2" t="s">
        <v>412</v>
      </c>
    </row>
    <row r="2" spans="1:4" x14ac:dyDescent="0.2">
      <c r="A2" s="4" t="s">
        <v>411</v>
      </c>
    </row>
    <row r="4" spans="1:4" x14ac:dyDescent="0.2">
      <c r="A4" s="5"/>
      <c r="B4" s="8" t="s">
        <v>90</v>
      </c>
      <c r="C4" s="8" t="s">
        <v>95</v>
      </c>
      <c r="D4" s="8" t="s">
        <v>96</v>
      </c>
    </row>
    <row r="5" spans="1:4" x14ac:dyDescent="0.2">
      <c r="A5" s="2" t="s">
        <v>93</v>
      </c>
      <c r="B5" s="33">
        <v>5607</v>
      </c>
      <c r="C5" s="33">
        <v>2934</v>
      </c>
      <c r="D5" s="33">
        <v>2673</v>
      </c>
    </row>
    <row r="6" spans="1:4" x14ac:dyDescent="0.2">
      <c r="A6" s="9" t="s">
        <v>99</v>
      </c>
      <c r="B6" s="10">
        <v>443</v>
      </c>
      <c r="C6" s="10">
        <v>233</v>
      </c>
      <c r="D6" s="10">
        <v>210</v>
      </c>
    </row>
    <row r="7" spans="1:4" x14ac:dyDescent="0.2">
      <c r="A7" s="9" t="s">
        <v>100</v>
      </c>
      <c r="B7" s="10">
        <v>408</v>
      </c>
      <c r="C7" s="10">
        <v>201</v>
      </c>
      <c r="D7" s="10">
        <v>207</v>
      </c>
    </row>
    <row r="8" spans="1:4" x14ac:dyDescent="0.2">
      <c r="A8" s="9" t="s">
        <v>101</v>
      </c>
      <c r="B8" s="10">
        <v>494</v>
      </c>
      <c r="C8" s="10">
        <v>273</v>
      </c>
      <c r="D8" s="10">
        <v>221</v>
      </c>
    </row>
    <row r="9" spans="1:4" x14ac:dyDescent="0.2">
      <c r="A9" s="9" t="s">
        <v>354</v>
      </c>
      <c r="B9" s="10">
        <v>389</v>
      </c>
      <c r="C9" s="10">
        <v>198</v>
      </c>
      <c r="D9" s="10">
        <v>191</v>
      </c>
    </row>
    <row r="10" spans="1:4" x14ac:dyDescent="0.2">
      <c r="A10" s="9" t="s">
        <v>141</v>
      </c>
      <c r="B10" s="10">
        <v>420</v>
      </c>
      <c r="C10" s="10">
        <v>215</v>
      </c>
      <c r="D10" s="10">
        <v>205</v>
      </c>
    </row>
    <row r="11" spans="1:4" x14ac:dyDescent="0.2">
      <c r="A11" s="9" t="s">
        <v>360</v>
      </c>
      <c r="B11" s="10">
        <v>433</v>
      </c>
      <c r="C11" s="10">
        <v>231</v>
      </c>
      <c r="D11" s="10">
        <v>202</v>
      </c>
    </row>
    <row r="12" spans="1:4" x14ac:dyDescent="0.2">
      <c r="A12" s="9" t="s">
        <v>102</v>
      </c>
      <c r="B12" s="10">
        <v>463</v>
      </c>
      <c r="C12" s="10">
        <v>243</v>
      </c>
      <c r="D12" s="10">
        <v>220</v>
      </c>
    </row>
    <row r="13" spans="1:4" x14ac:dyDescent="0.2">
      <c r="A13" s="9" t="s">
        <v>355</v>
      </c>
      <c r="B13" s="10">
        <v>531</v>
      </c>
      <c r="C13" s="10">
        <v>289</v>
      </c>
      <c r="D13" s="10">
        <v>242</v>
      </c>
    </row>
    <row r="14" spans="1:4" x14ac:dyDescent="0.2">
      <c r="A14" s="9" t="s">
        <v>356</v>
      </c>
      <c r="B14" s="10">
        <v>511</v>
      </c>
      <c r="C14" s="10">
        <v>274</v>
      </c>
      <c r="D14" s="10">
        <v>237</v>
      </c>
    </row>
    <row r="15" spans="1:4" x14ac:dyDescent="0.2">
      <c r="A15" s="9" t="s">
        <v>357</v>
      </c>
      <c r="B15" s="10">
        <v>499</v>
      </c>
      <c r="C15" s="10">
        <v>256</v>
      </c>
      <c r="D15" s="10">
        <v>243</v>
      </c>
    </row>
    <row r="16" spans="1:4" x14ac:dyDescent="0.2">
      <c r="A16" s="9" t="s">
        <v>358</v>
      </c>
      <c r="B16" s="10">
        <v>533</v>
      </c>
      <c r="C16" s="10">
        <v>270</v>
      </c>
      <c r="D16" s="10">
        <v>263</v>
      </c>
    </row>
    <row r="17" spans="1:4" x14ac:dyDescent="0.2">
      <c r="A17" s="9" t="s">
        <v>359</v>
      </c>
      <c r="B17" s="10">
        <v>483</v>
      </c>
      <c r="C17" s="10">
        <v>251</v>
      </c>
      <c r="D17" s="10">
        <v>232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G1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2.85546875" style="3" customWidth="1"/>
    <col min="2" max="9" width="8.7109375" style="3" customWidth="1"/>
    <col min="10" max="10" width="10.85546875" style="3" customWidth="1"/>
    <col min="11" max="11" width="9.85546875" style="3" customWidth="1"/>
    <col min="12" max="12" width="11.5703125" style="3" customWidth="1"/>
    <col min="13" max="13" width="10.7109375" style="3" customWidth="1"/>
    <col min="14" max="16384" width="11.42578125" style="3"/>
  </cols>
  <sheetData>
    <row r="1" spans="1:7" x14ac:dyDescent="0.2">
      <c r="A1" s="2" t="s">
        <v>608</v>
      </c>
    </row>
    <row r="2" spans="1:7" x14ac:dyDescent="0.2">
      <c r="A2" s="4" t="s">
        <v>609</v>
      </c>
    </row>
    <row r="4" spans="1:7" ht="25.5" x14ac:dyDescent="0.2">
      <c r="A4" s="5"/>
      <c r="B4" s="8" t="s">
        <v>90</v>
      </c>
      <c r="C4" s="8" t="s">
        <v>219</v>
      </c>
      <c r="D4" s="8" t="s">
        <v>206</v>
      </c>
      <c r="E4" s="8" t="s">
        <v>205</v>
      </c>
    </row>
    <row r="5" spans="1:7" x14ac:dyDescent="0.2">
      <c r="A5" s="2" t="s">
        <v>93</v>
      </c>
      <c r="B5" s="85">
        <v>3117</v>
      </c>
      <c r="C5" s="85">
        <v>2916</v>
      </c>
      <c r="D5" s="85">
        <v>106</v>
      </c>
      <c r="E5" s="85">
        <v>95</v>
      </c>
      <c r="G5" s="85"/>
    </row>
    <row r="6" spans="1:7" x14ac:dyDescent="0.2">
      <c r="A6" s="9" t="s">
        <v>99</v>
      </c>
      <c r="B6" s="84">
        <v>145</v>
      </c>
      <c r="C6" s="84">
        <v>137</v>
      </c>
      <c r="D6" s="84">
        <v>5</v>
      </c>
      <c r="E6" s="84">
        <v>3</v>
      </c>
    </row>
    <row r="7" spans="1:7" x14ac:dyDescent="0.2">
      <c r="A7" s="9" t="s">
        <v>100</v>
      </c>
      <c r="B7" s="84">
        <v>170</v>
      </c>
      <c r="C7" s="84">
        <v>158</v>
      </c>
      <c r="D7" s="84">
        <v>6</v>
      </c>
      <c r="E7" s="84">
        <v>6</v>
      </c>
    </row>
    <row r="8" spans="1:7" x14ac:dyDescent="0.2">
      <c r="A8" s="9" t="s">
        <v>101</v>
      </c>
      <c r="B8" s="84">
        <v>201</v>
      </c>
      <c r="C8" s="84">
        <v>189</v>
      </c>
      <c r="D8" s="84">
        <v>9</v>
      </c>
      <c r="E8" s="84">
        <v>3</v>
      </c>
    </row>
    <row r="9" spans="1:7" x14ac:dyDescent="0.2">
      <c r="A9" s="9" t="s">
        <v>354</v>
      </c>
      <c r="B9" s="84">
        <v>227</v>
      </c>
      <c r="C9" s="84">
        <v>208</v>
      </c>
      <c r="D9" s="84">
        <v>10</v>
      </c>
      <c r="E9" s="84">
        <v>9</v>
      </c>
    </row>
    <row r="10" spans="1:7" x14ac:dyDescent="0.2">
      <c r="A10" s="9" t="s">
        <v>141</v>
      </c>
      <c r="B10" s="84">
        <v>281</v>
      </c>
      <c r="C10" s="84">
        <v>267</v>
      </c>
      <c r="D10" s="84">
        <v>7</v>
      </c>
      <c r="E10" s="84">
        <v>7</v>
      </c>
    </row>
    <row r="11" spans="1:7" x14ac:dyDescent="0.2">
      <c r="A11" s="9" t="s">
        <v>360</v>
      </c>
      <c r="B11" s="84">
        <v>355</v>
      </c>
      <c r="C11" s="84">
        <v>325</v>
      </c>
      <c r="D11" s="84">
        <v>13</v>
      </c>
      <c r="E11" s="84">
        <v>17</v>
      </c>
    </row>
    <row r="12" spans="1:7" x14ac:dyDescent="0.2">
      <c r="A12" s="9" t="s">
        <v>102</v>
      </c>
      <c r="B12" s="84">
        <v>327</v>
      </c>
      <c r="C12" s="84">
        <v>312</v>
      </c>
      <c r="D12" s="84">
        <v>8</v>
      </c>
      <c r="E12" s="84">
        <v>7</v>
      </c>
    </row>
    <row r="13" spans="1:7" x14ac:dyDescent="0.2">
      <c r="A13" s="9" t="s">
        <v>355</v>
      </c>
      <c r="B13" s="84">
        <v>148</v>
      </c>
      <c r="C13" s="84">
        <v>141</v>
      </c>
      <c r="D13" s="84">
        <v>5</v>
      </c>
      <c r="E13" s="84">
        <v>2</v>
      </c>
    </row>
    <row r="14" spans="1:7" x14ac:dyDescent="0.2">
      <c r="A14" s="9" t="s">
        <v>356</v>
      </c>
      <c r="B14" s="84">
        <v>416</v>
      </c>
      <c r="C14" s="84">
        <v>389</v>
      </c>
      <c r="D14" s="84">
        <v>12</v>
      </c>
      <c r="E14" s="84">
        <v>15</v>
      </c>
    </row>
    <row r="15" spans="1:7" x14ac:dyDescent="0.2">
      <c r="A15" s="9" t="s">
        <v>357</v>
      </c>
      <c r="B15" s="84">
        <v>354</v>
      </c>
      <c r="C15" s="84">
        <v>330</v>
      </c>
      <c r="D15" s="84">
        <v>12</v>
      </c>
      <c r="E15" s="84">
        <v>12</v>
      </c>
    </row>
    <row r="16" spans="1:7" x14ac:dyDescent="0.2">
      <c r="A16" s="9" t="s">
        <v>358</v>
      </c>
      <c r="B16" s="84">
        <v>274</v>
      </c>
      <c r="C16" s="84">
        <v>255</v>
      </c>
      <c r="D16" s="84">
        <v>12</v>
      </c>
      <c r="E16" s="84">
        <v>7</v>
      </c>
    </row>
    <row r="17" spans="1:5" x14ac:dyDescent="0.2">
      <c r="A17" s="9" t="s">
        <v>359</v>
      </c>
      <c r="B17" s="84">
        <v>219</v>
      </c>
      <c r="C17" s="84">
        <v>205</v>
      </c>
      <c r="D17" s="84">
        <v>7</v>
      </c>
      <c r="E17" s="84">
        <v>7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M9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3.5703125" style="3" customWidth="1"/>
    <col min="2" max="2" width="13.42578125" style="3" customWidth="1"/>
    <col min="3" max="3" width="9" style="3" customWidth="1"/>
    <col min="4" max="4" width="13.42578125" style="3" customWidth="1"/>
    <col min="5" max="5" width="9.140625" style="3" customWidth="1"/>
    <col min="6" max="16384" width="11.42578125" style="3"/>
  </cols>
  <sheetData>
    <row r="1" spans="1:13" x14ac:dyDescent="0.2">
      <c r="A1" s="2" t="s">
        <v>567</v>
      </c>
    </row>
    <row r="2" spans="1:13" x14ac:dyDescent="0.2">
      <c r="A2" s="4" t="s">
        <v>568</v>
      </c>
    </row>
    <row r="4" spans="1:13" ht="38.25" x14ac:dyDescent="0.2">
      <c r="A4" s="5"/>
      <c r="B4" s="20" t="s">
        <v>338</v>
      </c>
      <c r="C4" s="6" t="s">
        <v>291</v>
      </c>
      <c r="D4" s="20" t="s">
        <v>339</v>
      </c>
      <c r="E4" s="6" t="s">
        <v>291</v>
      </c>
    </row>
    <row r="5" spans="1:13" x14ac:dyDescent="0.2">
      <c r="A5" s="44" t="s">
        <v>77</v>
      </c>
      <c r="B5" s="11">
        <v>3117</v>
      </c>
      <c r="C5" s="75">
        <f>B5/$B5</f>
        <v>1</v>
      </c>
      <c r="D5" s="11">
        <v>2854</v>
      </c>
      <c r="E5" s="75">
        <f>D5/D5</f>
        <v>1</v>
      </c>
    </row>
    <row r="6" spans="1:13" x14ac:dyDescent="0.2">
      <c r="A6" s="9" t="s">
        <v>156</v>
      </c>
      <c r="B6" s="10">
        <v>663</v>
      </c>
      <c r="C6" s="55">
        <f>B6/B5</f>
        <v>0.21270452358036573</v>
      </c>
      <c r="D6" s="10">
        <v>715</v>
      </c>
      <c r="E6" s="55">
        <f>D6/D5</f>
        <v>0.25052557813594956</v>
      </c>
    </row>
    <row r="7" spans="1:13" x14ac:dyDescent="0.2">
      <c r="A7" s="9" t="s">
        <v>443</v>
      </c>
      <c r="B7" s="10">
        <v>0</v>
      </c>
      <c r="C7" s="55">
        <f>B7/B5</f>
        <v>0</v>
      </c>
      <c r="D7" s="10">
        <v>0</v>
      </c>
      <c r="E7" s="55">
        <f>D7/D5</f>
        <v>0</v>
      </c>
    </row>
    <row r="8" spans="1:13" x14ac:dyDescent="0.2">
      <c r="A8" s="9" t="s">
        <v>155</v>
      </c>
      <c r="B8" s="10">
        <v>2454</v>
      </c>
      <c r="C8" s="55">
        <f>B8/B5</f>
        <v>0.78729547641963427</v>
      </c>
      <c r="D8" s="10">
        <v>2139</v>
      </c>
      <c r="E8" s="55">
        <f>D8/D5</f>
        <v>0.74947442186405044</v>
      </c>
    </row>
    <row r="9" spans="1:13" x14ac:dyDescent="0.2">
      <c r="J9" s="10"/>
      <c r="K9" s="10"/>
      <c r="L9" s="10"/>
      <c r="M9" s="10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O18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" style="1" customWidth="1"/>
    <col min="2" max="13" width="9.140625" style="1" customWidth="1"/>
    <col min="14" max="16384" width="11.42578125" style="1"/>
  </cols>
  <sheetData>
    <row r="1" spans="1:15" x14ac:dyDescent="0.2">
      <c r="A1" s="2" t="s">
        <v>295</v>
      </c>
    </row>
    <row r="2" spans="1:15" x14ac:dyDescent="0.2">
      <c r="A2" s="4" t="s">
        <v>344</v>
      </c>
    </row>
    <row r="4" spans="1:15" x14ac:dyDescent="0.2">
      <c r="A4" s="49"/>
      <c r="B4" s="56" t="s">
        <v>334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5" ht="12.75" customHeight="1" x14ac:dyDescent="0.2">
      <c r="A5" s="151" t="s">
        <v>335</v>
      </c>
      <c r="B5" s="152" t="s">
        <v>90</v>
      </c>
      <c r="C5" s="152" t="s">
        <v>407</v>
      </c>
      <c r="D5" s="152" t="s">
        <v>209</v>
      </c>
      <c r="E5" s="152" t="s">
        <v>210</v>
      </c>
      <c r="F5" s="152" t="s">
        <v>211</v>
      </c>
      <c r="G5" s="152" t="s">
        <v>212</v>
      </c>
      <c r="H5" s="152" t="s">
        <v>213</v>
      </c>
      <c r="I5" s="152" t="s">
        <v>214</v>
      </c>
      <c r="J5" s="152" t="s">
        <v>215</v>
      </c>
      <c r="K5" s="152" t="s">
        <v>216</v>
      </c>
      <c r="L5" s="152" t="s">
        <v>217</v>
      </c>
      <c r="M5" s="152" t="s">
        <v>218</v>
      </c>
    </row>
    <row r="6" spans="1:15" x14ac:dyDescent="0.2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">
      <c r="A7" s="39" t="s">
        <v>90</v>
      </c>
      <c r="B7" s="33">
        <v>2916</v>
      </c>
      <c r="C7" s="33">
        <v>0</v>
      </c>
      <c r="D7" s="11">
        <v>4</v>
      </c>
      <c r="E7" s="33">
        <v>36</v>
      </c>
      <c r="F7" s="33">
        <v>296</v>
      </c>
      <c r="G7" s="33">
        <v>803</v>
      </c>
      <c r="H7" s="33">
        <v>621</v>
      </c>
      <c r="I7" s="33">
        <v>396</v>
      </c>
      <c r="J7" s="33">
        <v>267</v>
      </c>
      <c r="K7" s="33">
        <v>181</v>
      </c>
      <c r="L7" s="33">
        <v>131</v>
      </c>
      <c r="M7" s="33">
        <v>181</v>
      </c>
      <c r="N7" s="7"/>
    </row>
    <row r="8" spans="1:15" x14ac:dyDescent="0.2">
      <c r="A8" s="9" t="s">
        <v>407</v>
      </c>
      <c r="B8" s="7">
        <v>0</v>
      </c>
      <c r="C8" s="7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7"/>
    </row>
    <row r="9" spans="1:15" x14ac:dyDescent="0.2">
      <c r="A9" s="9" t="s">
        <v>209</v>
      </c>
      <c r="B9" s="7">
        <v>6</v>
      </c>
      <c r="C9" s="7">
        <v>0</v>
      </c>
      <c r="D9" s="10">
        <v>2</v>
      </c>
      <c r="E9" s="10">
        <v>2</v>
      </c>
      <c r="F9" s="10">
        <v>0</v>
      </c>
      <c r="G9" s="10">
        <v>1</v>
      </c>
      <c r="H9" s="10">
        <v>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/>
    </row>
    <row r="10" spans="1:15" x14ac:dyDescent="0.2">
      <c r="A10" s="9" t="s">
        <v>210</v>
      </c>
      <c r="B10" s="7">
        <v>89</v>
      </c>
      <c r="C10" s="7">
        <v>0</v>
      </c>
      <c r="D10" s="10">
        <v>2</v>
      </c>
      <c r="E10" s="7">
        <v>13</v>
      </c>
      <c r="F10" s="7">
        <v>50</v>
      </c>
      <c r="G10" s="7">
        <v>16</v>
      </c>
      <c r="H10" s="7">
        <v>6</v>
      </c>
      <c r="I10" s="10">
        <v>0</v>
      </c>
      <c r="J10" s="10">
        <v>1</v>
      </c>
      <c r="K10" s="7">
        <v>1</v>
      </c>
      <c r="L10" s="10">
        <v>0</v>
      </c>
      <c r="M10" s="10">
        <v>0</v>
      </c>
      <c r="N10" s="10"/>
      <c r="O10" s="10"/>
    </row>
    <row r="11" spans="1:15" x14ac:dyDescent="0.2">
      <c r="A11" s="9" t="s">
        <v>211</v>
      </c>
      <c r="B11" s="7">
        <v>494</v>
      </c>
      <c r="C11" s="7">
        <v>0</v>
      </c>
      <c r="D11" s="10">
        <v>0</v>
      </c>
      <c r="E11" s="7">
        <v>14</v>
      </c>
      <c r="F11" s="7">
        <v>174</v>
      </c>
      <c r="G11" s="7">
        <v>215</v>
      </c>
      <c r="H11" s="7">
        <v>58</v>
      </c>
      <c r="I11" s="7">
        <v>23</v>
      </c>
      <c r="J11" s="7">
        <v>5</v>
      </c>
      <c r="K11" s="7">
        <v>1</v>
      </c>
      <c r="L11" s="7">
        <v>3</v>
      </c>
      <c r="M11" s="10">
        <v>1</v>
      </c>
      <c r="N11" s="10"/>
      <c r="O11" s="10"/>
    </row>
    <row r="12" spans="1:15" x14ac:dyDescent="0.2">
      <c r="A12" s="9" t="s">
        <v>212</v>
      </c>
      <c r="B12" s="7">
        <v>848</v>
      </c>
      <c r="C12" s="7">
        <v>0</v>
      </c>
      <c r="D12" s="10">
        <v>0</v>
      </c>
      <c r="E12" s="7">
        <v>5</v>
      </c>
      <c r="F12" s="7">
        <v>57</v>
      </c>
      <c r="G12" s="7">
        <v>459</v>
      </c>
      <c r="H12" s="7">
        <v>243</v>
      </c>
      <c r="I12" s="7">
        <v>51</v>
      </c>
      <c r="J12" s="7">
        <v>23</v>
      </c>
      <c r="K12" s="7">
        <v>6</v>
      </c>
      <c r="L12" s="7">
        <v>3</v>
      </c>
      <c r="M12" s="10">
        <v>1</v>
      </c>
      <c r="N12" s="7"/>
      <c r="O12" s="10"/>
    </row>
    <row r="13" spans="1:15" x14ac:dyDescent="0.2">
      <c r="A13" s="9" t="s">
        <v>213</v>
      </c>
      <c r="B13" s="7">
        <v>547</v>
      </c>
      <c r="C13" s="7">
        <v>0</v>
      </c>
      <c r="D13" s="10">
        <v>0</v>
      </c>
      <c r="E13" s="7">
        <v>2</v>
      </c>
      <c r="F13" s="7">
        <v>10</v>
      </c>
      <c r="G13" s="7">
        <v>87</v>
      </c>
      <c r="H13" s="7">
        <v>232</v>
      </c>
      <c r="I13" s="7">
        <v>141</v>
      </c>
      <c r="J13" s="7">
        <v>51</v>
      </c>
      <c r="K13" s="7">
        <v>13</v>
      </c>
      <c r="L13" s="7">
        <v>8</v>
      </c>
      <c r="M13" s="7">
        <v>3</v>
      </c>
      <c r="N13" s="7"/>
      <c r="O13" s="10"/>
    </row>
    <row r="14" spans="1:15" x14ac:dyDescent="0.2">
      <c r="A14" s="9" t="s">
        <v>214</v>
      </c>
      <c r="B14" s="7">
        <v>344</v>
      </c>
      <c r="C14" s="7">
        <v>0</v>
      </c>
      <c r="D14" s="10">
        <v>0</v>
      </c>
      <c r="E14" s="10">
        <v>0</v>
      </c>
      <c r="F14" s="7">
        <v>3</v>
      </c>
      <c r="G14" s="7">
        <v>20</v>
      </c>
      <c r="H14" s="7">
        <v>65</v>
      </c>
      <c r="I14" s="7">
        <v>129</v>
      </c>
      <c r="J14" s="7">
        <v>71</v>
      </c>
      <c r="K14" s="7">
        <v>26</v>
      </c>
      <c r="L14" s="7">
        <v>24</v>
      </c>
      <c r="M14" s="7">
        <v>6</v>
      </c>
      <c r="N14" s="7"/>
      <c r="O14" s="10"/>
    </row>
    <row r="15" spans="1:15" x14ac:dyDescent="0.2">
      <c r="A15" s="9" t="s">
        <v>215</v>
      </c>
      <c r="B15" s="7">
        <v>236</v>
      </c>
      <c r="C15" s="7">
        <v>0</v>
      </c>
      <c r="D15" s="10">
        <v>0</v>
      </c>
      <c r="E15" s="10">
        <v>0</v>
      </c>
      <c r="F15" s="7">
        <v>2</v>
      </c>
      <c r="G15" s="7">
        <v>3</v>
      </c>
      <c r="H15" s="7">
        <v>12</v>
      </c>
      <c r="I15" s="7">
        <v>46</v>
      </c>
      <c r="J15" s="7">
        <v>84</v>
      </c>
      <c r="K15" s="7">
        <v>50</v>
      </c>
      <c r="L15" s="7">
        <v>21</v>
      </c>
      <c r="M15" s="7">
        <v>18</v>
      </c>
      <c r="N15" s="7"/>
      <c r="O15" s="10"/>
    </row>
    <row r="16" spans="1:15" x14ac:dyDescent="0.2">
      <c r="A16" s="9" t="s">
        <v>216</v>
      </c>
      <c r="B16" s="7">
        <v>156</v>
      </c>
      <c r="C16" s="7">
        <v>0</v>
      </c>
      <c r="D16" s="10">
        <v>0</v>
      </c>
      <c r="E16" s="10">
        <v>0</v>
      </c>
      <c r="F16" s="10">
        <v>0</v>
      </c>
      <c r="G16" s="7">
        <v>0</v>
      </c>
      <c r="H16" s="7">
        <v>4</v>
      </c>
      <c r="I16" s="7">
        <v>5</v>
      </c>
      <c r="J16" s="7">
        <v>29</v>
      </c>
      <c r="K16" s="7">
        <v>58</v>
      </c>
      <c r="L16" s="7">
        <v>35</v>
      </c>
      <c r="M16" s="7">
        <v>25</v>
      </c>
      <c r="N16" s="7"/>
      <c r="O16" s="10"/>
    </row>
    <row r="17" spans="1:15" x14ac:dyDescent="0.2">
      <c r="A17" s="9" t="s">
        <v>217</v>
      </c>
      <c r="B17" s="7">
        <v>105</v>
      </c>
      <c r="C17" s="7">
        <v>0</v>
      </c>
      <c r="D17" s="10">
        <v>0</v>
      </c>
      <c r="E17" s="10">
        <v>0</v>
      </c>
      <c r="F17" s="10">
        <v>0</v>
      </c>
      <c r="G17" s="7">
        <v>0</v>
      </c>
      <c r="H17" s="7">
        <v>0</v>
      </c>
      <c r="I17" s="10">
        <v>1</v>
      </c>
      <c r="J17" s="7">
        <v>2</v>
      </c>
      <c r="K17" s="7">
        <v>24</v>
      </c>
      <c r="L17" s="7">
        <v>33</v>
      </c>
      <c r="M17" s="7">
        <v>45</v>
      </c>
      <c r="N17" s="7"/>
      <c r="O17" s="10"/>
    </row>
    <row r="18" spans="1:15" x14ac:dyDescent="0.2">
      <c r="A18" s="9" t="s">
        <v>218</v>
      </c>
      <c r="B18" s="7">
        <v>91</v>
      </c>
      <c r="C18" s="7">
        <v>0</v>
      </c>
      <c r="D18" s="10">
        <v>0</v>
      </c>
      <c r="E18" s="10">
        <v>0</v>
      </c>
      <c r="F18" s="7">
        <v>0</v>
      </c>
      <c r="G18" s="10">
        <v>2</v>
      </c>
      <c r="H18" s="10">
        <v>0</v>
      </c>
      <c r="I18" s="7">
        <v>0</v>
      </c>
      <c r="J18" s="7">
        <v>1</v>
      </c>
      <c r="K18" s="7">
        <v>2</v>
      </c>
      <c r="L18" s="7">
        <v>4</v>
      </c>
      <c r="M18" s="7">
        <v>82</v>
      </c>
      <c r="N18" s="7"/>
      <c r="O18" s="10"/>
    </row>
  </sheetData>
  <mergeCells count="13">
    <mergeCell ref="A5:A6"/>
    <mergeCell ref="B5:B6"/>
    <mergeCell ref="C5:C6"/>
    <mergeCell ref="D5:D6"/>
    <mergeCell ref="M5:M6"/>
    <mergeCell ref="I5:I6"/>
    <mergeCell ref="J5:J6"/>
    <mergeCell ref="K5:K6"/>
    <mergeCell ref="L5:L6"/>
    <mergeCell ref="E5:E6"/>
    <mergeCell ref="F5:F6"/>
    <mergeCell ref="G5:G6"/>
    <mergeCell ref="H5:H6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M1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1.7109375" style="1" customWidth="1"/>
    <col min="2" max="2" width="9" style="1" customWidth="1"/>
    <col min="3" max="4" width="10.28515625" style="1" customWidth="1"/>
    <col min="5" max="11" width="9" style="1" customWidth="1"/>
    <col min="12" max="12" width="10.7109375" style="1" customWidth="1"/>
    <col min="13" max="13" width="10.85546875" style="1" customWidth="1"/>
    <col min="14" max="16384" width="11.42578125" style="1"/>
  </cols>
  <sheetData>
    <row r="1" spans="1:13" x14ac:dyDescent="0.2">
      <c r="A1" s="2" t="s">
        <v>296</v>
      </c>
    </row>
    <row r="2" spans="1:13" x14ac:dyDescent="0.2">
      <c r="A2" s="4" t="s">
        <v>345</v>
      </c>
    </row>
    <row r="3" spans="1:13" x14ac:dyDescent="0.2">
      <c r="A3" s="25"/>
    </row>
    <row r="4" spans="1:13" x14ac:dyDescent="0.2">
      <c r="A4" s="151" t="s">
        <v>337</v>
      </c>
      <c r="B4" s="135" t="s">
        <v>336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13" ht="25.5" x14ac:dyDescent="0.2">
      <c r="A5" s="151"/>
      <c r="B5" s="100" t="s">
        <v>90</v>
      </c>
      <c r="C5" s="102" t="s">
        <v>164</v>
      </c>
      <c r="D5" s="102" t="s">
        <v>315</v>
      </c>
      <c r="E5" s="102" t="s">
        <v>597</v>
      </c>
      <c r="F5" s="102" t="s">
        <v>165</v>
      </c>
      <c r="G5" s="102" t="s">
        <v>166</v>
      </c>
      <c r="H5" s="102" t="s">
        <v>175</v>
      </c>
      <c r="I5" s="102" t="s">
        <v>176</v>
      </c>
      <c r="J5" s="102" t="s">
        <v>167</v>
      </c>
      <c r="K5" s="102" t="s">
        <v>169</v>
      </c>
      <c r="L5" s="127" t="s">
        <v>170</v>
      </c>
    </row>
    <row r="6" spans="1:13" x14ac:dyDescent="0.2">
      <c r="A6" s="22" t="s">
        <v>90</v>
      </c>
      <c r="B6" s="33">
        <f>C6+D6</f>
        <v>2916</v>
      </c>
      <c r="C6" s="76">
        <f t="shared" ref="C6:L6" si="0">C7+C8</f>
        <v>2522</v>
      </c>
      <c r="D6" s="76">
        <f t="shared" si="0"/>
        <v>394</v>
      </c>
      <c r="E6" s="76">
        <f t="shared" si="0"/>
        <v>83</v>
      </c>
      <c r="F6" s="76">
        <f t="shared" si="0"/>
        <v>35</v>
      </c>
      <c r="G6" s="76">
        <f t="shared" si="0"/>
        <v>38</v>
      </c>
      <c r="H6" s="76">
        <f t="shared" si="0"/>
        <v>11</v>
      </c>
      <c r="I6" s="76">
        <f t="shared" si="0"/>
        <v>40</v>
      </c>
      <c r="J6" s="76">
        <f t="shared" si="0"/>
        <v>164</v>
      </c>
      <c r="K6" s="76">
        <f t="shared" si="0"/>
        <v>16</v>
      </c>
      <c r="L6" s="76">
        <f t="shared" si="0"/>
        <v>7</v>
      </c>
    </row>
    <row r="7" spans="1:13" x14ac:dyDescent="0.2">
      <c r="A7" s="25" t="s">
        <v>164</v>
      </c>
      <c r="B7" s="7">
        <f t="shared" ref="B7:B16" si="1">C7+D7</f>
        <v>2391</v>
      </c>
      <c r="C7" s="70">
        <v>2159</v>
      </c>
      <c r="D7" s="53">
        <v>232</v>
      </c>
      <c r="E7" s="70">
        <v>56</v>
      </c>
      <c r="F7" s="70">
        <v>19</v>
      </c>
      <c r="G7" s="70">
        <v>32</v>
      </c>
      <c r="H7" s="70">
        <v>11</v>
      </c>
      <c r="I7" s="70">
        <v>16</v>
      </c>
      <c r="J7" s="70">
        <v>79</v>
      </c>
      <c r="K7" s="70">
        <v>14</v>
      </c>
      <c r="L7" s="70">
        <v>5</v>
      </c>
      <c r="M7" s="70"/>
    </row>
    <row r="8" spans="1:13" x14ac:dyDescent="0.2">
      <c r="A8" s="25" t="s">
        <v>315</v>
      </c>
      <c r="B8" s="7">
        <f t="shared" si="1"/>
        <v>525</v>
      </c>
      <c r="C8" s="70">
        <v>363</v>
      </c>
      <c r="D8" s="70">
        <v>162</v>
      </c>
      <c r="E8" s="70">
        <v>27</v>
      </c>
      <c r="F8" s="70">
        <v>16</v>
      </c>
      <c r="G8" s="70">
        <v>6</v>
      </c>
      <c r="H8" s="70">
        <v>0</v>
      </c>
      <c r="I8" s="70">
        <v>24</v>
      </c>
      <c r="J8" s="70">
        <v>85</v>
      </c>
      <c r="K8" s="70">
        <v>2</v>
      </c>
      <c r="L8" s="70">
        <v>2</v>
      </c>
      <c r="M8" s="70"/>
    </row>
    <row r="9" spans="1:13" x14ac:dyDescent="0.2">
      <c r="A9" s="26" t="s">
        <v>597</v>
      </c>
      <c r="B9" s="7">
        <f t="shared" si="1"/>
        <v>101</v>
      </c>
      <c r="C9" s="70">
        <v>75</v>
      </c>
      <c r="D9" s="53">
        <v>26</v>
      </c>
      <c r="E9" s="70">
        <v>10</v>
      </c>
      <c r="F9" s="70">
        <v>3</v>
      </c>
      <c r="G9" s="70">
        <v>0</v>
      </c>
      <c r="H9" s="70">
        <v>0</v>
      </c>
      <c r="I9" s="70">
        <v>1</v>
      </c>
      <c r="J9" s="70">
        <v>12</v>
      </c>
      <c r="K9" s="70">
        <v>0</v>
      </c>
      <c r="L9" s="53">
        <v>0</v>
      </c>
      <c r="M9" s="70"/>
    </row>
    <row r="10" spans="1:13" x14ac:dyDescent="0.2">
      <c r="A10" s="26" t="s">
        <v>165</v>
      </c>
      <c r="B10" s="7">
        <f t="shared" si="1"/>
        <v>49</v>
      </c>
      <c r="C10" s="70">
        <v>31</v>
      </c>
      <c r="D10" s="53">
        <v>18</v>
      </c>
      <c r="E10" s="70">
        <v>3</v>
      </c>
      <c r="F10" s="70">
        <v>12</v>
      </c>
      <c r="G10" s="70">
        <v>0</v>
      </c>
      <c r="H10" s="70">
        <v>0</v>
      </c>
      <c r="I10" s="53">
        <v>0</v>
      </c>
      <c r="J10" s="53">
        <v>3</v>
      </c>
      <c r="K10" s="53">
        <v>0</v>
      </c>
      <c r="L10" s="53">
        <v>0</v>
      </c>
      <c r="M10" s="70"/>
    </row>
    <row r="11" spans="1:13" x14ac:dyDescent="0.2">
      <c r="A11" s="26" t="s">
        <v>166</v>
      </c>
      <c r="B11" s="7">
        <f t="shared" si="1"/>
        <v>19</v>
      </c>
      <c r="C11" s="70">
        <v>14</v>
      </c>
      <c r="D11" s="53">
        <v>5</v>
      </c>
      <c r="E11" s="53">
        <v>0</v>
      </c>
      <c r="F11" s="53">
        <v>0</v>
      </c>
      <c r="G11" s="70">
        <v>4</v>
      </c>
      <c r="H11" s="70">
        <v>0</v>
      </c>
      <c r="I11" s="70">
        <v>0</v>
      </c>
      <c r="J11" s="70">
        <v>1</v>
      </c>
      <c r="K11" s="53">
        <v>0</v>
      </c>
      <c r="L11" s="53">
        <v>0</v>
      </c>
      <c r="M11" s="70"/>
    </row>
    <row r="12" spans="1:13" x14ac:dyDescent="0.2">
      <c r="A12" s="126" t="s">
        <v>351</v>
      </c>
      <c r="B12" s="7">
        <f t="shared" si="1"/>
        <v>11</v>
      </c>
      <c r="C12" s="70">
        <v>10</v>
      </c>
      <c r="D12" s="53">
        <v>1</v>
      </c>
      <c r="E12" s="70">
        <v>0</v>
      </c>
      <c r="F12" s="70">
        <v>0</v>
      </c>
      <c r="G12" s="53">
        <v>0</v>
      </c>
      <c r="H12" s="53">
        <v>0</v>
      </c>
      <c r="I12" s="70">
        <v>0</v>
      </c>
      <c r="J12" s="70">
        <v>1</v>
      </c>
      <c r="K12" s="70">
        <v>0</v>
      </c>
      <c r="L12" s="53">
        <v>0</v>
      </c>
      <c r="M12" s="70"/>
    </row>
    <row r="13" spans="1:13" x14ac:dyDescent="0.2">
      <c r="A13" s="126" t="s">
        <v>352</v>
      </c>
      <c r="B13" s="7">
        <f t="shared" si="1"/>
        <v>99</v>
      </c>
      <c r="C13" s="70">
        <v>69</v>
      </c>
      <c r="D13" s="53">
        <v>30</v>
      </c>
      <c r="E13" s="70">
        <v>2</v>
      </c>
      <c r="F13" s="70">
        <v>0</v>
      </c>
      <c r="G13" s="53">
        <v>0</v>
      </c>
      <c r="H13" s="53">
        <v>0</v>
      </c>
      <c r="I13" s="70">
        <v>20</v>
      </c>
      <c r="J13" s="70">
        <v>7</v>
      </c>
      <c r="K13" s="70">
        <v>1</v>
      </c>
      <c r="L13" s="53">
        <v>0</v>
      </c>
      <c r="M13" s="70"/>
    </row>
    <row r="14" spans="1:13" x14ac:dyDescent="0.2">
      <c r="A14" s="126" t="s">
        <v>353</v>
      </c>
      <c r="B14" s="7">
        <f t="shared" si="1"/>
        <v>218</v>
      </c>
      <c r="C14" s="70">
        <v>146</v>
      </c>
      <c r="D14" s="53">
        <v>72</v>
      </c>
      <c r="E14" s="70">
        <v>10</v>
      </c>
      <c r="F14" s="70">
        <v>0</v>
      </c>
      <c r="G14" s="53">
        <v>0</v>
      </c>
      <c r="H14" s="53">
        <v>0</v>
      </c>
      <c r="I14" s="70">
        <v>2</v>
      </c>
      <c r="J14" s="70">
        <v>58</v>
      </c>
      <c r="K14" s="70">
        <v>0</v>
      </c>
      <c r="L14" s="53">
        <v>2</v>
      </c>
      <c r="M14" s="70"/>
    </row>
    <row r="15" spans="1:13" x14ac:dyDescent="0.2">
      <c r="A15" s="130" t="s">
        <v>169</v>
      </c>
      <c r="B15" s="7">
        <f t="shared" si="1"/>
        <v>16</v>
      </c>
      <c r="C15" s="70">
        <v>11</v>
      </c>
      <c r="D15" s="53">
        <v>5</v>
      </c>
      <c r="E15" s="70">
        <v>0</v>
      </c>
      <c r="F15" s="53">
        <v>1</v>
      </c>
      <c r="G15" s="53">
        <v>0</v>
      </c>
      <c r="H15" s="53">
        <v>0</v>
      </c>
      <c r="I15" s="70">
        <v>1</v>
      </c>
      <c r="J15" s="70">
        <v>2</v>
      </c>
      <c r="K15" s="70">
        <v>1</v>
      </c>
      <c r="L15" s="53">
        <v>0</v>
      </c>
      <c r="M15" s="70"/>
    </row>
    <row r="16" spans="1:13" x14ac:dyDescent="0.2">
      <c r="A16" s="9" t="s">
        <v>170</v>
      </c>
      <c r="B16" s="7">
        <f t="shared" si="1"/>
        <v>12</v>
      </c>
      <c r="C16" s="70">
        <v>7</v>
      </c>
      <c r="D16" s="53">
        <v>5</v>
      </c>
      <c r="E16" s="70">
        <v>2</v>
      </c>
      <c r="F16" s="53">
        <v>0</v>
      </c>
      <c r="G16" s="53">
        <v>2</v>
      </c>
      <c r="H16" s="53">
        <v>0</v>
      </c>
      <c r="I16" s="53">
        <v>0</v>
      </c>
      <c r="J16" s="53">
        <v>1</v>
      </c>
      <c r="K16" s="53">
        <v>0</v>
      </c>
      <c r="L16" s="53">
        <v>0</v>
      </c>
      <c r="M16" s="53"/>
    </row>
    <row r="17" s="38" customFormat="1" x14ac:dyDescent="0.2"/>
  </sheetData>
  <mergeCells count="2">
    <mergeCell ref="A4:A5"/>
    <mergeCell ref="B4:L4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1:H3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" style="1" customWidth="1"/>
    <col min="2" max="5" width="15.42578125" style="58" customWidth="1"/>
    <col min="6" max="7" width="15.42578125" style="1" customWidth="1"/>
    <col min="8" max="16384" width="11.42578125" style="1"/>
  </cols>
  <sheetData>
    <row r="1" spans="1:8" x14ac:dyDescent="0.2">
      <c r="A1" s="2" t="s">
        <v>610</v>
      </c>
    </row>
    <row r="2" spans="1:8" x14ac:dyDescent="0.2">
      <c r="A2" s="4" t="s">
        <v>611</v>
      </c>
    </row>
    <row r="4" spans="1:8" x14ac:dyDescent="0.2">
      <c r="A4" s="49"/>
      <c r="B4" s="135" t="s">
        <v>95</v>
      </c>
      <c r="C4" s="135"/>
      <c r="D4" s="135"/>
      <c r="E4" s="135" t="s">
        <v>96</v>
      </c>
      <c r="F4" s="135"/>
      <c r="G4" s="135"/>
    </row>
    <row r="5" spans="1:8" ht="51" x14ac:dyDescent="0.2">
      <c r="A5" s="49"/>
      <c r="B5" s="20" t="s">
        <v>380</v>
      </c>
      <c r="C5" s="20" t="s">
        <v>381</v>
      </c>
      <c r="D5" s="93" t="s">
        <v>382</v>
      </c>
      <c r="E5" s="93" t="s">
        <v>380</v>
      </c>
      <c r="F5" s="93" t="s">
        <v>381</v>
      </c>
      <c r="G5" s="93" t="s">
        <v>382</v>
      </c>
    </row>
    <row r="6" spans="1:8" ht="12" customHeight="1" x14ac:dyDescent="0.2">
      <c r="A6" s="39" t="s">
        <v>90</v>
      </c>
      <c r="B6" s="108">
        <v>407</v>
      </c>
      <c r="C6" s="108">
        <v>341</v>
      </c>
      <c r="D6" s="108">
        <v>2787</v>
      </c>
      <c r="E6" s="108">
        <v>423</v>
      </c>
      <c r="F6" s="108">
        <v>328</v>
      </c>
      <c r="G6" s="108">
        <v>2778</v>
      </c>
      <c r="H6" s="79"/>
    </row>
    <row r="7" spans="1:8" x14ac:dyDescent="0.2">
      <c r="A7" s="26" t="s">
        <v>407</v>
      </c>
      <c r="B7" s="109">
        <v>0</v>
      </c>
      <c r="C7" s="109">
        <v>0</v>
      </c>
      <c r="D7" s="109">
        <v>0</v>
      </c>
      <c r="E7" s="109">
        <v>0</v>
      </c>
      <c r="F7" s="109">
        <v>0</v>
      </c>
      <c r="G7" s="109">
        <v>0</v>
      </c>
      <c r="H7" s="79"/>
    </row>
    <row r="8" spans="1:8" x14ac:dyDescent="0.2">
      <c r="A8" s="26" t="s">
        <v>209</v>
      </c>
      <c r="B8" s="109">
        <v>1</v>
      </c>
      <c r="C8" s="109">
        <v>1</v>
      </c>
      <c r="D8" s="109">
        <v>3</v>
      </c>
      <c r="E8" s="109">
        <v>3</v>
      </c>
      <c r="F8" s="109">
        <v>1</v>
      </c>
      <c r="G8" s="109">
        <v>5</v>
      </c>
      <c r="H8" s="79"/>
    </row>
    <row r="9" spans="1:8" x14ac:dyDescent="0.2">
      <c r="A9" s="26" t="s">
        <v>210</v>
      </c>
      <c r="B9" s="109">
        <v>16</v>
      </c>
      <c r="C9" s="109">
        <v>9</v>
      </c>
      <c r="D9" s="109">
        <v>30</v>
      </c>
      <c r="E9" s="109">
        <v>21</v>
      </c>
      <c r="F9" s="109">
        <v>14</v>
      </c>
      <c r="G9" s="109">
        <v>77</v>
      </c>
      <c r="H9" s="79"/>
    </row>
    <row r="10" spans="1:8" ht="13.5" customHeight="1" x14ac:dyDescent="0.2">
      <c r="A10" s="26" t="s">
        <v>211</v>
      </c>
      <c r="B10" s="109">
        <v>46</v>
      </c>
      <c r="C10" s="109">
        <v>37</v>
      </c>
      <c r="D10" s="109">
        <v>280</v>
      </c>
      <c r="E10" s="109">
        <v>76</v>
      </c>
      <c r="F10" s="109">
        <v>54</v>
      </c>
      <c r="G10" s="109">
        <v>468</v>
      </c>
      <c r="H10" s="79"/>
    </row>
    <row r="11" spans="1:8" x14ac:dyDescent="0.2">
      <c r="A11" s="26" t="s">
        <v>212</v>
      </c>
      <c r="B11" s="109">
        <v>107</v>
      </c>
      <c r="C11" s="109">
        <v>111</v>
      </c>
      <c r="D11" s="109">
        <v>727</v>
      </c>
      <c r="E11" s="109">
        <v>122</v>
      </c>
      <c r="F11" s="109">
        <v>114</v>
      </c>
      <c r="G11" s="109">
        <v>788</v>
      </c>
      <c r="H11" s="79"/>
    </row>
    <row r="12" spans="1:8" x14ac:dyDescent="0.2">
      <c r="A12" s="26" t="s">
        <v>213</v>
      </c>
      <c r="B12" s="109">
        <v>83</v>
      </c>
      <c r="C12" s="109">
        <v>62</v>
      </c>
      <c r="D12" s="109">
        <v>602</v>
      </c>
      <c r="E12" s="109">
        <v>69</v>
      </c>
      <c r="F12" s="109">
        <v>53</v>
      </c>
      <c r="G12" s="109">
        <v>525</v>
      </c>
      <c r="H12" s="79"/>
    </row>
    <row r="13" spans="1:8" x14ac:dyDescent="0.2">
      <c r="A13" s="26" t="s">
        <v>214</v>
      </c>
      <c r="B13" s="109">
        <v>47</v>
      </c>
      <c r="C13" s="109">
        <v>40</v>
      </c>
      <c r="D13" s="109">
        <v>382</v>
      </c>
      <c r="E13" s="109">
        <v>42</v>
      </c>
      <c r="F13" s="109">
        <v>32</v>
      </c>
      <c r="G13" s="109">
        <v>335</v>
      </c>
      <c r="H13" s="79"/>
    </row>
    <row r="14" spans="1:8" x14ac:dyDescent="0.2">
      <c r="A14" s="26" t="s">
        <v>215</v>
      </c>
      <c r="B14" s="109">
        <v>41</v>
      </c>
      <c r="C14" s="109">
        <v>29</v>
      </c>
      <c r="D14" s="109">
        <v>269</v>
      </c>
      <c r="E14" s="109">
        <v>32</v>
      </c>
      <c r="F14" s="109">
        <v>19</v>
      </c>
      <c r="G14" s="109">
        <v>238</v>
      </c>
      <c r="H14" s="79"/>
    </row>
    <row r="15" spans="1:8" x14ac:dyDescent="0.2">
      <c r="A15" s="26" t="s">
        <v>216</v>
      </c>
      <c r="B15" s="109">
        <v>24</v>
      </c>
      <c r="C15" s="109">
        <v>21</v>
      </c>
      <c r="D15" s="109">
        <v>178</v>
      </c>
      <c r="E15" s="109">
        <v>28</v>
      </c>
      <c r="F15" s="109">
        <v>21</v>
      </c>
      <c r="G15" s="109">
        <v>143</v>
      </c>
      <c r="H15" s="79"/>
    </row>
    <row r="16" spans="1:8" x14ac:dyDescent="0.2">
      <c r="A16" s="26" t="s">
        <v>217</v>
      </c>
      <c r="B16" s="109">
        <v>16</v>
      </c>
      <c r="C16" s="109">
        <v>12</v>
      </c>
      <c r="D16" s="109">
        <v>131</v>
      </c>
      <c r="E16" s="109">
        <v>16</v>
      </c>
      <c r="F16" s="109">
        <v>12</v>
      </c>
      <c r="G16" s="109">
        <v>100</v>
      </c>
      <c r="H16" s="79"/>
    </row>
    <row r="17" spans="1:8" x14ac:dyDescent="0.2">
      <c r="A17" s="26" t="s">
        <v>218</v>
      </c>
      <c r="B17" s="109">
        <v>26</v>
      </c>
      <c r="C17" s="109">
        <v>19</v>
      </c>
      <c r="D17" s="109">
        <v>185</v>
      </c>
      <c r="E17" s="109">
        <v>14</v>
      </c>
      <c r="F17" s="109">
        <v>8</v>
      </c>
      <c r="G17" s="109">
        <v>99</v>
      </c>
      <c r="H17" s="79"/>
    </row>
    <row r="25" spans="1:8" ht="12.75" customHeight="1" x14ac:dyDescent="0.2"/>
    <row r="37" ht="12.75" customHeight="1" x14ac:dyDescent="0.2"/>
  </sheetData>
  <mergeCells count="2">
    <mergeCell ref="B4:D4"/>
    <mergeCell ref="E4:G4"/>
  </mergeCells>
  <phoneticPr fontId="4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1:I111"/>
  <sheetViews>
    <sheetView workbookViewId="0">
      <selection activeCell="M6" sqref="M6"/>
    </sheetView>
  </sheetViews>
  <sheetFormatPr baseColWidth="10" defaultColWidth="11.42578125" defaultRowHeight="12.75" x14ac:dyDescent="0.2"/>
  <cols>
    <col min="1" max="1" width="16.85546875" style="10" bestFit="1" customWidth="1"/>
    <col min="2" max="8" width="10.28515625" style="10" customWidth="1"/>
    <col min="9" max="9" width="11.28515625" style="10" customWidth="1"/>
    <col min="10" max="16384" width="11.42578125" style="10"/>
  </cols>
  <sheetData>
    <row r="1" spans="1:9" x14ac:dyDescent="0.2">
      <c r="A1" s="11" t="s">
        <v>612</v>
      </c>
    </row>
    <row r="2" spans="1:9" x14ac:dyDescent="0.2">
      <c r="A2" s="12" t="s">
        <v>613</v>
      </c>
    </row>
    <row r="4" spans="1:9" ht="12.75" customHeight="1" x14ac:dyDescent="0.2">
      <c r="A4" s="59"/>
      <c r="B4" s="153" t="s">
        <v>95</v>
      </c>
      <c r="C4" s="153"/>
      <c r="D4" s="153"/>
      <c r="E4" s="153"/>
      <c r="F4" s="153" t="s">
        <v>96</v>
      </c>
      <c r="G4" s="153"/>
      <c r="H4" s="153"/>
      <c r="I4" s="153"/>
    </row>
    <row r="5" spans="1:9" ht="17.25" customHeight="1" x14ac:dyDescent="0.2">
      <c r="A5" s="59"/>
      <c r="B5" s="14" t="s">
        <v>77</v>
      </c>
      <c r="C5" s="14" t="s">
        <v>129</v>
      </c>
      <c r="D5" s="14" t="s">
        <v>163</v>
      </c>
      <c r="E5" s="14" t="s">
        <v>171</v>
      </c>
      <c r="F5" s="14" t="s">
        <v>77</v>
      </c>
      <c r="G5" s="14" t="s">
        <v>130</v>
      </c>
      <c r="H5" s="14" t="s">
        <v>340</v>
      </c>
      <c r="I5" s="14" t="s">
        <v>172</v>
      </c>
    </row>
    <row r="6" spans="1:9" ht="13.5" customHeight="1" x14ac:dyDescent="0.2">
      <c r="A6" s="11" t="s">
        <v>90</v>
      </c>
      <c r="B6" s="11">
        <v>3128</v>
      </c>
      <c r="C6" s="11">
        <v>2543</v>
      </c>
      <c r="D6" s="11">
        <v>25</v>
      </c>
      <c r="E6" s="11">
        <v>560</v>
      </c>
      <c r="F6" s="11">
        <v>3106</v>
      </c>
      <c r="G6" s="11">
        <v>2588</v>
      </c>
      <c r="H6" s="11">
        <v>15</v>
      </c>
      <c r="I6" s="11">
        <v>503</v>
      </c>
    </row>
    <row r="7" spans="1:9" x14ac:dyDescent="0.2">
      <c r="A7" s="10" t="s">
        <v>414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</row>
    <row r="8" spans="1:9" ht="14.25" customHeight="1" x14ac:dyDescent="0.2">
      <c r="A8" s="10" t="s">
        <v>42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ht="13.5" customHeight="1" x14ac:dyDescent="0.2">
      <c r="A9" s="10" t="s">
        <v>43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x14ac:dyDescent="0.2">
      <c r="A10" s="10" t="s">
        <v>44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ht="14.25" customHeight="1" x14ac:dyDescent="0.2">
      <c r="A11" s="10" t="s">
        <v>45</v>
      </c>
      <c r="B11" s="10">
        <v>1</v>
      </c>
      <c r="C11" s="10">
        <v>1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x14ac:dyDescent="0.2">
      <c r="A12" s="10" t="s">
        <v>46</v>
      </c>
      <c r="B12" s="10">
        <v>3</v>
      </c>
      <c r="C12" s="10">
        <v>3</v>
      </c>
      <c r="D12" s="10">
        <v>0</v>
      </c>
      <c r="E12" s="10">
        <v>0</v>
      </c>
      <c r="F12" s="10">
        <v>6</v>
      </c>
      <c r="G12" s="10">
        <v>6</v>
      </c>
      <c r="H12" s="10">
        <v>0</v>
      </c>
      <c r="I12" s="10">
        <v>0</v>
      </c>
    </row>
    <row r="13" spans="1:9" x14ac:dyDescent="0.2">
      <c r="A13" s="10" t="s">
        <v>47</v>
      </c>
      <c r="B13" s="10">
        <v>2</v>
      </c>
      <c r="C13" s="10">
        <v>2</v>
      </c>
      <c r="D13" s="10">
        <v>0</v>
      </c>
      <c r="E13" s="10">
        <v>0</v>
      </c>
      <c r="F13" s="10">
        <v>9</v>
      </c>
      <c r="G13" s="10">
        <v>9</v>
      </c>
      <c r="H13" s="10">
        <v>0</v>
      </c>
      <c r="I13" s="10">
        <v>0</v>
      </c>
    </row>
    <row r="14" spans="1:9" x14ac:dyDescent="0.2">
      <c r="A14" s="10" t="s">
        <v>48</v>
      </c>
      <c r="B14" s="10">
        <v>3</v>
      </c>
      <c r="C14" s="10">
        <v>3</v>
      </c>
      <c r="D14" s="10">
        <v>0</v>
      </c>
      <c r="E14" s="10">
        <v>0</v>
      </c>
      <c r="F14" s="10">
        <v>12</v>
      </c>
      <c r="G14" s="10">
        <v>12</v>
      </c>
      <c r="H14" s="10">
        <v>0</v>
      </c>
      <c r="I14" s="10">
        <v>0</v>
      </c>
    </row>
    <row r="15" spans="1:9" x14ac:dyDescent="0.2">
      <c r="A15" s="10" t="s">
        <v>49</v>
      </c>
      <c r="B15" s="10">
        <v>9</v>
      </c>
      <c r="C15" s="10">
        <v>9</v>
      </c>
      <c r="D15" s="10">
        <v>0</v>
      </c>
      <c r="E15" s="10">
        <v>0</v>
      </c>
      <c r="F15" s="10">
        <v>17</v>
      </c>
      <c r="G15" s="10">
        <v>17</v>
      </c>
      <c r="H15" s="10">
        <v>0</v>
      </c>
      <c r="I15" s="10">
        <v>0</v>
      </c>
    </row>
    <row r="16" spans="1:9" x14ac:dyDescent="0.2">
      <c r="A16" s="10" t="s">
        <v>50</v>
      </c>
      <c r="B16" s="10">
        <v>6</v>
      </c>
      <c r="C16" s="10">
        <v>6</v>
      </c>
      <c r="D16" s="10">
        <v>0</v>
      </c>
      <c r="E16" s="10">
        <v>0</v>
      </c>
      <c r="F16" s="10">
        <v>17</v>
      </c>
      <c r="G16" s="10">
        <v>17</v>
      </c>
      <c r="H16" s="10">
        <v>0</v>
      </c>
      <c r="I16" s="10">
        <v>0</v>
      </c>
    </row>
    <row r="17" spans="1:9" x14ac:dyDescent="0.2">
      <c r="A17" s="10" t="s">
        <v>51</v>
      </c>
      <c r="B17" s="10">
        <v>19</v>
      </c>
      <c r="C17" s="10">
        <v>19</v>
      </c>
      <c r="D17" s="10">
        <v>0</v>
      </c>
      <c r="E17" s="10">
        <v>0</v>
      </c>
      <c r="F17" s="10">
        <v>36</v>
      </c>
      <c r="G17" s="10">
        <v>36</v>
      </c>
      <c r="H17" s="10">
        <v>0</v>
      </c>
      <c r="I17" s="10">
        <v>0</v>
      </c>
    </row>
    <row r="18" spans="1:9" x14ac:dyDescent="0.2">
      <c r="A18" s="10" t="s">
        <v>52</v>
      </c>
      <c r="B18" s="10">
        <v>24</v>
      </c>
      <c r="C18" s="10">
        <v>24</v>
      </c>
      <c r="D18" s="10">
        <v>0</v>
      </c>
      <c r="E18" s="10">
        <v>0</v>
      </c>
      <c r="F18" s="10">
        <v>39</v>
      </c>
      <c r="G18" s="10">
        <v>38</v>
      </c>
      <c r="H18" s="10">
        <v>0</v>
      </c>
      <c r="I18" s="10">
        <v>1</v>
      </c>
    </row>
    <row r="19" spans="1:9" x14ac:dyDescent="0.2">
      <c r="A19" s="10" t="s">
        <v>53</v>
      </c>
      <c r="B19" s="10">
        <v>51</v>
      </c>
      <c r="C19" s="10">
        <v>51</v>
      </c>
      <c r="D19" s="10">
        <v>0</v>
      </c>
      <c r="E19" s="10">
        <v>0</v>
      </c>
      <c r="F19" s="10">
        <v>78</v>
      </c>
      <c r="G19" s="10">
        <v>78</v>
      </c>
      <c r="H19" s="10">
        <v>0</v>
      </c>
      <c r="I19" s="10">
        <v>0</v>
      </c>
    </row>
    <row r="20" spans="1:9" x14ac:dyDescent="0.2">
      <c r="A20" s="10" t="s">
        <v>54</v>
      </c>
      <c r="B20" s="10">
        <v>63</v>
      </c>
      <c r="C20" s="10">
        <v>62</v>
      </c>
      <c r="D20" s="10">
        <v>0</v>
      </c>
      <c r="E20" s="10">
        <v>1</v>
      </c>
      <c r="F20" s="10">
        <v>95</v>
      </c>
      <c r="G20" s="10">
        <v>94</v>
      </c>
      <c r="H20" s="10">
        <v>0</v>
      </c>
      <c r="I20" s="10">
        <v>1</v>
      </c>
    </row>
    <row r="21" spans="1:9" x14ac:dyDescent="0.2">
      <c r="A21" s="10" t="s">
        <v>55</v>
      </c>
      <c r="B21" s="10">
        <v>71</v>
      </c>
      <c r="C21" s="10">
        <v>68</v>
      </c>
      <c r="D21" s="10">
        <v>1</v>
      </c>
      <c r="E21" s="10">
        <v>2</v>
      </c>
      <c r="F21" s="10">
        <v>135</v>
      </c>
      <c r="G21" s="10">
        <v>131</v>
      </c>
      <c r="H21" s="10">
        <v>1</v>
      </c>
      <c r="I21" s="10">
        <v>3</v>
      </c>
    </row>
    <row r="22" spans="1:9" x14ac:dyDescent="0.2">
      <c r="A22" s="10" t="s">
        <v>56</v>
      </c>
      <c r="B22" s="10">
        <v>108</v>
      </c>
      <c r="C22" s="10">
        <v>108</v>
      </c>
      <c r="D22" s="10">
        <v>0</v>
      </c>
      <c r="E22" s="10">
        <v>0</v>
      </c>
      <c r="F22" s="10">
        <v>175</v>
      </c>
      <c r="G22" s="10">
        <v>171</v>
      </c>
      <c r="H22" s="10">
        <v>0</v>
      </c>
      <c r="I22" s="10">
        <v>4</v>
      </c>
    </row>
    <row r="23" spans="1:9" x14ac:dyDescent="0.2">
      <c r="A23" s="10" t="s">
        <v>57</v>
      </c>
      <c r="B23" s="10">
        <v>157</v>
      </c>
      <c r="C23" s="10">
        <v>154</v>
      </c>
      <c r="D23" s="10">
        <v>0</v>
      </c>
      <c r="E23" s="10">
        <v>3</v>
      </c>
      <c r="F23" s="10">
        <v>160</v>
      </c>
      <c r="G23" s="10">
        <v>159</v>
      </c>
      <c r="H23" s="10">
        <v>1</v>
      </c>
      <c r="I23" s="10">
        <v>0</v>
      </c>
    </row>
    <row r="24" spans="1:9" x14ac:dyDescent="0.2">
      <c r="A24" s="10" t="s">
        <v>288</v>
      </c>
      <c r="B24" s="10">
        <v>172</v>
      </c>
      <c r="C24" s="10">
        <v>170</v>
      </c>
      <c r="D24" s="10">
        <v>0</v>
      </c>
      <c r="E24" s="10">
        <v>2</v>
      </c>
      <c r="F24" s="10">
        <v>201</v>
      </c>
      <c r="G24" s="10">
        <v>198</v>
      </c>
      <c r="H24" s="10">
        <v>0</v>
      </c>
      <c r="I24" s="10">
        <v>3</v>
      </c>
    </row>
    <row r="25" spans="1:9" x14ac:dyDescent="0.2">
      <c r="A25" s="10" t="s">
        <v>59</v>
      </c>
      <c r="B25" s="10">
        <v>164</v>
      </c>
      <c r="C25" s="10">
        <v>163</v>
      </c>
      <c r="D25" s="10">
        <v>0</v>
      </c>
      <c r="E25" s="10">
        <v>1</v>
      </c>
      <c r="F25" s="10">
        <v>197</v>
      </c>
      <c r="G25" s="10">
        <v>192</v>
      </c>
      <c r="H25" s="10">
        <v>0</v>
      </c>
      <c r="I25" s="10">
        <v>5</v>
      </c>
    </row>
    <row r="26" spans="1:9" x14ac:dyDescent="0.2">
      <c r="A26" s="10" t="s">
        <v>60</v>
      </c>
      <c r="B26" s="10">
        <v>163</v>
      </c>
      <c r="C26" s="10">
        <v>162</v>
      </c>
      <c r="D26" s="10">
        <v>0</v>
      </c>
      <c r="E26" s="10">
        <v>1</v>
      </c>
      <c r="F26" s="10">
        <v>191</v>
      </c>
      <c r="G26" s="10">
        <v>183</v>
      </c>
      <c r="H26" s="10">
        <v>0</v>
      </c>
      <c r="I26" s="10">
        <v>8</v>
      </c>
    </row>
    <row r="27" spans="1:9" x14ac:dyDescent="0.2">
      <c r="A27" s="10" t="s">
        <v>61</v>
      </c>
      <c r="B27" s="10">
        <v>182</v>
      </c>
      <c r="C27" s="10">
        <v>174</v>
      </c>
      <c r="D27" s="10">
        <v>0</v>
      </c>
      <c r="E27" s="10">
        <v>8</v>
      </c>
      <c r="F27" s="10">
        <v>153</v>
      </c>
      <c r="G27" s="10">
        <v>145</v>
      </c>
      <c r="H27" s="10">
        <v>0</v>
      </c>
      <c r="I27" s="10">
        <v>8</v>
      </c>
    </row>
    <row r="28" spans="1:9" x14ac:dyDescent="0.2">
      <c r="A28" s="10" t="s">
        <v>62</v>
      </c>
      <c r="B28" s="10">
        <v>147</v>
      </c>
      <c r="C28" s="10">
        <v>141</v>
      </c>
      <c r="D28" s="10">
        <v>0</v>
      </c>
      <c r="E28" s="10">
        <v>6</v>
      </c>
      <c r="F28" s="10">
        <v>131</v>
      </c>
      <c r="G28" s="10">
        <v>122</v>
      </c>
      <c r="H28" s="10">
        <v>0</v>
      </c>
      <c r="I28" s="10">
        <v>9</v>
      </c>
    </row>
    <row r="29" spans="1:9" x14ac:dyDescent="0.2">
      <c r="A29" s="10" t="s">
        <v>63</v>
      </c>
      <c r="B29" s="10">
        <v>136</v>
      </c>
      <c r="C29" s="10">
        <v>129</v>
      </c>
      <c r="D29" s="10">
        <v>0</v>
      </c>
      <c r="E29" s="10">
        <v>7</v>
      </c>
      <c r="F29" s="10">
        <v>150</v>
      </c>
      <c r="G29" s="10">
        <v>130</v>
      </c>
      <c r="H29" s="10">
        <v>1</v>
      </c>
      <c r="I29" s="10">
        <v>19</v>
      </c>
    </row>
    <row r="30" spans="1:9" x14ac:dyDescent="0.2">
      <c r="A30" s="10" t="s">
        <v>64</v>
      </c>
      <c r="B30" s="10">
        <v>134</v>
      </c>
      <c r="C30" s="10">
        <v>125</v>
      </c>
      <c r="D30" s="10">
        <v>0</v>
      </c>
      <c r="E30" s="10">
        <v>9</v>
      </c>
      <c r="F30" s="10">
        <v>112</v>
      </c>
      <c r="G30" s="10">
        <v>98</v>
      </c>
      <c r="H30" s="10">
        <v>0</v>
      </c>
      <c r="I30" s="10">
        <v>14</v>
      </c>
    </row>
    <row r="31" spans="1:9" x14ac:dyDescent="0.2">
      <c r="A31" s="10" t="s">
        <v>65</v>
      </c>
      <c r="B31" s="10">
        <v>120</v>
      </c>
      <c r="C31" s="10">
        <v>106</v>
      </c>
      <c r="D31" s="10">
        <v>1</v>
      </c>
      <c r="E31" s="10">
        <v>13</v>
      </c>
      <c r="F31" s="10">
        <v>94</v>
      </c>
      <c r="G31" s="10">
        <v>79</v>
      </c>
      <c r="H31" s="10">
        <v>0</v>
      </c>
      <c r="I31" s="10">
        <v>15</v>
      </c>
    </row>
    <row r="32" spans="1:9" x14ac:dyDescent="0.2">
      <c r="A32" s="10" t="s">
        <v>66</v>
      </c>
      <c r="B32" s="10">
        <v>127</v>
      </c>
      <c r="C32" s="10">
        <v>114</v>
      </c>
      <c r="D32" s="10">
        <v>0</v>
      </c>
      <c r="E32" s="10">
        <v>13</v>
      </c>
      <c r="F32" s="10">
        <v>91</v>
      </c>
      <c r="G32" s="10">
        <v>81</v>
      </c>
      <c r="H32" s="10">
        <v>0</v>
      </c>
      <c r="I32" s="10">
        <v>10</v>
      </c>
    </row>
    <row r="33" spans="1:9" x14ac:dyDescent="0.2">
      <c r="A33" s="10" t="s">
        <v>67</v>
      </c>
      <c r="B33" s="10">
        <v>91</v>
      </c>
      <c r="C33" s="10">
        <v>85</v>
      </c>
      <c r="D33" s="10">
        <v>0</v>
      </c>
      <c r="E33" s="10">
        <v>6</v>
      </c>
      <c r="F33" s="10">
        <v>75</v>
      </c>
      <c r="G33" s="10">
        <v>59</v>
      </c>
      <c r="H33" s="10">
        <v>2</v>
      </c>
      <c r="I33" s="10">
        <v>14</v>
      </c>
    </row>
    <row r="34" spans="1:9" x14ac:dyDescent="0.2">
      <c r="A34" s="10" t="s">
        <v>68</v>
      </c>
      <c r="B34" s="10">
        <v>101</v>
      </c>
      <c r="C34" s="10">
        <v>92</v>
      </c>
      <c r="D34" s="10">
        <v>1</v>
      </c>
      <c r="E34" s="10">
        <v>8</v>
      </c>
      <c r="F34" s="10">
        <v>89</v>
      </c>
      <c r="G34" s="10">
        <v>63</v>
      </c>
      <c r="H34" s="10">
        <v>0</v>
      </c>
      <c r="I34" s="10">
        <v>26</v>
      </c>
    </row>
    <row r="35" spans="1:9" x14ac:dyDescent="0.2">
      <c r="A35" s="10" t="s">
        <v>69</v>
      </c>
      <c r="B35" s="10">
        <v>68</v>
      </c>
      <c r="C35" s="10">
        <v>57</v>
      </c>
      <c r="D35" s="10">
        <v>0</v>
      </c>
      <c r="E35" s="10">
        <v>11</v>
      </c>
      <c r="F35" s="10">
        <v>68</v>
      </c>
      <c r="G35" s="10">
        <v>48</v>
      </c>
      <c r="H35" s="10">
        <v>0</v>
      </c>
      <c r="I35" s="10">
        <v>20</v>
      </c>
    </row>
    <row r="36" spans="1:9" x14ac:dyDescent="0.2">
      <c r="A36" s="10" t="s">
        <v>70</v>
      </c>
      <c r="B36" s="10">
        <v>81</v>
      </c>
      <c r="C36" s="10">
        <v>60</v>
      </c>
      <c r="D36" s="10">
        <v>0</v>
      </c>
      <c r="E36" s="10">
        <v>21</v>
      </c>
      <c r="F36" s="10">
        <v>58</v>
      </c>
      <c r="G36" s="10">
        <v>43</v>
      </c>
      <c r="H36" s="10">
        <v>1</v>
      </c>
      <c r="I36" s="10">
        <v>14</v>
      </c>
    </row>
    <row r="37" spans="1:9" x14ac:dyDescent="0.2">
      <c r="A37" s="10" t="s">
        <v>71</v>
      </c>
      <c r="B37" s="10">
        <v>81</v>
      </c>
      <c r="C37" s="10">
        <v>67</v>
      </c>
      <c r="D37" s="10">
        <v>0</v>
      </c>
      <c r="E37" s="10">
        <v>14</v>
      </c>
      <c r="F37" s="10">
        <v>77</v>
      </c>
      <c r="G37" s="10">
        <v>51</v>
      </c>
      <c r="H37" s="10">
        <v>0</v>
      </c>
      <c r="I37" s="10">
        <v>26</v>
      </c>
    </row>
    <row r="38" spans="1:9" x14ac:dyDescent="0.2">
      <c r="A38" s="10" t="s">
        <v>72</v>
      </c>
      <c r="B38" s="10">
        <v>66</v>
      </c>
      <c r="C38" s="10">
        <v>53</v>
      </c>
      <c r="D38" s="10">
        <v>0</v>
      </c>
      <c r="E38" s="10">
        <v>13</v>
      </c>
      <c r="F38" s="10">
        <v>66</v>
      </c>
      <c r="G38" s="10">
        <v>56</v>
      </c>
      <c r="H38" s="10">
        <v>0</v>
      </c>
      <c r="I38" s="10">
        <v>10</v>
      </c>
    </row>
    <row r="39" spans="1:9" x14ac:dyDescent="0.2">
      <c r="A39" s="10" t="s">
        <v>73</v>
      </c>
      <c r="B39" s="10">
        <v>67</v>
      </c>
      <c r="C39" s="10">
        <v>50</v>
      </c>
      <c r="D39" s="10">
        <v>0</v>
      </c>
      <c r="E39" s="10">
        <v>17</v>
      </c>
      <c r="F39" s="10">
        <v>55</v>
      </c>
      <c r="G39" s="10">
        <v>28</v>
      </c>
      <c r="H39" s="10">
        <v>0</v>
      </c>
      <c r="I39" s="10">
        <v>27</v>
      </c>
    </row>
    <row r="40" spans="1:9" x14ac:dyDescent="0.2">
      <c r="A40" s="10" t="s">
        <v>74</v>
      </c>
      <c r="B40" s="10">
        <v>58</v>
      </c>
      <c r="C40" s="10">
        <v>40</v>
      </c>
      <c r="D40" s="10">
        <v>0</v>
      </c>
      <c r="E40" s="10">
        <v>18</v>
      </c>
      <c r="F40" s="10">
        <v>50</v>
      </c>
      <c r="G40" s="10">
        <v>25</v>
      </c>
      <c r="H40" s="10">
        <v>0</v>
      </c>
      <c r="I40" s="10">
        <v>25</v>
      </c>
    </row>
    <row r="41" spans="1:9" x14ac:dyDescent="0.2">
      <c r="A41" s="10" t="s">
        <v>75</v>
      </c>
      <c r="B41" s="10">
        <v>56</v>
      </c>
      <c r="C41" s="10">
        <v>33</v>
      </c>
      <c r="D41" s="10">
        <v>0</v>
      </c>
      <c r="E41" s="10">
        <v>23</v>
      </c>
      <c r="F41" s="10">
        <v>47</v>
      </c>
      <c r="G41" s="10">
        <v>22</v>
      </c>
      <c r="H41" s="10">
        <v>0</v>
      </c>
      <c r="I41" s="10">
        <v>25</v>
      </c>
    </row>
    <row r="42" spans="1:9" x14ac:dyDescent="0.2">
      <c r="A42" s="10" t="s">
        <v>76</v>
      </c>
      <c r="B42" s="10">
        <v>51</v>
      </c>
      <c r="C42" s="10">
        <v>32</v>
      </c>
      <c r="D42" s="10">
        <v>1</v>
      </c>
      <c r="E42" s="10">
        <v>18</v>
      </c>
      <c r="F42" s="10">
        <v>39</v>
      </c>
      <c r="G42" s="10">
        <v>21</v>
      </c>
      <c r="H42" s="10">
        <v>0</v>
      </c>
      <c r="I42" s="10">
        <v>18</v>
      </c>
    </row>
    <row r="43" spans="1:9" x14ac:dyDescent="0.2">
      <c r="A43" s="10" t="s">
        <v>80</v>
      </c>
      <c r="B43" s="10">
        <v>43</v>
      </c>
      <c r="C43" s="10">
        <v>20</v>
      </c>
      <c r="D43" s="10">
        <v>1</v>
      </c>
      <c r="E43" s="10">
        <v>22</v>
      </c>
      <c r="F43" s="10">
        <v>46</v>
      </c>
      <c r="G43" s="10">
        <v>32</v>
      </c>
      <c r="H43" s="10">
        <v>2</v>
      </c>
      <c r="I43" s="10">
        <v>12</v>
      </c>
    </row>
    <row r="44" spans="1:9" x14ac:dyDescent="0.2">
      <c r="A44" s="10" t="s">
        <v>81</v>
      </c>
      <c r="B44" s="10">
        <v>38</v>
      </c>
      <c r="C44" s="10">
        <v>17</v>
      </c>
      <c r="D44" s="10">
        <v>0</v>
      </c>
      <c r="E44" s="10">
        <v>21</v>
      </c>
      <c r="F44" s="10">
        <v>46</v>
      </c>
      <c r="G44" s="10">
        <v>24</v>
      </c>
      <c r="H44" s="10">
        <v>0</v>
      </c>
      <c r="I44" s="10">
        <v>22</v>
      </c>
    </row>
    <row r="45" spans="1:9" x14ac:dyDescent="0.2">
      <c r="A45" s="10" t="s">
        <v>82</v>
      </c>
      <c r="B45" s="10">
        <v>45</v>
      </c>
      <c r="C45" s="10">
        <v>22</v>
      </c>
      <c r="D45" s="10">
        <v>1</v>
      </c>
      <c r="E45" s="10">
        <v>22</v>
      </c>
      <c r="F45" s="10">
        <v>24</v>
      </c>
      <c r="G45" s="10">
        <v>16</v>
      </c>
      <c r="H45" s="10">
        <v>0</v>
      </c>
      <c r="I45" s="10">
        <v>8</v>
      </c>
    </row>
    <row r="46" spans="1:9" x14ac:dyDescent="0.2">
      <c r="A46" s="10" t="s">
        <v>83</v>
      </c>
      <c r="B46" s="10">
        <v>40</v>
      </c>
      <c r="C46" s="10">
        <v>19</v>
      </c>
      <c r="D46" s="10">
        <v>0</v>
      </c>
      <c r="E46" s="10">
        <v>21</v>
      </c>
      <c r="F46" s="10">
        <v>21</v>
      </c>
      <c r="G46" s="10">
        <v>9</v>
      </c>
      <c r="H46" s="10">
        <v>1</v>
      </c>
      <c r="I46" s="10">
        <v>11</v>
      </c>
    </row>
    <row r="47" spans="1:9" x14ac:dyDescent="0.2">
      <c r="A47" s="10" t="s">
        <v>84</v>
      </c>
      <c r="B47" s="10">
        <v>33</v>
      </c>
      <c r="C47" s="10">
        <v>9</v>
      </c>
      <c r="D47" s="10">
        <v>0</v>
      </c>
      <c r="E47" s="10">
        <v>24</v>
      </c>
      <c r="F47" s="10">
        <v>27</v>
      </c>
      <c r="G47" s="10">
        <v>10</v>
      </c>
      <c r="H47" s="10">
        <v>0</v>
      </c>
      <c r="I47" s="10">
        <v>17</v>
      </c>
    </row>
    <row r="48" spans="1:9" x14ac:dyDescent="0.2">
      <c r="A48" s="10" t="s">
        <v>85</v>
      </c>
      <c r="B48" s="10">
        <v>36</v>
      </c>
      <c r="C48" s="10">
        <v>10</v>
      </c>
      <c r="D48" s="10">
        <v>1</v>
      </c>
      <c r="E48" s="10">
        <v>25</v>
      </c>
      <c r="F48" s="10">
        <v>31</v>
      </c>
      <c r="G48" s="10">
        <v>10</v>
      </c>
      <c r="H48" s="10">
        <v>0</v>
      </c>
      <c r="I48" s="10">
        <v>21</v>
      </c>
    </row>
    <row r="49" spans="1:9" x14ac:dyDescent="0.2">
      <c r="A49" s="10" t="s">
        <v>86</v>
      </c>
      <c r="B49" s="10">
        <v>51</v>
      </c>
      <c r="C49" s="10">
        <v>20</v>
      </c>
      <c r="D49" s="10">
        <v>0</v>
      </c>
      <c r="E49" s="10">
        <v>31</v>
      </c>
      <c r="F49" s="10">
        <v>24</v>
      </c>
      <c r="G49" s="10">
        <v>11</v>
      </c>
      <c r="H49" s="10">
        <v>1</v>
      </c>
      <c r="I49" s="10">
        <v>12</v>
      </c>
    </row>
    <row r="50" spans="1:9" x14ac:dyDescent="0.2">
      <c r="A50" s="10" t="s">
        <v>87</v>
      </c>
      <c r="B50" s="10">
        <v>25</v>
      </c>
      <c r="C50" s="10">
        <v>9</v>
      </c>
      <c r="D50" s="10">
        <v>0</v>
      </c>
      <c r="E50" s="10">
        <v>16</v>
      </c>
      <c r="F50" s="10">
        <v>18</v>
      </c>
      <c r="G50" s="10">
        <v>5</v>
      </c>
      <c r="H50" s="10">
        <v>0</v>
      </c>
      <c r="I50" s="10">
        <v>13</v>
      </c>
    </row>
    <row r="51" spans="1:9" x14ac:dyDescent="0.2">
      <c r="A51" s="10" t="s">
        <v>88</v>
      </c>
      <c r="B51" s="10">
        <v>18</v>
      </c>
      <c r="C51" s="10">
        <v>7</v>
      </c>
      <c r="D51" s="10">
        <v>0</v>
      </c>
      <c r="E51" s="10">
        <v>11</v>
      </c>
      <c r="F51" s="10">
        <v>21</v>
      </c>
      <c r="G51" s="10">
        <v>6</v>
      </c>
      <c r="H51" s="10">
        <v>0</v>
      </c>
      <c r="I51" s="10">
        <v>15</v>
      </c>
    </row>
    <row r="52" spans="1:9" x14ac:dyDescent="0.2">
      <c r="A52" s="10" t="s">
        <v>89</v>
      </c>
      <c r="B52" s="10">
        <v>13</v>
      </c>
      <c r="C52" s="10">
        <v>1</v>
      </c>
      <c r="D52" s="10">
        <v>0</v>
      </c>
      <c r="E52" s="10">
        <v>12</v>
      </c>
      <c r="F52" s="10">
        <v>18</v>
      </c>
      <c r="G52" s="10">
        <v>7</v>
      </c>
      <c r="H52" s="10">
        <v>0</v>
      </c>
      <c r="I52" s="10">
        <v>11</v>
      </c>
    </row>
    <row r="53" spans="1:9" x14ac:dyDescent="0.2">
      <c r="A53" s="10" t="s">
        <v>128</v>
      </c>
      <c r="B53" s="10">
        <v>204</v>
      </c>
      <c r="C53" s="10">
        <v>46</v>
      </c>
      <c r="D53" s="10">
        <v>18</v>
      </c>
      <c r="E53" s="10">
        <v>140</v>
      </c>
      <c r="F53" s="10">
        <v>107</v>
      </c>
      <c r="G53" s="10">
        <v>46</v>
      </c>
      <c r="H53" s="10">
        <v>5</v>
      </c>
      <c r="I53" s="10">
        <v>56</v>
      </c>
    </row>
    <row r="56" spans="1:9" x14ac:dyDescent="0.2">
      <c r="A56" s="7"/>
    </row>
    <row r="57" spans="1:9" x14ac:dyDescent="0.2">
      <c r="A57" s="7"/>
    </row>
    <row r="58" spans="1:9" x14ac:dyDescent="0.2">
      <c r="A58" s="7"/>
    </row>
    <row r="59" spans="1:9" x14ac:dyDescent="0.2">
      <c r="A59" s="7"/>
    </row>
    <row r="60" spans="1:9" x14ac:dyDescent="0.2">
      <c r="A60" s="7"/>
    </row>
    <row r="61" spans="1:9" x14ac:dyDescent="0.2">
      <c r="A61" s="7"/>
    </row>
    <row r="62" spans="1:9" x14ac:dyDescent="0.2">
      <c r="A62" s="7"/>
    </row>
    <row r="63" spans="1:9" x14ac:dyDescent="0.2">
      <c r="A63" s="7"/>
    </row>
    <row r="64" spans="1:9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  <row r="75" spans="1:1" x14ac:dyDescent="0.2">
      <c r="A75" s="7"/>
    </row>
    <row r="76" spans="1:1" x14ac:dyDescent="0.2">
      <c r="A76" s="7"/>
    </row>
    <row r="77" spans="1:1" x14ac:dyDescent="0.2">
      <c r="A77" s="7"/>
    </row>
    <row r="78" spans="1:1" x14ac:dyDescent="0.2">
      <c r="A78" s="7"/>
    </row>
    <row r="79" spans="1:1" x14ac:dyDescent="0.2">
      <c r="A79" s="7"/>
    </row>
    <row r="80" spans="1:1" x14ac:dyDescent="0.2">
      <c r="A80" s="7"/>
    </row>
    <row r="81" spans="1:1" x14ac:dyDescent="0.2">
      <c r="A81" s="7"/>
    </row>
    <row r="82" spans="1:1" x14ac:dyDescent="0.2">
      <c r="A82" s="7"/>
    </row>
    <row r="83" spans="1:1" x14ac:dyDescent="0.2">
      <c r="A83" s="7"/>
    </row>
    <row r="84" spans="1:1" x14ac:dyDescent="0.2">
      <c r="A84" s="7"/>
    </row>
    <row r="85" spans="1:1" x14ac:dyDescent="0.2">
      <c r="A85" s="7"/>
    </row>
    <row r="86" spans="1:1" x14ac:dyDescent="0.2">
      <c r="A86" s="7"/>
    </row>
    <row r="87" spans="1:1" x14ac:dyDescent="0.2">
      <c r="A87" s="7"/>
    </row>
    <row r="88" spans="1:1" x14ac:dyDescent="0.2">
      <c r="A88" s="7"/>
    </row>
    <row r="89" spans="1:1" x14ac:dyDescent="0.2">
      <c r="A89" s="7"/>
    </row>
    <row r="90" spans="1:1" x14ac:dyDescent="0.2">
      <c r="A90" s="7"/>
    </row>
    <row r="91" spans="1:1" x14ac:dyDescent="0.2">
      <c r="A91" s="7"/>
    </row>
    <row r="92" spans="1:1" x14ac:dyDescent="0.2">
      <c r="A92" s="7"/>
    </row>
    <row r="93" spans="1:1" x14ac:dyDescent="0.2">
      <c r="A93" s="7"/>
    </row>
    <row r="94" spans="1:1" x14ac:dyDescent="0.2">
      <c r="A94" s="7"/>
    </row>
    <row r="95" spans="1:1" x14ac:dyDescent="0.2">
      <c r="A95" s="7"/>
    </row>
    <row r="96" spans="1:1" x14ac:dyDescent="0.2">
      <c r="A96" s="7"/>
    </row>
    <row r="97" spans="1:1" x14ac:dyDescent="0.2">
      <c r="A97" s="7"/>
    </row>
    <row r="98" spans="1:1" x14ac:dyDescent="0.2">
      <c r="A98" s="7"/>
    </row>
    <row r="99" spans="1:1" x14ac:dyDescent="0.2">
      <c r="A99" s="7"/>
    </row>
    <row r="100" spans="1:1" x14ac:dyDescent="0.2">
      <c r="A100" s="7"/>
    </row>
    <row r="101" spans="1:1" x14ac:dyDescent="0.2">
      <c r="A101" s="7"/>
    </row>
    <row r="102" spans="1:1" x14ac:dyDescent="0.2">
      <c r="A102" s="7"/>
    </row>
    <row r="103" spans="1:1" x14ac:dyDescent="0.2">
      <c r="A103" s="7"/>
    </row>
    <row r="104" spans="1:1" x14ac:dyDescent="0.2">
      <c r="A104" s="7"/>
    </row>
    <row r="105" spans="1:1" x14ac:dyDescent="0.2">
      <c r="A105" s="7"/>
    </row>
    <row r="106" spans="1:1" x14ac:dyDescent="0.2">
      <c r="A106" s="7"/>
    </row>
    <row r="107" spans="1:1" x14ac:dyDescent="0.2">
      <c r="A107" s="7"/>
    </row>
    <row r="108" spans="1:1" x14ac:dyDescent="0.2">
      <c r="A108" s="7"/>
    </row>
    <row r="109" spans="1:1" x14ac:dyDescent="0.2">
      <c r="A109" s="7"/>
    </row>
    <row r="110" spans="1:1" x14ac:dyDescent="0.2">
      <c r="A110" s="7"/>
    </row>
    <row r="111" spans="1:1" x14ac:dyDescent="0.2">
      <c r="A111" s="7"/>
    </row>
  </sheetData>
  <mergeCells count="2">
    <mergeCell ref="B4:E4"/>
    <mergeCell ref="F4:I4"/>
  </mergeCells>
  <phoneticPr fontId="0" type="noConversion"/>
  <pageMargins left="0.31496062992125984" right="0.19685039370078741" top="0.43307086614173229" bottom="0.74803149606299213" header="0.31496062992125984" footer="0.31496062992125984"/>
  <pageSetup paperSize="9"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A1:B12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52.7109375" style="10" customWidth="1"/>
    <col min="2" max="16384" width="11.42578125" style="10"/>
  </cols>
  <sheetData>
    <row r="1" spans="1:2" x14ac:dyDescent="0.2">
      <c r="A1" s="11" t="s">
        <v>614</v>
      </c>
    </row>
    <row r="2" spans="1:2" x14ac:dyDescent="0.2">
      <c r="A2" s="12" t="s">
        <v>615</v>
      </c>
    </row>
    <row r="4" spans="1:2" ht="19.5" customHeight="1" x14ac:dyDescent="0.2">
      <c r="A4" s="13"/>
      <c r="B4" s="51" t="s">
        <v>93</v>
      </c>
    </row>
    <row r="5" spans="1:2" x14ac:dyDescent="0.2">
      <c r="A5" s="10" t="s">
        <v>95</v>
      </c>
    </row>
    <row r="6" spans="1:2" x14ac:dyDescent="0.2">
      <c r="A6" s="52" t="s">
        <v>157</v>
      </c>
      <c r="B6" s="10">
        <v>2787</v>
      </c>
    </row>
    <row r="7" spans="1:2" x14ac:dyDescent="0.2">
      <c r="A7" s="52" t="s">
        <v>26</v>
      </c>
      <c r="B7" s="10">
        <v>2352</v>
      </c>
    </row>
    <row r="8" spans="1:2" x14ac:dyDescent="0.2">
      <c r="A8" s="52" t="s">
        <v>27</v>
      </c>
      <c r="B8" s="10">
        <v>2246</v>
      </c>
    </row>
    <row r="9" spans="1:2" x14ac:dyDescent="0.2">
      <c r="A9" s="10" t="s">
        <v>96</v>
      </c>
    </row>
    <row r="10" spans="1:2" x14ac:dyDescent="0.2">
      <c r="A10" s="52" t="s">
        <v>157</v>
      </c>
      <c r="B10" s="10">
        <v>2778</v>
      </c>
    </row>
    <row r="11" spans="1:2" x14ac:dyDescent="0.2">
      <c r="A11" s="52" t="s">
        <v>26</v>
      </c>
      <c r="B11" s="10">
        <v>2388</v>
      </c>
    </row>
    <row r="12" spans="1:2" x14ac:dyDescent="0.2">
      <c r="A12" s="52" t="s">
        <v>27</v>
      </c>
      <c r="B12" s="10">
        <v>2264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fitToPage="1"/>
  </sheetPr>
  <dimension ref="A1:A1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6384" width="11.42578125" style="1"/>
  </cols>
  <sheetData>
    <row r="1" spans="1:1" x14ac:dyDescent="0.2">
      <c r="A1" s="39" t="s">
        <v>392</v>
      </c>
    </row>
    <row r="2" spans="1:1" x14ac:dyDescent="0.2">
      <c r="A2" s="1" t="str">
        <f>D.1!A1</f>
        <v>D.1 Defuncions segons municipi de residència, municipi de la mort i sexe</v>
      </c>
    </row>
    <row r="3" spans="1:1" x14ac:dyDescent="0.2">
      <c r="A3" s="1" t="str">
        <f>D.2!A1</f>
        <v>D.2 Defuncions segons mes de l'any i sexe</v>
      </c>
    </row>
    <row r="4" spans="1:1" x14ac:dyDescent="0.2">
      <c r="A4" s="1" t="str">
        <f>D.3!A1</f>
        <v>D.3 Defuncions de menors d'un any segons edat i sexe</v>
      </c>
    </row>
    <row r="5" spans="1:1" x14ac:dyDescent="0.2">
      <c r="A5" s="1" t="str">
        <f>D.4!A1</f>
        <v>D.4 Defuncions segons edat, sexe i estat civil</v>
      </c>
    </row>
    <row r="6" spans="1:1" x14ac:dyDescent="0.2">
      <c r="A6" s="3" t="str">
        <f>D.5!A1</f>
        <v>D.5 Defuncions segons continent de nacionalitat i sexe</v>
      </c>
    </row>
    <row r="7" spans="1:1" x14ac:dyDescent="0.2">
      <c r="A7" s="3" t="str">
        <f>D.6!A1</f>
        <v>D.6 Defuncions segons nacionalitat, edat i sexe</v>
      </c>
    </row>
    <row r="8" spans="1:1" x14ac:dyDescent="0.2">
      <c r="A8" s="3" t="str">
        <f>D.7!A1</f>
        <v>D.7 Defuncions segons edat, any de naixement i sexe</v>
      </c>
    </row>
    <row r="10" spans="1:1" ht="13.5" x14ac:dyDescent="0.25">
      <c r="A10" s="40" t="s">
        <v>393</v>
      </c>
    </row>
    <row r="11" spans="1:1" x14ac:dyDescent="0.2">
      <c r="A11" s="41" t="str">
        <f>D.1!A2</f>
        <v>D.1 Defunciones según municipio de residencia, municipio de fallecimiento y sexo</v>
      </c>
    </row>
    <row r="12" spans="1:1" x14ac:dyDescent="0.2">
      <c r="A12" s="41" t="str">
        <f>D.2!A2</f>
        <v>D.2 Defunciones según mes del año y sexo</v>
      </c>
    </row>
    <row r="13" spans="1:1" x14ac:dyDescent="0.2">
      <c r="A13" s="41" t="str">
        <f>D.3!A2</f>
        <v>D.3 Defunciones de menores de un año según edad y sexo</v>
      </c>
    </row>
    <row r="14" spans="1:1" x14ac:dyDescent="0.2">
      <c r="A14" s="41" t="str">
        <f>D.4!A2</f>
        <v>D.4 Defunciones según edad, sexo y estado civil</v>
      </c>
    </row>
    <row r="15" spans="1:1" x14ac:dyDescent="0.2">
      <c r="A15" s="4" t="str">
        <f>D.5!A2</f>
        <v>D.5 Defunciones según continente de nacionalidad y sexo</v>
      </c>
    </row>
    <row r="16" spans="1:1" x14ac:dyDescent="0.2">
      <c r="A16" s="4" t="str">
        <f>D.6!A2</f>
        <v>D.6 Defunciones según nacionalidad, edad y sexo</v>
      </c>
    </row>
    <row r="17" spans="1:1" x14ac:dyDescent="0.2">
      <c r="A17" s="4" t="str">
        <f>D.7!A2</f>
        <v>D.7 Defunciones según edad, año de nacimiento y sexo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pageSetUpPr fitToPage="1"/>
  </sheetPr>
  <dimension ref="A1:F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7" style="10" customWidth="1"/>
    <col min="2" max="4" width="9.28515625" style="10" customWidth="1"/>
    <col min="5" max="16384" width="11.42578125" style="10"/>
  </cols>
  <sheetData>
    <row r="1" spans="1:6" x14ac:dyDescent="0.2">
      <c r="A1" s="11" t="s">
        <v>583</v>
      </c>
    </row>
    <row r="2" spans="1:6" x14ac:dyDescent="0.2">
      <c r="A2" s="12" t="s">
        <v>584</v>
      </c>
    </row>
    <row r="4" spans="1:6" ht="21" customHeight="1" x14ac:dyDescent="0.2">
      <c r="A4" s="13"/>
      <c r="B4" s="51" t="s">
        <v>90</v>
      </c>
      <c r="C4" s="51" t="s">
        <v>95</v>
      </c>
      <c r="D4" s="51" t="s">
        <v>96</v>
      </c>
    </row>
    <row r="5" spans="1:6" x14ac:dyDescent="0.2">
      <c r="A5" s="10" t="s">
        <v>131</v>
      </c>
      <c r="B5" s="10">
        <v>8372</v>
      </c>
      <c r="C5" s="10">
        <v>3973</v>
      </c>
      <c r="D5" s="10">
        <v>4399</v>
      </c>
      <c r="F5" s="62"/>
    </row>
    <row r="6" spans="1:6" x14ac:dyDescent="0.2">
      <c r="A6" s="10" t="s">
        <v>132</v>
      </c>
      <c r="B6" s="63">
        <v>11559</v>
      </c>
      <c r="C6" s="63">
        <v>5804</v>
      </c>
      <c r="D6" s="63">
        <v>5755</v>
      </c>
    </row>
    <row r="7" spans="1:6" x14ac:dyDescent="0.2">
      <c r="A7" s="10" t="s">
        <v>133</v>
      </c>
      <c r="B7" s="7">
        <v>7324</v>
      </c>
      <c r="C7" s="7">
        <v>3541</v>
      </c>
      <c r="D7" s="10">
        <v>3783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fitToPage="1"/>
  </sheetPr>
  <dimension ref="A1:D17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4.28515625" style="10" customWidth="1"/>
    <col min="2" max="2" width="9" style="10" customWidth="1"/>
    <col min="3" max="3" width="9.28515625" style="10" customWidth="1"/>
    <col min="4" max="4" width="9.140625" style="10" customWidth="1"/>
    <col min="5" max="5" width="8.7109375" style="10" customWidth="1"/>
    <col min="6" max="6" width="8.85546875" style="10" customWidth="1"/>
    <col min="7" max="8" width="9" style="10" customWidth="1"/>
    <col min="9" max="14" width="10.7109375" style="10" customWidth="1"/>
    <col min="15" max="16384" width="11.42578125" style="10"/>
  </cols>
  <sheetData>
    <row r="1" spans="1:4" x14ac:dyDescent="0.2">
      <c r="A1" s="11" t="s">
        <v>585</v>
      </c>
    </row>
    <row r="2" spans="1:4" x14ac:dyDescent="0.2">
      <c r="A2" s="12" t="s">
        <v>586</v>
      </c>
    </row>
    <row r="4" spans="1:4" x14ac:dyDescent="0.2">
      <c r="A4" s="13"/>
      <c r="B4" s="51" t="s">
        <v>93</v>
      </c>
      <c r="C4" s="51" t="s">
        <v>95</v>
      </c>
      <c r="D4" s="51" t="s">
        <v>96</v>
      </c>
    </row>
    <row r="5" spans="1:4" x14ac:dyDescent="0.2">
      <c r="A5" s="91" t="s">
        <v>90</v>
      </c>
      <c r="B5" s="33">
        <v>8372</v>
      </c>
      <c r="C5" s="33">
        <v>3973</v>
      </c>
      <c r="D5" s="33">
        <v>4399</v>
      </c>
    </row>
    <row r="6" spans="1:4" x14ac:dyDescent="0.2">
      <c r="A6" s="92" t="s">
        <v>99</v>
      </c>
      <c r="B6" s="7">
        <v>831</v>
      </c>
      <c r="C6" s="7">
        <v>406</v>
      </c>
      <c r="D6" s="7">
        <v>425</v>
      </c>
    </row>
    <row r="7" spans="1:4" x14ac:dyDescent="0.2">
      <c r="A7" s="92" t="s">
        <v>100</v>
      </c>
      <c r="B7" s="7">
        <v>718</v>
      </c>
      <c r="C7" s="7">
        <v>334</v>
      </c>
      <c r="D7" s="7">
        <v>384</v>
      </c>
    </row>
    <row r="8" spans="1:4" x14ac:dyDescent="0.2">
      <c r="A8" s="92" t="s">
        <v>101</v>
      </c>
      <c r="B8" s="7">
        <v>669</v>
      </c>
      <c r="C8" s="7">
        <v>326</v>
      </c>
      <c r="D8" s="7">
        <v>343</v>
      </c>
    </row>
    <row r="9" spans="1:4" x14ac:dyDescent="0.2">
      <c r="A9" s="92" t="s">
        <v>354</v>
      </c>
      <c r="B9" s="7">
        <v>662</v>
      </c>
      <c r="C9" s="7">
        <v>307</v>
      </c>
      <c r="D9" s="7">
        <v>355</v>
      </c>
    </row>
    <row r="10" spans="1:4" x14ac:dyDescent="0.2">
      <c r="A10" s="92" t="s">
        <v>141</v>
      </c>
      <c r="B10" s="7">
        <v>672</v>
      </c>
      <c r="C10" s="7">
        <v>319</v>
      </c>
      <c r="D10" s="7">
        <v>353</v>
      </c>
    </row>
    <row r="11" spans="1:4" x14ac:dyDescent="0.2">
      <c r="A11" s="92" t="s">
        <v>360</v>
      </c>
      <c r="B11" s="7">
        <v>646</v>
      </c>
      <c r="C11" s="7">
        <v>311</v>
      </c>
      <c r="D11" s="7">
        <v>335</v>
      </c>
    </row>
    <row r="12" spans="1:4" x14ac:dyDescent="0.2">
      <c r="A12" s="92" t="s">
        <v>102</v>
      </c>
      <c r="B12" s="7">
        <v>775</v>
      </c>
      <c r="C12" s="7">
        <v>385</v>
      </c>
      <c r="D12" s="7">
        <v>390</v>
      </c>
    </row>
    <row r="13" spans="1:4" x14ac:dyDescent="0.2">
      <c r="A13" s="92" t="s">
        <v>355</v>
      </c>
      <c r="B13" s="7">
        <v>749</v>
      </c>
      <c r="C13" s="7">
        <v>345</v>
      </c>
      <c r="D13" s="7">
        <v>404</v>
      </c>
    </row>
    <row r="14" spans="1:4" x14ac:dyDescent="0.2">
      <c r="A14" s="92" t="s">
        <v>356</v>
      </c>
      <c r="B14" s="7">
        <v>626</v>
      </c>
      <c r="C14" s="7">
        <v>304</v>
      </c>
      <c r="D14" s="7">
        <v>322</v>
      </c>
    </row>
    <row r="15" spans="1:4" x14ac:dyDescent="0.2">
      <c r="A15" s="92" t="s">
        <v>357</v>
      </c>
      <c r="B15" s="7">
        <v>636</v>
      </c>
      <c r="C15" s="7">
        <v>267</v>
      </c>
      <c r="D15" s="7">
        <v>369</v>
      </c>
    </row>
    <row r="16" spans="1:4" x14ac:dyDescent="0.2">
      <c r="A16" s="92" t="s">
        <v>358</v>
      </c>
      <c r="B16" s="7">
        <v>613</v>
      </c>
      <c r="C16" s="7">
        <v>304</v>
      </c>
      <c r="D16" s="7">
        <v>309</v>
      </c>
    </row>
    <row r="17" spans="1:4" x14ac:dyDescent="0.2">
      <c r="A17" s="92" t="s">
        <v>359</v>
      </c>
      <c r="B17" s="7">
        <v>775</v>
      </c>
      <c r="C17" s="7">
        <v>365</v>
      </c>
      <c r="D17" s="7">
        <v>410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82"/>
  <sheetViews>
    <sheetView workbookViewId="0">
      <selection activeCell="B12" sqref="B7:B12"/>
    </sheetView>
  </sheetViews>
  <sheetFormatPr baseColWidth="10" defaultColWidth="11.42578125" defaultRowHeight="12.75" x14ac:dyDescent="0.2"/>
  <cols>
    <col min="1" max="1" width="16.85546875" style="10" bestFit="1" customWidth="1"/>
    <col min="2" max="14" width="9" style="10" customWidth="1"/>
    <col min="15" max="16384" width="11.42578125" style="10"/>
  </cols>
  <sheetData>
    <row r="1" spans="1:14" x14ac:dyDescent="0.2">
      <c r="A1" s="11" t="s">
        <v>397</v>
      </c>
    </row>
    <row r="2" spans="1:14" ht="12.75" customHeight="1" x14ac:dyDescent="0.2">
      <c r="A2" s="12" t="s">
        <v>413</v>
      </c>
    </row>
    <row r="4" spans="1:14" ht="13.5" customHeight="1" x14ac:dyDescent="0.2">
      <c r="A4" s="13"/>
      <c r="B4" s="131" t="s">
        <v>111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3"/>
    </row>
    <row r="5" spans="1:14" ht="25.5" x14ac:dyDescent="0.2">
      <c r="A5" s="13" t="s">
        <v>109</v>
      </c>
      <c r="B5" s="14" t="s">
        <v>90</v>
      </c>
      <c r="C5" s="14" t="s">
        <v>415</v>
      </c>
      <c r="D5" s="14" t="s">
        <v>33</v>
      </c>
      <c r="E5" s="14" t="s">
        <v>34</v>
      </c>
      <c r="F5" s="14" t="s">
        <v>35</v>
      </c>
      <c r="G5" s="14" t="s">
        <v>36</v>
      </c>
      <c r="H5" s="14" t="s">
        <v>37</v>
      </c>
      <c r="I5" s="14" t="s">
        <v>38</v>
      </c>
      <c r="J5" s="14" t="s">
        <v>39</v>
      </c>
      <c r="K5" s="14" t="s">
        <v>40</v>
      </c>
      <c r="L5" s="14" t="s">
        <v>41</v>
      </c>
      <c r="M5" s="14" t="s">
        <v>112</v>
      </c>
      <c r="N5" s="14" t="s">
        <v>113</v>
      </c>
    </row>
    <row r="6" spans="1:14" ht="13.5" customHeight="1" x14ac:dyDescent="0.2">
      <c r="A6" s="11" t="s">
        <v>90</v>
      </c>
      <c r="B6" s="33">
        <v>5607</v>
      </c>
      <c r="C6" s="33">
        <v>27</v>
      </c>
      <c r="D6" s="33">
        <v>176</v>
      </c>
      <c r="E6" s="33">
        <v>534</v>
      </c>
      <c r="F6" s="33">
        <v>1318</v>
      </c>
      <c r="G6" s="33">
        <v>1768</v>
      </c>
      <c r="H6" s="33">
        <v>1083</v>
      </c>
      <c r="I6" s="33">
        <v>332</v>
      </c>
      <c r="J6" s="33">
        <v>74</v>
      </c>
      <c r="K6" s="33">
        <v>35</v>
      </c>
      <c r="L6" s="33">
        <v>6</v>
      </c>
      <c r="M6" s="33">
        <v>3</v>
      </c>
      <c r="N6" s="33">
        <v>251</v>
      </c>
    </row>
    <row r="7" spans="1:14" ht="13.5" customHeight="1" x14ac:dyDescent="0.2">
      <c r="A7" s="10" t="s">
        <v>414</v>
      </c>
      <c r="B7" s="7">
        <v>1</v>
      </c>
      <c r="C7" s="7">
        <v>1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</row>
    <row r="8" spans="1:14" x14ac:dyDescent="0.2">
      <c r="A8" s="10" t="s">
        <v>42</v>
      </c>
      <c r="B8" s="7">
        <v>7</v>
      </c>
      <c r="C8" s="7">
        <v>2</v>
      </c>
      <c r="D8" s="7">
        <v>2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2</v>
      </c>
    </row>
    <row r="9" spans="1:14" ht="13.5" customHeight="1" x14ac:dyDescent="0.2">
      <c r="A9" s="10" t="s">
        <v>43</v>
      </c>
      <c r="B9" s="7">
        <v>9</v>
      </c>
      <c r="C9" s="7">
        <v>3</v>
      </c>
      <c r="D9" s="7">
        <v>3</v>
      </c>
      <c r="E9" s="7">
        <v>0</v>
      </c>
      <c r="F9" s="7">
        <v>0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1</v>
      </c>
    </row>
    <row r="10" spans="1:14" x14ac:dyDescent="0.2">
      <c r="A10" s="10" t="s">
        <v>44</v>
      </c>
      <c r="B10" s="7">
        <v>13</v>
      </c>
      <c r="C10" s="7">
        <v>5</v>
      </c>
      <c r="D10" s="7">
        <v>5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2</v>
      </c>
    </row>
    <row r="11" spans="1:14" x14ac:dyDescent="0.2">
      <c r="A11" s="10" t="s">
        <v>45</v>
      </c>
      <c r="B11" s="7">
        <v>32</v>
      </c>
      <c r="C11" s="7">
        <v>7</v>
      </c>
      <c r="D11" s="7">
        <v>12</v>
      </c>
      <c r="E11" s="7">
        <v>5</v>
      </c>
      <c r="F11" s="7">
        <v>3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4</v>
      </c>
    </row>
    <row r="12" spans="1:14" x14ac:dyDescent="0.2">
      <c r="A12" s="10" t="s">
        <v>46</v>
      </c>
      <c r="B12" s="7">
        <v>23</v>
      </c>
      <c r="C12" s="7">
        <v>3</v>
      </c>
      <c r="D12" s="7">
        <v>13</v>
      </c>
      <c r="E12" s="7">
        <v>1</v>
      </c>
      <c r="F12" s="7">
        <v>2</v>
      </c>
      <c r="G12" s="7">
        <v>1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2</v>
      </c>
    </row>
    <row r="13" spans="1:14" x14ac:dyDescent="0.2">
      <c r="A13" s="10" t="s">
        <v>47</v>
      </c>
      <c r="B13" s="7">
        <v>52</v>
      </c>
      <c r="C13" s="7">
        <v>3</v>
      </c>
      <c r="D13" s="7">
        <v>19</v>
      </c>
      <c r="E13" s="7">
        <v>11</v>
      </c>
      <c r="F13" s="7">
        <v>2</v>
      </c>
      <c r="G13" s="7">
        <v>3</v>
      </c>
      <c r="H13" s="7">
        <v>0</v>
      </c>
      <c r="I13" s="7">
        <v>2</v>
      </c>
      <c r="J13" s="7">
        <v>0</v>
      </c>
      <c r="K13" s="7">
        <v>0</v>
      </c>
      <c r="L13" s="7">
        <v>0</v>
      </c>
      <c r="M13" s="7">
        <v>0</v>
      </c>
      <c r="N13" s="7">
        <v>12</v>
      </c>
    </row>
    <row r="14" spans="1:14" x14ac:dyDescent="0.2">
      <c r="A14" s="10" t="s">
        <v>48</v>
      </c>
      <c r="B14" s="7">
        <v>65</v>
      </c>
      <c r="C14" s="7">
        <v>2</v>
      </c>
      <c r="D14" s="7">
        <v>21</v>
      </c>
      <c r="E14" s="7">
        <v>15</v>
      </c>
      <c r="F14" s="7">
        <v>13</v>
      </c>
      <c r="G14" s="7">
        <v>2</v>
      </c>
      <c r="H14" s="7">
        <v>2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9</v>
      </c>
    </row>
    <row r="15" spans="1:14" x14ac:dyDescent="0.2">
      <c r="A15" s="10" t="s">
        <v>49</v>
      </c>
      <c r="B15" s="7">
        <v>74</v>
      </c>
      <c r="C15" s="7">
        <v>1</v>
      </c>
      <c r="D15" s="7">
        <v>24</v>
      </c>
      <c r="E15" s="7">
        <v>19</v>
      </c>
      <c r="F15" s="7">
        <v>10</v>
      </c>
      <c r="G15" s="7">
        <v>5</v>
      </c>
      <c r="H15" s="7">
        <v>6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8</v>
      </c>
    </row>
    <row r="16" spans="1:14" x14ac:dyDescent="0.2">
      <c r="A16" s="10" t="s">
        <v>50</v>
      </c>
      <c r="B16" s="7">
        <v>67</v>
      </c>
      <c r="C16" s="7">
        <v>0</v>
      </c>
      <c r="D16" s="7">
        <v>17</v>
      </c>
      <c r="E16" s="7">
        <v>23</v>
      </c>
      <c r="F16" s="7">
        <v>11</v>
      </c>
      <c r="G16" s="7">
        <v>2</v>
      </c>
      <c r="H16" s="7">
        <v>3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10</v>
      </c>
    </row>
    <row r="17" spans="1:14" x14ac:dyDescent="0.2">
      <c r="A17" s="10" t="s">
        <v>51</v>
      </c>
      <c r="B17" s="7">
        <v>98</v>
      </c>
      <c r="C17" s="7">
        <v>0</v>
      </c>
      <c r="D17" s="7">
        <v>17</v>
      </c>
      <c r="E17" s="7">
        <v>45</v>
      </c>
      <c r="F17" s="7">
        <v>18</v>
      </c>
      <c r="G17" s="7">
        <v>5</v>
      </c>
      <c r="H17" s="7">
        <v>4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9</v>
      </c>
    </row>
    <row r="18" spans="1:14" x14ac:dyDescent="0.2">
      <c r="A18" s="10" t="s">
        <v>52</v>
      </c>
      <c r="B18" s="7">
        <v>107</v>
      </c>
      <c r="C18" s="7">
        <v>0</v>
      </c>
      <c r="D18" s="7">
        <v>12</v>
      </c>
      <c r="E18" s="7">
        <v>48</v>
      </c>
      <c r="F18" s="7">
        <v>20</v>
      </c>
      <c r="G18" s="7">
        <v>14</v>
      </c>
      <c r="H18" s="7">
        <v>4</v>
      </c>
      <c r="I18" s="7">
        <v>2</v>
      </c>
      <c r="J18" s="7">
        <v>0</v>
      </c>
      <c r="K18" s="7">
        <v>0</v>
      </c>
      <c r="L18" s="7">
        <v>0</v>
      </c>
      <c r="M18" s="7">
        <v>0</v>
      </c>
      <c r="N18" s="7">
        <v>7</v>
      </c>
    </row>
    <row r="19" spans="1:14" x14ac:dyDescent="0.2">
      <c r="A19" s="10" t="s">
        <v>53</v>
      </c>
      <c r="B19" s="7">
        <v>147</v>
      </c>
      <c r="C19" s="7">
        <v>0</v>
      </c>
      <c r="D19" s="7">
        <v>6</v>
      </c>
      <c r="E19" s="7">
        <v>59</v>
      </c>
      <c r="F19" s="7">
        <v>43</v>
      </c>
      <c r="G19" s="7">
        <v>27</v>
      </c>
      <c r="H19" s="7">
        <v>2</v>
      </c>
      <c r="I19" s="7">
        <v>2</v>
      </c>
      <c r="J19" s="7">
        <v>0</v>
      </c>
      <c r="K19" s="7">
        <v>0</v>
      </c>
      <c r="L19" s="7">
        <v>0</v>
      </c>
      <c r="M19" s="7">
        <v>0</v>
      </c>
      <c r="N19" s="7">
        <v>8</v>
      </c>
    </row>
    <row r="20" spans="1:14" x14ac:dyDescent="0.2">
      <c r="A20" s="10" t="s">
        <v>54</v>
      </c>
      <c r="B20" s="7">
        <v>170</v>
      </c>
      <c r="C20" s="7">
        <v>0</v>
      </c>
      <c r="D20" s="7">
        <v>6</v>
      </c>
      <c r="E20" s="7">
        <v>65</v>
      </c>
      <c r="F20" s="7">
        <v>48</v>
      </c>
      <c r="G20" s="7">
        <v>25</v>
      </c>
      <c r="H20" s="7">
        <v>10</v>
      </c>
      <c r="I20" s="7">
        <v>3</v>
      </c>
      <c r="J20" s="7">
        <v>0</v>
      </c>
      <c r="K20" s="7">
        <v>0</v>
      </c>
      <c r="L20" s="7">
        <v>0</v>
      </c>
      <c r="M20" s="7">
        <v>0</v>
      </c>
      <c r="N20" s="7">
        <v>13</v>
      </c>
    </row>
    <row r="21" spans="1:14" x14ac:dyDescent="0.2">
      <c r="A21" s="10" t="s">
        <v>55</v>
      </c>
      <c r="B21" s="7">
        <v>185</v>
      </c>
      <c r="C21" s="7">
        <v>0</v>
      </c>
      <c r="D21" s="7">
        <v>3</v>
      </c>
      <c r="E21" s="7">
        <v>55</v>
      </c>
      <c r="F21" s="7">
        <v>65</v>
      </c>
      <c r="G21" s="7">
        <v>33</v>
      </c>
      <c r="H21" s="7">
        <v>18</v>
      </c>
      <c r="I21" s="7">
        <v>2</v>
      </c>
      <c r="J21" s="7">
        <v>1</v>
      </c>
      <c r="K21" s="7">
        <v>0</v>
      </c>
      <c r="L21" s="7">
        <v>0</v>
      </c>
      <c r="M21" s="7">
        <v>0</v>
      </c>
      <c r="N21" s="7">
        <v>8</v>
      </c>
    </row>
    <row r="22" spans="1:14" x14ac:dyDescent="0.2">
      <c r="A22" s="10" t="s">
        <v>56</v>
      </c>
      <c r="B22" s="7">
        <v>241</v>
      </c>
      <c r="C22" s="7">
        <v>0</v>
      </c>
      <c r="D22" s="7">
        <v>3</v>
      </c>
      <c r="E22" s="7">
        <v>65</v>
      </c>
      <c r="F22" s="7">
        <v>96</v>
      </c>
      <c r="G22" s="7">
        <v>40</v>
      </c>
      <c r="H22" s="7">
        <v>22</v>
      </c>
      <c r="I22" s="7">
        <v>8</v>
      </c>
      <c r="J22" s="7">
        <v>0</v>
      </c>
      <c r="K22" s="7">
        <v>0</v>
      </c>
      <c r="L22" s="7">
        <v>0</v>
      </c>
      <c r="M22" s="7">
        <v>0</v>
      </c>
      <c r="N22" s="7">
        <v>7</v>
      </c>
    </row>
    <row r="23" spans="1:14" x14ac:dyDescent="0.2">
      <c r="A23" s="10" t="s">
        <v>57</v>
      </c>
      <c r="B23" s="7">
        <v>269</v>
      </c>
      <c r="C23" s="7">
        <v>0</v>
      </c>
      <c r="D23" s="7">
        <v>2</v>
      </c>
      <c r="E23" s="7">
        <v>27</v>
      </c>
      <c r="F23" s="7">
        <v>145</v>
      </c>
      <c r="G23" s="7">
        <v>63</v>
      </c>
      <c r="H23" s="7">
        <v>15</v>
      </c>
      <c r="I23" s="7">
        <v>7</v>
      </c>
      <c r="J23" s="7">
        <v>2</v>
      </c>
      <c r="K23" s="7">
        <v>1</v>
      </c>
      <c r="L23" s="7">
        <v>0</v>
      </c>
      <c r="M23" s="7">
        <v>0</v>
      </c>
      <c r="N23" s="7">
        <v>7</v>
      </c>
    </row>
    <row r="24" spans="1:14" x14ac:dyDescent="0.2">
      <c r="A24" s="10" t="s">
        <v>288</v>
      </c>
      <c r="B24" s="7">
        <v>312</v>
      </c>
      <c r="C24" s="7">
        <v>0</v>
      </c>
      <c r="D24" s="7">
        <v>4</v>
      </c>
      <c r="E24" s="7">
        <v>21</v>
      </c>
      <c r="F24" s="7">
        <v>152</v>
      </c>
      <c r="G24" s="7">
        <v>81</v>
      </c>
      <c r="H24" s="7">
        <v>33</v>
      </c>
      <c r="I24" s="7">
        <v>8</v>
      </c>
      <c r="J24" s="7">
        <v>2</v>
      </c>
      <c r="K24" s="7">
        <v>0</v>
      </c>
      <c r="L24" s="7">
        <v>0</v>
      </c>
      <c r="M24" s="7">
        <v>0</v>
      </c>
      <c r="N24" s="7">
        <v>11</v>
      </c>
    </row>
    <row r="25" spans="1:14" x14ac:dyDescent="0.2">
      <c r="A25" s="10" t="s">
        <v>59</v>
      </c>
      <c r="B25" s="7">
        <v>372</v>
      </c>
      <c r="C25" s="7">
        <v>0</v>
      </c>
      <c r="D25" s="7">
        <v>1</v>
      </c>
      <c r="E25" s="7">
        <v>16</v>
      </c>
      <c r="F25" s="7">
        <v>181</v>
      </c>
      <c r="G25" s="7">
        <v>112</v>
      </c>
      <c r="H25" s="7">
        <v>34</v>
      </c>
      <c r="I25" s="7">
        <v>15</v>
      </c>
      <c r="J25" s="7">
        <v>1</v>
      </c>
      <c r="K25" s="7">
        <v>1</v>
      </c>
      <c r="L25" s="7">
        <v>0</v>
      </c>
      <c r="M25" s="7">
        <v>0</v>
      </c>
      <c r="N25" s="7">
        <v>11</v>
      </c>
    </row>
    <row r="26" spans="1:14" x14ac:dyDescent="0.2">
      <c r="A26" s="10" t="s">
        <v>60</v>
      </c>
      <c r="B26" s="7">
        <v>425</v>
      </c>
      <c r="C26" s="7">
        <v>0</v>
      </c>
      <c r="D26" s="7">
        <v>0</v>
      </c>
      <c r="E26" s="7">
        <v>8</v>
      </c>
      <c r="F26" s="7">
        <v>182</v>
      </c>
      <c r="G26" s="7">
        <v>164</v>
      </c>
      <c r="H26" s="7">
        <v>41</v>
      </c>
      <c r="I26" s="7">
        <v>13</v>
      </c>
      <c r="J26" s="7">
        <v>7</v>
      </c>
      <c r="K26" s="7">
        <v>1</v>
      </c>
      <c r="L26" s="7">
        <v>0</v>
      </c>
      <c r="M26" s="7">
        <v>0</v>
      </c>
      <c r="N26" s="7">
        <v>9</v>
      </c>
    </row>
    <row r="27" spans="1:14" x14ac:dyDescent="0.2">
      <c r="A27" s="10" t="s">
        <v>61</v>
      </c>
      <c r="B27" s="7">
        <v>416</v>
      </c>
      <c r="C27" s="7">
        <v>0</v>
      </c>
      <c r="D27" s="7">
        <v>3</v>
      </c>
      <c r="E27" s="7">
        <v>16</v>
      </c>
      <c r="F27" s="7">
        <v>128</v>
      </c>
      <c r="G27" s="7">
        <v>172</v>
      </c>
      <c r="H27" s="7">
        <v>64</v>
      </c>
      <c r="I27" s="7">
        <v>14</v>
      </c>
      <c r="J27" s="7">
        <v>6</v>
      </c>
      <c r="K27" s="7">
        <v>2</v>
      </c>
      <c r="L27" s="7">
        <v>0</v>
      </c>
      <c r="M27" s="7">
        <v>0</v>
      </c>
      <c r="N27" s="7">
        <v>11</v>
      </c>
    </row>
    <row r="28" spans="1:14" x14ac:dyDescent="0.2">
      <c r="A28" s="10" t="s">
        <v>62</v>
      </c>
      <c r="B28" s="7">
        <v>419</v>
      </c>
      <c r="C28" s="7">
        <v>0</v>
      </c>
      <c r="D28" s="7">
        <v>1</v>
      </c>
      <c r="E28" s="7">
        <v>12</v>
      </c>
      <c r="F28" s="7">
        <v>58</v>
      </c>
      <c r="G28" s="7">
        <v>253</v>
      </c>
      <c r="H28" s="7">
        <v>68</v>
      </c>
      <c r="I28" s="7">
        <v>15</v>
      </c>
      <c r="J28" s="7">
        <v>5</v>
      </c>
      <c r="K28" s="7">
        <v>3</v>
      </c>
      <c r="L28" s="7">
        <v>0</v>
      </c>
      <c r="M28" s="7">
        <v>0</v>
      </c>
      <c r="N28" s="7">
        <v>4</v>
      </c>
    </row>
    <row r="29" spans="1:14" x14ac:dyDescent="0.2">
      <c r="A29" s="10" t="s">
        <v>63</v>
      </c>
      <c r="B29" s="7">
        <v>435</v>
      </c>
      <c r="C29" s="7">
        <v>0</v>
      </c>
      <c r="D29" s="7">
        <v>0</v>
      </c>
      <c r="E29" s="7">
        <v>4</v>
      </c>
      <c r="F29" s="7">
        <v>56</v>
      </c>
      <c r="G29" s="7">
        <v>230</v>
      </c>
      <c r="H29" s="7">
        <v>106</v>
      </c>
      <c r="I29" s="7">
        <v>22</v>
      </c>
      <c r="J29" s="7">
        <v>4</v>
      </c>
      <c r="K29" s="7">
        <v>0</v>
      </c>
      <c r="L29" s="7">
        <v>0</v>
      </c>
      <c r="M29" s="7">
        <v>0</v>
      </c>
      <c r="N29" s="7">
        <v>13</v>
      </c>
    </row>
    <row r="30" spans="1:14" x14ac:dyDescent="0.2">
      <c r="A30" s="10" t="s">
        <v>64</v>
      </c>
      <c r="B30" s="7">
        <v>353</v>
      </c>
      <c r="C30" s="7">
        <v>0</v>
      </c>
      <c r="D30" s="7">
        <v>1</v>
      </c>
      <c r="E30" s="7">
        <v>7</v>
      </c>
      <c r="F30" s="7">
        <v>26</v>
      </c>
      <c r="G30" s="7">
        <v>177</v>
      </c>
      <c r="H30" s="7">
        <v>105</v>
      </c>
      <c r="I30" s="7">
        <v>16</v>
      </c>
      <c r="J30" s="7">
        <v>4</v>
      </c>
      <c r="K30" s="7">
        <v>1</v>
      </c>
      <c r="L30" s="7">
        <v>2</v>
      </c>
      <c r="M30" s="7">
        <v>0</v>
      </c>
      <c r="N30" s="7">
        <v>14</v>
      </c>
    </row>
    <row r="31" spans="1:14" x14ac:dyDescent="0.2">
      <c r="A31" s="10" t="s">
        <v>65</v>
      </c>
      <c r="B31" s="7">
        <v>323</v>
      </c>
      <c r="C31" s="7">
        <v>0</v>
      </c>
      <c r="D31" s="7">
        <v>0</v>
      </c>
      <c r="E31" s="7">
        <v>1</v>
      </c>
      <c r="F31" s="7">
        <v>22</v>
      </c>
      <c r="G31" s="7">
        <v>148</v>
      </c>
      <c r="H31" s="7">
        <v>109</v>
      </c>
      <c r="I31" s="7">
        <v>26</v>
      </c>
      <c r="J31" s="7">
        <v>6</v>
      </c>
      <c r="K31" s="7">
        <v>0</v>
      </c>
      <c r="L31" s="7">
        <v>0</v>
      </c>
      <c r="M31" s="7">
        <v>0</v>
      </c>
      <c r="N31" s="7">
        <v>11</v>
      </c>
    </row>
    <row r="32" spans="1:14" x14ac:dyDescent="0.2">
      <c r="A32" s="10" t="s">
        <v>66</v>
      </c>
      <c r="B32" s="7">
        <v>279</v>
      </c>
      <c r="C32" s="7">
        <v>0</v>
      </c>
      <c r="D32" s="7">
        <v>1</v>
      </c>
      <c r="E32" s="7">
        <v>2</v>
      </c>
      <c r="F32" s="7">
        <v>13</v>
      </c>
      <c r="G32" s="7">
        <v>103</v>
      </c>
      <c r="H32" s="7">
        <v>122</v>
      </c>
      <c r="I32" s="7">
        <v>20</v>
      </c>
      <c r="J32" s="7">
        <v>7</v>
      </c>
      <c r="K32" s="7">
        <v>4</v>
      </c>
      <c r="L32" s="7">
        <v>0</v>
      </c>
      <c r="M32" s="7">
        <v>1</v>
      </c>
      <c r="N32" s="7">
        <v>6</v>
      </c>
    </row>
    <row r="33" spans="1:14" x14ac:dyDescent="0.2">
      <c r="A33" s="10" t="s">
        <v>67</v>
      </c>
      <c r="B33" s="7">
        <v>207</v>
      </c>
      <c r="C33" s="7">
        <v>0</v>
      </c>
      <c r="D33" s="7">
        <v>0</v>
      </c>
      <c r="E33" s="7">
        <v>2</v>
      </c>
      <c r="F33" s="7">
        <v>8</v>
      </c>
      <c r="G33" s="7">
        <v>45</v>
      </c>
      <c r="H33" s="7">
        <v>104</v>
      </c>
      <c r="I33" s="7">
        <v>26</v>
      </c>
      <c r="J33" s="7">
        <v>8</v>
      </c>
      <c r="K33" s="7">
        <v>3</v>
      </c>
      <c r="L33" s="7">
        <v>1</v>
      </c>
      <c r="M33" s="7">
        <v>0</v>
      </c>
      <c r="N33" s="7">
        <v>10</v>
      </c>
    </row>
    <row r="34" spans="1:14" x14ac:dyDescent="0.2">
      <c r="A34" s="10" t="s">
        <v>68</v>
      </c>
      <c r="B34" s="7">
        <v>178</v>
      </c>
      <c r="C34" s="7">
        <v>0</v>
      </c>
      <c r="D34" s="7">
        <v>0</v>
      </c>
      <c r="E34" s="7">
        <v>2</v>
      </c>
      <c r="F34" s="7">
        <v>8</v>
      </c>
      <c r="G34" s="7">
        <v>30</v>
      </c>
      <c r="H34" s="7">
        <v>77</v>
      </c>
      <c r="I34" s="7">
        <v>40</v>
      </c>
      <c r="J34" s="7">
        <v>2</v>
      </c>
      <c r="K34" s="7">
        <v>4</v>
      </c>
      <c r="L34" s="7">
        <v>1</v>
      </c>
      <c r="M34" s="7">
        <v>0</v>
      </c>
      <c r="N34" s="7">
        <v>14</v>
      </c>
    </row>
    <row r="35" spans="1:14" x14ac:dyDescent="0.2">
      <c r="A35" s="10" t="s">
        <v>69</v>
      </c>
      <c r="B35" s="7">
        <v>116</v>
      </c>
      <c r="C35" s="7">
        <v>0</v>
      </c>
      <c r="D35" s="7">
        <v>0</v>
      </c>
      <c r="E35" s="7">
        <v>0</v>
      </c>
      <c r="F35" s="7">
        <v>7</v>
      </c>
      <c r="G35" s="7">
        <v>10</v>
      </c>
      <c r="H35" s="7">
        <v>60</v>
      </c>
      <c r="I35" s="7">
        <v>29</v>
      </c>
      <c r="J35" s="7">
        <v>1</v>
      </c>
      <c r="K35" s="7">
        <v>0</v>
      </c>
      <c r="L35" s="7">
        <v>0</v>
      </c>
      <c r="M35" s="7">
        <v>0</v>
      </c>
      <c r="N35" s="7">
        <v>9</v>
      </c>
    </row>
    <row r="36" spans="1:14" x14ac:dyDescent="0.2">
      <c r="A36" s="10" t="s">
        <v>70</v>
      </c>
      <c r="B36" s="7">
        <v>83</v>
      </c>
      <c r="C36" s="7">
        <v>0</v>
      </c>
      <c r="D36" s="7">
        <v>0</v>
      </c>
      <c r="E36" s="7">
        <v>2</v>
      </c>
      <c r="F36" s="7">
        <v>0</v>
      </c>
      <c r="G36" s="7">
        <v>7</v>
      </c>
      <c r="H36" s="7">
        <v>36</v>
      </c>
      <c r="I36" s="7">
        <v>20</v>
      </c>
      <c r="J36" s="7">
        <v>2</v>
      </c>
      <c r="K36" s="7">
        <v>8</v>
      </c>
      <c r="L36" s="7">
        <v>0</v>
      </c>
      <c r="M36" s="7">
        <v>1</v>
      </c>
      <c r="N36" s="7">
        <v>7</v>
      </c>
    </row>
    <row r="37" spans="1:14" x14ac:dyDescent="0.2">
      <c r="A37" s="10" t="s">
        <v>71</v>
      </c>
      <c r="B37" s="7">
        <v>57</v>
      </c>
      <c r="C37" s="7">
        <v>0</v>
      </c>
      <c r="D37" s="7">
        <v>0</v>
      </c>
      <c r="E37" s="7">
        <v>0</v>
      </c>
      <c r="F37" s="7">
        <v>1</v>
      </c>
      <c r="G37" s="7">
        <v>5</v>
      </c>
      <c r="H37" s="7">
        <v>22</v>
      </c>
      <c r="I37" s="7">
        <v>13</v>
      </c>
      <c r="J37" s="7">
        <v>5</v>
      </c>
      <c r="K37" s="7">
        <v>4</v>
      </c>
      <c r="L37" s="7">
        <v>1</v>
      </c>
      <c r="M37" s="7">
        <v>0</v>
      </c>
      <c r="N37" s="7">
        <v>6</v>
      </c>
    </row>
    <row r="38" spans="1:14" x14ac:dyDescent="0.2">
      <c r="A38" s="10" t="s">
        <v>72</v>
      </c>
      <c r="B38" s="7">
        <v>31</v>
      </c>
      <c r="C38" s="7">
        <v>0</v>
      </c>
      <c r="D38" s="7">
        <v>0</v>
      </c>
      <c r="E38" s="7">
        <v>2</v>
      </c>
      <c r="F38" s="7">
        <v>0</v>
      </c>
      <c r="G38" s="7">
        <v>3</v>
      </c>
      <c r="H38" s="7">
        <v>11</v>
      </c>
      <c r="I38" s="7">
        <v>13</v>
      </c>
      <c r="J38" s="7">
        <v>1</v>
      </c>
      <c r="K38" s="7">
        <v>0</v>
      </c>
      <c r="L38" s="7">
        <v>1</v>
      </c>
      <c r="M38" s="7">
        <v>0</v>
      </c>
      <c r="N38" s="7">
        <v>0</v>
      </c>
    </row>
    <row r="39" spans="1:14" x14ac:dyDescent="0.2">
      <c r="A39" s="10" t="s">
        <v>73</v>
      </c>
      <c r="B39" s="7">
        <v>11</v>
      </c>
      <c r="C39" s="7">
        <v>0</v>
      </c>
      <c r="D39" s="7">
        <v>0</v>
      </c>
      <c r="E39" s="7">
        <v>0</v>
      </c>
      <c r="F39" s="7">
        <v>0</v>
      </c>
      <c r="G39" s="7">
        <v>2</v>
      </c>
      <c r="H39" s="7">
        <v>0</v>
      </c>
      <c r="I39" s="7">
        <v>8</v>
      </c>
      <c r="J39" s="7">
        <v>0</v>
      </c>
      <c r="K39" s="7">
        <v>0</v>
      </c>
      <c r="L39" s="7">
        <v>0</v>
      </c>
      <c r="M39" s="7">
        <v>0</v>
      </c>
      <c r="N39" s="7">
        <v>1</v>
      </c>
    </row>
    <row r="40" spans="1:14" x14ac:dyDescent="0.2">
      <c r="A40" s="10" t="s">
        <v>74</v>
      </c>
      <c r="B40" s="7">
        <v>9</v>
      </c>
      <c r="C40" s="7">
        <v>0</v>
      </c>
      <c r="D40" s="7">
        <v>0</v>
      </c>
      <c r="E40" s="7">
        <v>0</v>
      </c>
      <c r="F40" s="7">
        <v>0</v>
      </c>
      <c r="G40" s="7">
        <v>1</v>
      </c>
      <c r="H40" s="7">
        <v>3</v>
      </c>
      <c r="I40" s="7">
        <v>2</v>
      </c>
      <c r="J40" s="7">
        <v>2</v>
      </c>
      <c r="K40" s="7">
        <v>1</v>
      </c>
      <c r="L40" s="7">
        <v>0</v>
      </c>
      <c r="M40" s="7">
        <v>0</v>
      </c>
      <c r="N40" s="7">
        <v>0</v>
      </c>
    </row>
    <row r="41" spans="1:14" x14ac:dyDescent="0.2">
      <c r="A41" s="10" t="s">
        <v>75</v>
      </c>
      <c r="B41" s="7">
        <v>7</v>
      </c>
      <c r="C41" s="7">
        <v>0</v>
      </c>
      <c r="D41" s="7">
        <v>0</v>
      </c>
      <c r="E41" s="7">
        <v>0</v>
      </c>
      <c r="F41" s="7">
        <v>0</v>
      </c>
      <c r="G41" s="7">
        <v>1</v>
      </c>
      <c r="H41" s="7">
        <v>1</v>
      </c>
      <c r="I41" s="7">
        <v>1</v>
      </c>
      <c r="J41" s="7">
        <v>3</v>
      </c>
      <c r="K41" s="7">
        <v>1</v>
      </c>
      <c r="L41" s="7">
        <v>0</v>
      </c>
      <c r="M41" s="7">
        <v>0</v>
      </c>
      <c r="N41" s="7">
        <v>0</v>
      </c>
    </row>
    <row r="42" spans="1:14" x14ac:dyDescent="0.2">
      <c r="A42" s="10" t="s">
        <v>76</v>
      </c>
      <c r="B42" s="7">
        <v>5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</v>
      </c>
      <c r="J42" s="7">
        <v>2</v>
      </c>
      <c r="K42" s="7">
        <v>1</v>
      </c>
      <c r="L42" s="7">
        <v>0</v>
      </c>
      <c r="M42" s="7">
        <v>0</v>
      </c>
      <c r="N42" s="7">
        <v>1</v>
      </c>
    </row>
    <row r="43" spans="1:14" x14ac:dyDescent="0.2">
      <c r="A43" s="10" t="s">
        <v>115</v>
      </c>
      <c r="B43" s="7">
        <v>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2</v>
      </c>
      <c r="J43" s="7">
        <v>2</v>
      </c>
      <c r="K43" s="7">
        <v>0</v>
      </c>
      <c r="L43" s="7">
        <v>0</v>
      </c>
      <c r="M43" s="7">
        <v>1</v>
      </c>
      <c r="N43" s="7">
        <v>4</v>
      </c>
    </row>
    <row r="45" spans="1:14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2:14" x14ac:dyDescent="0.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2:14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2:14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2:14" x14ac:dyDescent="0.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2:14" x14ac:dyDescent="0.2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2:14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2:14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2:14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2:14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2:14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2:14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2:14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2:14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2:14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2:14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2:14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2:14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2:14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2:14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2:14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2:14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2:14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2:14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2:14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2:14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2:14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2:14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2:14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2:14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2:14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2:14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2:14" x14ac:dyDescent="0.2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2:14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pageSetUpPr fitToPage="1"/>
  </sheetPr>
  <dimension ref="A1:G14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1.7109375" style="3" customWidth="1"/>
    <col min="2" max="4" width="8.5703125" style="3" customWidth="1"/>
    <col min="5" max="6" width="11.42578125" style="3"/>
    <col min="7" max="7" width="22.7109375" style="3" customWidth="1"/>
    <col min="8" max="16384" width="11.42578125" style="3"/>
  </cols>
  <sheetData>
    <row r="1" spans="1:7" x14ac:dyDescent="0.2">
      <c r="A1" s="2" t="s">
        <v>447</v>
      </c>
    </row>
    <row r="2" spans="1:7" x14ac:dyDescent="0.2">
      <c r="A2" s="4" t="s">
        <v>448</v>
      </c>
    </row>
    <row r="4" spans="1:7" ht="18.75" customHeight="1" x14ac:dyDescent="0.2">
      <c r="A4" s="5"/>
      <c r="B4" s="6" t="s">
        <v>90</v>
      </c>
      <c r="C4" s="6" t="s">
        <v>95</v>
      </c>
      <c r="D4" s="6" t="s">
        <v>96</v>
      </c>
      <c r="G4" s="60"/>
    </row>
    <row r="5" spans="1:7" x14ac:dyDescent="0.2">
      <c r="A5" s="77" t="s">
        <v>77</v>
      </c>
      <c r="B5" s="108">
        <v>13</v>
      </c>
      <c r="C5" s="108">
        <v>11</v>
      </c>
      <c r="D5" s="108">
        <v>2</v>
      </c>
      <c r="F5" s="1"/>
      <c r="G5" s="1"/>
    </row>
    <row r="6" spans="1:7" x14ac:dyDescent="0.2">
      <c r="A6" s="21" t="s">
        <v>569</v>
      </c>
      <c r="B6" s="109">
        <v>3</v>
      </c>
      <c r="C6" s="109">
        <v>2</v>
      </c>
      <c r="D6" s="109">
        <v>1</v>
      </c>
    </row>
    <row r="7" spans="1:7" x14ac:dyDescent="0.2">
      <c r="A7" s="21" t="s">
        <v>142</v>
      </c>
      <c r="B7" s="109">
        <v>6</v>
      </c>
      <c r="C7" s="109">
        <v>5</v>
      </c>
      <c r="D7" s="109">
        <v>1</v>
      </c>
      <c r="F7" s="1"/>
      <c r="G7" s="1"/>
    </row>
    <row r="8" spans="1:7" x14ac:dyDescent="0.2">
      <c r="A8" s="21" t="s">
        <v>134</v>
      </c>
      <c r="B8" s="109">
        <v>1</v>
      </c>
      <c r="C8" s="109">
        <v>1</v>
      </c>
      <c r="D8" s="109">
        <v>0</v>
      </c>
      <c r="F8" s="1"/>
      <c r="G8" s="1"/>
    </row>
    <row r="9" spans="1:7" x14ac:dyDescent="0.2">
      <c r="A9" s="21" t="s">
        <v>135</v>
      </c>
      <c r="B9" s="109">
        <v>3</v>
      </c>
      <c r="C9" s="109">
        <v>3</v>
      </c>
      <c r="D9" s="109">
        <v>0</v>
      </c>
      <c r="F9" s="1"/>
      <c r="G9" s="1"/>
    </row>
    <row r="10" spans="1:7" x14ac:dyDescent="0.2">
      <c r="A10" s="21" t="s">
        <v>136</v>
      </c>
      <c r="B10" s="109">
        <v>0</v>
      </c>
      <c r="C10" s="109">
        <v>0</v>
      </c>
      <c r="D10" s="109">
        <v>0</v>
      </c>
      <c r="F10" s="1"/>
      <c r="G10" s="1"/>
    </row>
    <row r="11" spans="1:7" x14ac:dyDescent="0.2">
      <c r="A11" s="21" t="s">
        <v>137</v>
      </c>
      <c r="B11" s="109">
        <v>0</v>
      </c>
      <c r="C11" s="109">
        <v>0</v>
      </c>
      <c r="D11" s="109">
        <v>0</v>
      </c>
      <c r="F11" s="1"/>
      <c r="G11" s="1"/>
    </row>
    <row r="12" spans="1:7" x14ac:dyDescent="0.2">
      <c r="A12" s="21" t="s">
        <v>138</v>
      </c>
      <c r="B12" s="109">
        <v>0</v>
      </c>
      <c r="C12" s="109">
        <v>0</v>
      </c>
      <c r="D12" s="109">
        <v>0</v>
      </c>
      <c r="F12" s="1"/>
      <c r="G12" s="1"/>
    </row>
    <row r="14" spans="1:7" x14ac:dyDescent="0.2">
      <c r="B14" s="79"/>
      <c r="C14" s="79"/>
      <c r="D14" s="79"/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1:S108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7.28515625" style="10" customWidth="1"/>
    <col min="2" max="6" width="9.28515625" style="10" customWidth="1"/>
    <col min="7" max="7" width="10.140625" style="10" customWidth="1"/>
    <col min="8" max="12" width="8.7109375" style="10" customWidth="1"/>
    <col min="13" max="13" width="10.140625" style="10" customWidth="1"/>
    <col min="14" max="18" width="9.140625" style="10" customWidth="1"/>
    <col min="19" max="19" width="11.28515625" style="10" customWidth="1"/>
    <col min="20" max="20" width="7.140625" style="10" customWidth="1"/>
    <col min="21" max="16384" width="11.42578125" style="10"/>
  </cols>
  <sheetData>
    <row r="1" spans="1:19" x14ac:dyDescent="0.2">
      <c r="A1" s="11" t="s">
        <v>394</v>
      </c>
    </row>
    <row r="2" spans="1:19" x14ac:dyDescent="0.2">
      <c r="A2" s="12" t="s">
        <v>395</v>
      </c>
    </row>
    <row r="3" spans="1:19" x14ac:dyDescent="0.2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19" x14ac:dyDescent="0.2">
      <c r="A4" s="59"/>
      <c r="B4" s="153" t="s">
        <v>90</v>
      </c>
      <c r="C4" s="153"/>
      <c r="D4" s="153"/>
      <c r="E4" s="153"/>
      <c r="F4" s="153"/>
      <c r="G4" s="153"/>
      <c r="H4" s="153" t="s">
        <v>95</v>
      </c>
      <c r="I4" s="153"/>
      <c r="J4" s="153"/>
      <c r="K4" s="153"/>
      <c r="L4" s="153"/>
      <c r="M4" s="153"/>
      <c r="N4" s="153" t="s">
        <v>96</v>
      </c>
      <c r="O4" s="153"/>
      <c r="P4" s="153"/>
      <c r="Q4" s="153"/>
      <c r="R4" s="153"/>
      <c r="S4" s="153"/>
    </row>
    <row r="5" spans="1:19" ht="25.5" x14ac:dyDescent="0.2">
      <c r="A5" s="64"/>
      <c r="B5" s="14" t="s">
        <v>77</v>
      </c>
      <c r="C5" s="14" t="s">
        <v>170</v>
      </c>
      <c r="D5" s="14" t="s">
        <v>129</v>
      </c>
      <c r="E5" s="14" t="s">
        <v>139</v>
      </c>
      <c r="F5" s="14" t="s">
        <v>163</v>
      </c>
      <c r="G5" s="14" t="s">
        <v>505</v>
      </c>
      <c r="H5" s="14" t="s">
        <v>77</v>
      </c>
      <c r="I5" s="14" t="s">
        <v>170</v>
      </c>
      <c r="J5" s="14" t="s">
        <v>129</v>
      </c>
      <c r="K5" s="14" t="s">
        <v>139</v>
      </c>
      <c r="L5" s="14" t="s">
        <v>163</v>
      </c>
      <c r="M5" s="14" t="s">
        <v>505</v>
      </c>
      <c r="N5" s="14" t="s">
        <v>77</v>
      </c>
      <c r="O5" s="14" t="s">
        <v>170</v>
      </c>
      <c r="P5" s="14" t="s">
        <v>130</v>
      </c>
      <c r="Q5" s="14" t="s">
        <v>140</v>
      </c>
      <c r="R5" s="14" t="s">
        <v>506</v>
      </c>
      <c r="S5" s="14" t="s">
        <v>507</v>
      </c>
    </row>
    <row r="6" spans="1:19" x14ac:dyDescent="0.2">
      <c r="A6" s="11" t="s">
        <v>90</v>
      </c>
      <c r="B6" s="33">
        <v>8372</v>
      </c>
      <c r="C6" s="33">
        <v>30</v>
      </c>
      <c r="D6" s="72">
        <v>994</v>
      </c>
      <c r="E6" s="72">
        <v>3226</v>
      </c>
      <c r="F6" s="11">
        <v>3531</v>
      </c>
      <c r="G6" s="33">
        <v>591</v>
      </c>
      <c r="H6" s="33">
        <v>3973</v>
      </c>
      <c r="I6" s="33">
        <v>22</v>
      </c>
      <c r="J6" s="33">
        <v>494</v>
      </c>
      <c r="K6" s="33">
        <v>2275</v>
      </c>
      <c r="L6" s="33">
        <v>846</v>
      </c>
      <c r="M6" s="33">
        <v>336</v>
      </c>
      <c r="N6" s="33">
        <v>4399</v>
      </c>
      <c r="O6" s="33">
        <v>8</v>
      </c>
      <c r="P6" s="33">
        <v>500</v>
      </c>
      <c r="Q6" s="33">
        <v>951</v>
      </c>
      <c r="R6" s="33">
        <v>2685</v>
      </c>
      <c r="S6" s="33">
        <v>255</v>
      </c>
    </row>
    <row r="7" spans="1:19" x14ac:dyDescent="0.2">
      <c r="A7" s="10" t="s">
        <v>449</v>
      </c>
      <c r="B7" s="7">
        <v>13</v>
      </c>
      <c r="C7" s="7">
        <v>0</v>
      </c>
      <c r="D7" s="35">
        <v>13</v>
      </c>
      <c r="E7" s="35">
        <v>0</v>
      </c>
      <c r="F7" s="10">
        <v>0</v>
      </c>
      <c r="G7" s="35">
        <v>0</v>
      </c>
      <c r="H7" s="7">
        <v>11</v>
      </c>
      <c r="I7" s="7">
        <v>0</v>
      </c>
      <c r="J7" s="7">
        <v>11</v>
      </c>
      <c r="K7" s="7">
        <v>0</v>
      </c>
      <c r="L7" s="7">
        <v>0</v>
      </c>
      <c r="M7" s="7">
        <v>0</v>
      </c>
      <c r="N7" s="7">
        <v>2</v>
      </c>
      <c r="O7" s="7">
        <v>0</v>
      </c>
      <c r="P7" s="7">
        <v>2</v>
      </c>
      <c r="Q7" s="7">
        <v>0</v>
      </c>
      <c r="R7" s="35">
        <v>0</v>
      </c>
      <c r="S7" s="7">
        <v>0</v>
      </c>
    </row>
    <row r="8" spans="1:19" x14ac:dyDescent="0.2">
      <c r="A8" s="10" t="s">
        <v>450</v>
      </c>
      <c r="B8" s="7">
        <v>0</v>
      </c>
      <c r="C8" s="7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</row>
    <row r="9" spans="1:19" x14ac:dyDescent="0.2">
      <c r="A9" s="10" t="s">
        <v>451</v>
      </c>
      <c r="B9" s="7">
        <v>1</v>
      </c>
      <c r="C9" s="7">
        <v>0</v>
      </c>
      <c r="D9" s="7">
        <v>1</v>
      </c>
      <c r="E9" s="7">
        <v>0</v>
      </c>
      <c r="F9" s="7">
        <v>0</v>
      </c>
      <c r="G9" s="7">
        <v>0</v>
      </c>
      <c r="H9" s="7">
        <v>1</v>
      </c>
      <c r="I9" s="7">
        <v>0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</row>
    <row r="10" spans="1:19" x14ac:dyDescent="0.2">
      <c r="A10" s="10" t="s">
        <v>452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</row>
    <row r="11" spans="1:19" x14ac:dyDescent="0.2">
      <c r="A11" s="10" t="s">
        <v>453</v>
      </c>
      <c r="B11" s="7">
        <v>2</v>
      </c>
      <c r="C11" s="7">
        <v>0</v>
      </c>
      <c r="D11" s="7">
        <v>2</v>
      </c>
      <c r="E11" s="7">
        <v>0</v>
      </c>
      <c r="F11" s="7">
        <v>0</v>
      </c>
      <c r="G11" s="7">
        <v>0</v>
      </c>
      <c r="H11" s="7">
        <v>1</v>
      </c>
      <c r="I11" s="7">
        <v>0</v>
      </c>
      <c r="J11" s="7">
        <v>1</v>
      </c>
      <c r="K11" s="7">
        <v>0</v>
      </c>
      <c r="L11" s="7">
        <v>0</v>
      </c>
      <c r="M11" s="7">
        <v>0</v>
      </c>
      <c r="N11" s="7">
        <v>1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</row>
    <row r="12" spans="1:19" x14ac:dyDescent="0.2">
      <c r="A12" s="10" t="s">
        <v>454</v>
      </c>
      <c r="B12" s="7">
        <v>1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1</v>
      </c>
      <c r="O12" s="7">
        <v>0</v>
      </c>
      <c r="P12" s="7">
        <v>1</v>
      </c>
      <c r="Q12" s="7">
        <v>0</v>
      </c>
      <c r="R12" s="7">
        <v>0</v>
      </c>
      <c r="S12" s="7">
        <v>0</v>
      </c>
    </row>
    <row r="13" spans="1:19" x14ac:dyDescent="0.2">
      <c r="A13" s="10" t="s">
        <v>455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</row>
    <row r="14" spans="1:19" x14ac:dyDescent="0.2">
      <c r="A14" s="10" t="s">
        <v>456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</row>
    <row r="15" spans="1:19" x14ac:dyDescent="0.2">
      <c r="A15" s="10" t="s">
        <v>457</v>
      </c>
      <c r="B15" s="7">
        <v>1</v>
      </c>
      <c r="C15" s="7">
        <v>0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1</v>
      </c>
      <c r="O15" s="7">
        <v>0</v>
      </c>
      <c r="P15" s="7">
        <v>1</v>
      </c>
      <c r="Q15" s="7">
        <v>0</v>
      </c>
      <c r="R15" s="7">
        <v>0</v>
      </c>
      <c r="S15" s="7">
        <v>0</v>
      </c>
    </row>
    <row r="16" spans="1:19" x14ac:dyDescent="0.2">
      <c r="A16" s="10" t="s">
        <v>458</v>
      </c>
      <c r="B16" s="7">
        <v>1</v>
      </c>
      <c r="C16" s="7">
        <v>0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  <c r="O16" s="7">
        <v>0</v>
      </c>
      <c r="P16" s="7">
        <v>1</v>
      </c>
      <c r="Q16" s="7">
        <v>0</v>
      </c>
      <c r="R16" s="7">
        <v>0</v>
      </c>
      <c r="S16" s="7">
        <v>0</v>
      </c>
    </row>
    <row r="17" spans="1:19" x14ac:dyDescent="0.2">
      <c r="A17" s="10" t="s">
        <v>459</v>
      </c>
      <c r="B17" s="7">
        <v>1</v>
      </c>
      <c r="C17" s="7">
        <v>0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</row>
    <row r="18" spans="1:19" x14ac:dyDescent="0.2">
      <c r="A18" s="10" t="s">
        <v>460</v>
      </c>
      <c r="B18" s="7">
        <v>1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</row>
    <row r="19" spans="1:19" x14ac:dyDescent="0.2">
      <c r="A19" s="10" t="s">
        <v>461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</row>
    <row r="20" spans="1:19" x14ac:dyDescent="0.2">
      <c r="A20" s="10" t="s">
        <v>462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</row>
    <row r="21" spans="1:19" x14ac:dyDescent="0.2">
      <c r="A21" s="10" t="s">
        <v>463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</row>
    <row r="22" spans="1:19" x14ac:dyDescent="0.2">
      <c r="A22" s="10" t="s">
        <v>42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</row>
    <row r="23" spans="1:19" x14ac:dyDescent="0.2">
      <c r="A23" s="10" t="s">
        <v>43</v>
      </c>
      <c r="B23" s="7">
        <v>1</v>
      </c>
      <c r="C23" s="7">
        <v>0</v>
      </c>
      <c r="D23" s="7">
        <v>1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</row>
    <row r="24" spans="1:19" x14ac:dyDescent="0.2">
      <c r="A24" s="10" t="s">
        <v>464</v>
      </c>
      <c r="B24" s="7">
        <v>1</v>
      </c>
      <c r="C24" s="7">
        <v>0</v>
      </c>
      <c r="D24" s="7">
        <v>1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</row>
    <row r="25" spans="1:19" x14ac:dyDescent="0.2">
      <c r="A25" s="10" t="s">
        <v>45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</row>
    <row r="26" spans="1:19" x14ac:dyDescent="0.2">
      <c r="A26" s="10" t="s">
        <v>46</v>
      </c>
      <c r="B26" s="7">
        <v>1</v>
      </c>
      <c r="C26" s="7">
        <v>0</v>
      </c>
      <c r="D26" s="7">
        <v>1</v>
      </c>
      <c r="E26" s="7">
        <v>0</v>
      </c>
      <c r="F26" s="7">
        <v>0</v>
      </c>
      <c r="G26" s="7">
        <v>0</v>
      </c>
      <c r="H26" s="7">
        <v>1</v>
      </c>
      <c r="I26" s="7">
        <v>0</v>
      </c>
      <c r="J26" s="7">
        <v>1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</row>
    <row r="27" spans="1:19" x14ac:dyDescent="0.2">
      <c r="A27" s="10" t="s">
        <v>47</v>
      </c>
      <c r="B27" s="7">
        <v>2</v>
      </c>
      <c r="C27" s="7">
        <v>0</v>
      </c>
      <c r="D27" s="35">
        <v>2</v>
      </c>
      <c r="E27" s="7">
        <v>0</v>
      </c>
      <c r="F27" s="35">
        <v>0</v>
      </c>
      <c r="G27" s="7">
        <v>0</v>
      </c>
      <c r="H27" s="35">
        <v>2</v>
      </c>
      <c r="I27" s="35">
        <v>0</v>
      </c>
      <c r="J27" s="7">
        <v>2</v>
      </c>
      <c r="K27" s="35">
        <v>0</v>
      </c>
      <c r="L27" s="7">
        <v>0</v>
      </c>
      <c r="M27" s="35">
        <v>0</v>
      </c>
      <c r="N27" s="7">
        <v>0</v>
      </c>
      <c r="O27" s="7">
        <v>0</v>
      </c>
      <c r="P27" s="35">
        <v>0</v>
      </c>
      <c r="Q27" s="7">
        <v>0</v>
      </c>
      <c r="R27" s="35">
        <v>0</v>
      </c>
      <c r="S27" s="7">
        <v>0</v>
      </c>
    </row>
    <row r="28" spans="1:19" x14ac:dyDescent="0.2">
      <c r="A28" s="10" t="s">
        <v>48</v>
      </c>
      <c r="B28" s="7">
        <v>0</v>
      </c>
      <c r="C28" s="7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</row>
    <row r="29" spans="1:19" x14ac:dyDescent="0.2">
      <c r="A29" s="10" t="s">
        <v>49</v>
      </c>
      <c r="B29" s="7">
        <v>2</v>
      </c>
      <c r="C29" s="7">
        <v>0</v>
      </c>
      <c r="D29" s="35">
        <v>2</v>
      </c>
      <c r="E29" s="7">
        <v>0</v>
      </c>
      <c r="F29" s="35">
        <v>0</v>
      </c>
      <c r="G29" s="7">
        <v>0</v>
      </c>
      <c r="H29" s="35">
        <v>1</v>
      </c>
      <c r="I29" s="35">
        <v>0</v>
      </c>
      <c r="J29" s="7">
        <v>1</v>
      </c>
      <c r="K29" s="35">
        <v>0</v>
      </c>
      <c r="L29" s="7">
        <v>0</v>
      </c>
      <c r="M29" s="35">
        <v>0</v>
      </c>
      <c r="N29" s="7">
        <v>1</v>
      </c>
      <c r="O29" s="7">
        <v>0</v>
      </c>
      <c r="P29" s="35">
        <v>1</v>
      </c>
      <c r="Q29" s="7">
        <v>0</v>
      </c>
      <c r="R29" s="35">
        <v>0</v>
      </c>
      <c r="S29" s="7">
        <v>0</v>
      </c>
    </row>
    <row r="30" spans="1:19" x14ac:dyDescent="0.2">
      <c r="A30" s="10" t="s">
        <v>50</v>
      </c>
      <c r="B30" s="7">
        <v>2</v>
      </c>
      <c r="C30" s="7">
        <v>0</v>
      </c>
      <c r="D30" s="35">
        <v>2</v>
      </c>
      <c r="E30" s="35">
        <v>0</v>
      </c>
      <c r="F30" s="10">
        <v>0</v>
      </c>
      <c r="G30" s="35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2</v>
      </c>
      <c r="O30" s="7">
        <v>0</v>
      </c>
      <c r="P30" s="7">
        <v>2</v>
      </c>
      <c r="Q30" s="7">
        <v>0</v>
      </c>
      <c r="R30" s="7">
        <v>0</v>
      </c>
      <c r="S30" s="7">
        <v>0</v>
      </c>
    </row>
    <row r="31" spans="1:19" x14ac:dyDescent="0.2">
      <c r="A31" s="10" t="s">
        <v>51</v>
      </c>
      <c r="B31" s="7">
        <v>2</v>
      </c>
      <c r="C31" s="7">
        <v>0</v>
      </c>
      <c r="D31" s="35">
        <v>2</v>
      </c>
      <c r="E31" s="35">
        <v>0</v>
      </c>
      <c r="F31" s="10">
        <v>0</v>
      </c>
      <c r="G31" s="35">
        <v>0</v>
      </c>
      <c r="H31" s="7">
        <v>2</v>
      </c>
      <c r="I31" s="7">
        <v>0</v>
      </c>
      <c r="J31" s="7">
        <v>2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</row>
    <row r="32" spans="1:19" x14ac:dyDescent="0.2">
      <c r="A32" s="10" t="s">
        <v>52</v>
      </c>
      <c r="B32" s="7">
        <v>1</v>
      </c>
      <c r="C32" s="7">
        <v>0</v>
      </c>
      <c r="D32" s="35">
        <v>1</v>
      </c>
      <c r="E32" s="35">
        <v>0</v>
      </c>
      <c r="F32" s="10">
        <v>0</v>
      </c>
      <c r="G32" s="35">
        <v>0</v>
      </c>
      <c r="H32" s="7">
        <v>1</v>
      </c>
      <c r="I32" s="7">
        <v>0</v>
      </c>
      <c r="J32" s="7">
        <v>1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</row>
    <row r="33" spans="1:19" x14ac:dyDescent="0.2">
      <c r="A33" s="10" t="s">
        <v>53</v>
      </c>
      <c r="B33" s="7">
        <v>2</v>
      </c>
      <c r="C33" s="7">
        <v>0</v>
      </c>
      <c r="D33" s="35">
        <v>2</v>
      </c>
      <c r="E33" s="35">
        <v>0</v>
      </c>
      <c r="F33" s="10">
        <v>0</v>
      </c>
      <c r="G33" s="35">
        <v>0</v>
      </c>
      <c r="H33" s="7">
        <v>2</v>
      </c>
      <c r="I33" s="7">
        <v>0</v>
      </c>
      <c r="J33" s="7">
        <v>2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</row>
    <row r="34" spans="1:19" x14ac:dyDescent="0.2">
      <c r="A34" s="10" t="s">
        <v>54</v>
      </c>
      <c r="B34" s="7">
        <v>5</v>
      </c>
      <c r="C34" s="7">
        <v>0</v>
      </c>
      <c r="D34" s="7">
        <v>5</v>
      </c>
      <c r="E34" s="7">
        <v>0</v>
      </c>
      <c r="F34" s="7">
        <v>0</v>
      </c>
      <c r="G34" s="7">
        <v>0</v>
      </c>
      <c r="H34" s="7">
        <v>3</v>
      </c>
      <c r="I34" s="7">
        <v>0</v>
      </c>
      <c r="J34" s="7">
        <v>3</v>
      </c>
      <c r="K34" s="7">
        <v>0</v>
      </c>
      <c r="L34" s="7">
        <v>0</v>
      </c>
      <c r="M34" s="7">
        <v>0</v>
      </c>
      <c r="N34" s="7">
        <v>2</v>
      </c>
      <c r="O34" s="7">
        <v>0</v>
      </c>
      <c r="P34" s="7">
        <v>2</v>
      </c>
      <c r="Q34" s="7">
        <v>0</v>
      </c>
      <c r="R34" s="7">
        <v>0</v>
      </c>
      <c r="S34" s="7">
        <v>0</v>
      </c>
    </row>
    <row r="35" spans="1:19" x14ac:dyDescent="0.2">
      <c r="A35" s="10" t="s">
        <v>55</v>
      </c>
      <c r="B35" s="7">
        <v>1</v>
      </c>
      <c r="C35" s="7">
        <v>0</v>
      </c>
      <c r="D35" s="35">
        <v>1</v>
      </c>
      <c r="E35" s="35">
        <v>0</v>
      </c>
      <c r="F35" s="10">
        <v>0</v>
      </c>
      <c r="G35" s="35">
        <v>0</v>
      </c>
      <c r="H35" s="7">
        <v>1</v>
      </c>
      <c r="I35" s="7">
        <v>0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</row>
    <row r="36" spans="1:19" x14ac:dyDescent="0.2">
      <c r="A36" s="10" t="s">
        <v>56</v>
      </c>
      <c r="B36" s="7">
        <v>3</v>
      </c>
      <c r="C36" s="7">
        <v>0</v>
      </c>
      <c r="D36" s="35">
        <v>3</v>
      </c>
      <c r="E36" s="35">
        <v>0</v>
      </c>
      <c r="F36" s="10">
        <v>0</v>
      </c>
      <c r="G36" s="35">
        <v>0</v>
      </c>
      <c r="H36" s="7">
        <v>2</v>
      </c>
      <c r="I36" s="7">
        <v>0</v>
      </c>
      <c r="J36" s="7">
        <v>2</v>
      </c>
      <c r="K36" s="7">
        <v>0</v>
      </c>
      <c r="L36" s="7">
        <v>0</v>
      </c>
      <c r="M36" s="7">
        <v>0</v>
      </c>
      <c r="N36" s="7">
        <v>1</v>
      </c>
      <c r="O36" s="7">
        <v>0</v>
      </c>
      <c r="P36" s="7">
        <v>1</v>
      </c>
      <c r="Q36" s="7">
        <v>0</v>
      </c>
      <c r="R36" s="7">
        <v>0</v>
      </c>
      <c r="S36" s="7">
        <v>0</v>
      </c>
    </row>
    <row r="37" spans="1:19" x14ac:dyDescent="0.2">
      <c r="A37" s="10" t="s">
        <v>57</v>
      </c>
      <c r="B37" s="7">
        <v>4</v>
      </c>
      <c r="C37" s="7">
        <v>0</v>
      </c>
      <c r="D37" s="35">
        <v>3</v>
      </c>
      <c r="E37" s="35">
        <v>1</v>
      </c>
      <c r="F37" s="10">
        <v>0</v>
      </c>
      <c r="G37" s="35">
        <v>0</v>
      </c>
      <c r="H37" s="7">
        <v>3</v>
      </c>
      <c r="I37" s="7">
        <v>0</v>
      </c>
      <c r="J37" s="7">
        <v>3</v>
      </c>
      <c r="K37" s="7">
        <v>0</v>
      </c>
      <c r="L37" s="7">
        <v>0</v>
      </c>
      <c r="M37" s="7">
        <v>0</v>
      </c>
      <c r="N37" s="7">
        <v>1</v>
      </c>
      <c r="O37" s="7">
        <v>0</v>
      </c>
      <c r="P37" s="7">
        <v>0</v>
      </c>
      <c r="Q37" s="7">
        <v>1</v>
      </c>
      <c r="R37" s="7">
        <v>0</v>
      </c>
      <c r="S37" s="7">
        <v>0</v>
      </c>
    </row>
    <row r="38" spans="1:19" x14ac:dyDescent="0.2">
      <c r="A38" s="10" t="s">
        <v>58</v>
      </c>
      <c r="B38" s="7">
        <v>2</v>
      </c>
      <c r="C38" s="7">
        <v>0</v>
      </c>
      <c r="D38" s="35">
        <v>2</v>
      </c>
      <c r="E38" s="35">
        <v>0</v>
      </c>
      <c r="F38" s="10">
        <v>0</v>
      </c>
      <c r="G38" s="35">
        <v>0</v>
      </c>
      <c r="H38" s="7">
        <v>1</v>
      </c>
      <c r="I38" s="7">
        <v>0</v>
      </c>
      <c r="J38" s="7">
        <v>1</v>
      </c>
      <c r="K38" s="7">
        <v>0</v>
      </c>
      <c r="L38" s="7">
        <v>0</v>
      </c>
      <c r="M38" s="7">
        <v>0</v>
      </c>
      <c r="N38" s="7">
        <v>1</v>
      </c>
      <c r="O38" s="7">
        <v>0</v>
      </c>
      <c r="P38" s="7">
        <v>1</v>
      </c>
      <c r="Q38" s="7">
        <v>0</v>
      </c>
      <c r="R38" s="7">
        <v>0</v>
      </c>
      <c r="S38" s="7">
        <v>0</v>
      </c>
    </row>
    <row r="39" spans="1:19" x14ac:dyDescent="0.2">
      <c r="A39" s="10" t="s">
        <v>59</v>
      </c>
      <c r="B39" s="7">
        <v>1</v>
      </c>
      <c r="C39" s="7">
        <v>0</v>
      </c>
      <c r="D39" s="35">
        <v>0</v>
      </c>
      <c r="E39" s="35">
        <v>1</v>
      </c>
      <c r="F39" s="10">
        <v>0</v>
      </c>
      <c r="G39" s="35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1</v>
      </c>
      <c r="O39" s="7">
        <v>0</v>
      </c>
      <c r="P39" s="7">
        <v>0</v>
      </c>
      <c r="Q39" s="7">
        <v>1</v>
      </c>
      <c r="R39" s="7">
        <v>0</v>
      </c>
      <c r="S39" s="7">
        <v>0</v>
      </c>
    </row>
    <row r="40" spans="1:19" x14ac:dyDescent="0.2">
      <c r="A40" s="10" t="s">
        <v>60</v>
      </c>
      <c r="B40" s="7">
        <v>4</v>
      </c>
      <c r="C40" s="7">
        <v>0</v>
      </c>
      <c r="D40" s="35">
        <v>3</v>
      </c>
      <c r="E40" s="35">
        <v>1</v>
      </c>
      <c r="F40" s="10">
        <v>0</v>
      </c>
      <c r="G40" s="35">
        <v>0</v>
      </c>
      <c r="H40" s="7">
        <v>3</v>
      </c>
      <c r="I40" s="7">
        <v>0</v>
      </c>
      <c r="J40" s="7">
        <v>2</v>
      </c>
      <c r="K40" s="7">
        <v>1</v>
      </c>
      <c r="L40" s="7">
        <v>0</v>
      </c>
      <c r="M40" s="7">
        <v>0</v>
      </c>
      <c r="N40" s="7">
        <v>1</v>
      </c>
      <c r="O40" s="7">
        <v>0</v>
      </c>
      <c r="P40" s="7">
        <v>1</v>
      </c>
      <c r="Q40" s="7">
        <v>0</v>
      </c>
      <c r="R40" s="7">
        <v>0</v>
      </c>
      <c r="S40" s="7">
        <v>0</v>
      </c>
    </row>
    <row r="41" spans="1:19" x14ac:dyDescent="0.2">
      <c r="A41" s="10" t="s">
        <v>61</v>
      </c>
      <c r="B41" s="7">
        <v>4</v>
      </c>
      <c r="C41" s="7">
        <v>0</v>
      </c>
      <c r="D41" s="35">
        <v>3</v>
      </c>
      <c r="E41" s="35">
        <v>1</v>
      </c>
      <c r="F41" s="10">
        <v>0</v>
      </c>
      <c r="G41" s="35">
        <v>0</v>
      </c>
      <c r="H41" s="7">
        <v>2</v>
      </c>
      <c r="I41" s="7">
        <v>0</v>
      </c>
      <c r="J41" s="7">
        <v>2</v>
      </c>
      <c r="K41" s="7">
        <v>0</v>
      </c>
      <c r="L41" s="7">
        <v>0</v>
      </c>
      <c r="M41" s="7">
        <v>0</v>
      </c>
      <c r="N41" s="7">
        <v>2</v>
      </c>
      <c r="O41" s="7">
        <v>0</v>
      </c>
      <c r="P41" s="7">
        <v>1</v>
      </c>
      <c r="Q41" s="7">
        <v>1</v>
      </c>
      <c r="R41" s="7">
        <v>0</v>
      </c>
      <c r="S41" s="7">
        <v>0</v>
      </c>
    </row>
    <row r="42" spans="1:19" x14ac:dyDescent="0.2">
      <c r="A42" s="10" t="s">
        <v>62</v>
      </c>
      <c r="B42" s="7">
        <v>7</v>
      </c>
      <c r="C42" s="7">
        <v>0</v>
      </c>
      <c r="D42" s="35">
        <v>5</v>
      </c>
      <c r="E42" s="35">
        <v>2</v>
      </c>
      <c r="F42" s="10">
        <v>0</v>
      </c>
      <c r="G42" s="35">
        <v>0</v>
      </c>
      <c r="H42" s="7">
        <v>3</v>
      </c>
      <c r="I42" s="7">
        <v>0</v>
      </c>
      <c r="J42" s="7">
        <v>2</v>
      </c>
      <c r="K42" s="7">
        <v>1</v>
      </c>
      <c r="L42" s="7">
        <v>0</v>
      </c>
      <c r="M42" s="7">
        <v>0</v>
      </c>
      <c r="N42" s="7">
        <v>4</v>
      </c>
      <c r="O42" s="7">
        <v>0</v>
      </c>
      <c r="P42" s="7">
        <v>3</v>
      </c>
      <c r="Q42" s="7">
        <v>1</v>
      </c>
      <c r="R42" s="7">
        <v>0</v>
      </c>
      <c r="S42" s="7">
        <v>0</v>
      </c>
    </row>
    <row r="43" spans="1:19" x14ac:dyDescent="0.2">
      <c r="A43" s="10" t="s">
        <v>63</v>
      </c>
      <c r="B43" s="7">
        <v>5</v>
      </c>
      <c r="C43" s="7">
        <v>2</v>
      </c>
      <c r="D43" s="35">
        <v>1</v>
      </c>
      <c r="E43" s="35">
        <v>2</v>
      </c>
      <c r="F43" s="10">
        <v>0</v>
      </c>
      <c r="G43" s="35">
        <v>0</v>
      </c>
      <c r="H43" s="7">
        <v>3</v>
      </c>
      <c r="I43" s="7">
        <v>2</v>
      </c>
      <c r="J43" s="7">
        <v>0</v>
      </c>
      <c r="K43" s="7">
        <v>1</v>
      </c>
      <c r="L43" s="7">
        <v>0</v>
      </c>
      <c r="M43" s="7">
        <v>0</v>
      </c>
      <c r="N43" s="7">
        <v>2</v>
      </c>
      <c r="O43" s="7">
        <v>0</v>
      </c>
      <c r="P43" s="7">
        <v>1</v>
      </c>
      <c r="Q43" s="7">
        <v>1</v>
      </c>
      <c r="R43" s="7">
        <v>0</v>
      </c>
      <c r="S43" s="7">
        <v>0</v>
      </c>
    </row>
    <row r="44" spans="1:19" x14ac:dyDescent="0.2">
      <c r="A44" s="10" t="s">
        <v>64</v>
      </c>
      <c r="B44" s="7">
        <v>8</v>
      </c>
      <c r="C44" s="7">
        <v>0</v>
      </c>
      <c r="D44" s="35">
        <v>6</v>
      </c>
      <c r="E44" s="35">
        <v>2</v>
      </c>
      <c r="F44" s="10">
        <v>0</v>
      </c>
      <c r="G44" s="35">
        <v>0</v>
      </c>
      <c r="H44" s="7">
        <v>6</v>
      </c>
      <c r="I44" s="7">
        <v>0</v>
      </c>
      <c r="J44" s="7">
        <v>6</v>
      </c>
      <c r="K44" s="7">
        <v>0</v>
      </c>
      <c r="L44" s="7">
        <v>0</v>
      </c>
      <c r="M44" s="7">
        <v>0</v>
      </c>
      <c r="N44" s="7">
        <v>2</v>
      </c>
      <c r="O44" s="7">
        <v>0</v>
      </c>
      <c r="P44" s="7">
        <v>0</v>
      </c>
      <c r="Q44" s="7">
        <v>2</v>
      </c>
      <c r="R44" s="7">
        <v>0</v>
      </c>
      <c r="S44" s="7">
        <v>0</v>
      </c>
    </row>
    <row r="45" spans="1:19" x14ac:dyDescent="0.2">
      <c r="A45" s="10" t="s">
        <v>65</v>
      </c>
      <c r="B45" s="7">
        <v>5</v>
      </c>
      <c r="C45" s="7">
        <v>0</v>
      </c>
      <c r="D45" s="35">
        <v>4</v>
      </c>
      <c r="E45" s="35">
        <v>1</v>
      </c>
      <c r="F45" s="10">
        <v>0</v>
      </c>
      <c r="G45" s="35">
        <v>0</v>
      </c>
      <c r="H45" s="7">
        <v>2</v>
      </c>
      <c r="I45" s="7">
        <v>0</v>
      </c>
      <c r="J45" s="7">
        <v>2</v>
      </c>
      <c r="K45" s="7">
        <v>0</v>
      </c>
      <c r="L45" s="7">
        <v>0</v>
      </c>
      <c r="M45" s="7">
        <v>0</v>
      </c>
      <c r="N45" s="7">
        <v>3</v>
      </c>
      <c r="O45" s="7">
        <v>0</v>
      </c>
      <c r="P45" s="7">
        <v>2</v>
      </c>
      <c r="Q45" s="7">
        <v>1</v>
      </c>
      <c r="R45" s="7">
        <v>0</v>
      </c>
      <c r="S45" s="7">
        <v>0</v>
      </c>
    </row>
    <row r="46" spans="1:19" x14ac:dyDescent="0.2">
      <c r="A46" s="10" t="s">
        <v>66</v>
      </c>
      <c r="B46" s="7">
        <v>12</v>
      </c>
      <c r="C46" s="7">
        <v>1</v>
      </c>
      <c r="D46" s="35">
        <v>9</v>
      </c>
      <c r="E46" s="35">
        <v>2</v>
      </c>
      <c r="F46" s="10">
        <v>0</v>
      </c>
      <c r="G46" s="35">
        <v>0</v>
      </c>
      <c r="H46" s="7">
        <v>7</v>
      </c>
      <c r="I46" s="7">
        <v>1</v>
      </c>
      <c r="J46" s="7">
        <v>5</v>
      </c>
      <c r="K46" s="7">
        <v>1</v>
      </c>
      <c r="L46" s="7">
        <v>0</v>
      </c>
      <c r="M46" s="7">
        <v>0</v>
      </c>
      <c r="N46" s="7">
        <v>5</v>
      </c>
      <c r="O46" s="7">
        <v>0</v>
      </c>
      <c r="P46" s="7">
        <v>4</v>
      </c>
      <c r="Q46" s="7">
        <v>1</v>
      </c>
      <c r="R46" s="7">
        <v>0</v>
      </c>
      <c r="S46" s="7">
        <v>0</v>
      </c>
    </row>
    <row r="47" spans="1:19" x14ac:dyDescent="0.2">
      <c r="A47" s="10" t="s">
        <v>67</v>
      </c>
      <c r="B47" s="7">
        <v>4</v>
      </c>
      <c r="C47" s="7">
        <v>0</v>
      </c>
      <c r="D47" s="35">
        <v>2</v>
      </c>
      <c r="E47" s="35">
        <v>1</v>
      </c>
      <c r="F47" s="10">
        <v>0</v>
      </c>
      <c r="G47" s="35">
        <v>1</v>
      </c>
      <c r="H47" s="7">
        <v>3</v>
      </c>
      <c r="I47" s="7">
        <v>0</v>
      </c>
      <c r="J47" s="7">
        <v>1</v>
      </c>
      <c r="K47" s="7">
        <v>1</v>
      </c>
      <c r="L47" s="7">
        <v>0</v>
      </c>
      <c r="M47" s="7">
        <v>1</v>
      </c>
      <c r="N47" s="7">
        <v>1</v>
      </c>
      <c r="O47" s="7">
        <v>0</v>
      </c>
      <c r="P47" s="7">
        <v>1</v>
      </c>
      <c r="Q47" s="7">
        <v>0</v>
      </c>
      <c r="R47" s="7">
        <v>0</v>
      </c>
      <c r="S47" s="7">
        <v>0</v>
      </c>
    </row>
    <row r="48" spans="1:19" x14ac:dyDescent="0.2">
      <c r="A48" s="10" t="s">
        <v>68</v>
      </c>
      <c r="B48" s="7">
        <v>10</v>
      </c>
      <c r="C48" s="7">
        <v>0</v>
      </c>
      <c r="D48" s="35">
        <v>6</v>
      </c>
      <c r="E48" s="35">
        <v>2</v>
      </c>
      <c r="F48" s="10">
        <v>0</v>
      </c>
      <c r="G48" s="35">
        <v>2</v>
      </c>
      <c r="H48" s="7">
        <v>4</v>
      </c>
      <c r="I48" s="7">
        <v>0</v>
      </c>
      <c r="J48" s="7">
        <v>3</v>
      </c>
      <c r="K48" s="7">
        <v>0</v>
      </c>
      <c r="L48" s="7">
        <v>0</v>
      </c>
      <c r="M48" s="7">
        <v>1</v>
      </c>
      <c r="N48" s="7">
        <v>6</v>
      </c>
      <c r="O48" s="7">
        <v>0</v>
      </c>
      <c r="P48" s="7">
        <v>3</v>
      </c>
      <c r="Q48" s="7">
        <v>2</v>
      </c>
      <c r="R48" s="7">
        <v>0</v>
      </c>
      <c r="S48" s="7">
        <v>1</v>
      </c>
    </row>
    <row r="49" spans="1:19" x14ac:dyDescent="0.2">
      <c r="A49" s="10" t="s">
        <v>69</v>
      </c>
      <c r="B49" s="7">
        <v>14</v>
      </c>
      <c r="C49" s="7">
        <v>0</v>
      </c>
      <c r="D49" s="35">
        <v>8</v>
      </c>
      <c r="E49" s="35">
        <v>3</v>
      </c>
      <c r="F49" s="10">
        <v>0</v>
      </c>
      <c r="G49" s="35">
        <v>3</v>
      </c>
      <c r="H49" s="7">
        <v>9</v>
      </c>
      <c r="I49" s="7">
        <v>0</v>
      </c>
      <c r="J49" s="7">
        <v>5</v>
      </c>
      <c r="K49" s="7">
        <v>1</v>
      </c>
      <c r="L49" s="7">
        <v>0</v>
      </c>
      <c r="M49" s="7">
        <v>3</v>
      </c>
      <c r="N49" s="7">
        <v>5</v>
      </c>
      <c r="O49" s="7">
        <v>0</v>
      </c>
      <c r="P49" s="7">
        <v>3</v>
      </c>
      <c r="Q49" s="7">
        <v>2</v>
      </c>
      <c r="R49" s="7">
        <v>0</v>
      </c>
      <c r="S49" s="7">
        <v>0</v>
      </c>
    </row>
    <row r="50" spans="1:19" x14ac:dyDescent="0.2">
      <c r="A50" s="10" t="s">
        <v>70</v>
      </c>
      <c r="B50" s="7">
        <v>13</v>
      </c>
      <c r="C50" s="7">
        <v>1</v>
      </c>
      <c r="D50" s="35">
        <v>6</v>
      </c>
      <c r="E50" s="35">
        <v>5</v>
      </c>
      <c r="F50" s="10">
        <v>0</v>
      </c>
      <c r="G50" s="35">
        <v>1</v>
      </c>
      <c r="H50" s="7">
        <v>8</v>
      </c>
      <c r="I50" s="7">
        <v>0</v>
      </c>
      <c r="J50" s="7">
        <v>5</v>
      </c>
      <c r="K50" s="7">
        <v>2</v>
      </c>
      <c r="L50" s="7">
        <v>0</v>
      </c>
      <c r="M50" s="7">
        <v>1</v>
      </c>
      <c r="N50" s="7">
        <v>5</v>
      </c>
      <c r="O50" s="7">
        <v>1</v>
      </c>
      <c r="P50" s="7">
        <v>1</v>
      </c>
      <c r="Q50" s="7">
        <v>3</v>
      </c>
      <c r="R50" s="7">
        <v>0</v>
      </c>
      <c r="S50" s="7">
        <v>0</v>
      </c>
    </row>
    <row r="51" spans="1:19" x14ac:dyDescent="0.2">
      <c r="A51" s="10" t="s">
        <v>71</v>
      </c>
      <c r="B51" s="7">
        <v>12</v>
      </c>
      <c r="C51" s="7">
        <v>0</v>
      </c>
      <c r="D51" s="35">
        <v>10</v>
      </c>
      <c r="E51" s="35">
        <v>1</v>
      </c>
      <c r="F51" s="10">
        <v>0</v>
      </c>
      <c r="G51" s="35">
        <v>1</v>
      </c>
      <c r="H51" s="7">
        <v>8</v>
      </c>
      <c r="I51" s="7">
        <v>0</v>
      </c>
      <c r="J51" s="7">
        <v>8</v>
      </c>
      <c r="K51" s="7">
        <v>0</v>
      </c>
      <c r="L51" s="7">
        <v>0</v>
      </c>
      <c r="M51" s="7">
        <v>0</v>
      </c>
      <c r="N51" s="7">
        <v>4</v>
      </c>
      <c r="O51" s="7">
        <v>0</v>
      </c>
      <c r="P51" s="7">
        <v>2</v>
      </c>
      <c r="Q51" s="7">
        <v>1</v>
      </c>
      <c r="R51" s="7">
        <v>0</v>
      </c>
      <c r="S51" s="7">
        <v>1</v>
      </c>
    </row>
    <row r="52" spans="1:19" x14ac:dyDescent="0.2">
      <c r="A52" s="10" t="s">
        <v>72</v>
      </c>
      <c r="B52" s="7">
        <v>13</v>
      </c>
      <c r="C52" s="7">
        <v>0</v>
      </c>
      <c r="D52" s="35">
        <v>11</v>
      </c>
      <c r="E52" s="35">
        <v>2</v>
      </c>
      <c r="F52" s="10">
        <v>0</v>
      </c>
      <c r="G52" s="35">
        <v>0</v>
      </c>
      <c r="H52" s="7">
        <v>11</v>
      </c>
      <c r="I52" s="7">
        <v>0</v>
      </c>
      <c r="J52" s="7">
        <v>9</v>
      </c>
      <c r="K52" s="7">
        <v>2</v>
      </c>
      <c r="L52" s="7">
        <v>0</v>
      </c>
      <c r="M52" s="7">
        <v>0</v>
      </c>
      <c r="N52" s="7">
        <v>2</v>
      </c>
      <c r="O52" s="7">
        <v>0</v>
      </c>
      <c r="P52" s="7">
        <v>2</v>
      </c>
      <c r="Q52" s="7">
        <v>0</v>
      </c>
      <c r="R52" s="7">
        <v>0</v>
      </c>
      <c r="S52" s="7">
        <v>0</v>
      </c>
    </row>
    <row r="53" spans="1:19" x14ac:dyDescent="0.2">
      <c r="A53" s="10" t="s">
        <v>73</v>
      </c>
      <c r="B53" s="7">
        <v>12</v>
      </c>
      <c r="C53" s="7">
        <v>0</v>
      </c>
      <c r="D53" s="35">
        <v>8</v>
      </c>
      <c r="E53" s="35">
        <v>2</v>
      </c>
      <c r="F53" s="10">
        <v>0</v>
      </c>
      <c r="G53" s="35">
        <v>2</v>
      </c>
      <c r="H53" s="7">
        <v>6</v>
      </c>
      <c r="I53" s="7">
        <v>0</v>
      </c>
      <c r="J53" s="7">
        <v>5</v>
      </c>
      <c r="K53" s="7">
        <v>1</v>
      </c>
      <c r="L53" s="7">
        <v>0</v>
      </c>
      <c r="M53" s="7">
        <v>0</v>
      </c>
      <c r="N53" s="7">
        <v>6</v>
      </c>
      <c r="O53" s="7">
        <v>0</v>
      </c>
      <c r="P53" s="7">
        <v>3</v>
      </c>
      <c r="Q53" s="7">
        <v>1</v>
      </c>
      <c r="R53" s="7">
        <v>0</v>
      </c>
      <c r="S53" s="7">
        <v>2</v>
      </c>
    </row>
    <row r="54" spans="1:19" x14ac:dyDescent="0.2">
      <c r="A54" s="10" t="s">
        <v>74</v>
      </c>
      <c r="B54" s="7">
        <v>17</v>
      </c>
      <c r="C54" s="7">
        <v>1</v>
      </c>
      <c r="D54" s="35">
        <v>7</v>
      </c>
      <c r="E54" s="35">
        <v>7</v>
      </c>
      <c r="F54" s="10">
        <v>0</v>
      </c>
      <c r="G54" s="35">
        <v>2</v>
      </c>
      <c r="H54" s="7">
        <v>13</v>
      </c>
      <c r="I54" s="7">
        <v>1</v>
      </c>
      <c r="J54" s="7">
        <v>4</v>
      </c>
      <c r="K54" s="7">
        <v>6</v>
      </c>
      <c r="L54" s="7">
        <v>0</v>
      </c>
      <c r="M54" s="7">
        <v>2</v>
      </c>
      <c r="N54" s="7">
        <v>4</v>
      </c>
      <c r="O54" s="7">
        <v>0</v>
      </c>
      <c r="P54" s="7">
        <v>3</v>
      </c>
      <c r="Q54" s="7">
        <v>1</v>
      </c>
      <c r="R54" s="7">
        <v>0</v>
      </c>
      <c r="S54" s="7">
        <v>0</v>
      </c>
    </row>
    <row r="55" spans="1:19" x14ac:dyDescent="0.2">
      <c r="A55" s="10" t="s">
        <v>75</v>
      </c>
      <c r="B55" s="7">
        <v>16</v>
      </c>
      <c r="C55" s="7">
        <v>0</v>
      </c>
      <c r="D55" s="35">
        <v>9</v>
      </c>
      <c r="E55" s="35">
        <v>5</v>
      </c>
      <c r="F55" s="10">
        <v>1</v>
      </c>
      <c r="G55" s="35">
        <v>1</v>
      </c>
      <c r="H55" s="7">
        <v>12</v>
      </c>
      <c r="I55" s="7">
        <v>0</v>
      </c>
      <c r="J55" s="7">
        <v>7</v>
      </c>
      <c r="K55" s="7">
        <v>3</v>
      </c>
      <c r="L55" s="7">
        <v>1</v>
      </c>
      <c r="M55" s="7">
        <v>1</v>
      </c>
      <c r="N55" s="7">
        <v>4</v>
      </c>
      <c r="O55" s="7">
        <v>0</v>
      </c>
      <c r="P55" s="7">
        <v>2</v>
      </c>
      <c r="Q55" s="7">
        <v>2</v>
      </c>
      <c r="R55" s="7">
        <v>0</v>
      </c>
      <c r="S55" s="7">
        <v>0</v>
      </c>
    </row>
    <row r="56" spans="1:19" x14ac:dyDescent="0.2">
      <c r="A56" s="10" t="s">
        <v>76</v>
      </c>
      <c r="B56" s="7">
        <v>24</v>
      </c>
      <c r="C56" s="7">
        <v>0</v>
      </c>
      <c r="D56" s="35">
        <v>7</v>
      </c>
      <c r="E56" s="35">
        <v>12</v>
      </c>
      <c r="F56" s="10">
        <v>0</v>
      </c>
      <c r="G56" s="35">
        <v>5</v>
      </c>
      <c r="H56" s="7">
        <v>15</v>
      </c>
      <c r="I56" s="7">
        <v>0</v>
      </c>
      <c r="J56" s="7">
        <v>6</v>
      </c>
      <c r="K56" s="7">
        <v>7</v>
      </c>
      <c r="L56" s="7">
        <v>0</v>
      </c>
      <c r="M56" s="7">
        <v>2</v>
      </c>
      <c r="N56" s="7">
        <v>9</v>
      </c>
      <c r="O56" s="7">
        <v>0</v>
      </c>
      <c r="P56" s="7">
        <v>1</v>
      </c>
      <c r="Q56" s="7">
        <v>5</v>
      </c>
      <c r="R56" s="7">
        <v>0</v>
      </c>
      <c r="S56" s="7">
        <v>3</v>
      </c>
    </row>
    <row r="57" spans="1:19" x14ac:dyDescent="0.2">
      <c r="A57" s="10" t="s">
        <v>80</v>
      </c>
      <c r="B57" s="7">
        <v>25</v>
      </c>
      <c r="C57" s="7">
        <v>1</v>
      </c>
      <c r="D57" s="35">
        <v>10</v>
      </c>
      <c r="E57" s="35">
        <v>5</v>
      </c>
      <c r="F57" s="10">
        <v>1</v>
      </c>
      <c r="G57" s="35">
        <v>8</v>
      </c>
      <c r="H57" s="7">
        <v>16</v>
      </c>
      <c r="I57" s="7">
        <v>1</v>
      </c>
      <c r="J57" s="7">
        <v>8</v>
      </c>
      <c r="K57" s="7">
        <v>3</v>
      </c>
      <c r="L57" s="7">
        <v>0</v>
      </c>
      <c r="M57" s="7">
        <v>4</v>
      </c>
      <c r="N57" s="7">
        <v>9</v>
      </c>
      <c r="O57" s="7">
        <v>0</v>
      </c>
      <c r="P57" s="7">
        <v>2</v>
      </c>
      <c r="Q57" s="7">
        <v>2</v>
      </c>
      <c r="R57" s="7">
        <v>1</v>
      </c>
      <c r="S57" s="7">
        <v>4</v>
      </c>
    </row>
    <row r="58" spans="1:19" x14ac:dyDescent="0.2">
      <c r="A58" s="10" t="s">
        <v>81</v>
      </c>
      <c r="B58" s="7">
        <v>29</v>
      </c>
      <c r="C58" s="7">
        <v>0</v>
      </c>
      <c r="D58" s="35">
        <v>11</v>
      </c>
      <c r="E58" s="35">
        <v>11</v>
      </c>
      <c r="F58" s="10">
        <v>0</v>
      </c>
      <c r="G58" s="35">
        <v>7</v>
      </c>
      <c r="H58" s="7">
        <v>22</v>
      </c>
      <c r="I58" s="7">
        <v>0</v>
      </c>
      <c r="J58" s="7">
        <v>10</v>
      </c>
      <c r="K58" s="7">
        <v>8</v>
      </c>
      <c r="L58" s="7">
        <v>0</v>
      </c>
      <c r="M58" s="7">
        <v>4</v>
      </c>
      <c r="N58" s="7">
        <v>7</v>
      </c>
      <c r="O58" s="7">
        <v>0</v>
      </c>
      <c r="P58" s="7">
        <v>1</v>
      </c>
      <c r="Q58" s="7">
        <v>3</v>
      </c>
      <c r="R58" s="7">
        <v>0</v>
      </c>
      <c r="S58" s="7">
        <v>3</v>
      </c>
    </row>
    <row r="59" spans="1:19" x14ac:dyDescent="0.2">
      <c r="A59" s="10" t="s">
        <v>82</v>
      </c>
      <c r="B59" s="7">
        <v>38</v>
      </c>
      <c r="C59" s="7">
        <v>1</v>
      </c>
      <c r="D59" s="35">
        <v>14</v>
      </c>
      <c r="E59" s="35">
        <v>16</v>
      </c>
      <c r="F59" s="10">
        <v>0</v>
      </c>
      <c r="G59" s="35">
        <v>7</v>
      </c>
      <c r="H59" s="7">
        <v>26</v>
      </c>
      <c r="I59" s="7">
        <v>1</v>
      </c>
      <c r="J59" s="7">
        <v>11</v>
      </c>
      <c r="K59" s="7">
        <v>9</v>
      </c>
      <c r="L59" s="7">
        <v>0</v>
      </c>
      <c r="M59" s="7">
        <v>5</v>
      </c>
      <c r="N59" s="7">
        <v>12</v>
      </c>
      <c r="O59" s="7">
        <v>0</v>
      </c>
      <c r="P59" s="7">
        <v>3</v>
      </c>
      <c r="Q59" s="7">
        <v>7</v>
      </c>
      <c r="R59" s="7">
        <v>0</v>
      </c>
      <c r="S59" s="7">
        <v>2</v>
      </c>
    </row>
    <row r="60" spans="1:19" x14ac:dyDescent="0.2">
      <c r="A60" s="10" t="s">
        <v>83</v>
      </c>
      <c r="B60" s="7">
        <v>46</v>
      </c>
      <c r="C60" s="7">
        <v>0</v>
      </c>
      <c r="D60" s="35">
        <v>21</v>
      </c>
      <c r="E60" s="35">
        <v>14</v>
      </c>
      <c r="F60" s="10">
        <v>0</v>
      </c>
      <c r="G60" s="35">
        <v>11</v>
      </c>
      <c r="H60" s="7">
        <v>25</v>
      </c>
      <c r="I60" s="7">
        <v>0</v>
      </c>
      <c r="J60" s="7">
        <v>13</v>
      </c>
      <c r="K60" s="7">
        <v>5</v>
      </c>
      <c r="L60" s="7">
        <v>0</v>
      </c>
      <c r="M60" s="7">
        <v>7</v>
      </c>
      <c r="N60" s="7">
        <v>21</v>
      </c>
      <c r="O60" s="7">
        <v>0</v>
      </c>
      <c r="P60" s="7">
        <v>8</v>
      </c>
      <c r="Q60" s="7">
        <v>9</v>
      </c>
      <c r="R60" s="7">
        <v>0</v>
      </c>
      <c r="S60" s="7">
        <v>4</v>
      </c>
    </row>
    <row r="61" spans="1:19" x14ac:dyDescent="0.2">
      <c r="A61" s="10" t="s">
        <v>84</v>
      </c>
      <c r="B61" s="7">
        <v>36</v>
      </c>
      <c r="C61" s="7">
        <v>0</v>
      </c>
      <c r="D61" s="35">
        <v>11</v>
      </c>
      <c r="E61" s="35">
        <v>15</v>
      </c>
      <c r="F61" s="10">
        <v>2</v>
      </c>
      <c r="G61" s="35">
        <v>8</v>
      </c>
      <c r="H61" s="7">
        <v>22</v>
      </c>
      <c r="I61" s="7">
        <v>0</v>
      </c>
      <c r="J61" s="7">
        <v>7</v>
      </c>
      <c r="K61" s="7">
        <v>9</v>
      </c>
      <c r="L61" s="7">
        <v>1</v>
      </c>
      <c r="M61" s="7">
        <v>5</v>
      </c>
      <c r="N61" s="7">
        <v>14</v>
      </c>
      <c r="O61" s="7">
        <v>0</v>
      </c>
      <c r="P61" s="7">
        <v>4</v>
      </c>
      <c r="Q61" s="7">
        <v>6</v>
      </c>
      <c r="R61" s="7">
        <v>1</v>
      </c>
      <c r="S61" s="7">
        <v>3</v>
      </c>
    </row>
    <row r="62" spans="1:19" x14ac:dyDescent="0.2">
      <c r="A62" s="10" t="s">
        <v>85</v>
      </c>
      <c r="B62" s="7">
        <v>48</v>
      </c>
      <c r="C62" s="7">
        <v>2</v>
      </c>
      <c r="D62" s="35">
        <v>17</v>
      </c>
      <c r="E62" s="35">
        <v>23</v>
      </c>
      <c r="F62" s="10">
        <v>1</v>
      </c>
      <c r="G62" s="35">
        <v>5</v>
      </c>
      <c r="H62" s="7">
        <v>35</v>
      </c>
      <c r="I62" s="7">
        <v>2</v>
      </c>
      <c r="J62" s="7">
        <v>13</v>
      </c>
      <c r="K62" s="7">
        <v>17</v>
      </c>
      <c r="L62" s="7">
        <v>0</v>
      </c>
      <c r="M62" s="7">
        <v>3</v>
      </c>
      <c r="N62" s="7">
        <v>13</v>
      </c>
      <c r="O62" s="7">
        <v>0</v>
      </c>
      <c r="P62" s="7">
        <v>4</v>
      </c>
      <c r="Q62" s="7">
        <v>6</v>
      </c>
      <c r="R62" s="7">
        <v>1</v>
      </c>
      <c r="S62" s="7">
        <v>2</v>
      </c>
    </row>
    <row r="63" spans="1:19" x14ac:dyDescent="0.2">
      <c r="A63" s="10" t="s">
        <v>86</v>
      </c>
      <c r="B63" s="7">
        <v>54</v>
      </c>
      <c r="C63" s="7">
        <v>1</v>
      </c>
      <c r="D63" s="35">
        <v>24</v>
      </c>
      <c r="E63" s="35">
        <v>15</v>
      </c>
      <c r="F63" s="10">
        <v>2</v>
      </c>
      <c r="G63" s="35">
        <v>12</v>
      </c>
      <c r="H63" s="7">
        <v>30</v>
      </c>
      <c r="I63" s="7">
        <v>0</v>
      </c>
      <c r="J63" s="7">
        <v>15</v>
      </c>
      <c r="K63" s="7">
        <v>9</v>
      </c>
      <c r="L63" s="7">
        <v>1</v>
      </c>
      <c r="M63" s="7">
        <v>5</v>
      </c>
      <c r="N63" s="7">
        <v>24</v>
      </c>
      <c r="O63" s="7">
        <v>1</v>
      </c>
      <c r="P63" s="7">
        <v>9</v>
      </c>
      <c r="Q63" s="7">
        <v>6</v>
      </c>
      <c r="R63" s="7">
        <v>1</v>
      </c>
      <c r="S63" s="7">
        <v>7</v>
      </c>
    </row>
    <row r="64" spans="1:19" x14ac:dyDescent="0.2">
      <c r="A64" s="10" t="s">
        <v>87</v>
      </c>
      <c r="B64" s="7">
        <v>54</v>
      </c>
      <c r="C64" s="7">
        <v>1</v>
      </c>
      <c r="D64" s="35">
        <v>15</v>
      </c>
      <c r="E64" s="35">
        <v>27</v>
      </c>
      <c r="F64" s="10">
        <v>4</v>
      </c>
      <c r="G64" s="35">
        <v>7</v>
      </c>
      <c r="H64" s="7">
        <v>37</v>
      </c>
      <c r="I64" s="7">
        <v>1</v>
      </c>
      <c r="J64" s="7">
        <v>11</v>
      </c>
      <c r="K64" s="7">
        <v>19</v>
      </c>
      <c r="L64" s="7">
        <v>1</v>
      </c>
      <c r="M64" s="7">
        <v>5</v>
      </c>
      <c r="N64" s="7">
        <v>17</v>
      </c>
      <c r="O64" s="7">
        <v>0</v>
      </c>
      <c r="P64" s="7">
        <v>4</v>
      </c>
      <c r="Q64" s="7">
        <v>8</v>
      </c>
      <c r="R64" s="7">
        <v>3</v>
      </c>
      <c r="S64" s="7">
        <v>2</v>
      </c>
    </row>
    <row r="65" spans="1:19" x14ac:dyDescent="0.2">
      <c r="A65" s="10" t="s">
        <v>88</v>
      </c>
      <c r="B65" s="7">
        <v>63</v>
      </c>
      <c r="C65" s="7">
        <v>1</v>
      </c>
      <c r="D65" s="35">
        <v>22</v>
      </c>
      <c r="E65" s="35">
        <v>26</v>
      </c>
      <c r="F65" s="10">
        <v>0</v>
      </c>
      <c r="G65" s="35">
        <v>14</v>
      </c>
      <c r="H65" s="7">
        <v>42</v>
      </c>
      <c r="I65" s="7">
        <v>0</v>
      </c>
      <c r="J65" s="7">
        <v>16</v>
      </c>
      <c r="K65" s="7">
        <v>16</v>
      </c>
      <c r="L65" s="7">
        <v>0</v>
      </c>
      <c r="M65" s="7">
        <v>10</v>
      </c>
      <c r="N65" s="7">
        <v>21</v>
      </c>
      <c r="O65" s="7">
        <v>1</v>
      </c>
      <c r="P65" s="7">
        <v>6</v>
      </c>
      <c r="Q65" s="7">
        <v>10</v>
      </c>
      <c r="R65" s="7">
        <v>0</v>
      </c>
      <c r="S65" s="7">
        <v>4</v>
      </c>
    </row>
    <row r="66" spans="1:19" x14ac:dyDescent="0.2">
      <c r="A66" s="10" t="s">
        <v>89</v>
      </c>
      <c r="B66" s="7">
        <v>63</v>
      </c>
      <c r="C66" s="7">
        <v>0</v>
      </c>
      <c r="D66" s="35">
        <v>19</v>
      </c>
      <c r="E66" s="35">
        <v>26</v>
      </c>
      <c r="F66" s="10">
        <v>3</v>
      </c>
      <c r="G66" s="35">
        <v>15</v>
      </c>
      <c r="H66" s="7">
        <v>48</v>
      </c>
      <c r="I66" s="7">
        <v>0</v>
      </c>
      <c r="J66" s="7">
        <v>14</v>
      </c>
      <c r="K66" s="7">
        <v>21</v>
      </c>
      <c r="L66" s="7">
        <v>2</v>
      </c>
      <c r="M66" s="7">
        <v>11</v>
      </c>
      <c r="N66" s="7">
        <v>15</v>
      </c>
      <c r="O66" s="7">
        <v>0</v>
      </c>
      <c r="P66" s="7">
        <v>5</v>
      </c>
      <c r="Q66" s="7">
        <v>5</v>
      </c>
      <c r="R66" s="7">
        <v>1</v>
      </c>
      <c r="S66" s="7">
        <v>4</v>
      </c>
    </row>
    <row r="67" spans="1:19" x14ac:dyDescent="0.2">
      <c r="A67" s="10" t="s">
        <v>465</v>
      </c>
      <c r="B67" s="7">
        <v>73</v>
      </c>
      <c r="C67" s="7">
        <v>0</v>
      </c>
      <c r="D67" s="35">
        <v>22</v>
      </c>
      <c r="E67" s="35">
        <v>28</v>
      </c>
      <c r="F67" s="10">
        <v>10</v>
      </c>
      <c r="G67" s="35">
        <v>13</v>
      </c>
      <c r="H67" s="7">
        <v>43</v>
      </c>
      <c r="I67" s="7">
        <v>0</v>
      </c>
      <c r="J67" s="7">
        <v>14</v>
      </c>
      <c r="K67" s="7">
        <v>18</v>
      </c>
      <c r="L67" s="7">
        <v>4</v>
      </c>
      <c r="M67" s="7">
        <v>7</v>
      </c>
      <c r="N67" s="7">
        <v>30</v>
      </c>
      <c r="O67" s="7">
        <v>0</v>
      </c>
      <c r="P67" s="7">
        <v>8</v>
      </c>
      <c r="Q67" s="7">
        <v>10</v>
      </c>
      <c r="R67" s="7">
        <v>6</v>
      </c>
      <c r="S67" s="7">
        <v>6</v>
      </c>
    </row>
    <row r="68" spans="1:19" x14ac:dyDescent="0.2">
      <c r="A68" s="10" t="s">
        <v>466</v>
      </c>
      <c r="B68" s="7">
        <v>62</v>
      </c>
      <c r="C68" s="7">
        <v>0</v>
      </c>
      <c r="D68" s="35">
        <v>18</v>
      </c>
      <c r="E68" s="35">
        <v>23</v>
      </c>
      <c r="F68" s="10">
        <v>5</v>
      </c>
      <c r="G68" s="35">
        <v>16</v>
      </c>
      <c r="H68" s="7">
        <v>38</v>
      </c>
      <c r="I68" s="7">
        <v>0</v>
      </c>
      <c r="J68" s="7">
        <v>12</v>
      </c>
      <c r="K68" s="7">
        <v>12</v>
      </c>
      <c r="L68" s="7">
        <v>3</v>
      </c>
      <c r="M68" s="7">
        <v>11</v>
      </c>
      <c r="N68" s="7">
        <v>24</v>
      </c>
      <c r="O68" s="7">
        <v>0</v>
      </c>
      <c r="P68" s="7">
        <v>6</v>
      </c>
      <c r="Q68" s="7">
        <v>11</v>
      </c>
      <c r="R68" s="7">
        <v>2</v>
      </c>
      <c r="S68" s="7">
        <v>5</v>
      </c>
    </row>
    <row r="69" spans="1:19" x14ac:dyDescent="0.2">
      <c r="A69" s="10" t="s">
        <v>467</v>
      </c>
      <c r="B69" s="7">
        <v>70</v>
      </c>
      <c r="C69" s="7">
        <v>1</v>
      </c>
      <c r="D69" s="35">
        <v>18</v>
      </c>
      <c r="E69" s="35">
        <v>35</v>
      </c>
      <c r="F69" s="10">
        <v>4</v>
      </c>
      <c r="G69" s="35">
        <v>12</v>
      </c>
      <c r="H69" s="7">
        <v>38</v>
      </c>
      <c r="I69" s="7">
        <v>0</v>
      </c>
      <c r="J69" s="7">
        <v>10</v>
      </c>
      <c r="K69" s="7">
        <v>21</v>
      </c>
      <c r="L69" s="7">
        <v>1</v>
      </c>
      <c r="M69" s="7">
        <v>6</v>
      </c>
      <c r="N69" s="7">
        <v>32</v>
      </c>
      <c r="O69" s="7">
        <v>1</v>
      </c>
      <c r="P69" s="7">
        <v>8</v>
      </c>
      <c r="Q69" s="7">
        <v>14</v>
      </c>
      <c r="R69" s="7">
        <v>3</v>
      </c>
      <c r="S69" s="7">
        <v>6</v>
      </c>
    </row>
    <row r="70" spans="1:19" x14ac:dyDescent="0.2">
      <c r="A70" s="10" t="s">
        <v>468</v>
      </c>
      <c r="B70" s="7">
        <v>99</v>
      </c>
      <c r="C70" s="7">
        <v>0</v>
      </c>
      <c r="D70" s="35">
        <v>21</v>
      </c>
      <c r="E70" s="35">
        <v>53</v>
      </c>
      <c r="F70" s="10">
        <v>7</v>
      </c>
      <c r="G70" s="35">
        <v>18</v>
      </c>
      <c r="H70" s="7">
        <v>70</v>
      </c>
      <c r="I70" s="7">
        <v>0</v>
      </c>
      <c r="J70" s="7">
        <v>15</v>
      </c>
      <c r="K70" s="7">
        <v>37</v>
      </c>
      <c r="L70" s="7">
        <v>3</v>
      </c>
      <c r="M70" s="7">
        <v>15</v>
      </c>
      <c r="N70" s="7">
        <v>29</v>
      </c>
      <c r="O70" s="7">
        <v>0</v>
      </c>
      <c r="P70" s="7">
        <v>6</v>
      </c>
      <c r="Q70" s="7">
        <v>16</v>
      </c>
      <c r="R70" s="7">
        <v>4</v>
      </c>
      <c r="S70" s="7">
        <v>3</v>
      </c>
    </row>
    <row r="71" spans="1:19" x14ac:dyDescent="0.2">
      <c r="A71" s="10" t="s">
        <v>469</v>
      </c>
      <c r="B71" s="7">
        <v>99</v>
      </c>
      <c r="C71" s="7">
        <v>2</v>
      </c>
      <c r="D71" s="35">
        <v>12</v>
      </c>
      <c r="E71" s="35">
        <v>60</v>
      </c>
      <c r="F71" s="10">
        <v>6</v>
      </c>
      <c r="G71" s="35">
        <v>19</v>
      </c>
      <c r="H71" s="7">
        <v>63</v>
      </c>
      <c r="I71" s="7">
        <v>2</v>
      </c>
      <c r="J71" s="7">
        <v>7</v>
      </c>
      <c r="K71" s="7">
        <v>40</v>
      </c>
      <c r="L71" s="7">
        <v>3</v>
      </c>
      <c r="M71" s="7">
        <v>11</v>
      </c>
      <c r="N71" s="7">
        <v>36</v>
      </c>
      <c r="O71" s="7">
        <v>0</v>
      </c>
      <c r="P71" s="7">
        <v>5</v>
      </c>
      <c r="Q71" s="7">
        <v>20</v>
      </c>
      <c r="R71" s="7">
        <v>3</v>
      </c>
      <c r="S71" s="7">
        <v>8</v>
      </c>
    </row>
    <row r="72" spans="1:19" x14ac:dyDescent="0.2">
      <c r="A72" s="10" t="s">
        <v>470</v>
      </c>
      <c r="B72" s="7">
        <v>93</v>
      </c>
      <c r="C72" s="7">
        <v>0</v>
      </c>
      <c r="D72" s="35">
        <v>19</v>
      </c>
      <c r="E72" s="35">
        <v>47</v>
      </c>
      <c r="F72" s="10">
        <v>9</v>
      </c>
      <c r="G72" s="35">
        <v>18</v>
      </c>
      <c r="H72" s="7">
        <v>55</v>
      </c>
      <c r="I72" s="7">
        <v>0</v>
      </c>
      <c r="J72" s="7">
        <v>13</v>
      </c>
      <c r="K72" s="7">
        <v>26</v>
      </c>
      <c r="L72" s="7">
        <v>2</v>
      </c>
      <c r="M72" s="7">
        <v>14</v>
      </c>
      <c r="N72" s="7">
        <v>38</v>
      </c>
      <c r="O72" s="7">
        <v>0</v>
      </c>
      <c r="P72" s="7">
        <v>6</v>
      </c>
      <c r="Q72" s="7">
        <v>21</v>
      </c>
      <c r="R72" s="7">
        <v>7</v>
      </c>
      <c r="S72" s="7">
        <v>4</v>
      </c>
    </row>
    <row r="73" spans="1:19" x14ac:dyDescent="0.2">
      <c r="A73" s="10" t="s">
        <v>471</v>
      </c>
      <c r="B73" s="7">
        <v>98</v>
      </c>
      <c r="C73" s="7">
        <v>1</v>
      </c>
      <c r="D73" s="35">
        <v>15</v>
      </c>
      <c r="E73" s="35">
        <v>56</v>
      </c>
      <c r="F73" s="10">
        <v>9</v>
      </c>
      <c r="G73" s="35">
        <v>17</v>
      </c>
      <c r="H73" s="7">
        <v>53</v>
      </c>
      <c r="I73" s="7">
        <v>1</v>
      </c>
      <c r="J73" s="7">
        <v>9</v>
      </c>
      <c r="K73" s="7">
        <v>30</v>
      </c>
      <c r="L73" s="7">
        <v>4</v>
      </c>
      <c r="M73" s="7">
        <v>9</v>
      </c>
      <c r="N73" s="7">
        <v>45</v>
      </c>
      <c r="O73" s="7">
        <v>0</v>
      </c>
      <c r="P73" s="7">
        <v>6</v>
      </c>
      <c r="Q73" s="7">
        <v>26</v>
      </c>
      <c r="R73" s="7">
        <v>5</v>
      </c>
      <c r="S73" s="7">
        <v>8</v>
      </c>
    </row>
    <row r="74" spans="1:19" x14ac:dyDescent="0.2">
      <c r="A74" s="10" t="s">
        <v>472</v>
      </c>
      <c r="B74" s="7">
        <v>88</v>
      </c>
      <c r="C74" s="7">
        <v>1</v>
      </c>
      <c r="D74" s="35">
        <v>18</v>
      </c>
      <c r="E74" s="35">
        <v>50</v>
      </c>
      <c r="F74" s="10">
        <v>7</v>
      </c>
      <c r="G74" s="35">
        <v>12</v>
      </c>
      <c r="H74" s="7">
        <v>52</v>
      </c>
      <c r="I74" s="7">
        <v>1</v>
      </c>
      <c r="J74" s="7">
        <v>13</v>
      </c>
      <c r="K74" s="7">
        <v>31</v>
      </c>
      <c r="L74" s="7">
        <v>3</v>
      </c>
      <c r="M74" s="7">
        <v>4</v>
      </c>
      <c r="N74" s="7">
        <v>36</v>
      </c>
      <c r="O74" s="7">
        <v>0</v>
      </c>
      <c r="P74" s="7">
        <v>5</v>
      </c>
      <c r="Q74" s="7">
        <v>19</v>
      </c>
      <c r="R74" s="7">
        <v>4</v>
      </c>
      <c r="S74" s="7">
        <v>8</v>
      </c>
    </row>
    <row r="75" spans="1:19" x14ac:dyDescent="0.2">
      <c r="A75" s="10" t="s">
        <v>473</v>
      </c>
      <c r="B75" s="7">
        <v>90</v>
      </c>
      <c r="C75" s="7">
        <v>1</v>
      </c>
      <c r="D75" s="35">
        <v>15</v>
      </c>
      <c r="E75" s="35">
        <v>45</v>
      </c>
      <c r="F75" s="10">
        <v>13</v>
      </c>
      <c r="G75" s="35">
        <v>16</v>
      </c>
      <c r="H75" s="7">
        <v>53</v>
      </c>
      <c r="I75" s="7">
        <v>0</v>
      </c>
      <c r="J75" s="7">
        <v>12</v>
      </c>
      <c r="K75" s="7">
        <v>26</v>
      </c>
      <c r="L75" s="7">
        <v>5</v>
      </c>
      <c r="M75" s="7">
        <v>10</v>
      </c>
      <c r="N75" s="7">
        <v>37</v>
      </c>
      <c r="O75" s="7">
        <v>1</v>
      </c>
      <c r="P75" s="7">
        <v>3</v>
      </c>
      <c r="Q75" s="7">
        <v>19</v>
      </c>
      <c r="R75" s="7">
        <v>8</v>
      </c>
      <c r="S75" s="7">
        <v>6</v>
      </c>
    </row>
    <row r="76" spans="1:19" x14ac:dyDescent="0.2">
      <c r="A76" s="10" t="s">
        <v>474</v>
      </c>
      <c r="B76" s="7">
        <v>102</v>
      </c>
      <c r="C76" s="7">
        <v>1</v>
      </c>
      <c r="D76" s="35">
        <v>17</v>
      </c>
      <c r="E76" s="35">
        <v>59</v>
      </c>
      <c r="F76" s="10">
        <v>9</v>
      </c>
      <c r="G76" s="35">
        <v>16</v>
      </c>
      <c r="H76" s="7">
        <v>60</v>
      </c>
      <c r="I76" s="7">
        <v>1</v>
      </c>
      <c r="J76" s="7">
        <v>8</v>
      </c>
      <c r="K76" s="7">
        <v>39</v>
      </c>
      <c r="L76" s="7">
        <v>3</v>
      </c>
      <c r="M76" s="7">
        <v>9</v>
      </c>
      <c r="N76" s="7">
        <v>42</v>
      </c>
      <c r="O76" s="7">
        <v>0</v>
      </c>
      <c r="P76" s="7">
        <v>9</v>
      </c>
      <c r="Q76" s="7">
        <v>20</v>
      </c>
      <c r="R76" s="7">
        <v>6</v>
      </c>
      <c r="S76" s="7">
        <v>7</v>
      </c>
    </row>
    <row r="77" spans="1:19" x14ac:dyDescent="0.2">
      <c r="A77" s="10" t="s">
        <v>475</v>
      </c>
      <c r="B77" s="7">
        <v>117</v>
      </c>
      <c r="C77" s="7">
        <v>0</v>
      </c>
      <c r="D77" s="35">
        <v>18</v>
      </c>
      <c r="E77" s="35">
        <v>65</v>
      </c>
      <c r="F77" s="10">
        <v>14</v>
      </c>
      <c r="G77" s="35">
        <v>20</v>
      </c>
      <c r="H77" s="7">
        <v>68</v>
      </c>
      <c r="I77" s="7">
        <v>0</v>
      </c>
      <c r="J77" s="7">
        <v>12</v>
      </c>
      <c r="K77" s="7">
        <v>46</v>
      </c>
      <c r="L77" s="7">
        <v>2</v>
      </c>
      <c r="M77" s="7">
        <v>8</v>
      </c>
      <c r="N77" s="7">
        <v>49</v>
      </c>
      <c r="O77" s="7">
        <v>0</v>
      </c>
      <c r="P77" s="7">
        <v>6</v>
      </c>
      <c r="Q77" s="7">
        <v>19</v>
      </c>
      <c r="R77" s="7">
        <v>12</v>
      </c>
      <c r="S77" s="7">
        <v>12</v>
      </c>
    </row>
    <row r="78" spans="1:19" x14ac:dyDescent="0.2">
      <c r="A78" s="10" t="s">
        <v>476</v>
      </c>
      <c r="B78" s="7">
        <v>92</v>
      </c>
      <c r="C78" s="7">
        <v>0</v>
      </c>
      <c r="D78" s="35">
        <v>14</v>
      </c>
      <c r="E78" s="35">
        <v>52</v>
      </c>
      <c r="F78" s="10">
        <v>19</v>
      </c>
      <c r="G78" s="35">
        <v>7</v>
      </c>
      <c r="H78" s="7">
        <v>49</v>
      </c>
      <c r="I78" s="7">
        <v>0</v>
      </c>
      <c r="J78" s="7">
        <v>6</v>
      </c>
      <c r="K78" s="7">
        <v>36</v>
      </c>
      <c r="L78" s="7">
        <v>5</v>
      </c>
      <c r="M78" s="7">
        <v>2</v>
      </c>
      <c r="N78" s="7">
        <v>43</v>
      </c>
      <c r="O78" s="7">
        <v>0</v>
      </c>
      <c r="P78" s="7">
        <v>8</v>
      </c>
      <c r="Q78" s="7">
        <v>16</v>
      </c>
      <c r="R78" s="7">
        <v>14</v>
      </c>
      <c r="S78" s="7">
        <v>5</v>
      </c>
    </row>
    <row r="79" spans="1:19" x14ac:dyDescent="0.2">
      <c r="A79" s="10" t="s">
        <v>477</v>
      </c>
      <c r="B79" s="7">
        <v>124</v>
      </c>
      <c r="C79" s="7">
        <v>1</v>
      </c>
      <c r="D79" s="35">
        <v>7</v>
      </c>
      <c r="E79" s="35">
        <v>82</v>
      </c>
      <c r="F79" s="10">
        <v>14</v>
      </c>
      <c r="G79" s="35">
        <v>20</v>
      </c>
      <c r="H79" s="7">
        <v>79</v>
      </c>
      <c r="I79" s="7">
        <v>0</v>
      </c>
      <c r="J79" s="7">
        <v>3</v>
      </c>
      <c r="K79" s="7">
        <v>60</v>
      </c>
      <c r="L79" s="7">
        <v>5</v>
      </c>
      <c r="M79" s="7">
        <v>11</v>
      </c>
      <c r="N79" s="7">
        <v>45</v>
      </c>
      <c r="O79" s="7">
        <v>1</v>
      </c>
      <c r="P79" s="7">
        <v>4</v>
      </c>
      <c r="Q79" s="7">
        <v>22</v>
      </c>
      <c r="R79" s="7">
        <v>9</v>
      </c>
      <c r="S79" s="7">
        <v>9</v>
      </c>
    </row>
    <row r="80" spans="1:19" x14ac:dyDescent="0.2">
      <c r="A80" s="10" t="s">
        <v>478</v>
      </c>
      <c r="B80" s="7">
        <v>158</v>
      </c>
      <c r="C80" s="7">
        <v>3</v>
      </c>
      <c r="D80" s="35">
        <v>18</v>
      </c>
      <c r="E80" s="35">
        <v>92</v>
      </c>
      <c r="F80" s="10">
        <v>28</v>
      </c>
      <c r="G80" s="35">
        <v>17</v>
      </c>
      <c r="H80" s="7">
        <v>106</v>
      </c>
      <c r="I80" s="7">
        <v>3</v>
      </c>
      <c r="J80" s="7">
        <v>12</v>
      </c>
      <c r="K80" s="7">
        <v>68</v>
      </c>
      <c r="L80" s="7">
        <v>11</v>
      </c>
      <c r="M80" s="7">
        <v>12</v>
      </c>
      <c r="N80" s="7">
        <v>52</v>
      </c>
      <c r="O80" s="7">
        <v>0</v>
      </c>
      <c r="P80" s="7">
        <v>6</v>
      </c>
      <c r="Q80" s="7">
        <v>24</v>
      </c>
      <c r="R80" s="7">
        <v>17</v>
      </c>
      <c r="S80" s="7">
        <v>5</v>
      </c>
    </row>
    <row r="81" spans="1:19" x14ac:dyDescent="0.2">
      <c r="A81" s="10" t="s">
        <v>479</v>
      </c>
      <c r="B81" s="7">
        <v>180</v>
      </c>
      <c r="C81" s="7">
        <v>0</v>
      </c>
      <c r="D81" s="35">
        <v>18</v>
      </c>
      <c r="E81" s="35">
        <v>106</v>
      </c>
      <c r="F81" s="10">
        <v>40</v>
      </c>
      <c r="G81" s="35">
        <v>16</v>
      </c>
      <c r="H81" s="7">
        <v>101</v>
      </c>
      <c r="I81" s="7">
        <v>0</v>
      </c>
      <c r="J81" s="7">
        <v>8</v>
      </c>
      <c r="K81" s="7">
        <v>70</v>
      </c>
      <c r="L81" s="7">
        <v>14</v>
      </c>
      <c r="M81" s="7">
        <v>9</v>
      </c>
      <c r="N81" s="7">
        <v>79</v>
      </c>
      <c r="O81" s="7">
        <v>0</v>
      </c>
      <c r="P81" s="7">
        <v>10</v>
      </c>
      <c r="Q81" s="7">
        <v>36</v>
      </c>
      <c r="R81" s="7">
        <v>26</v>
      </c>
      <c r="S81" s="7">
        <v>7</v>
      </c>
    </row>
    <row r="82" spans="1:19" x14ac:dyDescent="0.2">
      <c r="A82" s="10" t="s">
        <v>480</v>
      </c>
      <c r="B82" s="7">
        <v>136</v>
      </c>
      <c r="C82" s="7">
        <v>0</v>
      </c>
      <c r="D82" s="35">
        <v>16</v>
      </c>
      <c r="E82" s="35">
        <v>67</v>
      </c>
      <c r="F82" s="10">
        <v>40</v>
      </c>
      <c r="G82" s="35">
        <v>13</v>
      </c>
      <c r="H82" s="7">
        <v>71</v>
      </c>
      <c r="I82" s="7">
        <v>0</v>
      </c>
      <c r="J82" s="7">
        <v>8</v>
      </c>
      <c r="K82" s="7">
        <v>44</v>
      </c>
      <c r="L82" s="7">
        <v>11</v>
      </c>
      <c r="M82" s="7">
        <v>8</v>
      </c>
      <c r="N82" s="7">
        <v>65</v>
      </c>
      <c r="O82" s="7">
        <v>0</v>
      </c>
      <c r="P82" s="7">
        <v>8</v>
      </c>
      <c r="Q82" s="7">
        <v>23</v>
      </c>
      <c r="R82" s="7">
        <v>29</v>
      </c>
      <c r="S82" s="7">
        <v>5</v>
      </c>
    </row>
    <row r="83" spans="1:19" x14ac:dyDescent="0.2">
      <c r="A83" s="10" t="s">
        <v>481</v>
      </c>
      <c r="B83" s="7">
        <v>177</v>
      </c>
      <c r="C83" s="7">
        <v>2</v>
      </c>
      <c r="D83" s="35">
        <v>16</v>
      </c>
      <c r="E83" s="35">
        <v>114</v>
      </c>
      <c r="F83" s="10">
        <v>30</v>
      </c>
      <c r="G83" s="35">
        <v>15</v>
      </c>
      <c r="H83" s="7">
        <v>107</v>
      </c>
      <c r="I83" s="7">
        <v>1</v>
      </c>
      <c r="J83" s="7">
        <v>9</v>
      </c>
      <c r="K83" s="7">
        <v>83</v>
      </c>
      <c r="L83" s="7">
        <v>4</v>
      </c>
      <c r="M83" s="7">
        <v>10</v>
      </c>
      <c r="N83" s="7">
        <v>70</v>
      </c>
      <c r="O83" s="7">
        <v>1</v>
      </c>
      <c r="P83" s="7">
        <v>7</v>
      </c>
      <c r="Q83" s="7">
        <v>31</v>
      </c>
      <c r="R83" s="7">
        <v>26</v>
      </c>
      <c r="S83" s="7">
        <v>5</v>
      </c>
    </row>
    <row r="84" spans="1:19" x14ac:dyDescent="0.2">
      <c r="A84" s="10" t="s">
        <v>482</v>
      </c>
      <c r="B84" s="7">
        <v>176</v>
      </c>
      <c r="C84" s="7">
        <v>1</v>
      </c>
      <c r="D84" s="35">
        <v>10</v>
      </c>
      <c r="E84" s="35">
        <v>111</v>
      </c>
      <c r="F84" s="10">
        <v>36</v>
      </c>
      <c r="G84" s="35">
        <v>18</v>
      </c>
      <c r="H84" s="7">
        <v>103</v>
      </c>
      <c r="I84" s="7">
        <v>1</v>
      </c>
      <c r="J84" s="7">
        <v>3</v>
      </c>
      <c r="K84" s="7">
        <v>77</v>
      </c>
      <c r="L84" s="7">
        <v>12</v>
      </c>
      <c r="M84" s="7">
        <v>10</v>
      </c>
      <c r="N84" s="7">
        <v>73</v>
      </c>
      <c r="O84" s="7">
        <v>0</v>
      </c>
      <c r="P84" s="7">
        <v>7</v>
      </c>
      <c r="Q84" s="7">
        <v>34</v>
      </c>
      <c r="R84" s="7">
        <v>24</v>
      </c>
      <c r="S84" s="7">
        <v>8</v>
      </c>
    </row>
    <row r="85" spans="1:19" x14ac:dyDescent="0.2">
      <c r="A85" s="10" t="s">
        <v>483</v>
      </c>
      <c r="B85" s="7">
        <v>200</v>
      </c>
      <c r="C85" s="7">
        <v>0</v>
      </c>
      <c r="D85" s="35">
        <v>16</v>
      </c>
      <c r="E85" s="35">
        <v>118</v>
      </c>
      <c r="F85" s="10">
        <v>44</v>
      </c>
      <c r="G85" s="35">
        <v>22</v>
      </c>
      <c r="H85" s="7">
        <v>120</v>
      </c>
      <c r="I85" s="7">
        <v>0</v>
      </c>
      <c r="J85" s="7">
        <v>8</v>
      </c>
      <c r="K85" s="7">
        <v>92</v>
      </c>
      <c r="L85" s="7">
        <v>10</v>
      </c>
      <c r="M85" s="7">
        <v>10</v>
      </c>
      <c r="N85" s="7">
        <v>80</v>
      </c>
      <c r="O85" s="7">
        <v>0</v>
      </c>
      <c r="P85" s="7">
        <v>8</v>
      </c>
      <c r="Q85" s="7">
        <v>26</v>
      </c>
      <c r="R85" s="7">
        <v>34</v>
      </c>
      <c r="S85" s="7">
        <v>12</v>
      </c>
    </row>
    <row r="86" spans="1:19" x14ac:dyDescent="0.2">
      <c r="A86" s="10" t="s">
        <v>484</v>
      </c>
      <c r="B86" s="7">
        <v>202</v>
      </c>
      <c r="C86" s="7">
        <v>0</v>
      </c>
      <c r="D86" s="35">
        <v>18</v>
      </c>
      <c r="E86" s="35">
        <v>120</v>
      </c>
      <c r="F86" s="10">
        <v>51</v>
      </c>
      <c r="G86" s="35">
        <v>13</v>
      </c>
      <c r="H86" s="7">
        <v>114</v>
      </c>
      <c r="I86" s="7">
        <v>0</v>
      </c>
      <c r="J86" s="7">
        <v>7</v>
      </c>
      <c r="K86" s="7">
        <v>82</v>
      </c>
      <c r="L86" s="7">
        <v>15</v>
      </c>
      <c r="M86" s="7">
        <v>10</v>
      </c>
      <c r="N86" s="7">
        <v>88</v>
      </c>
      <c r="O86" s="7">
        <v>0</v>
      </c>
      <c r="P86" s="7">
        <v>11</v>
      </c>
      <c r="Q86" s="7">
        <v>38</v>
      </c>
      <c r="R86" s="7">
        <v>36</v>
      </c>
      <c r="S86" s="7">
        <v>3</v>
      </c>
    </row>
    <row r="87" spans="1:19" x14ac:dyDescent="0.2">
      <c r="A87" s="10" t="s">
        <v>485</v>
      </c>
      <c r="B87" s="7">
        <v>198</v>
      </c>
      <c r="C87" s="7">
        <v>0</v>
      </c>
      <c r="D87" s="35">
        <v>14</v>
      </c>
      <c r="E87" s="35">
        <v>120</v>
      </c>
      <c r="F87" s="10">
        <v>51</v>
      </c>
      <c r="G87" s="35">
        <v>13</v>
      </c>
      <c r="H87" s="7">
        <v>115</v>
      </c>
      <c r="I87" s="7">
        <v>0</v>
      </c>
      <c r="J87" s="7">
        <v>6</v>
      </c>
      <c r="K87" s="7">
        <v>89</v>
      </c>
      <c r="L87" s="7">
        <v>15</v>
      </c>
      <c r="M87" s="7">
        <v>5</v>
      </c>
      <c r="N87" s="7">
        <v>83</v>
      </c>
      <c r="O87" s="7">
        <v>0</v>
      </c>
      <c r="P87" s="7">
        <v>8</v>
      </c>
      <c r="Q87" s="7">
        <v>31</v>
      </c>
      <c r="R87" s="7">
        <v>36</v>
      </c>
      <c r="S87" s="7">
        <v>8</v>
      </c>
    </row>
    <row r="88" spans="1:19" x14ac:dyDescent="0.2">
      <c r="A88" s="10" t="s">
        <v>486</v>
      </c>
      <c r="B88" s="7">
        <v>261</v>
      </c>
      <c r="C88" s="7">
        <v>0</v>
      </c>
      <c r="D88" s="35">
        <v>21</v>
      </c>
      <c r="E88" s="35">
        <v>139</v>
      </c>
      <c r="F88" s="10">
        <v>79</v>
      </c>
      <c r="G88" s="35">
        <v>22</v>
      </c>
      <c r="H88" s="7">
        <v>135</v>
      </c>
      <c r="I88" s="7">
        <v>0</v>
      </c>
      <c r="J88" s="7">
        <v>9</v>
      </c>
      <c r="K88" s="7">
        <v>93</v>
      </c>
      <c r="L88" s="7">
        <v>22</v>
      </c>
      <c r="M88" s="7">
        <v>11</v>
      </c>
      <c r="N88" s="7">
        <v>126</v>
      </c>
      <c r="O88" s="7">
        <v>0</v>
      </c>
      <c r="P88" s="7">
        <v>12</v>
      </c>
      <c r="Q88" s="7">
        <v>46</v>
      </c>
      <c r="R88" s="7">
        <v>57</v>
      </c>
      <c r="S88" s="7">
        <v>11</v>
      </c>
    </row>
    <row r="89" spans="1:19" x14ac:dyDescent="0.2">
      <c r="A89" s="10" t="s">
        <v>487</v>
      </c>
      <c r="B89" s="7">
        <v>275</v>
      </c>
      <c r="C89" s="7">
        <v>1</v>
      </c>
      <c r="D89" s="35">
        <v>20</v>
      </c>
      <c r="E89" s="35">
        <v>136</v>
      </c>
      <c r="F89" s="10">
        <v>99</v>
      </c>
      <c r="G89" s="35">
        <v>19</v>
      </c>
      <c r="H89" s="7">
        <v>133</v>
      </c>
      <c r="I89" s="7">
        <v>1</v>
      </c>
      <c r="J89" s="7">
        <v>6</v>
      </c>
      <c r="K89" s="7">
        <v>99</v>
      </c>
      <c r="L89" s="7">
        <v>16</v>
      </c>
      <c r="M89" s="7">
        <v>11</v>
      </c>
      <c r="N89" s="7">
        <v>142</v>
      </c>
      <c r="O89" s="7">
        <v>0</v>
      </c>
      <c r="P89" s="7">
        <v>14</v>
      </c>
      <c r="Q89" s="7">
        <v>37</v>
      </c>
      <c r="R89" s="7">
        <v>83</v>
      </c>
      <c r="S89" s="7">
        <v>8</v>
      </c>
    </row>
    <row r="90" spans="1:19" x14ac:dyDescent="0.2">
      <c r="A90" s="10" t="s">
        <v>488</v>
      </c>
      <c r="B90" s="7">
        <v>228</v>
      </c>
      <c r="C90" s="7">
        <v>1</v>
      </c>
      <c r="D90" s="35">
        <v>12</v>
      </c>
      <c r="E90" s="35">
        <v>103</v>
      </c>
      <c r="F90" s="10">
        <v>104</v>
      </c>
      <c r="G90" s="35">
        <v>8</v>
      </c>
      <c r="H90" s="7">
        <v>121</v>
      </c>
      <c r="I90" s="7">
        <v>1</v>
      </c>
      <c r="J90" s="7">
        <v>8</v>
      </c>
      <c r="K90" s="7">
        <v>76</v>
      </c>
      <c r="L90" s="7">
        <v>31</v>
      </c>
      <c r="M90" s="7">
        <v>5</v>
      </c>
      <c r="N90" s="7">
        <v>107</v>
      </c>
      <c r="O90" s="7">
        <v>0</v>
      </c>
      <c r="P90" s="7">
        <v>4</v>
      </c>
      <c r="Q90" s="7">
        <v>27</v>
      </c>
      <c r="R90" s="7">
        <v>73</v>
      </c>
      <c r="S90" s="7">
        <v>3</v>
      </c>
    </row>
    <row r="91" spans="1:19" x14ac:dyDescent="0.2">
      <c r="A91" s="10" t="s">
        <v>489</v>
      </c>
      <c r="B91" s="7">
        <v>313</v>
      </c>
      <c r="C91" s="7">
        <v>0</v>
      </c>
      <c r="D91" s="35">
        <v>25</v>
      </c>
      <c r="E91" s="35">
        <v>143</v>
      </c>
      <c r="F91" s="10">
        <v>134</v>
      </c>
      <c r="G91" s="35">
        <v>11</v>
      </c>
      <c r="H91" s="7">
        <v>142</v>
      </c>
      <c r="I91" s="7">
        <v>0</v>
      </c>
      <c r="J91" s="7">
        <v>8</v>
      </c>
      <c r="K91" s="7">
        <v>99</v>
      </c>
      <c r="L91" s="7">
        <v>32</v>
      </c>
      <c r="M91" s="7">
        <v>3</v>
      </c>
      <c r="N91" s="7">
        <v>171</v>
      </c>
      <c r="O91" s="7">
        <v>0</v>
      </c>
      <c r="P91" s="7">
        <v>17</v>
      </c>
      <c r="Q91" s="7">
        <v>44</v>
      </c>
      <c r="R91" s="7">
        <v>102</v>
      </c>
      <c r="S91" s="7">
        <v>8</v>
      </c>
    </row>
    <row r="92" spans="1:19" x14ac:dyDescent="0.2">
      <c r="A92" s="10" t="s">
        <v>490</v>
      </c>
      <c r="B92" s="7">
        <v>325</v>
      </c>
      <c r="C92" s="7">
        <v>1</v>
      </c>
      <c r="D92" s="35">
        <v>17</v>
      </c>
      <c r="E92" s="35">
        <v>135</v>
      </c>
      <c r="F92" s="10">
        <v>161</v>
      </c>
      <c r="G92" s="35">
        <v>11</v>
      </c>
      <c r="H92" s="7">
        <v>149</v>
      </c>
      <c r="I92" s="7">
        <v>0</v>
      </c>
      <c r="J92" s="7">
        <v>4</v>
      </c>
      <c r="K92" s="7">
        <v>102</v>
      </c>
      <c r="L92" s="7">
        <v>37</v>
      </c>
      <c r="M92" s="7">
        <v>6</v>
      </c>
      <c r="N92" s="7">
        <v>176</v>
      </c>
      <c r="O92" s="7">
        <v>1</v>
      </c>
      <c r="P92" s="7">
        <v>13</v>
      </c>
      <c r="Q92" s="7">
        <v>33</v>
      </c>
      <c r="R92" s="7">
        <v>124</v>
      </c>
      <c r="S92" s="7">
        <v>5</v>
      </c>
    </row>
    <row r="93" spans="1:19" x14ac:dyDescent="0.2">
      <c r="A93" s="10" t="s">
        <v>491</v>
      </c>
      <c r="B93" s="7">
        <v>308</v>
      </c>
      <c r="C93" s="7">
        <v>0</v>
      </c>
      <c r="D93" s="35">
        <v>14</v>
      </c>
      <c r="E93" s="35">
        <v>113</v>
      </c>
      <c r="F93" s="10">
        <v>167</v>
      </c>
      <c r="G93" s="35">
        <v>14</v>
      </c>
      <c r="H93" s="7">
        <v>138</v>
      </c>
      <c r="I93" s="7">
        <v>0</v>
      </c>
      <c r="J93" s="7">
        <v>5</v>
      </c>
      <c r="K93" s="7">
        <v>81</v>
      </c>
      <c r="L93" s="7">
        <v>42</v>
      </c>
      <c r="M93" s="7">
        <v>10</v>
      </c>
      <c r="N93" s="7">
        <v>170</v>
      </c>
      <c r="O93" s="7">
        <v>0</v>
      </c>
      <c r="P93" s="7">
        <v>9</v>
      </c>
      <c r="Q93" s="7">
        <v>32</v>
      </c>
      <c r="R93" s="7">
        <v>125</v>
      </c>
      <c r="S93" s="7">
        <v>4</v>
      </c>
    </row>
    <row r="94" spans="1:19" x14ac:dyDescent="0.2">
      <c r="A94" s="10" t="s">
        <v>492</v>
      </c>
      <c r="B94" s="7">
        <v>332</v>
      </c>
      <c r="C94" s="7">
        <v>0</v>
      </c>
      <c r="D94" s="35">
        <v>20</v>
      </c>
      <c r="E94" s="35">
        <v>111</v>
      </c>
      <c r="F94" s="10">
        <v>187</v>
      </c>
      <c r="G94" s="35">
        <v>14</v>
      </c>
      <c r="H94" s="7">
        <v>159</v>
      </c>
      <c r="I94" s="7">
        <v>0</v>
      </c>
      <c r="J94" s="7">
        <v>3</v>
      </c>
      <c r="K94" s="7">
        <v>87</v>
      </c>
      <c r="L94" s="7">
        <v>63</v>
      </c>
      <c r="M94" s="7">
        <v>6</v>
      </c>
      <c r="N94" s="7">
        <v>173</v>
      </c>
      <c r="O94" s="7">
        <v>0</v>
      </c>
      <c r="P94" s="7">
        <v>17</v>
      </c>
      <c r="Q94" s="7">
        <v>24</v>
      </c>
      <c r="R94" s="7">
        <v>124</v>
      </c>
      <c r="S94" s="7">
        <v>8</v>
      </c>
    </row>
    <row r="95" spans="1:19" x14ac:dyDescent="0.2">
      <c r="A95" s="10" t="s">
        <v>493</v>
      </c>
      <c r="B95" s="7">
        <v>356</v>
      </c>
      <c r="C95" s="7">
        <v>0</v>
      </c>
      <c r="D95" s="35">
        <v>16</v>
      </c>
      <c r="E95" s="35">
        <v>115</v>
      </c>
      <c r="F95" s="10">
        <v>213</v>
      </c>
      <c r="G95" s="35">
        <v>12</v>
      </c>
      <c r="H95" s="7">
        <v>152</v>
      </c>
      <c r="I95" s="7">
        <v>0</v>
      </c>
      <c r="J95" s="7">
        <v>4</v>
      </c>
      <c r="K95" s="7">
        <v>88</v>
      </c>
      <c r="L95" s="7">
        <v>54</v>
      </c>
      <c r="M95" s="7">
        <v>6</v>
      </c>
      <c r="N95" s="7">
        <v>204</v>
      </c>
      <c r="O95" s="7">
        <v>0</v>
      </c>
      <c r="P95" s="7">
        <v>12</v>
      </c>
      <c r="Q95" s="7">
        <v>27</v>
      </c>
      <c r="R95" s="7">
        <v>159</v>
      </c>
      <c r="S95" s="7">
        <v>6</v>
      </c>
    </row>
    <row r="96" spans="1:19" x14ac:dyDescent="0.2">
      <c r="A96" s="10" t="s">
        <v>494</v>
      </c>
      <c r="B96" s="7">
        <v>364</v>
      </c>
      <c r="C96" s="7">
        <v>0</v>
      </c>
      <c r="D96" s="35">
        <v>25</v>
      </c>
      <c r="E96" s="35">
        <v>112</v>
      </c>
      <c r="F96" s="10">
        <v>222</v>
      </c>
      <c r="G96" s="35">
        <v>5</v>
      </c>
      <c r="H96" s="7">
        <v>157</v>
      </c>
      <c r="I96" s="7">
        <v>0</v>
      </c>
      <c r="J96" s="7">
        <v>8</v>
      </c>
      <c r="K96" s="7">
        <v>85</v>
      </c>
      <c r="L96" s="7">
        <v>62</v>
      </c>
      <c r="M96" s="7">
        <v>2</v>
      </c>
      <c r="N96" s="7">
        <v>207</v>
      </c>
      <c r="O96" s="7">
        <v>0</v>
      </c>
      <c r="P96" s="7">
        <v>17</v>
      </c>
      <c r="Q96" s="7">
        <v>27</v>
      </c>
      <c r="R96" s="7">
        <v>160</v>
      </c>
      <c r="S96" s="7">
        <v>3</v>
      </c>
    </row>
    <row r="97" spans="1:19" x14ac:dyDescent="0.2">
      <c r="A97" s="10" t="s">
        <v>495</v>
      </c>
      <c r="B97" s="7">
        <v>380</v>
      </c>
      <c r="C97" s="7">
        <v>1</v>
      </c>
      <c r="D97" s="35">
        <v>32</v>
      </c>
      <c r="E97" s="35">
        <v>93</v>
      </c>
      <c r="F97" s="10">
        <v>247</v>
      </c>
      <c r="G97" s="35">
        <v>7</v>
      </c>
      <c r="H97" s="7">
        <v>138</v>
      </c>
      <c r="I97" s="7">
        <v>1</v>
      </c>
      <c r="J97" s="7">
        <v>6</v>
      </c>
      <c r="K97" s="7">
        <v>70</v>
      </c>
      <c r="L97" s="7">
        <v>58</v>
      </c>
      <c r="M97" s="7">
        <v>3</v>
      </c>
      <c r="N97" s="7">
        <v>242</v>
      </c>
      <c r="O97" s="7">
        <v>0</v>
      </c>
      <c r="P97" s="7">
        <v>26</v>
      </c>
      <c r="Q97" s="7">
        <v>23</v>
      </c>
      <c r="R97" s="7">
        <v>189</v>
      </c>
      <c r="S97" s="7">
        <v>4</v>
      </c>
    </row>
    <row r="98" spans="1:19" x14ac:dyDescent="0.2">
      <c r="A98" s="10" t="s">
        <v>496</v>
      </c>
      <c r="B98" s="7">
        <v>347</v>
      </c>
      <c r="C98" s="7">
        <v>0</v>
      </c>
      <c r="D98" s="35">
        <v>18</v>
      </c>
      <c r="E98" s="35">
        <v>95</v>
      </c>
      <c r="F98" s="10">
        <v>227</v>
      </c>
      <c r="G98" s="35">
        <v>7</v>
      </c>
      <c r="H98" s="7">
        <v>116</v>
      </c>
      <c r="I98" s="7">
        <v>0</v>
      </c>
      <c r="J98" s="7">
        <v>0</v>
      </c>
      <c r="K98" s="7">
        <v>72</v>
      </c>
      <c r="L98" s="7">
        <v>40</v>
      </c>
      <c r="M98" s="7">
        <v>4</v>
      </c>
      <c r="N98" s="7">
        <v>231</v>
      </c>
      <c r="O98" s="7">
        <v>0</v>
      </c>
      <c r="P98" s="7">
        <v>18</v>
      </c>
      <c r="Q98" s="7">
        <v>23</v>
      </c>
      <c r="R98" s="7">
        <v>187</v>
      </c>
      <c r="S98" s="7">
        <v>3</v>
      </c>
    </row>
    <row r="99" spans="1:19" x14ac:dyDescent="0.2">
      <c r="A99" s="10" t="s">
        <v>497</v>
      </c>
      <c r="B99" s="7">
        <v>267</v>
      </c>
      <c r="C99" s="7">
        <v>0</v>
      </c>
      <c r="D99" s="35">
        <v>16</v>
      </c>
      <c r="E99" s="35">
        <v>54</v>
      </c>
      <c r="F99" s="10">
        <v>192</v>
      </c>
      <c r="G99" s="35">
        <v>5</v>
      </c>
      <c r="H99" s="7">
        <v>91</v>
      </c>
      <c r="I99" s="7">
        <v>0</v>
      </c>
      <c r="J99" s="7">
        <v>4</v>
      </c>
      <c r="K99" s="7">
        <v>39</v>
      </c>
      <c r="L99" s="7">
        <v>46</v>
      </c>
      <c r="M99" s="7">
        <v>2</v>
      </c>
      <c r="N99" s="7">
        <v>176</v>
      </c>
      <c r="O99" s="7">
        <v>0</v>
      </c>
      <c r="P99" s="7">
        <v>12</v>
      </c>
      <c r="Q99" s="7">
        <v>15</v>
      </c>
      <c r="R99" s="7">
        <v>146</v>
      </c>
      <c r="S99" s="7">
        <v>3</v>
      </c>
    </row>
    <row r="100" spans="1:19" x14ac:dyDescent="0.2">
      <c r="A100" s="10" t="s">
        <v>498</v>
      </c>
      <c r="B100" s="7">
        <v>277</v>
      </c>
      <c r="C100" s="7">
        <v>0</v>
      </c>
      <c r="D100" s="35">
        <v>16</v>
      </c>
      <c r="E100" s="35">
        <v>50</v>
      </c>
      <c r="F100" s="10">
        <v>209</v>
      </c>
      <c r="G100" s="35">
        <v>2</v>
      </c>
      <c r="H100" s="7">
        <v>94</v>
      </c>
      <c r="I100" s="7">
        <v>0</v>
      </c>
      <c r="J100" s="7">
        <v>1</v>
      </c>
      <c r="K100" s="7">
        <v>40</v>
      </c>
      <c r="L100" s="7">
        <v>52</v>
      </c>
      <c r="M100" s="7">
        <v>1</v>
      </c>
      <c r="N100" s="7">
        <v>183</v>
      </c>
      <c r="O100" s="7">
        <v>0</v>
      </c>
      <c r="P100" s="7">
        <v>15</v>
      </c>
      <c r="Q100" s="7">
        <v>10</v>
      </c>
      <c r="R100" s="7">
        <v>157</v>
      </c>
      <c r="S100" s="7">
        <v>1</v>
      </c>
    </row>
    <row r="101" spans="1:19" x14ac:dyDescent="0.2">
      <c r="A101" s="10" t="s">
        <v>499</v>
      </c>
      <c r="B101" s="7">
        <v>240</v>
      </c>
      <c r="C101" s="7">
        <v>0</v>
      </c>
      <c r="D101" s="35">
        <v>15</v>
      </c>
      <c r="E101" s="35">
        <v>30</v>
      </c>
      <c r="F101" s="10">
        <v>194</v>
      </c>
      <c r="G101" s="35">
        <v>1</v>
      </c>
      <c r="H101" s="7">
        <v>69</v>
      </c>
      <c r="I101" s="7">
        <v>0</v>
      </c>
      <c r="J101" s="7">
        <v>4</v>
      </c>
      <c r="K101" s="7">
        <v>26</v>
      </c>
      <c r="L101" s="7">
        <v>38</v>
      </c>
      <c r="M101" s="7">
        <v>1</v>
      </c>
      <c r="N101" s="7">
        <v>171</v>
      </c>
      <c r="O101" s="7">
        <v>0</v>
      </c>
      <c r="P101" s="7">
        <v>11</v>
      </c>
      <c r="Q101" s="7">
        <v>4</v>
      </c>
      <c r="R101" s="7">
        <v>156</v>
      </c>
      <c r="S101" s="7">
        <v>0</v>
      </c>
    </row>
    <row r="102" spans="1:19" x14ac:dyDescent="0.2">
      <c r="A102" s="10" t="s">
        <v>500</v>
      </c>
      <c r="B102" s="7">
        <v>215</v>
      </c>
      <c r="C102" s="7">
        <v>0</v>
      </c>
      <c r="D102" s="35">
        <v>20</v>
      </c>
      <c r="E102" s="35">
        <v>31</v>
      </c>
      <c r="F102" s="10">
        <v>158</v>
      </c>
      <c r="G102" s="35">
        <v>6</v>
      </c>
      <c r="H102" s="7">
        <v>58</v>
      </c>
      <c r="I102" s="7">
        <v>0</v>
      </c>
      <c r="J102" s="7">
        <v>2</v>
      </c>
      <c r="K102" s="7">
        <v>24</v>
      </c>
      <c r="L102" s="7">
        <v>28</v>
      </c>
      <c r="M102" s="7">
        <v>4</v>
      </c>
      <c r="N102" s="7">
        <v>157</v>
      </c>
      <c r="O102" s="7">
        <v>0</v>
      </c>
      <c r="P102" s="7">
        <v>18</v>
      </c>
      <c r="Q102" s="7">
        <v>7</v>
      </c>
      <c r="R102" s="7">
        <v>130</v>
      </c>
      <c r="S102" s="7">
        <v>2</v>
      </c>
    </row>
    <row r="103" spans="1:19" x14ac:dyDescent="0.2">
      <c r="A103" s="10" t="s">
        <v>501</v>
      </c>
      <c r="B103" s="7">
        <v>138</v>
      </c>
      <c r="C103" s="7">
        <v>0</v>
      </c>
      <c r="D103" s="35">
        <v>11</v>
      </c>
      <c r="E103" s="35">
        <v>13</v>
      </c>
      <c r="F103" s="10">
        <v>113</v>
      </c>
      <c r="G103" s="35">
        <v>1</v>
      </c>
      <c r="H103" s="7">
        <v>30</v>
      </c>
      <c r="I103" s="7">
        <v>0</v>
      </c>
      <c r="J103" s="7">
        <v>1</v>
      </c>
      <c r="K103" s="7">
        <v>9</v>
      </c>
      <c r="L103" s="7">
        <v>20</v>
      </c>
      <c r="M103" s="7">
        <v>0</v>
      </c>
      <c r="N103" s="7">
        <v>108</v>
      </c>
      <c r="O103" s="7">
        <v>0</v>
      </c>
      <c r="P103" s="7">
        <v>10</v>
      </c>
      <c r="Q103" s="7">
        <v>4</v>
      </c>
      <c r="R103" s="7">
        <v>93</v>
      </c>
      <c r="S103" s="7">
        <v>1</v>
      </c>
    </row>
    <row r="104" spans="1:19" x14ac:dyDescent="0.2">
      <c r="A104" s="10" t="s">
        <v>502</v>
      </c>
      <c r="B104" s="7">
        <v>141</v>
      </c>
      <c r="C104" s="7">
        <v>0</v>
      </c>
      <c r="D104" s="35">
        <v>7</v>
      </c>
      <c r="E104" s="35">
        <v>10</v>
      </c>
      <c r="F104" s="10">
        <v>123</v>
      </c>
      <c r="G104" s="35">
        <v>1</v>
      </c>
      <c r="H104" s="7">
        <v>33</v>
      </c>
      <c r="I104" s="7">
        <v>0</v>
      </c>
      <c r="J104" s="7">
        <v>0</v>
      </c>
      <c r="K104" s="7">
        <v>7</v>
      </c>
      <c r="L104" s="7">
        <v>26</v>
      </c>
      <c r="M104" s="7">
        <v>0</v>
      </c>
      <c r="N104" s="7">
        <v>108</v>
      </c>
      <c r="O104" s="7">
        <v>0</v>
      </c>
      <c r="P104" s="7">
        <v>7</v>
      </c>
      <c r="Q104" s="7">
        <v>3</v>
      </c>
      <c r="R104" s="7">
        <v>97</v>
      </c>
      <c r="S104" s="7">
        <v>1</v>
      </c>
    </row>
    <row r="105" spans="1:19" x14ac:dyDescent="0.2">
      <c r="A105" s="10" t="s">
        <v>503</v>
      </c>
      <c r="B105" s="7">
        <v>91</v>
      </c>
      <c r="C105" s="7">
        <v>0</v>
      </c>
      <c r="D105" s="35">
        <v>14</v>
      </c>
      <c r="E105" s="35">
        <v>3</v>
      </c>
      <c r="F105" s="10">
        <v>73</v>
      </c>
      <c r="G105" s="35">
        <v>1</v>
      </c>
      <c r="H105" s="7">
        <v>18</v>
      </c>
      <c r="I105" s="7">
        <v>0</v>
      </c>
      <c r="J105" s="7">
        <v>0</v>
      </c>
      <c r="K105" s="7">
        <v>2</v>
      </c>
      <c r="L105" s="7">
        <v>16</v>
      </c>
      <c r="M105" s="7">
        <v>0</v>
      </c>
      <c r="N105" s="7">
        <v>73</v>
      </c>
      <c r="O105" s="7">
        <v>0</v>
      </c>
      <c r="P105" s="7">
        <v>14</v>
      </c>
      <c r="Q105" s="7">
        <v>1</v>
      </c>
      <c r="R105" s="7">
        <v>57</v>
      </c>
      <c r="S105" s="7">
        <v>1</v>
      </c>
    </row>
    <row r="106" spans="1:19" x14ac:dyDescent="0.2">
      <c r="A106" s="10" t="s">
        <v>504</v>
      </c>
      <c r="B106" s="7">
        <v>78</v>
      </c>
      <c r="C106" s="7">
        <v>0</v>
      </c>
      <c r="D106" s="35">
        <v>4</v>
      </c>
      <c r="E106" s="35">
        <v>5</v>
      </c>
      <c r="F106" s="10">
        <v>68</v>
      </c>
      <c r="G106" s="35">
        <v>1</v>
      </c>
      <c r="H106" s="7">
        <v>16</v>
      </c>
      <c r="I106" s="7">
        <v>0</v>
      </c>
      <c r="J106" s="7">
        <v>0</v>
      </c>
      <c r="K106" s="7">
        <v>5</v>
      </c>
      <c r="L106" s="7">
        <v>11</v>
      </c>
      <c r="M106" s="7">
        <v>0</v>
      </c>
      <c r="N106" s="7">
        <v>62</v>
      </c>
      <c r="O106" s="7">
        <v>0</v>
      </c>
      <c r="P106" s="7">
        <v>4</v>
      </c>
      <c r="Q106" s="7">
        <v>0</v>
      </c>
      <c r="R106" s="7">
        <v>57</v>
      </c>
      <c r="S106" s="7">
        <v>1</v>
      </c>
    </row>
    <row r="107" spans="1:19" x14ac:dyDescent="0.2">
      <c r="A107" s="10" t="s">
        <v>29</v>
      </c>
      <c r="B107" s="7">
        <v>115</v>
      </c>
      <c r="C107" s="7">
        <v>0</v>
      </c>
      <c r="D107" s="35">
        <v>13</v>
      </c>
      <c r="E107" s="35">
        <v>1</v>
      </c>
      <c r="F107" s="10">
        <v>101</v>
      </c>
      <c r="G107" s="35">
        <v>0</v>
      </c>
      <c r="H107" s="7">
        <v>13</v>
      </c>
      <c r="I107" s="7">
        <v>0</v>
      </c>
      <c r="J107" s="7">
        <v>1</v>
      </c>
      <c r="K107" s="7">
        <v>1</v>
      </c>
      <c r="L107" s="7">
        <v>11</v>
      </c>
      <c r="M107" s="7">
        <v>0</v>
      </c>
      <c r="N107" s="7">
        <v>102</v>
      </c>
      <c r="O107" s="7">
        <v>0</v>
      </c>
      <c r="P107" s="7">
        <v>12</v>
      </c>
      <c r="Q107" s="7">
        <v>0</v>
      </c>
      <c r="R107" s="7">
        <v>90</v>
      </c>
      <c r="S107" s="7">
        <v>0</v>
      </c>
    </row>
    <row r="108" spans="1:19" x14ac:dyDescent="0.2">
      <c r="B108" s="7"/>
      <c r="C108" s="7"/>
      <c r="D108" s="35"/>
      <c r="E108" s="35"/>
      <c r="G108" s="35"/>
      <c r="H108" s="7"/>
      <c r="I108" s="7"/>
      <c r="J108" s="7"/>
      <c r="K108" s="7"/>
      <c r="M108" s="7"/>
      <c r="N108" s="7"/>
      <c r="O108" s="7"/>
      <c r="P108" s="7"/>
      <c r="Q108" s="7"/>
      <c r="R108" s="7"/>
      <c r="S108" s="7"/>
    </row>
  </sheetData>
  <mergeCells count="3">
    <mergeCell ref="B4:G4"/>
    <mergeCell ref="H4:M4"/>
    <mergeCell ref="N4:S4"/>
  </mergeCells>
  <phoneticPr fontId="0" type="noConversion"/>
  <pageMargins left="0.31496062992125984" right="0.19685039370078741" top="0.43307086614173229" bottom="0.74803149606299213" header="0.31496062992125984" footer="0.31496062992125984"/>
  <pageSetup paperSize="9" scale="53"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pageSetUpPr fitToPage="1"/>
  </sheetPr>
  <dimension ref="A1:E16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9.28515625" style="3" customWidth="1"/>
    <col min="2" max="4" width="10.28515625" style="3" customWidth="1"/>
    <col min="5" max="5" width="12.7109375" style="3" customWidth="1"/>
    <col min="6" max="6" width="11.28515625" style="3" customWidth="1"/>
    <col min="7" max="16384" width="11.42578125" style="3"/>
  </cols>
  <sheetData>
    <row r="1" spans="1:5" x14ac:dyDescent="0.2">
      <c r="A1" s="2" t="s">
        <v>374</v>
      </c>
    </row>
    <row r="2" spans="1:5" x14ac:dyDescent="0.2">
      <c r="A2" s="4" t="s">
        <v>375</v>
      </c>
    </row>
    <row r="4" spans="1:5" ht="18.75" customHeight="1" x14ac:dyDescent="0.2">
      <c r="A4" s="5"/>
      <c r="B4" s="6" t="s">
        <v>90</v>
      </c>
      <c r="C4" s="6" t="s">
        <v>95</v>
      </c>
      <c r="D4" s="6" t="s">
        <v>96</v>
      </c>
    </row>
    <row r="5" spans="1:5" x14ac:dyDescent="0.2">
      <c r="A5" s="2" t="s">
        <v>90</v>
      </c>
      <c r="B5" s="11">
        <v>8372</v>
      </c>
      <c r="C5" s="11">
        <v>3973</v>
      </c>
      <c r="D5" s="11">
        <v>4399</v>
      </c>
    </row>
    <row r="6" spans="1:5" ht="13.5" customHeight="1" x14ac:dyDescent="0.2">
      <c r="A6" s="26" t="s">
        <v>164</v>
      </c>
      <c r="B6" s="7">
        <v>8155</v>
      </c>
      <c r="C6" s="7">
        <v>3839</v>
      </c>
      <c r="D6" s="7">
        <v>4316</v>
      </c>
    </row>
    <row r="7" spans="1:5" x14ac:dyDescent="0.2">
      <c r="A7" s="26" t="s">
        <v>315</v>
      </c>
      <c r="B7" s="7">
        <f>B5-B6</f>
        <v>217</v>
      </c>
      <c r="C7" s="7">
        <f>C5-C6</f>
        <v>134</v>
      </c>
      <c r="D7" s="7">
        <f>D5-D6</f>
        <v>83</v>
      </c>
      <c r="E7" s="7"/>
    </row>
    <row r="8" spans="1:5" x14ac:dyDescent="0.2">
      <c r="A8" s="27" t="s">
        <v>597</v>
      </c>
      <c r="B8" s="7">
        <v>67</v>
      </c>
      <c r="C8" s="7">
        <v>44</v>
      </c>
      <c r="D8" s="7">
        <v>23</v>
      </c>
    </row>
    <row r="9" spans="1:5" x14ac:dyDescent="0.2">
      <c r="A9" s="27" t="s">
        <v>165</v>
      </c>
      <c r="B9" s="7">
        <v>37</v>
      </c>
      <c r="C9" s="7">
        <v>22</v>
      </c>
      <c r="D9" s="7">
        <v>15</v>
      </c>
      <c r="E9"/>
    </row>
    <row r="10" spans="1:5" ht="13.5" customHeight="1" x14ac:dyDescent="0.2">
      <c r="A10" s="27" t="s">
        <v>166</v>
      </c>
      <c r="B10" s="7">
        <v>19</v>
      </c>
      <c r="C10" s="7">
        <v>14</v>
      </c>
      <c r="D10" s="7">
        <v>5</v>
      </c>
    </row>
    <row r="11" spans="1:5" x14ac:dyDescent="0.2">
      <c r="A11" s="27" t="s">
        <v>175</v>
      </c>
      <c r="B11" s="7">
        <v>6</v>
      </c>
      <c r="C11" s="7">
        <v>3</v>
      </c>
      <c r="D11" s="7">
        <v>3</v>
      </c>
    </row>
    <row r="12" spans="1:5" x14ac:dyDescent="0.2">
      <c r="A12" s="27" t="s">
        <v>176</v>
      </c>
      <c r="B12" s="7">
        <v>10</v>
      </c>
      <c r="C12" s="7">
        <v>7</v>
      </c>
      <c r="D12" s="7">
        <v>3</v>
      </c>
    </row>
    <row r="13" spans="1:5" x14ac:dyDescent="0.2">
      <c r="A13" s="27" t="s">
        <v>167</v>
      </c>
      <c r="B13" s="7">
        <v>67</v>
      </c>
      <c r="C13" s="7">
        <v>36</v>
      </c>
      <c r="D13" s="7">
        <v>31</v>
      </c>
    </row>
    <row r="14" spans="1:5" x14ac:dyDescent="0.2">
      <c r="A14" s="17" t="s">
        <v>168</v>
      </c>
      <c r="B14" s="7">
        <v>9</v>
      </c>
      <c r="C14" s="7">
        <v>6</v>
      </c>
      <c r="D14" s="7">
        <v>3</v>
      </c>
    </row>
    <row r="15" spans="1:5" x14ac:dyDescent="0.2">
      <c r="A15" s="27" t="s">
        <v>169</v>
      </c>
      <c r="B15" s="10">
        <v>0</v>
      </c>
      <c r="C15" s="10">
        <v>0</v>
      </c>
      <c r="D15" s="10">
        <v>0</v>
      </c>
    </row>
    <row r="16" spans="1:5" x14ac:dyDescent="0.2">
      <c r="A16" s="17" t="s">
        <v>170</v>
      </c>
      <c r="B16" s="10">
        <v>2</v>
      </c>
      <c r="C16" s="10">
        <v>2</v>
      </c>
      <c r="D16" s="10">
        <v>0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pageSetUpPr fitToPage="1"/>
  </sheetPr>
  <dimension ref="A1:K28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5.28515625" style="1" bestFit="1" customWidth="1"/>
    <col min="2" max="10" width="11.28515625" style="1" customWidth="1"/>
    <col min="11" max="16384" width="11.42578125" style="1"/>
  </cols>
  <sheetData>
    <row r="1" spans="1:11" s="3" customFormat="1" x14ac:dyDescent="0.2">
      <c r="A1" s="2" t="s">
        <v>372</v>
      </c>
      <c r="B1" s="2"/>
      <c r="E1" s="2"/>
      <c r="H1" s="2"/>
    </row>
    <row r="2" spans="1:11" s="3" customFormat="1" x14ac:dyDescent="0.2">
      <c r="A2" s="4" t="s">
        <v>373</v>
      </c>
      <c r="B2" s="4"/>
      <c r="E2" s="4"/>
      <c r="F2" s="10"/>
      <c r="H2" s="4"/>
      <c r="I2" s="10"/>
    </row>
    <row r="3" spans="1:11" s="3" customFormat="1" ht="13.5" customHeight="1" x14ac:dyDescent="0.2"/>
    <row r="4" spans="1:11" s="3" customFormat="1" x14ac:dyDescent="0.2">
      <c r="A4" s="5"/>
      <c r="B4" s="135" t="s">
        <v>90</v>
      </c>
      <c r="C4" s="135"/>
      <c r="D4" s="135"/>
      <c r="E4" s="135" t="s">
        <v>95</v>
      </c>
      <c r="F4" s="135"/>
      <c r="G4" s="135"/>
      <c r="H4" s="135" t="s">
        <v>96</v>
      </c>
      <c r="I4" s="135"/>
      <c r="J4" s="135"/>
    </row>
    <row r="5" spans="1:11" x14ac:dyDescent="0.2">
      <c r="A5" s="6"/>
      <c r="B5" s="6" t="s">
        <v>90</v>
      </c>
      <c r="C5" s="6" t="s">
        <v>164</v>
      </c>
      <c r="D5" s="6" t="s">
        <v>315</v>
      </c>
      <c r="E5" s="6" t="s">
        <v>90</v>
      </c>
      <c r="F5" s="6" t="s">
        <v>164</v>
      </c>
      <c r="G5" s="6" t="s">
        <v>315</v>
      </c>
      <c r="H5" s="6" t="s">
        <v>90</v>
      </c>
      <c r="I5" s="6" t="s">
        <v>164</v>
      </c>
      <c r="J5" s="6" t="s">
        <v>315</v>
      </c>
    </row>
    <row r="6" spans="1:11" s="60" customFormat="1" ht="13.5" customHeight="1" x14ac:dyDescent="0.2">
      <c r="A6" s="39" t="s">
        <v>90</v>
      </c>
      <c r="B6" s="33">
        <v>8372</v>
      </c>
      <c r="C6" s="33">
        <v>8155</v>
      </c>
      <c r="D6" s="33">
        <v>217</v>
      </c>
      <c r="E6" s="33">
        <v>3973</v>
      </c>
      <c r="F6" s="33">
        <v>3839</v>
      </c>
      <c r="G6" s="33">
        <v>134</v>
      </c>
      <c r="H6" s="33">
        <v>4399</v>
      </c>
      <c r="I6" s="33">
        <v>4316</v>
      </c>
      <c r="J6" s="33">
        <v>83</v>
      </c>
      <c r="K6" s="1"/>
    </row>
    <row r="7" spans="1:11" x14ac:dyDescent="0.2">
      <c r="A7" s="1" t="s">
        <v>508</v>
      </c>
      <c r="B7" s="7">
        <v>16</v>
      </c>
      <c r="C7" s="7">
        <v>13</v>
      </c>
      <c r="D7" s="7">
        <v>3</v>
      </c>
      <c r="E7" s="7">
        <v>13</v>
      </c>
      <c r="F7" s="7">
        <v>10</v>
      </c>
      <c r="G7" s="7">
        <v>3</v>
      </c>
      <c r="H7" s="7">
        <v>3</v>
      </c>
      <c r="I7" s="7">
        <v>3</v>
      </c>
      <c r="J7" s="7">
        <v>0</v>
      </c>
    </row>
    <row r="8" spans="1:11" x14ac:dyDescent="0.2">
      <c r="A8" s="1" t="s">
        <v>195</v>
      </c>
      <c r="B8" s="7">
        <v>3</v>
      </c>
      <c r="C8" s="7">
        <v>3</v>
      </c>
      <c r="D8" s="7">
        <v>0</v>
      </c>
      <c r="E8" s="7">
        <v>0</v>
      </c>
      <c r="F8" s="7">
        <v>0</v>
      </c>
      <c r="G8" s="7">
        <v>0</v>
      </c>
      <c r="H8" s="7">
        <v>3</v>
      </c>
      <c r="I8" s="7">
        <v>3</v>
      </c>
      <c r="J8" s="7">
        <v>0</v>
      </c>
      <c r="K8" s="7"/>
    </row>
    <row r="9" spans="1:11" x14ac:dyDescent="0.2">
      <c r="A9" s="1" t="s">
        <v>196</v>
      </c>
      <c r="B9" s="7">
        <v>2</v>
      </c>
      <c r="C9" s="7">
        <v>2</v>
      </c>
      <c r="D9" s="7">
        <v>0</v>
      </c>
      <c r="E9" s="7">
        <v>1</v>
      </c>
      <c r="F9" s="7">
        <v>1</v>
      </c>
      <c r="G9" s="7">
        <v>0</v>
      </c>
      <c r="H9" s="7">
        <v>1</v>
      </c>
      <c r="I9" s="7">
        <v>1</v>
      </c>
      <c r="J9" s="7">
        <v>0</v>
      </c>
      <c r="K9" s="7"/>
    </row>
    <row r="10" spans="1:11" x14ac:dyDescent="0.2">
      <c r="A10" s="1" t="s">
        <v>186</v>
      </c>
      <c r="B10" s="7">
        <v>3</v>
      </c>
      <c r="C10" s="7">
        <v>1</v>
      </c>
      <c r="D10" s="7">
        <v>2</v>
      </c>
      <c r="E10" s="7">
        <v>3</v>
      </c>
      <c r="F10" s="7">
        <v>1</v>
      </c>
      <c r="G10" s="7">
        <v>2</v>
      </c>
      <c r="H10" s="7">
        <v>0</v>
      </c>
      <c r="I10" s="7">
        <v>0</v>
      </c>
      <c r="J10" s="7">
        <v>0</v>
      </c>
      <c r="K10" s="7"/>
    </row>
    <row r="11" spans="1:11" x14ac:dyDescent="0.2">
      <c r="A11" s="1" t="s">
        <v>179</v>
      </c>
      <c r="B11" s="7">
        <v>8</v>
      </c>
      <c r="C11" s="7">
        <v>7</v>
      </c>
      <c r="D11" s="7">
        <v>1</v>
      </c>
      <c r="E11" s="7">
        <v>5</v>
      </c>
      <c r="F11" s="7">
        <v>5</v>
      </c>
      <c r="G11" s="7">
        <v>0</v>
      </c>
      <c r="H11" s="7">
        <v>3</v>
      </c>
      <c r="I11" s="7">
        <v>2</v>
      </c>
      <c r="J11" s="7">
        <v>1</v>
      </c>
      <c r="K11" s="7"/>
    </row>
    <row r="12" spans="1:11" x14ac:dyDescent="0.2">
      <c r="A12" s="1" t="s">
        <v>180</v>
      </c>
      <c r="B12" s="7">
        <v>12</v>
      </c>
      <c r="C12" s="7">
        <v>9</v>
      </c>
      <c r="D12" s="7">
        <v>3</v>
      </c>
      <c r="E12" s="7">
        <v>9</v>
      </c>
      <c r="F12" s="7">
        <v>7</v>
      </c>
      <c r="G12" s="7">
        <v>2</v>
      </c>
      <c r="H12" s="7">
        <v>3</v>
      </c>
      <c r="I12" s="7">
        <v>2</v>
      </c>
      <c r="J12" s="7">
        <v>1</v>
      </c>
      <c r="K12" s="7"/>
    </row>
    <row r="13" spans="1:11" x14ac:dyDescent="0.2">
      <c r="A13" s="1" t="s">
        <v>181</v>
      </c>
      <c r="B13" s="7">
        <v>15</v>
      </c>
      <c r="C13" s="7">
        <v>7</v>
      </c>
      <c r="D13" s="7">
        <v>8</v>
      </c>
      <c r="E13" s="7">
        <v>9</v>
      </c>
      <c r="F13" s="7">
        <v>6</v>
      </c>
      <c r="G13" s="7">
        <v>3</v>
      </c>
      <c r="H13" s="7">
        <v>6</v>
      </c>
      <c r="I13" s="7">
        <v>1</v>
      </c>
      <c r="J13" s="7">
        <v>5</v>
      </c>
      <c r="K13" s="7"/>
    </row>
    <row r="14" spans="1:11" x14ac:dyDescent="0.2">
      <c r="A14" s="1" t="s">
        <v>182</v>
      </c>
      <c r="B14" s="7">
        <v>37</v>
      </c>
      <c r="C14" s="7">
        <v>23</v>
      </c>
      <c r="D14" s="7">
        <v>14</v>
      </c>
      <c r="E14" s="7">
        <v>21</v>
      </c>
      <c r="F14" s="7">
        <v>13</v>
      </c>
      <c r="G14" s="7">
        <v>8</v>
      </c>
      <c r="H14" s="7">
        <v>16</v>
      </c>
      <c r="I14" s="7">
        <v>10</v>
      </c>
      <c r="J14" s="7">
        <v>6</v>
      </c>
      <c r="K14" s="7"/>
    </row>
    <row r="15" spans="1:11" x14ac:dyDescent="0.2">
      <c r="A15" s="1" t="s">
        <v>183</v>
      </c>
      <c r="B15" s="7">
        <v>53</v>
      </c>
      <c r="C15" s="7">
        <v>44</v>
      </c>
      <c r="D15" s="7">
        <v>9</v>
      </c>
      <c r="E15" s="7">
        <v>32</v>
      </c>
      <c r="F15" s="7">
        <v>27</v>
      </c>
      <c r="G15" s="7">
        <v>5</v>
      </c>
      <c r="H15" s="7">
        <v>21</v>
      </c>
      <c r="I15" s="7">
        <v>17</v>
      </c>
      <c r="J15" s="7">
        <v>4</v>
      </c>
      <c r="K15" s="7"/>
    </row>
    <row r="16" spans="1:11" x14ac:dyDescent="0.2">
      <c r="A16" s="1" t="s">
        <v>184</v>
      </c>
      <c r="B16" s="7">
        <v>82</v>
      </c>
      <c r="C16" s="7">
        <v>70</v>
      </c>
      <c r="D16" s="7">
        <v>12</v>
      </c>
      <c r="E16" s="7">
        <v>57</v>
      </c>
      <c r="F16" s="7">
        <v>49</v>
      </c>
      <c r="G16" s="7">
        <v>8</v>
      </c>
      <c r="H16" s="7">
        <v>25</v>
      </c>
      <c r="I16" s="7">
        <v>21</v>
      </c>
      <c r="J16" s="7">
        <v>4</v>
      </c>
      <c r="K16" s="7"/>
    </row>
    <row r="17" spans="1:11" x14ac:dyDescent="0.2">
      <c r="A17" s="1" t="s">
        <v>197</v>
      </c>
      <c r="B17" s="7">
        <v>174</v>
      </c>
      <c r="C17" s="7">
        <v>152</v>
      </c>
      <c r="D17" s="7">
        <v>22</v>
      </c>
      <c r="E17" s="7">
        <v>111</v>
      </c>
      <c r="F17" s="7">
        <v>95</v>
      </c>
      <c r="G17" s="7">
        <v>16</v>
      </c>
      <c r="H17" s="7">
        <v>63</v>
      </c>
      <c r="I17" s="7">
        <v>57</v>
      </c>
      <c r="J17" s="7">
        <v>6</v>
      </c>
      <c r="K17" s="7"/>
    </row>
    <row r="18" spans="1:11" x14ac:dyDescent="0.2">
      <c r="A18" s="1" t="s">
        <v>198</v>
      </c>
      <c r="B18" s="7">
        <v>282</v>
      </c>
      <c r="C18" s="7">
        <v>261</v>
      </c>
      <c r="D18" s="7">
        <v>21</v>
      </c>
      <c r="E18" s="7">
        <v>192</v>
      </c>
      <c r="F18" s="7">
        <v>178</v>
      </c>
      <c r="G18" s="7">
        <v>14</v>
      </c>
      <c r="H18" s="7">
        <v>90</v>
      </c>
      <c r="I18" s="7">
        <v>83</v>
      </c>
      <c r="J18" s="7">
        <v>7</v>
      </c>
      <c r="K18" s="7"/>
    </row>
    <row r="19" spans="1:11" x14ac:dyDescent="0.2">
      <c r="A19" s="1" t="s">
        <v>199</v>
      </c>
      <c r="B19" s="7">
        <v>403</v>
      </c>
      <c r="C19" s="7">
        <v>385</v>
      </c>
      <c r="D19" s="7">
        <v>18</v>
      </c>
      <c r="E19" s="7">
        <v>252</v>
      </c>
      <c r="F19" s="7">
        <v>239</v>
      </c>
      <c r="G19" s="7">
        <v>13</v>
      </c>
      <c r="H19" s="7">
        <v>151</v>
      </c>
      <c r="I19" s="7">
        <v>146</v>
      </c>
      <c r="J19" s="7">
        <v>5</v>
      </c>
      <c r="K19" s="7"/>
    </row>
    <row r="20" spans="1:11" x14ac:dyDescent="0.2">
      <c r="A20" s="1" t="s">
        <v>294</v>
      </c>
      <c r="B20" s="7">
        <v>471</v>
      </c>
      <c r="C20" s="7">
        <v>454</v>
      </c>
      <c r="D20" s="7">
        <v>17</v>
      </c>
      <c r="E20" s="7">
        <v>273</v>
      </c>
      <c r="F20" s="7">
        <v>263</v>
      </c>
      <c r="G20" s="7">
        <v>10</v>
      </c>
      <c r="H20" s="7">
        <v>198</v>
      </c>
      <c r="I20" s="7">
        <v>191</v>
      </c>
      <c r="J20" s="7">
        <v>7</v>
      </c>
      <c r="K20" s="7"/>
    </row>
    <row r="21" spans="1:11" x14ac:dyDescent="0.2">
      <c r="A21" s="1" t="s">
        <v>200</v>
      </c>
      <c r="B21" s="7">
        <v>671</v>
      </c>
      <c r="C21" s="7">
        <v>657</v>
      </c>
      <c r="D21" s="7">
        <v>14</v>
      </c>
      <c r="E21" s="7">
        <v>403</v>
      </c>
      <c r="F21" s="7">
        <v>392</v>
      </c>
      <c r="G21" s="7">
        <v>11</v>
      </c>
      <c r="H21" s="7">
        <v>268</v>
      </c>
      <c r="I21" s="7">
        <v>265</v>
      </c>
      <c r="J21" s="7">
        <v>3</v>
      </c>
      <c r="K21" s="7"/>
    </row>
    <row r="22" spans="1:11" x14ac:dyDescent="0.2">
      <c r="A22" s="1" t="s">
        <v>201</v>
      </c>
      <c r="B22" s="7">
        <v>891</v>
      </c>
      <c r="C22" s="7">
        <v>875</v>
      </c>
      <c r="D22" s="7">
        <v>16</v>
      </c>
      <c r="E22" s="7">
        <v>515</v>
      </c>
      <c r="F22" s="7">
        <v>507</v>
      </c>
      <c r="G22" s="7">
        <v>8</v>
      </c>
      <c r="H22" s="7">
        <v>376</v>
      </c>
      <c r="I22" s="7">
        <v>368</v>
      </c>
      <c r="J22" s="7">
        <v>8</v>
      </c>
      <c r="K22" s="7"/>
    </row>
    <row r="23" spans="1:11" x14ac:dyDescent="0.2">
      <c r="A23" s="1" t="s">
        <v>202</v>
      </c>
      <c r="B23" s="7">
        <v>1275</v>
      </c>
      <c r="C23" s="7">
        <v>1256</v>
      </c>
      <c r="D23" s="7">
        <v>19</v>
      </c>
      <c r="E23" s="7">
        <v>646</v>
      </c>
      <c r="F23" s="7">
        <v>634</v>
      </c>
      <c r="G23" s="7">
        <v>12</v>
      </c>
      <c r="H23" s="7">
        <v>629</v>
      </c>
      <c r="I23" s="7">
        <v>622</v>
      </c>
      <c r="J23" s="7">
        <v>7</v>
      </c>
      <c r="K23" s="7"/>
    </row>
    <row r="24" spans="1:11" x14ac:dyDescent="0.2">
      <c r="A24" s="1" t="s">
        <v>290</v>
      </c>
      <c r="B24" s="7">
        <v>1685</v>
      </c>
      <c r="C24" s="7">
        <v>1662</v>
      </c>
      <c r="D24" s="7">
        <v>23</v>
      </c>
      <c r="E24" s="7">
        <v>755</v>
      </c>
      <c r="F24" s="7">
        <v>738</v>
      </c>
      <c r="G24" s="7">
        <v>17</v>
      </c>
      <c r="H24" s="7">
        <v>930</v>
      </c>
      <c r="I24" s="7">
        <v>924</v>
      </c>
      <c r="J24" s="7">
        <v>6</v>
      </c>
      <c r="K24" s="7"/>
    </row>
    <row r="25" spans="1:11" x14ac:dyDescent="0.2">
      <c r="A25" s="1" t="s">
        <v>203</v>
      </c>
      <c r="B25" s="7">
        <v>1511</v>
      </c>
      <c r="C25" s="7">
        <v>1503</v>
      </c>
      <c r="D25" s="7">
        <v>8</v>
      </c>
      <c r="E25" s="7">
        <v>508</v>
      </c>
      <c r="F25" s="7">
        <v>507</v>
      </c>
      <c r="G25" s="7">
        <v>1</v>
      </c>
      <c r="H25" s="7">
        <v>1003</v>
      </c>
      <c r="I25" s="7">
        <v>996</v>
      </c>
      <c r="J25" s="7">
        <v>7</v>
      </c>
      <c r="K25" s="7"/>
    </row>
    <row r="26" spans="1:11" x14ac:dyDescent="0.2">
      <c r="A26" s="1" t="s">
        <v>204</v>
      </c>
      <c r="B26" s="7">
        <v>663</v>
      </c>
      <c r="C26" s="7">
        <v>656</v>
      </c>
      <c r="D26" s="7">
        <v>7</v>
      </c>
      <c r="E26" s="7">
        <v>155</v>
      </c>
      <c r="F26" s="7">
        <v>154</v>
      </c>
      <c r="G26" s="7">
        <v>1</v>
      </c>
      <c r="H26" s="7">
        <v>508</v>
      </c>
      <c r="I26" s="7">
        <v>502</v>
      </c>
      <c r="J26" s="7">
        <v>6</v>
      </c>
      <c r="K26" s="7"/>
    </row>
    <row r="27" spans="1:11" x14ac:dyDescent="0.2">
      <c r="A27" s="1" t="s">
        <v>28</v>
      </c>
      <c r="B27" s="7">
        <v>115</v>
      </c>
      <c r="C27" s="7">
        <v>115</v>
      </c>
      <c r="D27" s="7">
        <v>0</v>
      </c>
      <c r="E27" s="7">
        <v>13</v>
      </c>
      <c r="F27" s="7">
        <v>13</v>
      </c>
      <c r="G27" s="7">
        <v>0</v>
      </c>
      <c r="H27" s="7">
        <v>102</v>
      </c>
      <c r="I27" s="7">
        <v>102</v>
      </c>
      <c r="J27" s="7">
        <v>0</v>
      </c>
      <c r="K27" s="7"/>
    </row>
    <row r="28" spans="1:11" x14ac:dyDescent="0.2">
      <c r="C28" s="7"/>
      <c r="D28" s="7"/>
      <c r="F28" s="7"/>
      <c r="G28" s="7"/>
      <c r="I28" s="7"/>
      <c r="J28" s="7"/>
    </row>
  </sheetData>
  <mergeCells count="3">
    <mergeCell ref="E4:G4"/>
    <mergeCell ref="H4:J4"/>
    <mergeCell ref="B4:D4"/>
  </mergeCells>
  <phoneticPr fontId="4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fitToPage="1"/>
  </sheetPr>
  <dimension ref="A1:Q84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8.7109375" style="1" customWidth="1"/>
    <col min="2" max="2" width="7" style="1" customWidth="1"/>
    <col min="3" max="5" width="7.7109375" style="1" customWidth="1"/>
    <col min="6" max="6" width="3.140625" style="1" customWidth="1"/>
    <col min="7" max="7" width="8.7109375" style="1" customWidth="1"/>
    <col min="8" max="8" width="7.140625" style="1" customWidth="1"/>
    <col min="9" max="11" width="7.7109375" style="1" customWidth="1"/>
    <col min="12" max="12" width="3.28515625" style="1" customWidth="1"/>
    <col min="13" max="13" width="8.7109375" style="1" customWidth="1"/>
    <col min="14" max="17" width="7.7109375" style="1" customWidth="1"/>
    <col min="18" max="18" width="3.28515625" style="1" customWidth="1"/>
    <col min="19" max="16384" width="11.42578125" style="1"/>
  </cols>
  <sheetData>
    <row r="1" spans="1:17" s="3" customFormat="1" x14ac:dyDescent="0.2">
      <c r="A1" s="2" t="s">
        <v>371</v>
      </c>
      <c r="B1" s="2"/>
    </row>
    <row r="2" spans="1:17" s="3" customFormat="1" x14ac:dyDescent="0.2">
      <c r="A2" s="4" t="s">
        <v>560</v>
      </c>
      <c r="B2" s="4"/>
    </row>
    <row r="3" spans="1:17" s="3" customFormat="1" x14ac:dyDescent="0.2"/>
    <row r="4" spans="1:17" s="3" customFormat="1" ht="18.75" customHeight="1" x14ac:dyDescent="0.2">
      <c r="A4" s="5"/>
      <c r="B4" s="5"/>
      <c r="C4" s="6" t="s">
        <v>90</v>
      </c>
      <c r="D4" s="30" t="s">
        <v>95</v>
      </c>
      <c r="E4" s="6" t="s">
        <v>96</v>
      </c>
      <c r="G4" s="5"/>
      <c r="H4" s="5"/>
      <c r="I4" s="6" t="s">
        <v>90</v>
      </c>
      <c r="J4" s="6" t="s">
        <v>95</v>
      </c>
      <c r="K4" s="6" t="s">
        <v>96</v>
      </c>
      <c r="M4" s="5"/>
      <c r="N4" s="5"/>
      <c r="O4" s="6" t="s">
        <v>90</v>
      </c>
      <c r="P4" s="6" t="s">
        <v>95</v>
      </c>
      <c r="Q4" s="6" t="s">
        <v>96</v>
      </c>
    </row>
    <row r="5" spans="1:17" x14ac:dyDescent="0.2">
      <c r="A5" s="148" t="s">
        <v>406</v>
      </c>
      <c r="B5" s="81">
        <v>2022</v>
      </c>
      <c r="C5" s="95">
        <v>13</v>
      </c>
      <c r="D5" s="95">
        <v>11</v>
      </c>
      <c r="E5" s="95">
        <v>2</v>
      </c>
      <c r="G5" s="148" t="s">
        <v>269</v>
      </c>
      <c r="H5" s="81">
        <v>1986</v>
      </c>
      <c r="I5" s="95">
        <v>2</v>
      </c>
      <c r="J5" s="95">
        <v>1</v>
      </c>
      <c r="K5" s="95">
        <v>1</v>
      </c>
      <c r="M5" s="148" t="s">
        <v>509</v>
      </c>
      <c r="N5" s="81">
        <v>1950</v>
      </c>
      <c r="O5" s="95">
        <v>60</v>
      </c>
      <c r="P5" s="95">
        <v>37</v>
      </c>
      <c r="Q5" s="95">
        <v>23</v>
      </c>
    </row>
    <row r="6" spans="1:17" x14ac:dyDescent="0.2">
      <c r="A6" s="148"/>
      <c r="B6" s="81">
        <v>2021</v>
      </c>
      <c r="C6" s="95">
        <v>0</v>
      </c>
      <c r="D6" s="95">
        <v>0</v>
      </c>
      <c r="E6" s="95">
        <v>0</v>
      </c>
      <c r="G6" s="148"/>
      <c r="H6" s="81">
        <v>1985</v>
      </c>
      <c r="I6" s="95">
        <v>3</v>
      </c>
      <c r="J6" s="95">
        <v>2</v>
      </c>
      <c r="K6" s="95">
        <v>1</v>
      </c>
      <c r="M6" s="148"/>
      <c r="N6" s="81">
        <v>1949</v>
      </c>
      <c r="O6" s="95">
        <v>64</v>
      </c>
      <c r="P6" s="95">
        <v>42</v>
      </c>
      <c r="Q6" s="95">
        <v>22</v>
      </c>
    </row>
    <row r="7" spans="1:17" x14ac:dyDescent="0.2">
      <c r="A7" s="148" t="s">
        <v>234</v>
      </c>
      <c r="B7" s="81">
        <v>2021</v>
      </c>
      <c r="C7" s="95">
        <v>0</v>
      </c>
      <c r="D7" s="95">
        <v>0</v>
      </c>
      <c r="E7" s="95">
        <v>0</v>
      </c>
      <c r="G7" s="148" t="s">
        <v>270</v>
      </c>
      <c r="H7" s="81">
        <v>1985</v>
      </c>
      <c r="I7" s="95">
        <v>6</v>
      </c>
      <c r="J7" s="95">
        <v>4</v>
      </c>
      <c r="K7" s="95">
        <v>2</v>
      </c>
      <c r="M7" s="148" t="s">
        <v>510</v>
      </c>
      <c r="N7" s="81">
        <v>1949</v>
      </c>
      <c r="O7" s="95">
        <v>88</v>
      </c>
      <c r="P7" s="95">
        <v>56</v>
      </c>
      <c r="Q7" s="95">
        <v>32</v>
      </c>
    </row>
    <row r="8" spans="1:17" x14ac:dyDescent="0.2">
      <c r="A8" s="148"/>
      <c r="B8" s="81">
        <v>2020</v>
      </c>
      <c r="C8" s="95">
        <v>0</v>
      </c>
      <c r="D8" s="95">
        <v>0</v>
      </c>
      <c r="E8" s="95">
        <v>0</v>
      </c>
      <c r="G8" s="148"/>
      <c r="H8" s="81">
        <v>1984</v>
      </c>
      <c r="I8" s="95">
        <v>2</v>
      </c>
      <c r="J8" s="95">
        <v>2</v>
      </c>
      <c r="K8" s="95">
        <v>0</v>
      </c>
      <c r="M8" s="148"/>
      <c r="N8" s="81">
        <v>1948</v>
      </c>
      <c r="O8" s="95">
        <v>70</v>
      </c>
      <c r="P8" s="95">
        <v>50</v>
      </c>
      <c r="Q8" s="95">
        <v>20</v>
      </c>
    </row>
    <row r="9" spans="1:17" x14ac:dyDescent="0.2">
      <c r="A9" s="148" t="s">
        <v>235</v>
      </c>
      <c r="B9" s="81">
        <v>2020</v>
      </c>
      <c r="C9" s="95">
        <v>1</v>
      </c>
      <c r="D9" s="95">
        <v>1</v>
      </c>
      <c r="E9" s="95">
        <v>0</v>
      </c>
      <c r="G9" s="148" t="s">
        <v>271</v>
      </c>
      <c r="H9" s="81">
        <v>1984</v>
      </c>
      <c r="I9" s="95">
        <v>4</v>
      </c>
      <c r="J9" s="95">
        <v>1</v>
      </c>
      <c r="K9" s="95">
        <v>3</v>
      </c>
      <c r="M9" s="148" t="s">
        <v>511</v>
      </c>
      <c r="N9" s="81">
        <v>1948</v>
      </c>
      <c r="O9" s="95">
        <v>90</v>
      </c>
      <c r="P9" s="95">
        <v>50</v>
      </c>
      <c r="Q9" s="95">
        <v>40</v>
      </c>
    </row>
    <row r="10" spans="1:17" x14ac:dyDescent="0.2">
      <c r="A10" s="148"/>
      <c r="B10" s="81">
        <v>2019</v>
      </c>
      <c r="C10" s="95">
        <v>0</v>
      </c>
      <c r="D10" s="95">
        <v>0</v>
      </c>
      <c r="E10" s="95">
        <v>0</v>
      </c>
      <c r="G10" s="148"/>
      <c r="H10" s="81">
        <v>1983</v>
      </c>
      <c r="I10" s="95">
        <v>1</v>
      </c>
      <c r="J10" s="95">
        <v>1</v>
      </c>
      <c r="K10" s="95">
        <v>0</v>
      </c>
      <c r="M10" s="148"/>
      <c r="N10" s="81">
        <v>1947</v>
      </c>
      <c r="O10" s="95">
        <v>90</v>
      </c>
      <c r="P10" s="95">
        <v>51</v>
      </c>
      <c r="Q10" s="95">
        <v>39</v>
      </c>
    </row>
    <row r="11" spans="1:17" x14ac:dyDescent="0.2">
      <c r="A11" s="148" t="s">
        <v>236</v>
      </c>
      <c r="B11" s="81">
        <v>2019</v>
      </c>
      <c r="C11" s="95">
        <v>0</v>
      </c>
      <c r="D11" s="95">
        <v>0</v>
      </c>
      <c r="E11" s="95">
        <v>0</v>
      </c>
      <c r="G11" s="148" t="s">
        <v>272</v>
      </c>
      <c r="H11" s="81">
        <v>1983</v>
      </c>
      <c r="I11" s="95">
        <v>5</v>
      </c>
      <c r="J11" s="95">
        <v>2</v>
      </c>
      <c r="K11" s="95">
        <v>3</v>
      </c>
      <c r="M11" s="148" t="s">
        <v>512</v>
      </c>
      <c r="N11" s="81">
        <v>1947</v>
      </c>
      <c r="O11" s="95">
        <v>73</v>
      </c>
      <c r="P11" s="95">
        <v>36</v>
      </c>
      <c r="Q11" s="95">
        <v>37</v>
      </c>
    </row>
    <row r="12" spans="1:17" x14ac:dyDescent="0.2">
      <c r="A12" s="148"/>
      <c r="B12" s="81">
        <v>2018</v>
      </c>
      <c r="C12" s="95">
        <v>0</v>
      </c>
      <c r="D12" s="95">
        <v>0</v>
      </c>
      <c r="E12" s="95">
        <v>0</v>
      </c>
      <c r="G12" s="148"/>
      <c r="H12" s="81">
        <v>1982</v>
      </c>
      <c r="I12" s="95">
        <v>7</v>
      </c>
      <c r="J12" s="95">
        <v>5</v>
      </c>
      <c r="K12" s="95">
        <v>2</v>
      </c>
      <c r="M12" s="148"/>
      <c r="N12" s="81">
        <v>1946</v>
      </c>
      <c r="O12" s="95">
        <v>63</v>
      </c>
      <c r="P12" s="95">
        <v>35</v>
      </c>
      <c r="Q12" s="95">
        <v>28</v>
      </c>
    </row>
    <row r="13" spans="1:17" x14ac:dyDescent="0.2">
      <c r="A13" s="148" t="s">
        <v>237</v>
      </c>
      <c r="B13" s="81">
        <v>2018</v>
      </c>
      <c r="C13" s="95">
        <v>1</v>
      </c>
      <c r="D13" s="95">
        <v>1</v>
      </c>
      <c r="E13" s="95">
        <v>0</v>
      </c>
      <c r="G13" s="148" t="s">
        <v>273</v>
      </c>
      <c r="H13" s="81">
        <v>1982</v>
      </c>
      <c r="I13" s="95">
        <v>1</v>
      </c>
      <c r="J13" s="95">
        <v>0</v>
      </c>
      <c r="K13" s="95">
        <v>1</v>
      </c>
      <c r="M13" s="148" t="s">
        <v>513</v>
      </c>
      <c r="N13" s="81">
        <v>1946</v>
      </c>
      <c r="O13" s="95">
        <v>98</v>
      </c>
      <c r="P13" s="95">
        <v>66</v>
      </c>
      <c r="Q13" s="95">
        <v>32</v>
      </c>
    </row>
    <row r="14" spans="1:17" x14ac:dyDescent="0.2">
      <c r="A14" s="148"/>
      <c r="B14" s="81">
        <v>2017</v>
      </c>
      <c r="C14" s="95">
        <v>1</v>
      </c>
      <c r="D14" s="95">
        <v>0</v>
      </c>
      <c r="E14" s="95">
        <v>1</v>
      </c>
      <c r="G14" s="148"/>
      <c r="H14" s="81">
        <v>1981</v>
      </c>
      <c r="I14" s="95">
        <v>3</v>
      </c>
      <c r="J14" s="95">
        <v>3</v>
      </c>
      <c r="K14" s="95">
        <v>0</v>
      </c>
      <c r="M14" s="148"/>
      <c r="N14" s="81">
        <v>1945</v>
      </c>
      <c r="O14" s="95">
        <v>79</v>
      </c>
      <c r="P14" s="95">
        <v>41</v>
      </c>
      <c r="Q14" s="95">
        <v>38</v>
      </c>
    </row>
    <row r="15" spans="1:17" x14ac:dyDescent="0.2">
      <c r="A15" s="148" t="s">
        <v>238</v>
      </c>
      <c r="B15" s="81">
        <v>2017</v>
      </c>
      <c r="C15" s="95">
        <v>1</v>
      </c>
      <c r="D15" s="95">
        <v>0</v>
      </c>
      <c r="E15" s="95">
        <v>1</v>
      </c>
      <c r="G15" s="148" t="s">
        <v>274</v>
      </c>
      <c r="H15" s="81">
        <v>1981</v>
      </c>
      <c r="I15" s="95">
        <v>8</v>
      </c>
      <c r="J15" s="95">
        <v>3</v>
      </c>
      <c r="K15" s="95">
        <v>5</v>
      </c>
      <c r="M15" s="148" t="s">
        <v>514</v>
      </c>
      <c r="N15" s="81">
        <v>1945</v>
      </c>
      <c r="O15" s="95">
        <v>93</v>
      </c>
      <c r="P15" s="95">
        <v>51</v>
      </c>
      <c r="Q15" s="95">
        <v>42</v>
      </c>
    </row>
    <row r="16" spans="1:17" x14ac:dyDescent="0.2">
      <c r="A16" s="148"/>
      <c r="B16" s="81">
        <v>2016</v>
      </c>
      <c r="C16" s="95">
        <v>0</v>
      </c>
      <c r="D16" s="95">
        <v>0</v>
      </c>
      <c r="E16" s="95">
        <v>0</v>
      </c>
      <c r="G16" s="148"/>
      <c r="H16" s="81">
        <v>1980</v>
      </c>
      <c r="I16" s="95">
        <v>2</v>
      </c>
      <c r="J16" s="95">
        <v>1</v>
      </c>
      <c r="K16" s="95">
        <v>1</v>
      </c>
      <c r="M16" s="148"/>
      <c r="N16" s="81">
        <v>1944</v>
      </c>
      <c r="O16" s="95">
        <v>83</v>
      </c>
      <c r="P16" s="95">
        <v>52</v>
      </c>
      <c r="Q16" s="95">
        <v>31</v>
      </c>
    </row>
    <row r="17" spans="1:17" x14ac:dyDescent="0.2">
      <c r="A17" s="148" t="s">
        <v>239</v>
      </c>
      <c r="B17" s="81">
        <v>2016</v>
      </c>
      <c r="C17" s="95">
        <v>0</v>
      </c>
      <c r="D17" s="95">
        <v>0</v>
      </c>
      <c r="E17" s="95">
        <v>0</v>
      </c>
      <c r="G17" s="148" t="s">
        <v>275</v>
      </c>
      <c r="H17" s="81">
        <v>1980</v>
      </c>
      <c r="I17" s="95">
        <v>10</v>
      </c>
      <c r="J17" s="95">
        <v>7</v>
      </c>
      <c r="K17" s="95">
        <v>3</v>
      </c>
      <c r="M17" s="148" t="s">
        <v>515</v>
      </c>
      <c r="N17" s="81">
        <v>1944</v>
      </c>
      <c r="O17" s="95">
        <v>96</v>
      </c>
      <c r="P17" s="95">
        <v>48</v>
      </c>
      <c r="Q17" s="95">
        <v>48</v>
      </c>
    </row>
    <row r="18" spans="1:17" x14ac:dyDescent="0.2">
      <c r="A18" s="148"/>
      <c r="B18" s="81">
        <v>2015</v>
      </c>
      <c r="C18" s="95">
        <v>0</v>
      </c>
      <c r="D18" s="95">
        <v>0</v>
      </c>
      <c r="E18" s="95">
        <v>0</v>
      </c>
      <c r="G18" s="148"/>
      <c r="H18" s="81">
        <v>1979</v>
      </c>
      <c r="I18" s="95">
        <v>4</v>
      </c>
      <c r="J18" s="95">
        <v>2</v>
      </c>
      <c r="K18" s="95">
        <v>2</v>
      </c>
      <c r="M18" s="148"/>
      <c r="N18" s="81">
        <v>1943</v>
      </c>
      <c r="O18" s="95">
        <v>104</v>
      </c>
      <c r="P18" s="95">
        <v>72</v>
      </c>
      <c r="Q18" s="95">
        <v>32</v>
      </c>
    </row>
    <row r="19" spans="1:17" x14ac:dyDescent="0.2">
      <c r="A19" s="148" t="s">
        <v>240</v>
      </c>
      <c r="B19" s="81">
        <v>2015</v>
      </c>
      <c r="C19" s="95">
        <v>0</v>
      </c>
      <c r="D19" s="95">
        <v>0</v>
      </c>
      <c r="E19" s="95">
        <v>0</v>
      </c>
      <c r="G19" s="148" t="s">
        <v>276</v>
      </c>
      <c r="H19" s="81">
        <v>1979</v>
      </c>
      <c r="I19" s="95">
        <v>6</v>
      </c>
      <c r="J19" s="95">
        <v>3</v>
      </c>
      <c r="K19" s="95">
        <v>3</v>
      </c>
      <c r="M19" s="148" t="s">
        <v>516</v>
      </c>
      <c r="N19" s="81">
        <v>1943</v>
      </c>
      <c r="O19" s="95">
        <v>106</v>
      </c>
      <c r="P19" s="95">
        <v>59</v>
      </c>
      <c r="Q19" s="95">
        <v>47</v>
      </c>
    </row>
    <row r="20" spans="1:17" x14ac:dyDescent="0.2">
      <c r="A20" s="148"/>
      <c r="B20" s="81">
        <v>2014</v>
      </c>
      <c r="C20" s="95">
        <v>0</v>
      </c>
      <c r="D20" s="95">
        <v>0</v>
      </c>
      <c r="E20" s="95">
        <v>0</v>
      </c>
      <c r="G20" s="148"/>
      <c r="H20" s="81">
        <v>1978</v>
      </c>
      <c r="I20" s="95">
        <v>7</v>
      </c>
      <c r="J20" s="95">
        <v>5</v>
      </c>
      <c r="K20" s="95">
        <v>2</v>
      </c>
      <c r="M20" s="148"/>
      <c r="N20" s="81">
        <v>1942</v>
      </c>
      <c r="O20" s="95">
        <v>96</v>
      </c>
      <c r="P20" s="95">
        <v>55</v>
      </c>
      <c r="Q20" s="95">
        <v>41</v>
      </c>
    </row>
    <row r="21" spans="1:17" x14ac:dyDescent="0.2">
      <c r="A21" s="148" t="s">
        <v>241</v>
      </c>
      <c r="B21" s="81">
        <v>2014</v>
      </c>
      <c r="C21" s="95">
        <v>0</v>
      </c>
      <c r="D21" s="95">
        <v>0</v>
      </c>
      <c r="E21" s="95">
        <v>0</v>
      </c>
      <c r="G21" s="148" t="s">
        <v>277</v>
      </c>
      <c r="H21" s="81">
        <v>1978</v>
      </c>
      <c r="I21" s="95">
        <v>8</v>
      </c>
      <c r="J21" s="95">
        <v>5</v>
      </c>
      <c r="K21" s="95">
        <v>3</v>
      </c>
      <c r="M21" s="148" t="s">
        <v>517</v>
      </c>
      <c r="N21" s="81">
        <v>1942</v>
      </c>
      <c r="O21" s="95">
        <v>91</v>
      </c>
      <c r="P21" s="95">
        <v>57</v>
      </c>
      <c r="Q21" s="95">
        <v>34</v>
      </c>
    </row>
    <row r="22" spans="1:17" x14ac:dyDescent="0.2">
      <c r="A22" s="148"/>
      <c r="B22" s="81">
        <v>2013</v>
      </c>
      <c r="C22" s="95">
        <v>1</v>
      </c>
      <c r="D22" s="95">
        <v>0</v>
      </c>
      <c r="E22" s="95">
        <v>1</v>
      </c>
      <c r="G22" s="148"/>
      <c r="H22" s="81">
        <v>1977</v>
      </c>
      <c r="I22" s="95">
        <v>4</v>
      </c>
      <c r="J22" s="95">
        <v>3</v>
      </c>
      <c r="K22" s="95">
        <v>1</v>
      </c>
      <c r="M22" s="148"/>
      <c r="N22" s="81">
        <v>1941</v>
      </c>
      <c r="O22" s="95">
        <v>107</v>
      </c>
      <c r="P22" s="95">
        <v>58</v>
      </c>
      <c r="Q22" s="95">
        <v>49</v>
      </c>
    </row>
    <row r="23" spans="1:17" x14ac:dyDescent="0.2">
      <c r="A23" s="148" t="s">
        <v>242</v>
      </c>
      <c r="B23" s="81">
        <v>2013</v>
      </c>
      <c r="C23" s="95">
        <v>0</v>
      </c>
      <c r="D23" s="95">
        <v>0</v>
      </c>
      <c r="E23" s="95">
        <v>0</v>
      </c>
      <c r="G23" s="148" t="s">
        <v>278</v>
      </c>
      <c r="H23" s="81">
        <v>1977</v>
      </c>
      <c r="I23" s="95">
        <v>3</v>
      </c>
      <c r="J23" s="95">
        <v>2</v>
      </c>
      <c r="K23" s="95">
        <v>1</v>
      </c>
      <c r="M23" s="148" t="s">
        <v>518</v>
      </c>
      <c r="N23" s="81">
        <v>1941</v>
      </c>
      <c r="O23" s="95">
        <v>129</v>
      </c>
      <c r="P23" s="95">
        <v>75</v>
      </c>
      <c r="Q23" s="95">
        <v>54</v>
      </c>
    </row>
    <row r="24" spans="1:17" x14ac:dyDescent="0.2">
      <c r="A24" s="148"/>
      <c r="B24" s="81">
        <v>2012</v>
      </c>
      <c r="C24" s="95">
        <v>1</v>
      </c>
      <c r="D24" s="95">
        <v>0</v>
      </c>
      <c r="E24" s="95">
        <v>1</v>
      </c>
      <c r="G24" s="148"/>
      <c r="H24" s="81">
        <v>1976</v>
      </c>
      <c r="I24" s="95">
        <v>10</v>
      </c>
      <c r="J24" s="95">
        <v>9</v>
      </c>
      <c r="K24" s="95">
        <v>1</v>
      </c>
      <c r="M24" s="148"/>
      <c r="N24" s="81">
        <v>1940</v>
      </c>
      <c r="O24" s="95">
        <v>132</v>
      </c>
      <c r="P24" s="95">
        <v>60</v>
      </c>
      <c r="Q24" s="95">
        <v>72</v>
      </c>
    </row>
    <row r="25" spans="1:17" x14ac:dyDescent="0.2">
      <c r="A25" s="148" t="s">
        <v>243</v>
      </c>
      <c r="B25" s="81">
        <v>2012</v>
      </c>
      <c r="C25" s="95">
        <v>1</v>
      </c>
      <c r="D25" s="95">
        <v>0</v>
      </c>
      <c r="E25" s="95">
        <v>1</v>
      </c>
      <c r="G25" s="148" t="s">
        <v>279</v>
      </c>
      <c r="H25" s="81">
        <v>1976</v>
      </c>
      <c r="I25" s="95">
        <v>6</v>
      </c>
      <c r="J25" s="95">
        <v>2</v>
      </c>
      <c r="K25" s="95">
        <v>4</v>
      </c>
      <c r="M25" s="148" t="s">
        <v>519</v>
      </c>
      <c r="N25" s="81">
        <v>1940</v>
      </c>
      <c r="O25" s="95">
        <v>182</v>
      </c>
      <c r="P25" s="95">
        <v>95</v>
      </c>
      <c r="Q25" s="95">
        <v>87</v>
      </c>
    </row>
    <row r="26" spans="1:17" x14ac:dyDescent="0.2">
      <c r="A26" s="148"/>
      <c r="B26" s="81">
        <v>2011</v>
      </c>
      <c r="C26" s="95">
        <v>0</v>
      </c>
      <c r="D26" s="95">
        <v>0</v>
      </c>
      <c r="E26" s="95">
        <v>0</v>
      </c>
      <c r="G26" s="148"/>
      <c r="H26" s="81">
        <v>1975</v>
      </c>
      <c r="I26" s="95">
        <v>6</v>
      </c>
      <c r="J26" s="95">
        <v>4</v>
      </c>
      <c r="K26" s="95">
        <v>2</v>
      </c>
      <c r="M26" s="148"/>
      <c r="N26" s="81">
        <v>1939</v>
      </c>
      <c r="O26" s="95">
        <v>93</v>
      </c>
      <c r="P26" s="95">
        <v>38</v>
      </c>
      <c r="Q26" s="95">
        <v>55</v>
      </c>
    </row>
    <row r="27" spans="1:17" x14ac:dyDescent="0.2">
      <c r="A27" s="148" t="s">
        <v>244</v>
      </c>
      <c r="B27" s="81">
        <v>2011</v>
      </c>
      <c r="C27" s="95">
        <v>1</v>
      </c>
      <c r="D27" s="95">
        <v>1</v>
      </c>
      <c r="E27" s="95">
        <v>0</v>
      </c>
      <c r="G27" s="148" t="s">
        <v>280</v>
      </c>
      <c r="H27" s="81">
        <v>1975</v>
      </c>
      <c r="I27" s="95">
        <v>9</v>
      </c>
      <c r="J27" s="95">
        <v>6</v>
      </c>
      <c r="K27" s="95">
        <v>3</v>
      </c>
      <c r="M27" s="148" t="s">
        <v>520</v>
      </c>
      <c r="N27" s="81">
        <v>1939</v>
      </c>
      <c r="O27" s="95">
        <v>91</v>
      </c>
      <c r="P27" s="95">
        <v>54</v>
      </c>
      <c r="Q27" s="95">
        <v>37</v>
      </c>
    </row>
    <row r="28" spans="1:17" x14ac:dyDescent="0.2">
      <c r="A28" s="148"/>
      <c r="B28" s="81">
        <v>2010</v>
      </c>
      <c r="C28" s="95">
        <v>0</v>
      </c>
      <c r="D28" s="95">
        <v>0</v>
      </c>
      <c r="E28" s="95">
        <v>0</v>
      </c>
      <c r="G28" s="148"/>
      <c r="H28" s="81">
        <v>1974</v>
      </c>
      <c r="I28" s="95">
        <v>8</v>
      </c>
      <c r="J28" s="95">
        <v>7</v>
      </c>
      <c r="K28" s="95">
        <v>1</v>
      </c>
      <c r="M28" s="148"/>
      <c r="N28" s="81">
        <v>1938</v>
      </c>
      <c r="O28" s="95">
        <v>137</v>
      </c>
      <c r="P28" s="95">
        <v>67</v>
      </c>
      <c r="Q28" s="95">
        <v>70</v>
      </c>
    </row>
    <row r="29" spans="1:17" x14ac:dyDescent="0.2">
      <c r="A29" s="148" t="s">
        <v>245</v>
      </c>
      <c r="B29" s="81">
        <v>2010</v>
      </c>
      <c r="C29" s="95">
        <v>0</v>
      </c>
      <c r="D29" s="95">
        <v>0</v>
      </c>
      <c r="E29" s="95">
        <v>0</v>
      </c>
      <c r="G29" s="148" t="s">
        <v>281</v>
      </c>
      <c r="H29" s="81">
        <v>1974</v>
      </c>
      <c r="I29" s="95">
        <v>8</v>
      </c>
      <c r="J29" s="95">
        <v>5</v>
      </c>
      <c r="K29" s="95">
        <v>3</v>
      </c>
      <c r="M29" s="148" t="s">
        <v>521</v>
      </c>
      <c r="N29" s="81">
        <v>1938</v>
      </c>
      <c r="O29" s="95">
        <v>145</v>
      </c>
      <c r="P29" s="95">
        <v>63</v>
      </c>
      <c r="Q29" s="95">
        <v>82</v>
      </c>
    </row>
    <row r="30" spans="1:17" x14ac:dyDescent="0.2">
      <c r="A30" s="148"/>
      <c r="B30" s="81">
        <v>2009</v>
      </c>
      <c r="C30" s="95">
        <v>0</v>
      </c>
      <c r="D30" s="95">
        <v>0</v>
      </c>
      <c r="E30" s="95">
        <v>0</v>
      </c>
      <c r="G30" s="148"/>
      <c r="H30" s="81">
        <v>1973</v>
      </c>
      <c r="I30" s="95">
        <v>8</v>
      </c>
      <c r="J30" s="95">
        <v>7</v>
      </c>
      <c r="K30" s="95">
        <v>1</v>
      </c>
      <c r="M30" s="148"/>
      <c r="N30" s="81">
        <v>1937</v>
      </c>
      <c r="O30" s="95">
        <v>168</v>
      </c>
      <c r="P30" s="95">
        <v>79</v>
      </c>
      <c r="Q30" s="95">
        <v>89</v>
      </c>
    </row>
    <row r="31" spans="1:17" x14ac:dyDescent="0.2">
      <c r="A31" s="148" t="s">
        <v>246</v>
      </c>
      <c r="B31" s="81">
        <v>2009</v>
      </c>
      <c r="C31" s="95">
        <v>0</v>
      </c>
      <c r="D31" s="95">
        <v>0</v>
      </c>
      <c r="E31" s="95">
        <v>0</v>
      </c>
      <c r="G31" s="148" t="s">
        <v>282</v>
      </c>
      <c r="H31" s="81">
        <v>1973</v>
      </c>
      <c r="I31" s="95">
        <v>8</v>
      </c>
      <c r="J31" s="95">
        <v>7</v>
      </c>
      <c r="K31" s="95">
        <v>1</v>
      </c>
      <c r="M31" s="148" t="s">
        <v>522</v>
      </c>
      <c r="N31" s="81">
        <v>1937</v>
      </c>
      <c r="O31" s="95">
        <v>164</v>
      </c>
      <c r="P31" s="95">
        <v>80</v>
      </c>
      <c r="Q31" s="95">
        <v>84</v>
      </c>
    </row>
    <row r="32" spans="1:17" x14ac:dyDescent="0.2">
      <c r="A32" s="148"/>
      <c r="B32" s="81">
        <v>2008</v>
      </c>
      <c r="C32" s="95">
        <v>0</v>
      </c>
      <c r="D32" s="95">
        <v>0</v>
      </c>
      <c r="E32" s="95">
        <v>0</v>
      </c>
      <c r="G32" s="148"/>
      <c r="H32" s="81">
        <v>1972</v>
      </c>
      <c r="I32" s="95">
        <v>16</v>
      </c>
      <c r="J32" s="95">
        <v>8</v>
      </c>
      <c r="K32" s="95">
        <v>8</v>
      </c>
      <c r="M32" s="148"/>
      <c r="N32" s="81">
        <v>1936</v>
      </c>
      <c r="O32" s="95">
        <v>161</v>
      </c>
      <c r="P32" s="95">
        <v>69</v>
      </c>
      <c r="Q32" s="95">
        <v>92</v>
      </c>
    </row>
    <row r="33" spans="1:17" x14ac:dyDescent="0.2">
      <c r="A33" s="148" t="s">
        <v>247</v>
      </c>
      <c r="B33" s="81">
        <v>2008</v>
      </c>
      <c r="C33" s="95">
        <v>0</v>
      </c>
      <c r="D33" s="95">
        <v>0</v>
      </c>
      <c r="E33" s="95">
        <v>0</v>
      </c>
      <c r="G33" s="148" t="s">
        <v>523</v>
      </c>
      <c r="H33" s="81">
        <v>1972</v>
      </c>
      <c r="I33" s="95">
        <v>14</v>
      </c>
      <c r="J33" s="95">
        <v>9</v>
      </c>
      <c r="K33" s="95">
        <v>5</v>
      </c>
      <c r="M33" s="148" t="s">
        <v>524</v>
      </c>
      <c r="N33" s="81">
        <v>1936</v>
      </c>
      <c r="O33" s="95">
        <v>155</v>
      </c>
      <c r="P33" s="95">
        <v>71</v>
      </c>
      <c r="Q33" s="95">
        <v>84</v>
      </c>
    </row>
    <row r="34" spans="1:17" x14ac:dyDescent="0.2">
      <c r="A34" s="148"/>
      <c r="B34" s="81">
        <v>2007</v>
      </c>
      <c r="C34" s="95">
        <v>0</v>
      </c>
      <c r="D34" s="95">
        <v>0</v>
      </c>
      <c r="E34" s="95">
        <v>0</v>
      </c>
      <c r="G34" s="148"/>
      <c r="H34" s="81">
        <v>1971</v>
      </c>
      <c r="I34" s="95">
        <v>11</v>
      </c>
      <c r="J34" s="95">
        <v>7</v>
      </c>
      <c r="K34" s="95">
        <v>4</v>
      </c>
      <c r="M34" s="148"/>
      <c r="N34" s="81">
        <v>1935</v>
      </c>
      <c r="O34" s="95">
        <v>153</v>
      </c>
      <c r="P34" s="95">
        <v>67</v>
      </c>
      <c r="Q34" s="95">
        <v>86</v>
      </c>
    </row>
    <row r="35" spans="1:17" x14ac:dyDescent="0.2">
      <c r="A35" s="148" t="s">
        <v>248</v>
      </c>
      <c r="B35" s="81">
        <v>2007</v>
      </c>
      <c r="C35" s="95">
        <v>0</v>
      </c>
      <c r="D35" s="95">
        <v>0</v>
      </c>
      <c r="E35" s="95">
        <v>0</v>
      </c>
      <c r="G35" s="148" t="s">
        <v>525</v>
      </c>
      <c r="H35" s="81">
        <v>1971</v>
      </c>
      <c r="I35" s="95">
        <v>11</v>
      </c>
      <c r="J35" s="95">
        <v>8</v>
      </c>
      <c r="K35" s="95">
        <v>3</v>
      </c>
      <c r="M35" s="148" t="s">
        <v>526</v>
      </c>
      <c r="N35" s="81">
        <v>1935</v>
      </c>
      <c r="O35" s="95">
        <v>177</v>
      </c>
      <c r="P35" s="95">
        <v>82</v>
      </c>
      <c r="Q35" s="95">
        <v>95</v>
      </c>
    </row>
    <row r="36" spans="1:17" x14ac:dyDescent="0.2">
      <c r="A36" s="148"/>
      <c r="B36" s="81">
        <v>2006</v>
      </c>
      <c r="C36" s="95">
        <v>0</v>
      </c>
      <c r="D36" s="95">
        <v>0</v>
      </c>
      <c r="E36" s="95">
        <v>0</v>
      </c>
      <c r="G36" s="148"/>
      <c r="H36" s="81">
        <v>1970</v>
      </c>
      <c r="I36" s="95">
        <v>18</v>
      </c>
      <c r="J36" s="95">
        <v>14</v>
      </c>
      <c r="K36" s="95">
        <v>4</v>
      </c>
      <c r="M36" s="148"/>
      <c r="N36" s="81">
        <v>1934</v>
      </c>
      <c r="O36" s="95">
        <v>155</v>
      </c>
      <c r="P36" s="95">
        <v>77</v>
      </c>
      <c r="Q36" s="95">
        <v>78</v>
      </c>
    </row>
    <row r="37" spans="1:17" x14ac:dyDescent="0.2">
      <c r="A37" s="148" t="s">
        <v>249</v>
      </c>
      <c r="B37" s="81">
        <v>2006</v>
      </c>
      <c r="C37" s="95">
        <v>1</v>
      </c>
      <c r="D37" s="95">
        <v>1</v>
      </c>
      <c r="E37" s="95">
        <v>0</v>
      </c>
      <c r="G37" s="148" t="s">
        <v>527</v>
      </c>
      <c r="H37" s="81">
        <v>1970</v>
      </c>
      <c r="I37" s="95">
        <v>19</v>
      </c>
      <c r="J37" s="95">
        <v>15</v>
      </c>
      <c r="K37" s="95">
        <v>4</v>
      </c>
      <c r="M37" s="148" t="s">
        <v>528</v>
      </c>
      <c r="N37" s="81">
        <v>1934</v>
      </c>
      <c r="O37" s="95">
        <v>184</v>
      </c>
      <c r="P37" s="95">
        <v>73</v>
      </c>
      <c r="Q37" s="95">
        <v>111</v>
      </c>
    </row>
    <row r="38" spans="1:17" x14ac:dyDescent="0.2">
      <c r="A38" s="148"/>
      <c r="B38" s="81">
        <v>2005</v>
      </c>
      <c r="C38" s="95">
        <v>0</v>
      </c>
      <c r="D38" s="95">
        <v>0</v>
      </c>
      <c r="E38" s="95">
        <v>0</v>
      </c>
      <c r="G38" s="148"/>
      <c r="H38" s="81">
        <v>1969</v>
      </c>
      <c r="I38" s="95">
        <v>19</v>
      </c>
      <c r="J38" s="95">
        <v>11</v>
      </c>
      <c r="K38" s="95">
        <v>8</v>
      </c>
      <c r="M38" s="148"/>
      <c r="N38" s="81">
        <v>1933</v>
      </c>
      <c r="O38" s="95">
        <v>172</v>
      </c>
      <c r="P38" s="95">
        <v>79</v>
      </c>
      <c r="Q38" s="95">
        <v>93</v>
      </c>
    </row>
    <row r="39" spans="1:17" x14ac:dyDescent="0.2">
      <c r="A39" s="148" t="s">
        <v>250</v>
      </c>
      <c r="B39" s="81">
        <v>2005</v>
      </c>
      <c r="C39" s="95">
        <v>1</v>
      </c>
      <c r="D39" s="95">
        <v>1</v>
      </c>
      <c r="E39" s="95">
        <v>0</v>
      </c>
      <c r="G39" s="148" t="s">
        <v>529</v>
      </c>
      <c r="H39" s="81">
        <v>1969</v>
      </c>
      <c r="I39" s="95">
        <v>22</v>
      </c>
      <c r="J39" s="95">
        <v>13</v>
      </c>
      <c r="K39" s="95">
        <v>9</v>
      </c>
      <c r="M39" s="148" t="s">
        <v>530</v>
      </c>
      <c r="N39" s="81">
        <v>1933</v>
      </c>
      <c r="O39" s="95">
        <v>187</v>
      </c>
      <c r="P39" s="95">
        <v>78</v>
      </c>
      <c r="Q39" s="95">
        <v>109</v>
      </c>
    </row>
    <row r="40" spans="1:17" x14ac:dyDescent="0.2">
      <c r="A40" s="148"/>
      <c r="B40" s="81">
        <v>2004</v>
      </c>
      <c r="C40" s="95">
        <v>0</v>
      </c>
      <c r="D40" s="95">
        <v>0</v>
      </c>
      <c r="E40" s="95">
        <v>0</v>
      </c>
      <c r="G40" s="148"/>
      <c r="H40" s="81">
        <v>1968</v>
      </c>
      <c r="I40" s="95">
        <v>24</v>
      </c>
      <c r="J40" s="95">
        <v>12</v>
      </c>
      <c r="K40" s="95">
        <v>12</v>
      </c>
      <c r="M40" s="148"/>
      <c r="N40" s="81">
        <v>1932</v>
      </c>
      <c r="O40" s="95">
        <v>177</v>
      </c>
      <c r="P40" s="95">
        <v>79</v>
      </c>
      <c r="Q40" s="95">
        <v>98</v>
      </c>
    </row>
    <row r="41" spans="1:17" x14ac:dyDescent="0.2">
      <c r="A41" s="148" t="s">
        <v>251</v>
      </c>
      <c r="B41" s="81">
        <v>2004</v>
      </c>
      <c r="C41" s="95">
        <v>0</v>
      </c>
      <c r="D41" s="95">
        <v>0</v>
      </c>
      <c r="E41" s="95">
        <v>0</v>
      </c>
      <c r="G41" s="148" t="s">
        <v>531</v>
      </c>
      <c r="H41" s="81">
        <v>1968</v>
      </c>
      <c r="I41" s="95">
        <v>19</v>
      </c>
      <c r="J41" s="95">
        <v>14</v>
      </c>
      <c r="K41" s="95">
        <v>5</v>
      </c>
      <c r="M41" s="148" t="s">
        <v>532</v>
      </c>
      <c r="N41" s="81">
        <v>1932</v>
      </c>
      <c r="O41" s="95">
        <v>200</v>
      </c>
      <c r="P41" s="95">
        <v>68</v>
      </c>
      <c r="Q41" s="95">
        <v>132</v>
      </c>
    </row>
    <row r="42" spans="1:17" x14ac:dyDescent="0.2">
      <c r="A42" s="148"/>
      <c r="B42" s="81">
        <v>2003</v>
      </c>
      <c r="C42" s="95">
        <v>0</v>
      </c>
      <c r="D42" s="95">
        <v>0</v>
      </c>
      <c r="E42" s="95">
        <v>0</v>
      </c>
      <c r="G42" s="148"/>
      <c r="H42" s="81">
        <v>1967</v>
      </c>
      <c r="I42" s="95">
        <v>17</v>
      </c>
      <c r="J42" s="95">
        <v>8</v>
      </c>
      <c r="K42" s="95">
        <v>9</v>
      </c>
      <c r="M42" s="148"/>
      <c r="N42" s="81">
        <v>1931</v>
      </c>
      <c r="O42" s="95">
        <v>180</v>
      </c>
      <c r="P42" s="95">
        <v>70</v>
      </c>
      <c r="Q42" s="95">
        <v>110</v>
      </c>
    </row>
    <row r="43" spans="1:17" x14ac:dyDescent="0.2">
      <c r="A43" s="148" t="s">
        <v>252</v>
      </c>
      <c r="B43" s="81">
        <v>2003</v>
      </c>
      <c r="C43" s="95">
        <v>0</v>
      </c>
      <c r="D43" s="95">
        <v>0</v>
      </c>
      <c r="E43" s="95">
        <v>0</v>
      </c>
      <c r="G43" s="148" t="s">
        <v>533</v>
      </c>
      <c r="H43" s="81">
        <v>1967</v>
      </c>
      <c r="I43" s="95">
        <v>26</v>
      </c>
      <c r="J43" s="95">
        <v>20</v>
      </c>
      <c r="K43" s="95">
        <v>6</v>
      </c>
      <c r="M43" s="148" t="s">
        <v>534</v>
      </c>
      <c r="N43" s="81">
        <v>1931</v>
      </c>
      <c r="O43" s="95">
        <v>188</v>
      </c>
      <c r="P43" s="95">
        <v>60</v>
      </c>
      <c r="Q43" s="95">
        <v>128</v>
      </c>
    </row>
    <row r="44" spans="1:17" x14ac:dyDescent="0.2">
      <c r="A44" s="148"/>
      <c r="B44" s="81">
        <v>2002</v>
      </c>
      <c r="C44" s="95">
        <v>1</v>
      </c>
      <c r="D44" s="95">
        <v>1</v>
      </c>
      <c r="E44" s="94">
        <v>0</v>
      </c>
      <c r="G44" s="148"/>
      <c r="H44" s="81">
        <v>1966</v>
      </c>
      <c r="I44" s="95">
        <v>22</v>
      </c>
      <c r="J44" s="95">
        <v>15</v>
      </c>
      <c r="K44" s="95">
        <v>7</v>
      </c>
      <c r="M44" s="148"/>
      <c r="N44" s="81">
        <v>1930</v>
      </c>
      <c r="O44" s="95">
        <v>159</v>
      </c>
      <c r="P44" s="95">
        <v>56</v>
      </c>
      <c r="Q44" s="95">
        <v>103</v>
      </c>
    </row>
    <row r="45" spans="1:17" x14ac:dyDescent="0.2">
      <c r="A45" s="148" t="s">
        <v>253</v>
      </c>
      <c r="B45" s="81">
        <v>2002</v>
      </c>
      <c r="C45" s="95">
        <v>0</v>
      </c>
      <c r="D45" s="95">
        <v>0</v>
      </c>
      <c r="E45" s="95">
        <v>0</v>
      </c>
      <c r="G45" s="148" t="s">
        <v>535</v>
      </c>
      <c r="H45" s="81">
        <v>1966</v>
      </c>
      <c r="I45" s="95">
        <v>20</v>
      </c>
      <c r="J45" s="95">
        <v>13</v>
      </c>
      <c r="K45" s="95">
        <v>7</v>
      </c>
      <c r="M45" s="148" t="s">
        <v>536</v>
      </c>
      <c r="N45" s="81">
        <v>1930</v>
      </c>
      <c r="O45" s="95">
        <v>120</v>
      </c>
      <c r="P45" s="95">
        <v>46</v>
      </c>
      <c r="Q45" s="95">
        <v>74</v>
      </c>
    </row>
    <row r="46" spans="1:17" x14ac:dyDescent="0.2">
      <c r="A46" s="148"/>
      <c r="B46" s="81">
        <v>2001</v>
      </c>
      <c r="C46" s="95">
        <v>2</v>
      </c>
      <c r="D46" s="95">
        <v>2</v>
      </c>
      <c r="E46" s="94">
        <v>0</v>
      </c>
      <c r="G46" s="148"/>
      <c r="H46" s="81">
        <v>1965</v>
      </c>
      <c r="I46" s="95">
        <v>34</v>
      </c>
      <c r="J46" s="95">
        <v>17</v>
      </c>
      <c r="K46" s="95">
        <v>17</v>
      </c>
      <c r="M46" s="148"/>
      <c r="N46" s="81">
        <v>1929</v>
      </c>
      <c r="O46" s="95">
        <v>147</v>
      </c>
      <c r="P46" s="95">
        <v>45</v>
      </c>
      <c r="Q46" s="95">
        <v>102</v>
      </c>
    </row>
    <row r="47" spans="1:17" x14ac:dyDescent="0.2">
      <c r="A47" s="148" t="s">
        <v>254</v>
      </c>
      <c r="B47" s="81">
        <v>2001</v>
      </c>
      <c r="C47" s="95">
        <v>0</v>
      </c>
      <c r="D47" s="95">
        <v>0</v>
      </c>
      <c r="E47" s="95">
        <v>0</v>
      </c>
      <c r="G47" s="148" t="s">
        <v>537</v>
      </c>
      <c r="H47" s="81">
        <v>1965</v>
      </c>
      <c r="I47" s="95">
        <v>29</v>
      </c>
      <c r="J47" s="95">
        <v>18</v>
      </c>
      <c r="K47" s="95">
        <v>11</v>
      </c>
      <c r="M47" s="148" t="s">
        <v>538</v>
      </c>
      <c r="N47" s="81">
        <v>1929</v>
      </c>
      <c r="O47" s="95">
        <v>143</v>
      </c>
      <c r="P47" s="95">
        <v>51</v>
      </c>
      <c r="Q47" s="95">
        <v>92</v>
      </c>
    </row>
    <row r="48" spans="1:17" x14ac:dyDescent="0.2">
      <c r="A48" s="148"/>
      <c r="B48" s="81">
        <v>2000</v>
      </c>
      <c r="C48" s="95">
        <v>2</v>
      </c>
      <c r="D48" s="95">
        <v>1</v>
      </c>
      <c r="E48" s="94">
        <v>1</v>
      </c>
      <c r="G48" s="148"/>
      <c r="H48" s="81">
        <v>1964</v>
      </c>
      <c r="I48" s="95">
        <v>25</v>
      </c>
      <c r="J48" s="95">
        <v>19</v>
      </c>
      <c r="K48" s="95">
        <v>6</v>
      </c>
      <c r="M48" s="148"/>
      <c r="N48" s="81">
        <v>1928</v>
      </c>
      <c r="O48" s="95">
        <v>134</v>
      </c>
      <c r="P48" s="95">
        <v>43</v>
      </c>
      <c r="Q48" s="95">
        <v>91</v>
      </c>
    </row>
    <row r="49" spans="1:17" x14ac:dyDescent="0.2">
      <c r="A49" s="148" t="s">
        <v>255</v>
      </c>
      <c r="B49" s="81">
        <v>2000</v>
      </c>
      <c r="C49" s="95">
        <v>0</v>
      </c>
      <c r="D49" s="95">
        <v>0</v>
      </c>
      <c r="E49" s="95">
        <v>0</v>
      </c>
      <c r="G49" s="148" t="s">
        <v>539</v>
      </c>
      <c r="H49" s="81">
        <v>1964</v>
      </c>
      <c r="I49" s="95">
        <v>24</v>
      </c>
      <c r="J49" s="95">
        <v>18</v>
      </c>
      <c r="K49" s="95">
        <v>6</v>
      </c>
      <c r="M49" s="148" t="s">
        <v>540</v>
      </c>
      <c r="N49" s="81">
        <v>1928</v>
      </c>
      <c r="O49" s="95">
        <v>139</v>
      </c>
      <c r="P49" s="95">
        <v>37</v>
      </c>
      <c r="Q49" s="95">
        <v>102</v>
      </c>
    </row>
    <row r="50" spans="1:17" x14ac:dyDescent="0.2">
      <c r="A50" s="148"/>
      <c r="B50" s="81">
        <v>1999</v>
      </c>
      <c r="C50" s="95">
        <v>0</v>
      </c>
      <c r="D50" s="95">
        <v>0</v>
      </c>
      <c r="E50" s="95">
        <v>0</v>
      </c>
      <c r="G50" s="148"/>
      <c r="H50" s="81">
        <v>1963</v>
      </c>
      <c r="I50" s="95">
        <v>39</v>
      </c>
      <c r="J50" s="95">
        <v>24</v>
      </c>
      <c r="K50" s="95">
        <v>15</v>
      </c>
      <c r="M50" s="148"/>
      <c r="N50" s="81">
        <v>1927</v>
      </c>
      <c r="O50" s="95">
        <v>101</v>
      </c>
      <c r="P50" s="95">
        <v>32</v>
      </c>
      <c r="Q50" s="95">
        <v>69</v>
      </c>
    </row>
    <row r="51" spans="1:17" x14ac:dyDescent="0.2">
      <c r="A51" s="148" t="s">
        <v>256</v>
      </c>
      <c r="B51" s="81">
        <v>1999</v>
      </c>
      <c r="C51" s="95">
        <v>1</v>
      </c>
      <c r="D51" s="95">
        <v>0</v>
      </c>
      <c r="E51" s="94">
        <v>1</v>
      </c>
      <c r="G51" s="148" t="s">
        <v>541</v>
      </c>
      <c r="H51" s="81">
        <v>1963</v>
      </c>
      <c r="I51" s="95">
        <v>36</v>
      </c>
      <c r="J51" s="95">
        <v>26</v>
      </c>
      <c r="K51" s="95">
        <v>10</v>
      </c>
      <c r="M51" s="148" t="s">
        <v>542</v>
      </c>
      <c r="N51" s="81">
        <v>1927</v>
      </c>
      <c r="O51" s="95">
        <v>100</v>
      </c>
      <c r="P51" s="95">
        <v>29</v>
      </c>
      <c r="Q51" s="95">
        <v>71</v>
      </c>
    </row>
    <row r="52" spans="1:17" x14ac:dyDescent="0.2">
      <c r="A52" s="148"/>
      <c r="B52" s="81">
        <v>1998</v>
      </c>
      <c r="C52" s="95">
        <v>1</v>
      </c>
      <c r="D52" s="95">
        <v>0</v>
      </c>
      <c r="E52" s="94">
        <v>1</v>
      </c>
      <c r="G52" s="148"/>
      <c r="H52" s="81">
        <v>1962</v>
      </c>
      <c r="I52" s="95">
        <v>27</v>
      </c>
      <c r="J52" s="95">
        <v>22</v>
      </c>
      <c r="K52" s="95">
        <v>5</v>
      </c>
      <c r="M52" s="148"/>
      <c r="N52" s="81">
        <v>1926</v>
      </c>
      <c r="O52" s="95">
        <v>115</v>
      </c>
      <c r="P52" s="95">
        <v>29</v>
      </c>
      <c r="Q52" s="95">
        <v>86</v>
      </c>
    </row>
    <row r="53" spans="1:17" x14ac:dyDescent="0.2">
      <c r="A53" s="148" t="s">
        <v>257</v>
      </c>
      <c r="B53" s="81">
        <v>1998</v>
      </c>
      <c r="C53" s="95">
        <v>0</v>
      </c>
      <c r="D53" s="95">
        <v>0</v>
      </c>
      <c r="E53" s="95">
        <v>0</v>
      </c>
      <c r="G53" s="148" t="s">
        <v>543</v>
      </c>
      <c r="H53" s="81">
        <v>1962</v>
      </c>
      <c r="I53" s="95">
        <v>38</v>
      </c>
      <c r="J53" s="95">
        <v>18</v>
      </c>
      <c r="K53" s="95">
        <v>20</v>
      </c>
      <c r="M53" s="148" t="s">
        <v>544</v>
      </c>
      <c r="N53" s="81">
        <v>1926</v>
      </c>
      <c r="O53" s="95">
        <v>85</v>
      </c>
      <c r="P53" s="95">
        <v>20</v>
      </c>
      <c r="Q53" s="95">
        <v>65</v>
      </c>
    </row>
    <row r="54" spans="1:17" x14ac:dyDescent="0.2">
      <c r="A54" s="148"/>
      <c r="B54" s="81">
        <v>1997</v>
      </c>
      <c r="C54" s="95">
        <v>2</v>
      </c>
      <c r="D54" s="95">
        <v>2</v>
      </c>
      <c r="E54" s="94">
        <v>0</v>
      </c>
      <c r="G54" s="148"/>
      <c r="H54" s="81">
        <v>1961</v>
      </c>
      <c r="I54" s="95">
        <v>35</v>
      </c>
      <c r="J54" s="95">
        <v>25</v>
      </c>
      <c r="K54" s="95">
        <v>10</v>
      </c>
      <c r="M54" s="148"/>
      <c r="N54" s="81">
        <v>1925</v>
      </c>
      <c r="O54" s="95">
        <v>53</v>
      </c>
      <c r="P54" s="95">
        <v>10</v>
      </c>
      <c r="Q54" s="95">
        <v>43</v>
      </c>
    </row>
    <row r="55" spans="1:17" x14ac:dyDescent="0.2">
      <c r="A55" s="148" t="s">
        <v>258</v>
      </c>
      <c r="B55" s="81">
        <v>1997</v>
      </c>
      <c r="C55" s="95">
        <v>0</v>
      </c>
      <c r="D55" s="95">
        <v>0</v>
      </c>
      <c r="E55" s="94">
        <v>0</v>
      </c>
      <c r="G55" s="148" t="s">
        <v>545</v>
      </c>
      <c r="H55" s="81">
        <v>1961</v>
      </c>
      <c r="I55" s="95">
        <v>28</v>
      </c>
      <c r="J55" s="95">
        <v>15</v>
      </c>
      <c r="K55" s="95">
        <v>13</v>
      </c>
      <c r="M55" s="148" t="s">
        <v>546</v>
      </c>
      <c r="N55" s="81">
        <v>1925</v>
      </c>
      <c r="O55" s="95">
        <v>78</v>
      </c>
      <c r="P55" s="95">
        <v>23</v>
      </c>
      <c r="Q55" s="95">
        <v>55</v>
      </c>
    </row>
    <row r="56" spans="1:17" x14ac:dyDescent="0.2">
      <c r="A56" s="148"/>
      <c r="B56" s="81">
        <v>1996</v>
      </c>
      <c r="C56" s="95">
        <v>1</v>
      </c>
      <c r="D56" s="95">
        <v>1</v>
      </c>
      <c r="E56" s="94">
        <v>0</v>
      </c>
      <c r="G56" s="148"/>
      <c r="H56" s="81">
        <v>1960</v>
      </c>
      <c r="I56" s="95">
        <v>34</v>
      </c>
      <c r="J56" s="95">
        <v>23</v>
      </c>
      <c r="K56" s="95">
        <v>11</v>
      </c>
      <c r="M56" s="148"/>
      <c r="N56" s="81">
        <v>1924</v>
      </c>
      <c r="O56" s="95">
        <v>63</v>
      </c>
      <c r="P56" s="95">
        <v>10</v>
      </c>
      <c r="Q56" s="95">
        <v>53</v>
      </c>
    </row>
    <row r="57" spans="1:17" x14ac:dyDescent="0.2">
      <c r="A57" s="148" t="s">
        <v>259</v>
      </c>
      <c r="B57" s="81">
        <v>1996</v>
      </c>
      <c r="C57" s="95">
        <v>0</v>
      </c>
      <c r="D57" s="95">
        <v>0</v>
      </c>
      <c r="E57" s="94">
        <v>0</v>
      </c>
      <c r="G57" s="148" t="s">
        <v>547</v>
      </c>
      <c r="H57" s="81">
        <v>1960</v>
      </c>
      <c r="I57" s="95">
        <v>38</v>
      </c>
      <c r="J57" s="95">
        <v>23</v>
      </c>
      <c r="K57" s="95">
        <v>15</v>
      </c>
      <c r="M57" s="148" t="s">
        <v>548</v>
      </c>
      <c r="N57" s="81">
        <v>1924</v>
      </c>
      <c r="O57" s="95">
        <v>48</v>
      </c>
      <c r="P57" s="95">
        <v>13</v>
      </c>
      <c r="Q57" s="95">
        <v>35</v>
      </c>
    </row>
    <row r="58" spans="1:17" x14ac:dyDescent="0.2">
      <c r="A58" s="148"/>
      <c r="B58" s="81">
        <v>1995</v>
      </c>
      <c r="C58" s="95">
        <v>2</v>
      </c>
      <c r="D58" s="95">
        <v>2</v>
      </c>
      <c r="E58" s="94">
        <v>0</v>
      </c>
      <c r="G58" s="148"/>
      <c r="H58" s="81">
        <v>1959</v>
      </c>
      <c r="I58" s="95">
        <v>32</v>
      </c>
      <c r="J58" s="95">
        <v>15</v>
      </c>
      <c r="K58" s="95">
        <v>17</v>
      </c>
      <c r="M58" s="148"/>
      <c r="N58" s="81">
        <v>1923</v>
      </c>
      <c r="O58" s="95">
        <v>43</v>
      </c>
      <c r="P58" s="95">
        <v>5</v>
      </c>
      <c r="Q58" s="95">
        <v>38</v>
      </c>
    </row>
    <row r="59" spans="1:17" x14ac:dyDescent="0.2">
      <c r="A59" s="148" t="s">
        <v>260</v>
      </c>
      <c r="B59" s="81">
        <v>1995</v>
      </c>
      <c r="C59" s="95">
        <v>0</v>
      </c>
      <c r="D59" s="95">
        <v>0</v>
      </c>
      <c r="E59" s="94">
        <v>0</v>
      </c>
      <c r="G59" s="148" t="s">
        <v>549</v>
      </c>
      <c r="H59" s="81">
        <v>1959</v>
      </c>
      <c r="I59" s="95">
        <v>50</v>
      </c>
      <c r="J59" s="95">
        <v>34</v>
      </c>
      <c r="K59" s="95">
        <v>16</v>
      </c>
      <c r="M59" s="148" t="s">
        <v>550</v>
      </c>
      <c r="N59" s="81">
        <v>1923</v>
      </c>
      <c r="O59" s="95">
        <v>41</v>
      </c>
      <c r="P59" s="95">
        <v>8</v>
      </c>
      <c r="Q59" s="95">
        <v>33</v>
      </c>
    </row>
    <row r="60" spans="1:17" x14ac:dyDescent="0.2">
      <c r="A60" s="148"/>
      <c r="B60" s="81">
        <v>1994</v>
      </c>
      <c r="C60" s="95">
        <v>5</v>
      </c>
      <c r="D60" s="95">
        <v>3</v>
      </c>
      <c r="E60" s="94">
        <v>2</v>
      </c>
      <c r="G60" s="148"/>
      <c r="H60" s="81">
        <v>1958</v>
      </c>
      <c r="I60" s="95">
        <v>49</v>
      </c>
      <c r="J60" s="95">
        <v>36</v>
      </c>
      <c r="K60" s="95">
        <v>13</v>
      </c>
      <c r="M60" s="148"/>
      <c r="N60" s="81">
        <v>1922</v>
      </c>
      <c r="O60" s="95">
        <v>37</v>
      </c>
      <c r="P60" s="95">
        <v>8</v>
      </c>
      <c r="Q60" s="95">
        <v>29</v>
      </c>
    </row>
    <row r="61" spans="1:17" ht="12.75" customHeight="1" x14ac:dyDescent="0.2">
      <c r="A61" s="148" t="s">
        <v>261</v>
      </c>
      <c r="B61" s="81">
        <v>1994</v>
      </c>
      <c r="C61" s="95">
        <v>0</v>
      </c>
      <c r="D61" s="95">
        <v>0</v>
      </c>
      <c r="E61" s="94">
        <v>0</v>
      </c>
      <c r="G61" s="148" t="s">
        <v>551</v>
      </c>
      <c r="H61" s="81">
        <v>1958</v>
      </c>
      <c r="I61" s="95">
        <v>45</v>
      </c>
      <c r="J61" s="95">
        <v>25</v>
      </c>
      <c r="K61" s="95">
        <v>20</v>
      </c>
      <c r="M61" s="154" t="s">
        <v>559</v>
      </c>
      <c r="N61" s="154"/>
      <c r="O61" s="95">
        <v>115</v>
      </c>
      <c r="P61" s="95">
        <v>13</v>
      </c>
      <c r="Q61" s="95">
        <v>102</v>
      </c>
    </row>
    <row r="62" spans="1:17" x14ac:dyDescent="0.2">
      <c r="A62" s="148"/>
      <c r="B62" s="81">
        <v>1993</v>
      </c>
      <c r="C62" s="95">
        <v>1</v>
      </c>
      <c r="D62" s="95">
        <v>1</v>
      </c>
      <c r="E62" s="94">
        <v>0</v>
      </c>
      <c r="G62" s="148"/>
      <c r="H62" s="81">
        <v>1957</v>
      </c>
      <c r="I62" s="95">
        <v>54</v>
      </c>
      <c r="J62" s="95">
        <v>38</v>
      </c>
      <c r="K62" s="95">
        <v>16</v>
      </c>
      <c r="M62" s="37"/>
    </row>
    <row r="63" spans="1:17" ht="12.75" customHeight="1" x14ac:dyDescent="0.2">
      <c r="A63" s="148" t="s">
        <v>262</v>
      </c>
      <c r="B63" s="81">
        <v>1993</v>
      </c>
      <c r="C63" s="95">
        <v>3</v>
      </c>
      <c r="D63" s="95">
        <v>2</v>
      </c>
      <c r="E63" s="94">
        <v>1</v>
      </c>
      <c r="G63" s="148" t="s">
        <v>552</v>
      </c>
      <c r="H63" s="81">
        <v>1957</v>
      </c>
      <c r="I63" s="95">
        <v>44</v>
      </c>
      <c r="J63" s="95">
        <v>28</v>
      </c>
      <c r="K63" s="95">
        <v>16</v>
      </c>
    </row>
    <row r="64" spans="1:17" x14ac:dyDescent="0.2">
      <c r="A64" s="148"/>
      <c r="B64" s="81">
        <v>1992</v>
      </c>
      <c r="C64" s="95">
        <v>0</v>
      </c>
      <c r="D64" s="95">
        <v>0</v>
      </c>
      <c r="E64" s="94">
        <v>0</v>
      </c>
      <c r="G64" s="148"/>
      <c r="H64" s="81">
        <v>1956</v>
      </c>
      <c r="I64" s="95">
        <v>49</v>
      </c>
      <c r="J64" s="95">
        <v>27</v>
      </c>
      <c r="K64" s="95">
        <v>22</v>
      </c>
    </row>
    <row r="65" spans="1:14" x14ac:dyDescent="0.2">
      <c r="A65" s="148" t="s">
        <v>263</v>
      </c>
      <c r="B65" s="81">
        <v>1992</v>
      </c>
      <c r="C65" s="95">
        <v>3</v>
      </c>
      <c r="D65" s="95">
        <v>3</v>
      </c>
      <c r="E65" s="94">
        <v>0</v>
      </c>
      <c r="G65" s="148" t="s">
        <v>553</v>
      </c>
      <c r="H65" s="81">
        <v>1956</v>
      </c>
      <c r="I65" s="95">
        <v>53</v>
      </c>
      <c r="J65" s="95">
        <v>29</v>
      </c>
      <c r="K65" s="95">
        <v>24</v>
      </c>
      <c r="N65" s="73"/>
    </row>
    <row r="66" spans="1:14" x14ac:dyDescent="0.2">
      <c r="A66" s="148"/>
      <c r="B66" s="81">
        <v>1991</v>
      </c>
      <c r="C66" s="95">
        <v>1</v>
      </c>
      <c r="D66" s="95">
        <v>0</v>
      </c>
      <c r="E66" s="94">
        <v>1</v>
      </c>
      <c r="G66" s="148"/>
      <c r="H66" s="81">
        <v>1955</v>
      </c>
      <c r="I66" s="95">
        <v>45</v>
      </c>
      <c r="J66" s="95">
        <v>24</v>
      </c>
      <c r="K66" s="95">
        <v>21</v>
      </c>
    </row>
    <row r="67" spans="1:14" x14ac:dyDescent="0.2">
      <c r="A67" s="148" t="s">
        <v>264</v>
      </c>
      <c r="B67" s="81">
        <v>1991</v>
      </c>
      <c r="C67" s="95">
        <v>1</v>
      </c>
      <c r="D67" s="95">
        <v>0</v>
      </c>
      <c r="E67" s="94">
        <v>1</v>
      </c>
      <c r="G67" s="148" t="s">
        <v>554</v>
      </c>
      <c r="H67" s="81">
        <v>1955</v>
      </c>
      <c r="I67" s="95">
        <v>44</v>
      </c>
      <c r="J67" s="95">
        <v>24</v>
      </c>
      <c r="K67" s="95">
        <v>20</v>
      </c>
    </row>
    <row r="68" spans="1:14" x14ac:dyDescent="0.2">
      <c r="A68" s="148"/>
      <c r="B68" s="81">
        <v>1990</v>
      </c>
      <c r="C68" s="95">
        <v>1</v>
      </c>
      <c r="D68" s="95">
        <v>1</v>
      </c>
      <c r="E68" s="94">
        <v>0</v>
      </c>
      <c r="G68" s="148"/>
      <c r="H68" s="81">
        <v>1954</v>
      </c>
      <c r="I68" s="95">
        <v>44</v>
      </c>
      <c r="J68" s="95">
        <v>28</v>
      </c>
      <c r="K68" s="95">
        <v>16</v>
      </c>
    </row>
    <row r="69" spans="1:14" x14ac:dyDescent="0.2">
      <c r="A69" s="148" t="s">
        <v>265</v>
      </c>
      <c r="B69" s="81">
        <v>1990</v>
      </c>
      <c r="C69" s="95">
        <v>1</v>
      </c>
      <c r="D69" s="95">
        <v>0</v>
      </c>
      <c r="E69" s="94">
        <v>1</v>
      </c>
      <c r="G69" s="148" t="s">
        <v>555</v>
      </c>
      <c r="H69" s="81">
        <v>1954</v>
      </c>
      <c r="I69" s="95">
        <v>35</v>
      </c>
      <c r="J69" s="95">
        <v>21</v>
      </c>
      <c r="K69" s="95">
        <v>14</v>
      </c>
    </row>
    <row r="70" spans="1:14" x14ac:dyDescent="0.2">
      <c r="A70" s="148"/>
      <c r="B70" s="81">
        <v>1989</v>
      </c>
      <c r="C70" s="95">
        <v>0</v>
      </c>
      <c r="D70" s="95">
        <v>0</v>
      </c>
      <c r="E70" s="94">
        <v>0</v>
      </c>
      <c r="G70" s="148"/>
      <c r="H70" s="81">
        <v>1953</v>
      </c>
      <c r="I70" s="95">
        <v>55</v>
      </c>
      <c r="J70" s="95">
        <v>32</v>
      </c>
      <c r="K70" s="95">
        <v>23</v>
      </c>
    </row>
    <row r="71" spans="1:14" x14ac:dyDescent="0.2">
      <c r="A71" s="148" t="s">
        <v>266</v>
      </c>
      <c r="B71" s="81">
        <v>1989</v>
      </c>
      <c r="C71" s="95">
        <v>0</v>
      </c>
      <c r="D71" s="95">
        <v>0</v>
      </c>
      <c r="E71" s="94">
        <v>0</v>
      </c>
      <c r="G71" s="148" t="s">
        <v>556</v>
      </c>
      <c r="H71" s="81">
        <v>1953</v>
      </c>
      <c r="I71" s="95">
        <v>55</v>
      </c>
      <c r="J71" s="95">
        <v>33</v>
      </c>
      <c r="K71" s="95">
        <v>22</v>
      </c>
    </row>
    <row r="72" spans="1:14" x14ac:dyDescent="0.2">
      <c r="A72" s="148"/>
      <c r="B72" s="81">
        <v>1988</v>
      </c>
      <c r="C72" s="95">
        <v>4</v>
      </c>
      <c r="D72" s="95">
        <v>3</v>
      </c>
      <c r="E72" s="94">
        <v>1</v>
      </c>
      <c r="G72" s="148"/>
      <c r="H72" s="81">
        <v>1952</v>
      </c>
      <c r="I72" s="95">
        <v>47</v>
      </c>
      <c r="J72" s="95">
        <v>27</v>
      </c>
      <c r="K72" s="95">
        <v>20</v>
      </c>
    </row>
    <row r="73" spans="1:14" x14ac:dyDescent="0.2">
      <c r="A73" s="148" t="s">
        <v>267</v>
      </c>
      <c r="B73" s="81">
        <v>1988</v>
      </c>
      <c r="C73" s="95">
        <v>1</v>
      </c>
      <c r="D73" s="95">
        <v>0</v>
      </c>
      <c r="E73" s="94">
        <v>1</v>
      </c>
      <c r="G73" s="148" t="s">
        <v>557</v>
      </c>
      <c r="H73" s="81">
        <v>1952</v>
      </c>
      <c r="I73" s="95">
        <v>63</v>
      </c>
      <c r="J73" s="95">
        <v>35</v>
      </c>
      <c r="K73" s="95">
        <v>28</v>
      </c>
    </row>
    <row r="74" spans="1:14" x14ac:dyDescent="0.2">
      <c r="A74" s="148"/>
      <c r="B74" s="81">
        <v>1987</v>
      </c>
      <c r="C74" s="95">
        <v>3</v>
      </c>
      <c r="D74" s="95">
        <v>2</v>
      </c>
      <c r="E74" s="94">
        <v>1</v>
      </c>
      <c r="G74" s="148"/>
      <c r="H74" s="81">
        <v>1951</v>
      </c>
      <c r="I74" s="95">
        <v>54</v>
      </c>
      <c r="J74" s="95">
        <v>33</v>
      </c>
      <c r="K74" s="95">
        <v>21</v>
      </c>
    </row>
    <row r="75" spans="1:14" x14ac:dyDescent="0.2">
      <c r="A75" s="148" t="s">
        <v>268</v>
      </c>
      <c r="B75" s="81">
        <v>1987</v>
      </c>
      <c r="C75" s="95">
        <v>1</v>
      </c>
      <c r="D75" s="95">
        <v>0</v>
      </c>
      <c r="E75" s="94">
        <v>1</v>
      </c>
      <c r="G75" s="148" t="s">
        <v>558</v>
      </c>
      <c r="H75" s="81">
        <v>1951</v>
      </c>
      <c r="I75" s="95">
        <v>45</v>
      </c>
      <c r="J75" s="95">
        <v>26</v>
      </c>
      <c r="K75" s="95">
        <v>19</v>
      </c>
    </row>
    <row r="76" spans="1:14" x14ac:dyDescent="0.2">
      <c r="A76" s="148"/>
      <c r="B76" s="81">
        <v>1986</v>
      </c>
      <c r="C76" s="95">
        <v>6</v>
      </c>
      <c r="D76" s="95">
        <v>3</v>
      </c>
      <c r="E76" s="94">
        <v>3</v>
      </c>
      <c r="G76" s="148"/>
      <c r="H76" s="81">
        <v>1950</v>
      </c>
      <c r="I76" s="95">
        <v>47</v>
      </c>
      <c r="J76" s="95">
        <v>23</v>
      </c>
      <c r="K76" s="95">
        <v>24</v>
      </c>
    </row>
    <row r="77" spans="1:14" s="88" customFormat="1" x14ac:dyDescent="0.2"/>
    <row r="78" spans="1:14" s="88" customFormat="1" x14ac:dyDescent="0.2"/>
    <row r="79" spans="1:14" s="88" customFormat="1" x14ac:dyDescent="0.2"/>
    <row r="80" spans="1:14" s="88" customFormat="1" x14ac:dyDescent="0.2"/>
    <row r="81" s="88" customFormat="1" x14ac:dyDescent="0.2"/>
    <row r="82" s="88" customFormat="1" x14ac:dyDescent="0.2"/>
    <row r="83" s="88" customFormat="1" x14ac:dyDescent="0.2"/>
    <row r="84" s="88" customFormat="1" x14ac:dyDescent="0.2"/>
  </sheetData>
  <mergeCells count="101">
    <mergeCell ref="M33:M34"/>
    <mergeCell ref="M35:M36"/>
    <mergeCell ref="M61:N61"/>
    <mergeCell ref="M53:M54"/>
    <mergeCell ref="M55:M56"/>
    <mergeCell ref="M57:M58"/>
    <mergeCell ref="M59:M60"/>
    <mergeCell ref="M45:M46"/>
    <mergeCell ref="M47:M48"/>
    <mergeCell ref="M49:M50"/>
    <mergeCell ref="M51:M52"/>
    <mergeCell ref="M5:M6"/>
    <mergeCell ref="M7:M8"/>
    <mergeCell ref="M9:M10"/>
    <mergeCell ref="M11:M12"/>
    <mergeCell ref="G69:G70"/>
    <mergeCell ref="G71:G72"/>
    <mergeCell ref="G53:G54"/>
    <mergeCell ref="G55:G56"/>
    <mergeCell ref="G57:G58"/>
    <mergeCell ref="G59:G60"/>
    <mergeCell ref="M21:M22"/>
    <mergeCell ref="M23:M24"/>
    <mergeCell ref="M25:M26"/>
    <mergeCell ref="M27:M28"/>
    <mergeCell ref="M13:M14"/>
    <mergeCell ref="M15:M16"/>
    <mergeCell ref="M17:M18"/>
    <mergeCell ref="M19:M20"/>
    <mergeCell ref="M37:M38"/>
    <mergeCell ref="M39:M40"/>
    <mergeCell ref="M41:M42"/>
    <mergeCell ref="M43:M44"/>
    <mergeCell ref="M29:M30"/>
    <mergeCell ref="M31:M32"/>
    <mergeCell ref="G5:G6"/>
    <mergeCell ref="G7:G8"/>
    <mergeCell ref="G9:G10"/>
    <mergeCell ref="G11:G12"/>
    <mergeCell ref="G29:G30"/>
    <mergeCell ref="G31:G32"/>
    <mergeCell ref="G33:G34"/>
    <mergeCell ref="G35:G36"/>
    <mergeCell ref="G21:G22"/>
    <mergeCell ref="G23:G24"/>
    <mergeCell ref="G25:G26"/>
    <mergeCell ref="G27:G28"/>
    <mergeCell ref="A73:A74"/>
    <mergeCell ref="A75:A76"/>
    <mergeCell ref="A61:A62"/>
    <mergeCell ref="A63:A64"/>
    <mergeCell ref="A65:A66"/>
    <mergeCell ref="A67:A68"/>
    <mergeCell ref="G13:G14"/>
    <mergeCell ref="G15:G16"/>
    <mergeCell ref="G17:G18"/>
    <mergeCell ref="G19:G20"/>
    <mergeCell ref="G45:G46"/>
    <mergeCell ref="G47:G48"/>
    <mergeCell ref="G49:G50"/>
    <mergeCell ref="G51:G52"/>
    <mergeCell ref="G37:G38"/>
    <mergeCell ref="G39:G40"/>
    <mergeCell ref="G41:G42"/>
    <mergeCell ref="G43:G44"/>
    <mergeCell ref="G73:G74"/>
    <mergeCell ref="G75:G76"/>
    <mergeCell ref="G61:G62"/>
    <mergeCell ref="G63:G64"/>
    <mergeCell ref="G65:G66"/>
    <mergeCell ref="G67:G68"/>
    <mergeCell ref="A55:A56"/>
    <mergeCell ref="A57:A58"/>
    <mergeCell ref="A59:A60"/>
    <mergeCell ref="A45:A46"/>
    <mergeCell ref="A47:A48"/>
    <mergeCell ref="A49:A50"/>
    <mergeCell ref="A51:A52"/>
    <mergeCell ref="A69:A70"/>
    <mergeCell ref="A71:A72"/>
    <mergeCell ref="A37:A38"/>
    <mergeCell ref="A39:A40"/>
    <mergeCell ref="A41:A42"/>
    <mergeCell ref="A43:A44"/>
    <mergeCell ref="A29:A30"/>
    <mergeCell ref="A31:A32"/>
    <mergeCell ref="A33:A34"/>
    <mergeCell ref="A35:A36"/>
    <mergeCell ref="A53:A54"/>
    <mergeCell ref="A5:A6"/>
    <mergeCell ref="A7:A8"/>
    <mergeCell ref="A9:A10"/>
    <mergeCell ref="A11:A12"/>
    <mergeCell ref="A21:A22"/>
    <mergeCell ref="A23:A24"/>
    <mergeCell ref="A25:A26"/>
    <mergeCell ref="A27:A28"/>
    <mergeCell ref="A13:A14"/>
    <mergeCell ref="A15:A16"/>
    <mergeCell ref="A17:A18"/>
    <mergeCell ref="A19:A20"/>
  </mergeCells>
  <phoneticPr fontId="4" type="noConversion"/>
  <pageMargins left="0.31496062992125984" right="0.19685039370078741" top="0.43307086614173229" bottom="0.74803149606299213" header="0.31496062992125984" footer="0.31496062992125984"/>
  <pageSetup paperSize="9" scale="77"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A25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6384" width="11.42578125" style="1"/>
  </cols>
  <sheetData>
    <row r="1" spans="1:1" x14ac:dyDescent="0.2">
      <c r="A1" s="39" t="s">
        <v>370</v>
      </c>
    </row>
    <row r="2" spans="1:1" x14ac:dyDescent="0.2">
      <c r="A2" s="1" t="str">
        <f>A.1!A1</f>
        <v>A.1 Població de dret calculada a 1 de juliol a València segons edat i sexe</v>
      </c>
    </row>
    <row r="3" spans="1:1" x14ac:dyDescent="0.2">
      <c r="A3" s="1" t="str">
        <f>A.2!A1</f>
        <v>A.2 Naixements amb residència de la mare València i principals indicadors</v>
      </c>
    </row>
    <row r="4" spans="1:1" x14ac:dyDescent="0.2">
      <c r="A4" s="1" t="str">
        <f>A.3!A1</f>
        <v>A.3 Matrimonis que han fixat la seua residència a València i principals indicadors</v>
      </c>
    </row>
    <row r="5" spans="1:1" x14ac:dyDescent="0.2">
      <c r="A5" s="1" t="str">
        <f>A.4!A1</f>
        <v>A.4 Defuncions amb residència del mort València i principals indicadors</v>
      </c>
    </row>
    <row r="6" spans="1:1" x14ac:dyDescent="0.2">
      <c r="A6" s="1" t="str">
        <f>A.5!A1</f>
        <v>A.5 Resum dels fenòmens demogràfics</v>
      </c>
    </row>
    <row r="10" spans="1:1" x14ac:dyDescent="0.2">
      <c r="A10" s="39" t="s">
        <v>330</v>
      </c>
    </row>
    <row r="11" spans="1:1" x14ac:dyDescent="0.2">
      <c r="A11" s="41" t="str">
        <f>A.1!A2</f>
        <v>A.1 Población de derecho calculada a 1 de julio en València según edad y sexo</v>
      </c>
    </row>
    <row r="12" spans="1:1" x14ac:dyDescent="0.2">
      <c r="A12" s="41" t="str">
        <f>A.2!A2</f>
        <v>A.2 Nacimientos con residencia de la madre València y principales indicadores</v>
      </c>
    </row>
    <row r="13" spans="1:1" x14ac:dyDescent="0.2">
      <c r="A13" s="41" t="str">
        <f>A.3!A2</f>
        <v>A.3 Matrimonios que han fijado su residencia en València y principales indicadores</v>
      </c>
    </row>
    <row r="14" spans="1:1" x14ac:dyDescent="0.2">
      <c r="A14" s="41" t="str">
        <f>A.4!A2</f>
        <v>A.4 Defunciones con residencia del fallecido València y principales indicadores</v>
      </c>
    </row>
    <row r="15" spans="1:1" x14ac:dyDescent="0.2">
      <c r="A15" s="41" t="str">
        <f>A.5!A2</f>
        <v>A.5 Resumen de los fenómenos demográficos</v>
      </c>
    </row>
    <row r="25" spans="1:1" x14ac:dyDescent="0.2">
      <c r="A25" s="1" t="s">
        <v>158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pageSetUpPr fitToPage="1"/>
  </sheetPr>
  <dimension ref="A1:L105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1.42578125" style="3"/>
    <col min="2" max="4" width="9.28515625" style="3" customWidth="1"/>
    <col min="5" max="5" width="4.85546875" style="3" customWidth="1"/>
    <col min="6" max="6" width="11.5703125" style="3" customWidth="1"/>
    <col min="7" max="9" width="9.42578125" style="3" customWidth="1"/>
    <col min="10" max="16384" width="11.42578125" style="3"/>
  </cols>
  <sheetData>
    <row r="1" spans="1:12" x14ac:dyDescent="0.2">
      <c r="A1" s="2" t="s">
        <v>561</v>
      </c>
    </row>
    <row r="2" spans="1:12" x14ac:dyDescent="0.2">
      <c r="A2" s="4" t="s">
        <v>562</v>
      </c>
    </row>
    <row r="4" spans="1:12" x14ac:dyDescent="0.2">
      <c r="A4" s="6"/>
      <c r="B4" s="6" t="s">
        <v>77</v>
      </c>
      <c r="C4" s="6" t="s">
        <v>95</v>
      </c>
      <c r="D4" s="6" t="s">
        <v>96</v>
      </c>
      <c r="F4" s="6"/>
      <c r="G4" s="6" t="s">
        <v>77</v>
      </c>
      <c r="H4" s="6" t="s">
        <v>95</v>
      </c>
      <c r="I4" s="6" t="s">
        <v>96</v>
      </c>
    </row>
    <row r="5" spans="1:12" x14ac:dyDescent="0.2">
      <c r="A5" s="2" t="s">
        <v>90</v>
      </c>
      <c r="B5" s="11">
        <v>803583</v>
      </c>
      <c r="C5" s="11">
        <v>381500.5</v>
      </c>
      <c r="D5" s="11">
        <v>422082.5</v>
      </c>
      <c r="F5" s="82">
        <v>51</v>
      </c>
      <c r="G5" s="10">
        <v>12362</v>
      </c>
      <c r="H5" s="10">
        <v>6049</v>
      </c>
      <c r="I5" s="10">
        <v>6313</v>
      </c>
      <c r="J5" s="83"/>
      <c r="K5" s="121"/>
      <c r="L5" s="122"/>
    </row>
    <row r="6" spans="1:12" x14ac:dyDescent="0.2">
      <c r="A6" s="82">
        <v>0</v>
      </c>
      <c r="B6" s="10">
        <v>5341.5</v>
      </c>
      <c r="C6" s="10">
        <v>2794.5</v>
      </c>
      <c r="D6" s="10">
        <v>2547</v>
      </c>
      <c r="F6" s="82">
        <v>52</v>
      </c>
      <c r="G6" s="10">
        <v>12271</v>
      </c>
      <c r="H6" s="10">
        <v>5958</v>
      </c>
      <c r="I6" s="10">
        <v>6313</v>
      </c>
      <c r="J6" s="83"/>
      <c r="K6" s="121"/>
      <c r="L6" s="122"/>
    </row>
    <row r="7" spans="1:12" x14ac:dyDescent="0.2">
      <c r="A7" s="82">
        <v>1</v>
      </c>
      <c r="B7" s="10">
        <v>5490.5</v>
      </c>
      <c r="C7" s="10">
        <v>2831.5</v>
      </c>
      <c r="D7" s="10">
        <v>2659</v>
      </c>
      <c r="F7" s="82">
        <v>53</v>
      </c>
      <c r="G7" s="10">
        <v>12271</v>
      </c>
      <c r="H7" s="10">
        <v>5924</v>
      </c>
      <c r="I7" s="10">
        <v>6347</v>
      </c>
      <c r="J7" s="83"/>
      <c r="K7" s="121"/>
      <c r="L7" s="122"/>
    </row>
    <row r="8" spans="1:12" x14ac:dyDescent="0.2">
      <c r="A8" s="82">
        <v>2</v>
      </c>
      <c r="B8" s="10">
        <v>5646.5</v>
      </c>
      <c r="C8" s="10">
        <v>2887</v>
      </c>
      <c r="D8" s="10">
        <v>2759.5</v>
      </c>
      <c r="F8" s="82">
        <v>54</v>
      </c>
      <c r="G8" s="10">
        <v>12320</v>
      </c>
      <c r="H8" s="10">
        <v>5928.5</v>
      </c>
      <c r="I8" s="10">
        <v>6391.5</v>
      </c>
      <c r="J8" s="83"/>
      <c r="K8" s="121"/>
      <c r="L8" s="122"/>
    </row>
    <row r="9" spans="1:12" x14ac:dyDescent="0.2">
      <c r="A9" s="82">
        <v>3</v>
      </c>
      <c r="B9" s="10">
        <v>5812</v>
      </c>
      <c r="C9" s="10">
        <v>2986.5</v>
      </c>
      <c r="D9" s="10">
        <v>2825.5</v>
      </c>
      <c r="F9" s="82">
        <v>55</v>
      </c>
      <c r="G9" s="10">
        <v>12251.5</v>
      </c>
      <c r="H9" s="10">
        <v>5852</v>
      </c>
      <c r="I9" s="10">
        <v>6399.5</v>
      </c>
      <c r="J9" s="83"/>
      <c r="K9" s="121"/>
      <c r="L9" s="122"/>
    </row>
    <row r="10" spans="1:12" x14ac:dyDescent="0.2">
      <c r="A10" s="82">
        <v>4</v>
      </c>
      <c r="B10" s="10">
        <v>6092</v>
      </c>
      <c r="C10" s="10">
        <v>3134.5</v>
      </c>
      <c r="D10" s="10">
        <v>2957.5</v>
      </c>
      <c r="F10" s="82">
        <v>56</v>
      </c>
      <c r="G10" s="10">
        <v>12085</v>
      </c>
      <c r="H10" s="10">
        <v>5734.5</v>
      </c>
      <c r="I10" s="10">
        <v>6350.5</v>
      </c>
      <c r="J10" s="83"/>
      <c r="K10" s="121"/>
      <c r="L10" s="122"/>
    </row>
    <row r="11" spans="1:12" x14ac:dyDescent="0.2">
      <c r="A11" s="82">
        <v>5</v>
      </c>
      <c r="B11" s="10">
        <v>6553</v>
      </c>
      <c r="C11" s="10">
        <v>3357</v>
      </c>
      <c r="D11" s="10">
        <v>3196</v>
      </c>
      <c r="F11" s="82">
        <v>57</v>
      </c>
      <c r="G11" s="10">
        <v>12091.5</v>
      </c>
      <c r="H11" s="10">
        <v>5728.5</v>
      </c>
      <c r="I11" s="10">
        <v>6363</v>
      </c>
      <c r="J11" s="83"/>
      <c r="K11" s="121"/>
      <c r="L11" s="122"/>
    </row>
    <row r="12" spans="1:12" x14ac:dyDescent="0.2">
      <c r="A12" s="82">
        <v>6</v>
      </c>
      <c r="B12" s="10">
        <v>6764.5</v>
      </c>
      <c r="C12" s="10">
        <v>3449</v>
      </c>
      <c r="D12" s="10">
        <v>3315.5</v>
      </c>
      <c r="F12" s="82">
        <v>58</v>
      </c>
      <c r="G12" s="10">
        <v>11792.5</v>
      </c>
      <c r="H12" s="10">
        <v>5565.5</v>
      </c>
      <c r="I12" s="10">
        <v>6227</v>
      </c>
      <c r="J12" s="83"/>
      <c r="K12" s="121"/>
      <c r="L12" s="122"/>
    </row>
    <row r="13" spans="1:12" x14ac:dyDescent="0.2">
      <c r="A13" s="82">
        <v>7</v>
      </c>
      <c r="B13" s="10">
        <v>6782</v>
      </c>
      <c r="C13" s="10">
        <v>3466</v>
      </c>
      <c r="D13" s="10">
        <v>3316</v>
      </c>
      <c r="F13" s="82">
        <v>59</v>
      </c>
      <c r="G13" s="10">
        <v>11265</v>
      </c>
      <c r="H13" s="10">
        <v>5298</v>
      </c>
      <c r="I13" s="10">
        <v>5967</v>
      </c>
      <c r="J13" s="83"/>
      <c r="K13" s="121"/>
      <c r="L13" s="122"/>
    </row>
    <row r="14" spans="1:12" x14ac:dyDescent="0.2">
      <c r="A14" s="82">
        <v>8</v>
      </c>
      <c r="B14" s="10">
        <v>6857</v>
      </c>
      <c r="C14" s="10">
        <v>3517.5</v>
      </c>
      <c r="D14" s="10">
        <v>3339.5</v>
      </c>
      <c r="F14" s="82">
        <v>60</v>
      </c>
      <c r="G14" s="10">
        <v>10858</v>
      </c>
      <c r="H14" s="10">
        <v>5003</v>
      </c>
      <c r="I14" s="10">
        <v>5855</v>
      </c>
      <c r="J14" s="83"/>
      <c r="K14" s="121"/>
      <c r="L14" s="122"/>
    </row>
    <row r="15" spans="1:12" x14ac:dyDescent="0.2">
      <c r="A15" s="82">
        <v>9</v>
      </c>
      <c r="B15" s="10">
        <v>7048</v>
      </c>
      <c r="C15" s="10">
        <v>3616.5</v>
      </c>
      <c r="D15" s="10">
        <v>3431.5</v>
      </c>
      <c r="F15" s="82">
        <v>61</v>
      </c>
      <c r="G15" s="10">
        <v>10720</v>
      </c>
      <c r="H15" s="10">
        <v>4899</v>
      </c>
      <c r="I15" s="10">
        <v>5821</v>
      </c>
      <c r="J15" s="83"/>
      <c r="K15" s="121"/>
      <c r="L15" s="122"/>
    </row>
    <row r="16" spans="1:12" x14ac:dyDescent="0.2">
      <c r="A16" s="82">
        <v>10</v>
      </c>
      <c r="B16" s="10">
        <v>7305</v>
      </c>
      <c r="C16" s="10">
        <v>3740</v>
      </c>
      <c r="D16" s="10">
        <v>3565</v>
      </c>
      <c r="F16" s="82">
        <v>62</v>
      </c>
      <c r="G16" s="10">
        <v>10726.5</v>
      </c>
      <c r="H16" s="10">
        <v>4906.5</v>
      </c>
      <c r="I16" s="10">
        <v>5820</v>
      </c>
      <c r="J16" s="83"/>
      <c r="K16" s="121"/>
      <c r="L16" s="122"/>
    </row>
    <row r="17" spans="1:12" x14ac:dyDescent="0.2">
      <c r="A17" s="82">
        <v>11</v>
      </c>
      <c r="B17" s="10">
        <v>7422</v>
      </c>
      <c r="C17" s="10">
        <v>3784</v>
      </c>
      <c r="D17" s="10">
        <v>3638</v>
      </c>
      <c r="F17" s="82">
        <v>63</v>
      </c>
      <c r="G17" s="10">
        <v>10360.5</v>
      </c>
      <c r="H17" s="10">
        <v>4726</v>
      </c>
      <c r="I17" s="10">
        <v>5634.5</v>
      </c>
      <c r="J17" s="83"/>
      <c r="K17" s="121"/>
      <c r="L17" s="122"/>
    </row>
    <row r="18" spans="1:12" x14ac:dyDescent="0.2">
      <c r="A18" s="82">
        <v>12</v>
      </c>
      <c r="B18" s="10">
        <v>7629.5</v>
      </c>
      <c r="C18" s="10">
        <v>3964</v>
      </c>
      <c r="D18" s="10">
        <v>3665.5</v>
      </c>
      <c r="F18" s="82">
        <v>64</v>
      </c>
      <c r="G18" s="10">
        <v>10056.5</v>
      </c>
      <c r="H18" s="10">
        <v>4570</v>
      </c>
      <c r="I18" s="10">
        <v>5486.5</v>
      </c>
      <c r="J18" s="83"/>
      <c r="K18" s="121"/>
      <c r="L18" s="122"/>
    </row>
    <row r="19" spans="1:12" x14ac:dyDescent="0.2">
      <c r="A19" s="82">
        <v>13</v>
      </c>
      <c r="B19" s="10">
        <v>7911</v>
      </c>
      <c r="C19" s="10">
        <v>4109</v>
      </c>
      <c r="D19" s="10">
        <v>3802</v>
      </c>
      <c r="F19" s="82">
        <v>65</v>
      </c>
      <c r="G19" s="10">
        <v>9641</v>
      </c>
      <c r="H19" s="10">
        <v>4369</v>
      </c>
      <c r="I19" s="10">
        <v>5272</v>
      </c>
      <c r="J19" s="83"/>
      <c r="K19" s="121"/>
      <c r="L19" s="122"/>
    </row>
    <row r="20" spans="1:12" x14ac:dyDescent="0.2">
      <c r="A20" s="82">
        <v>14</v>
      </c>
      <c r="B20" s="10">
        <v>8131.5</v>
      </c>
      <c r="C20" s="10">
        <v>4199.5</v>
      </c>
      <c r="D20" s="10">
        <v>3932</v>
      </c>
      <c r="F20" s="82">
        <v>66</v>
      </c>
      <c r="G20" s="10">
        <v>9138.5</v>
      </c>
      <c r="H20" s="10">
        <v>4119</v>
      </c>
      <c r="I20" s="10">
        <v>5019.5</v>
      </c>
      <c r="J20" s="83"/>
      <c r="K20" s="121"/>
      <c r="L20" s="122"/>
    </row>
    <row r="21" spans="1:12" x14ac:dyDescent="0.2">
      <c r="A21" s="82">
        <v>15</v>
      </c>
      <c r="B21" s="10">
        <v>8139.5</v>
      </c>
      <c r="C21" s="10">
        <v>4181</v>
      </c>
      <c r="D21" s="10">
        <v>3958.5</v>
      </c>
      <c r="F21" s="82">
        <v>67</v>
      </c>
      <c r="G21" s="10">
        <v>8770.5</v>
      </c>
      <c r="H21" s="10">
        <v>3853</v>
      </c>
      <c r="I21" s="10">
        <v>4917.5</v>
      </c>
      <c r="J21" s="83"/>
      <c r="K21" s="121"/>
      <c r="L21" s="122"/>
    </row>
    <row r="22" spans="1:12" x14ac:dyDescent="0.2">
      <c r="A22" s="82">
        <v>16</v>
      </c>
      <c r="B22" s="10">
        <v>8118</v>
      </c>
      <c r="C22" s="10">
        <v>4110</v>
      </c>
      <c r="D22" s="10">
        <v>4008</v>
      </c>
      <c r="F22" s="82">
        <v>68</v>
      </c>
      <c r="G22" s="10">
        <v>8589</v>
      </c>
      <c r="H22" s="10">
        <v>3680.5</v>
      </c>
      <c r="I22" s="10">
        <v>4908.5</v>
      </c>
      <c r="J22" s="83"/>
      <c r="K22" s="121"/>
      <c r="L22" s="122"/>
    </row>
    <row r="23" spans="1:12" x14ac:dyDescent="0.2">
      <c r="A23" s="82">
        <v>17</v>
      </c>
      <c r="B23" s="10">
        <v>8021.5</v>
      </c>
      <c r="C23" s="10">
        <v>4076</v>
      </c>
      <c r="D23" s="10">
        <v>3945.5</v>
      </c>
      <c r="F23" s="82">
        <v>69</v>
      </c>
      <c r="G23" s="10">
        <v>8698</v>
      </c>
      <c r="H23" s="10">
        <v>3771</v>
      </c>
      <c r="I23" s="10">
        <v>4927</v>
      </c>
      <c r="J23" s="83"/>
      <c r="K23" s="121"/>
      <c r="L23" s="122"/>
    </row>
    <row r="24" spans="1:12" x14ac:dyDescent="0.2">
      <c r="A24" s="82">
        <v>18</v>
      </c>
      <c r="B24" s="10">
        <v>8116</v>
      </c>
      <c r="C24" s="10">
        <v>4116</v>
      </c>
      <c r="D24" s="10">
        <v>4000</v>
      </c>
      <c r="F24" s="82">
        <v>70</v>
      </c>
      <c r="G24" s="10">
        <v>8495</v>
      </c>
      <c r="H24" s="10">
        <v>3672</v>
      </c>
      <c r="I24" s="10">
        <v>4823</v>
      </c>
      <c r="J24" s="83"/>
      <c r="K24" s="121"/>
      <c r="L24" s="122"/>
    </row>
    <row r="25" spans="1:12" x14ac:dyDescent="0.2">
      <c r="A25" s="82">
        <v>19</v>
      </c>
      <c r="B25" s="10">
        <v>8227</v>
      </c>
      <c r="C25" s="10">
        <v>4191.5</v>
      </c>
      <c r="D25" s="10">
        <v>4035.5</v>
      </c>
      <c r="F25" s="82">
        <v>71</v>
      </c>
      <c r="G25" s="10">
        <v>8191</v>
      </c>
      <c r="H25" s="10">
        <v>3531</v>
      </c>
      <c r="I25" s="10">
        <v>4660</v>
      </c>
      <c r="J25" s="83"/>
      <c r="K25" s="121"/>
      <c r="L25" s="122"/>
    </row>
    <row r="26" spans="1:12" x14ac:dyDescent="0.2">
      <c r="A26" s="82">
        <v>20</v>
      </c>
      <c r="B26" s="10">
        <v>8392.5</v>
      </c>
      <c r="C26" s="10">
        <v>4307.5</v>
      </c>
      <c r="D26" s="10">
        <v>4085</v>
      </c>
      <c r="F26" s="82">
        <v>72</v>
      </c>
      <c r="G26" s="10">
        <v>8292.5</v>
      </c>
      <c r="H26" s="10">
        <v>3632.5</v>
      </c>
      <c r="I26" s="10">
        <v>4660</v>
      </c>
      <c r="J26" s="83"/>
      <c r="K26" s="121"/>
      <c r="L26" s="122"/>
    </row>
    <row r="27" spans="1:12" x14ac:dyDescent="0.2">
      <c r="A27" s="82">
        <v>21</v>
      </c>
      <c r="B27" s="10">
        <v>8632.5</v>
      </c>
      <c r="C27" s="10">
        <v>4396</v>
      </c>
      <c r="D27" s="10">
        <v>4236.5</v>
      </c>
      <c r="F27" s="82">
        <v>73</v>
      </c>
      <c r="G27" s="10">
        <v>8428</v>
      </c>
      <c r="H27" s="10">
        <v>3664.5</v>
      </c>
      <c r="I27" s="10">
        <v>4763.5</v>
      </c>
      <c r="J27" s="83"/>
      <c r="K27" s="121"/>
      <c r="L27" s="122"/>
    </row>
    <row r="28" spans="1:12" x14ac:dyDescent="0.2">
      <c r="A28" s="82">
        <v>22</v>
      </c>
      <c r="B28" s="10">
        <v>8770.5</v>
      </c>
      <c r="C28" s="10">
        <v>4443</v>
      </c>
      <c r="D28" s="10">
        <v>4327.5</v>
      </c>
      <c r="F28" s="82">
        <v>74</v>
      </c>
      <c r="G28" s="10">
        <v>8032</v>
      </c>
      <c r="H28" s="10">
        <v>3424</v>
      </c>
      <c r="I28" s="10">
        <v>4608</v>
      </c>
      <c r="J28" s="83"/>
      <c r="K28" s="121"/>
      <c r="L28" s="122"/>
    </row>
    <row r="29" spans="1:12" x14ac:dyDescent="0.2">
      <c r="A29" s="82">
        <v>23</v>
      </c>
      <c r="B29" s="10">
        <v>8756</v>
      </c>
      <c r="C29" s="10">
        <v>4409.5</v>
      </c>
      <c r="D29" s="10">
        <v>4346.5</v>
      </c>
      <c r="F29" s="82">
        <v>75</v>
      </c>
      <c r="G29" s="10">
        <v>7473.5</v>
      </c>
      <c r="H29" s="10">
        <v>3137</v>
      </c>
      <c r="I29" s="10">
        <v>4336.5</v>
      </c>
      <c r="J29" s="83"/>
      <c r="K29" s="121"/>
      <c r="L29" s="122"/>
    </row>
    <row r="30" spans="1:12" x14ac:dyDescent="0.2">
      <c r="A30" s="82">
        <v>24</v>
      </c>
      <c r="B30" s="10">
        <v>8882</v>
      </c>
      <c r="C30" s="10">
        <v>4485</v>
      </c>
      <c r="D30" s="10">
        <v>4397</v>
      </c>
      <c r="F30" s="82">
        <v>76</v>
      </c>
      <c r="G30" s="10">
        <v>7275.5</v>
      </c>
      <c r="H30" s="10">
        <v>3005.5</v>
      </c>
      <c r="I30" s="10">
        <v>4270</v>
      </c>
      <c r="J30" s="83"/>
      <c r="K30" s="121"/>
      <c r="L30" s="122"/>
    </row>
    <row r="31" spans="1:12" x14ac:dyDescent="0.2">
      <c r="A31" s="82">
        <v>25</v>
      </c>
      <c r="B31" s="10">
        <v>9168.5</v>
      </c>
      <c r="C31" s="10">
        <v>4606</v>
      </c>
      <c r="D31" s="10">
        <v>4562.5</v>
      </c>
      <c r="F31" s="82">
        <v>77</v>
      </c>
      <c r="G31" s="10">
        <v>7042.5</v>
      </c>
      <c r="H31" s="10">
        <v>2883.5</v>
      </c>
      <c r="I31" s="10">
        <v>4159</v>
      </c>
      <c r="J31" s="83"/>
      <c r="K31" s="121"/>
      <c r="L31" s="122"/>
    </row>
    <row r="32" spans="1:12" x14ac:dyDescent="0.2">
      <c r="A32" s="82">
        <v>26</v>
      </c>
      <c r="B32" s="10">
        <v>9301</v>
      </c>
      <c r="C32" s="10">
        <v>4587</v>
      </c>
      <c r="D32" s="10">
        <v>4714</v>
      </c>
      <c r="F32" s="82">
        <v>78</v>
      </c>
      <c r="G32" s="10">
        <v>6626</v>
      </c>
      <c r="H32" s="10">
        <v>2709</v>
      </c>
      <c r="I32" s="10">
        <v>3917</v>
      </c>
      <c r="J32" s="83"/>
      <c r="K32" s="121"/>
      <c r="L32" s="122"/>
    </row>
    <row r="33" spans="1:12" x14ac:dyDescent="0.2">
      <c r="A33" s="82">
        <v>27</v>
      </c>
      <c r="B33" s="10">
        <v>9505</v>
      </c>
      <c r="C33" s="10">
        <v>4680.5</v>
      </c>
      <c r="D33" s="10">
        <v>4824.5</v>
      </c>
      <c r="F33" s="82">
        <v>79</v>
      </c>
      <c r="G33" s="10">
        <v>5939</v>
      </c>
      <c r="H33" s="10">
        <v>2401.5</v>
      </c>
      <c r="I33" s="10">
        <v>3537.5</v>
      </c>
      <c r="J33" s="83"/>
      <c r="K33" s="121"/>
      <c r="L33" s="122"/>
    </row>
    <row r="34" spans="1:12" x14ac:dyDescent="0.2">
      <c r="A34" s="82">
        <v>28</v>
      </c>
      <c r="B34" s="10">
        <v>9754</v>
      </c>
      <c r="C34" s="10">
        <v>4810.5</v>
      </c>
      <c r="D34" s="10">
        <v>4943.5</v>
      </c>
      <c r="F34" s="82">
        <v>80</v>
      </c>
      <c r="G34" s="10">
        <v>5260</v>
      </c>
      <c r="H34" s="10">
        <v>2120.5</v>
      </c>
      <c r="I34" s="10">
        <v>3139.5</v>
      </c>
      <c r="J34" s="83"/>
      <c r="K34" s="121"/>
      <c r="L34" s="122"/>
    </row>
    <row r="35" spans="1:12" x14ac:dyDescent="0.2">
      <c r="A35" s="82">
        <v>29</v>
      </c>
      <c r="B35" s="10">
        <v>9928</v>
      </c>
      <c r="C35" s="10">
        <v>4929.5</v>
      </c>
      <c r="D35" s="10">
        <v>4998.5</v>
      </c>
      <c r="F35" s="82">
        <v>81</v>
      </c>
      <c r="G35" s="10">
        <v>5795</v>
      </c>
      <c r="H35" s="10">
        <v>2300.5</v>
      </c>
      <c r="I35" s="10">
        <v>3494.5</v>
      </c>
      <c r="J35" s="83"/>
      <c r="K35" s="121"/>
      <c r="L35" s="122"/>
    </row>
    <row r="36" spans="1:12" x14ac:dyDescent="0.2">
      <c r="A36" s="82">
        <v>30</v>
      </c>
      <c r="B36" s="10">
        <v>9886</v>
      </c>
      <c r="C36" s="10">
        <v>4969</v>
      </c>
      <c r="D36" s="10">
        <v>4917</v>
      </c>
      <c r="F36" s="82">
        <v>82</v>
      </c>
      <c r="G36" s="10">
        <v>5030</v>
      </c>
      <c r="H36" s="10">
        <v>1915.5</v>
      </c>
      <c r="I36" s="10">
        <v>3114.5</v>
      </c>
      <c r="J36" s="83"/>
      <c r="K36" s="121"/>
      <c r="L36" s="122"/>
    </row>
    <row r="37" spans="1:12" x14ac:dyDescent="0.2">
      <c r="A37" s="82">
        <v>31</v>
      </c>
      <c r="B37" s="10">
        <v>9738.5</v>
      </c>
      <c r="C37" s="10">
        <v>4863.5</v>
      </c>
      <c r="D37" s="10">
        <v>4875</v>
      </c>
      <c r="F37" s="82">
        <v>83</v>
      </c>
      <c r="G37" s="10">
        <v>3933</v>
      </c>
      <c r="H37" s="10">
        <v>1436</v>
      </c>
      <c r="I37" s="10">
        <v>2497</v>
      </c>
      <c r="J37" s="83"/>
      <c r="K37" s="121"/>
      <c r="L37" s="122"/>
    </row>
    <row r="38" spans="1:12" x14ac:dyDescent="0.2">
      <c r="A38" s="82">
        <v>32</v>
      </c>
      <c r="B38" s="10">
        <v>9720.5</v>
      </c>
      <c r="C38" s="10">
        <v>4782.5</v>
      </c>
      <c r="D38" s="10">
        <v>4938</v>
      </c>
      <c r="F38" s="82">
        <v>84</v>
      </c>
      <c r="G38" s="10">
        <v>4297.5</v>
      </c>
      <c r="H38" s="10">
        <v>1580</v>
      </c>
      <c r="I38" s="10">
        <v>2717.5</v>
      </c>
      <c r="J38" s="83"/>
      <c r="K38" s="121"/>
      <c r="L38" s="122"/>
    </row>
    <row r="39" spans="1:12" x14ac:dyDescent="0.2">
      <c r="A39" s="82">
        <v>33</v>
      </c>
      <c r="B39" s="10">
        <v>9673.5</v>
      </c>
      <c r="C39" s="10">
        <v>4765</v>
      </c>
      <c r="D39" s="10">
        <v>4908.5</v>
      </c>
      <c r="F39" s="82">
        <v>85</v>
      </c>
      <c r="G39" s="10">
        <v>4091.5</v>
      </c>
      <c r="H39" s="10">
        <v>1496</v>
      </c>
      <c r="I39" s="10">
        <v>2595.5</v>
      </c>
      <c r="J39" s="83"/>
      <c r="K39" s="121"/>
      <c r="L39" s="122"/>
    </row>
    <row r="40" spans="1:12" x14ac:dyDescent="0.2">
      <c r="A40" s="82">
        <v>34</v>
      </c>
      <c r="B40" s="10">
        <v>9777</v>
      </c>
      <c r="C40" s="10">
        <v>4905.5</v>
      </c>
      <c r="D40" s="10">
        <v>4871.5</v>
      </c>
      <c r="F40" s="82">
        <v>86</v>
      </c>
      <c r="G40" s="10">
        <v>3727</v>
      </c>
      <c r="H40" s="10">
        <v>1335.5</v>
      </c>
      <c r="I40" s="10">
        <v>2391.5</v>
      </c>
      <c r="J40" s="83"/>
      <c r="K40" s="121"/>
      <c r="L40" s="122"/>
    </row>
    <row r="41" spans="1:12" x14ac:dyDescent="0.2">
      <c r="A41" s="82">
        <v>35</v>
      </c>
      <c r="B41" s="10">
        <v>9800.5</v>
      </c>
      <c r="C41" s="10">
        <v>4884.5</v>
      </c>
      <c r="D41" s="10">
        <v>4916</v>
      </c>
      <c r="F41" s="82">
        <v>87</v>
      </c>
      <c r="G41" s="10">
        <v>3428.5</v>
      </c>
      <c r="H41" s="10">
        <v>1172</v>
      </c>
      <c r="I41" s="10">
        <v>2256.5</v>
      </c>
      <c r="J41" s="83"/>
      <c r="K41" s="121"/>
      <c r="L41" s="122"/>
    </row>
    <row r="42" spans="1:12" x14ac:dyDescent="0.2">
      <c r="A42" s="82">
        <v>36</v>
      </c>
      <c r="B42" s="10">
        <v>10035.5</v>
      </c>
      <c r="C42" s="10">
        <v>4901.5</v>
      </c>
      <c r="D42" s="10">
        <v>5134</v>
      </c>
      <c r="F42" s="82">
        <v>88</v>
      </c>
      <c r="G42" s="10">
        <v>3084.5</v>
      </c>
      <c r="H42" s="10">
        <v>1021.5</v>
      </c>
      <c r="I42" s="10">
        <v>2063</v>
      </c>
      <c r="J42" s="83"/>
      <c r="K42" s="121"/>
      <c r="L42" s="122"/>
    </row>
    <row r="43" spans="1:12" x14ac:dyDescent="0.2">
      <c r="A43" s="82">
        <v>37</v>
      </c>
      <c r="B43" s="10">
        <v>10362.5</v>
      </c>
      <c r="C43" s="10">
        <v>5085.5</v>
      </c>
      <c r="D43" s="10">
        <v>5277</v>
      </c>
      <c r="F43" s="82">
        <v>89</v>
      </c>
      <c r="G43" s="10">
        <v>2668</v>
      </c>
      <c r="H43" s="10">
        <v>850</v>
      </c>
      <c r="I43" s="10">
        <v>1818</v>
      </c>
      <c r="J43" s="83"/>
      <c r="K43" s="121"/>
      <c r="L43" s="122"/>
    </row>
    <row r="44" spans="1:12" x14ac:dyDescent="0.2">
      <c r="A44" s="82">
        <v>38</v>
      </c>
      <c r="B44" s="10">
        <v>10567</v>
      </c>
      <c r="C44" s="10">
        <v>5163</v>
      </c>
      <c r="D44" s="10">
        <v>5404</v>
      </c>
      <c r="F44" s="82">
        <v>90</v>
      </c>
      <c r="G44" s="10">
        <v>2259</v>
      </c>
      <c r="H44" s="10">
        <v>672</v>
      </c>
      <c r="I44" s="10">
        <v>1587</v>
      </c>
      <c r="J44" s="83"/>
      <c r="K44" s="121"/>
      <c r="L44" s="122"/>
    </row>
    <row r="45" spans="1:12" x14ac:dyDescent="0.2">
      <c r="A45" s="82">
        <v>39</v>
      </c>
      <c r="B45" s="10">
        <v>10830</v>
      </c>
      <c r="C45" s="10">
        <v>5336.5</v>
      </c>
      <c r="D45" s="10">
        <v>5493.5</v>
      </c>
      <c r="F45" s="82">
        <v>91</v>
      </c>
      <c r="G45" s="10">
        <v>1868.5</v>
      </c>
      <c r="H45" s="10">
        <v>526</v>
      </c>
      <c r="I45" s="10">
        <v>1342.5</v>
      </c>
      <c r="J45" s="83"/>
      <c r="K45" s="121"/>
      <c r="L45" s="122"/>
    </row>
    <row r="46" spans="1:12" x14ac:dyDescent="0.2">
      <c r="A46" s="82">
        <v>40</v>
      </c>
      <c r="B46" s="10">
        <v>11227.5</v>
      </c>
      <c r="C46" s="10">
        <v>5552</v>
      </c>
      <c r="D46" s="10">
        <v>5675.5</v>
      </c>
      <c r="F46" s="82">
        <v>92</v>
      </c>
      <c r="G46" s="10">
        <v>1549.5</v>
      </c>
      <c r="H46" s="10">
        <v>425</v>
      </c>
      <c r="I46" s="10">
        <v>1124.5</v>
      </c>
      <c r="J46" s="83"/>
      <c r="K46" s="121"/>
      <c r="L46" s="122"/>
    </row>
    <row r="47" spans="1:12" x14ac:dyDescent="0.2">
      <c r="A47" s="82">
        <v>41</v>
      </c>
      <c r="B47" s="10">
        <v>11685.5</v>
      </c>
      <c r="C47" s="10">
        <v>5718</v>
      </c>
      <c r="D47" s="10">
        <v>5967.5</v>
      </c>
      <c r="F47" s="82">
        <v>93</v>
      </c>
      <c r="G47" s="10">
        <v>1245.5</v>
      </c>
      <c r="H47" s="10">
        <v>323.5</v>
      </c>
      <c r="I47" s="10">
        <v>922</v>
      </c>
      <c r="J47" s="83"/>
      <c r="K47" s="121"/>
      <c r="L47" s="122"/>
    </row>
    <row r="48" spans="1:12" x14ac:dyDescent="0.2">
      <c r="A48" s="82">
        <v>42</v>
      </c>
      <c r="B48" s="10">
        <v>12002.5</v>
      </c>
      <c r="C48" s="10">
        <v>5907.5</v>
      </c>
      <c r="D48" s="10">
        <v>6095</v>
      </c>
      <c r="F48" s="82">
        <v>94</v>
      </c>
      <c r="G48" s="10">
        <v>927.5</v>
      </c>
      <c r="H48" s="10">
        <v>216</v>
      </c>
      <c r="I48" s="10">
        <v>711.5</v>
      </c>
      <c r="J48" s="83"/>
      <c r="K48" s="121"/>
      <c r="L48" s="122"/>
    </row>
    <row r="49" spans="1:12" x14ac:dyDescent="0.2">
      <c r="A49" s="82">
        <v>43</v>
      </c>
      <c r="B49" s="10">
        <v>12347.5</v>
      </c>
      <c r="C49" s="10">
        <v>6153</v>
      </c>
      <c r="D49" s="10">
        <v>6194.5</v>
      </c>
      <c r="F49" s="82">
        <v>95</v>
      </c>
      <c r="G49" s="10">
        <v>690.5</v>
      </c>
      <c r="H49" s="10">
        <v>156</v>
      </c>
      <c r="I49" s="10">
        <v>534.5</v>
      </c>
      <c r="J49" s="83"/>
      <c r="K49" s="121"/>
      <c r="L49" s="122"/>
    </row>
    <row r="50" spans="1:12" x14ac:dyDescent="0.2">
      <c r="A50" s="82">
        <v>44</v>
      </c>
      <c r="B50" s="10">
        <v>12770</v>
      </c>
      <c r="C50" s="10">
        <v>6382.5</v>
      </c>
      <c r="D50" s="10">
        <v>6387.5</v>
      </c>
      <c r="F50" s="82">
        <v>96</v>
      </c>
      <c r="G50" s="10">
        <v>519.5</v>
      </c>
      <c r="H50" s="10">
        <v>123</v>
      </c>
      <c r="I50" s="10">
        <v>396.5</v>
      </c>
      <c r="J50" s="83"/>
      <c r="K50" s="121"/>
      <c r="L50" s="122"/>
    </row>
    <row r="51" spans="1:12" x14ac:dyDescent="0.2">
      <c r="A51" s="82">
        <v>45</v>
      </c>
      <c r="B51" s="10">
        <v>12998</v>
      </c>
      <c r="C51" s="10">
        <v>6432</v>
      </c>
      <c r="D51" s="10">
        <v>6566</v>
      </c>
      <c r="F51" s="82">
        <v>97</v>
      </c>
      <c r="G51" s="10">
        <v>356.5</v>
      </c>
      <c r="H51" s="10">
        <v>81.5</v>
      </c>
      <c r="I51" s="10">
        <v>275</v>
      </c>
      <c r="J51" s="83"/>
      <c r="K51" s="121"/>
      <c r="L51" s="122"/>
    </row>
    <row r="52" spans="1:12" x14ac:dyDescent="0.2">
      <c r="A52" s="82">
        <v>46</v>
      </c>
      <c r="B52" s="10">
        <v>13018.5</v>
      </c>
      <c r="C52" s="10">
        <v>6444</v>
      </c>
      <c r="D52" s="10">
        <v>6574.5</v>
      </c>
      <c r="F52" s="82">
        <v>98</v>
      </c>
      <c r="G52" s="10">
        <v>266</v>
      </c>
      <c r="H52" s="10">
        <v>57</v>
      </c>
      <c r="I52" s="10">
        <v>209</v>
      </c>
      <c r="J52" s="83"/>
      <c r="K52" s="121"/>
      <c r="L52" s="122"/>
    </row>
    <row r="53" spans="1:12" x14ac:dyDescent="0.2">
      <c r="A53" s="82">
        <v>47</v>
      </c>
      <c r="B53" s="10">
        <v>13049.5</v>
      </c>
      <c r="C53" s="10">
        <v>6452</v>
      </c>
      <c r="D53" s="10">
        <v>6597.5</v>
      </c>
      <c r="F53" s="82">
        <v>99</v>
      </c>
      <c r="G53" s="10">
        <v>179.5</v>
      </c>
      <c r="H53" s="10">
        <v>40</v>
      </c>
      <c r="I53" s="10">
        <v>139.5</v>
      </c>
      <c r="J53" s="83"/>
      <c r="K53" s="121"/>
      <c r="L53" s="122"/>
    </row>
    <row r="54" spans="1:12" x14ac:dyDescent="0.2">
      <c r="A54" s="82">
        <v>48</v>
      </c>
      <c r="B54" s="10">
        <v>12872</v>
      </c>
      <c r="C54" s="10">
        <v>6331.5</v>
      </c>
      <c r="D54" s="10">
        <v>6540.5</v>
      </c>
      <c r="F54" s="82" t="s">
        <v>28</v>
      </c>
      <c r="G54" s="10">
        <v>327</v>
      </c>
      <c r="H54" s="10">
        <v>77.5</v>
      </c>
      <c r="I54" s="10">
        <v>249.5</v>
      </c>
      <c r="J54" s="83"/>
      <c r="K54" s="121"/>
      <c r="L54" s="122"/>
    </row>
    <row r="55" spans="1:12" x14ac:dyDescent="0.2">
      <c r="A55" s="82">
        <v>49</v>
      </c>
      <c r="B55" s="10">
        <v>12618.5</v>
      </c>
      <c r="C55" s="10">
        <v>6208</v>
      </c>
      <c r="D55" s="10">
        <v>6410.5</v>
      </c>
      <c r="K55" s="121"/>
      <c r="L55" s="122"/>
    </row>
    <row r="56" spans="1:12" x14ac:dyDescent="0.2">
      <c r="A56" s="82">
        <v>50</v>
      </c>
      <c r="B56" s="10">
        <v>12537.5</v>
      </c>
      <c r="C56" s="10">
        <v>6177.5</v>
      </c>
      <c r="D56" s="10">
        <v>6360</v>
      </c>
      <c r="K56" s="121"/>
      <c r="L56" s="122"/>
    </row>
    <row r="57" spans="1:12" x14ac:dyDescent="0.2">
      <c r="A57" s="67"/>
      <c r="K57" s="121"/>
      <c r="L57" s="122"/>
    </row>
    <row r="58" spans="1:12" x14ac:dyDescent="0.2">
      <c r="K58" s="121"/>
      <c r="L58" s="122"/>
    </row>
    <row r="59" spans="1:12" x14ac:dyDescent="0.2">
      <c r="K59" s="121"/>
      <c r="L59" s="122"/>
    </row>
    <row r="60" spans="1:12" x14ac:dyDescent="0.2">
      <c r="K60" s="121"/>
      <c r="L60" s="122"/>
    </row>
    <row r="61" spans="1:12" x14ac:dyDescent="0.2">
      <c r="K61" s="121"/>
      <c r="L61" s="122"/>
    </row>
    <row r="62" spans="1:12" x14ac:dyDescent="0.2">
      <c r="K62" s="121"/>
      <c r="L62" s="122"/>
    </row>
    <row r="63" spans="1:12" x14ac:dyDescent="0.2">
      <c r="K63" s="121"/>
      <c r="L63" s="122"/>
    </row>
    <row r="64" spans="1:12" x14ac:dyDescent="0.2">
      <c r="K64" s="121"/>
      <c r="L64" s="122"/>
    </row>
    <row r="65" spans="11:12" x14ac:dyDescent="0.2">
      <c r="K65" s="121"/>
      <c r="L65" s="122"/>
    </row>
    <row r="66" spans="11:12" x14ac:dyDescent="0.2">
      <c r="K66" s="121"/>
      <c r="L66" s="122"/>
    </row>
    <row r="67" spans="11:12" x14ac:dyDescent="0.2">
      <c r="K67" s="121"/>
      <c r="L67" s="122"/>
    </row>
    <row r="68" spans="11:12" x14ac:dyDescent="0.2">
      <c r="K68" s="121"/>
      <c r="L68" s="122"/>
    </row>
    <row r="69" spans="11:12" x14ac:dyDescent="0.2">
      <c r="K69" s="121"/>
      <c r="L69" s="122"/>
    </row>
    <row r="70" spans="11:12" x14ac:dyDescent="0.2">
      <c r="K70" s="121"/>
      <c r="L70" s="122"/>
    </row>
    <row r="71" spans="11:12" x14ac:dyDescent="0.2">
      <c r="K71" s="121"/>
      <c r="L71" s="122"/>
    </row>
    <row r="72" spans="11:12" x14ac:dyDescent="0.2">
      <c r="K72" s="121"/>
      <c r="L72" s="122"/>
    </row>
    <row r="73" spans="11:12" x14ac:dyDescent="0.2">
      <c r="K73" s="121"/>
      <c r="L73" s="122"/>
    </row>
    <row r="74" spans="11:12" x14ac:dyDescent="0.2">
      <c r="K74" s="121"/>
      <c r="L74" s="122"/>
    </row>
    <row r="75" spans="11:12" x14ac:dyDescent="0.2">
      <c r="K75" s="121"/>
      <c r="L75" s="122"/>
    </row>
    <row r="76" spans="11:12" x14ac:dyDescent="0.2">
      <c r="K76" s="121"/>
      <c r="L76" s="122"/>
    </row>
    <row r="77" spans="11:12" x14ac:dyDescent="0.2">
      <c r="K77" s="121"/>
      <c r="L77" s="122"/>
    </row>
    <row r="78" spans="11:12" x14ac:dyDescent="0.2">
      <c r="K78" s="121"/>
      <c r="L78" s="122"/>
    </row>
    <row r="79" spans="11:12" x14ac:dyDescent="0.2">
      <c r="K79" s="121"/>
      <c r="L79" s="122"/>
    </row>
    <row r="80" spans="11:12" x14ac:dyDescent="0.2">
      <c r="K80" s="121"/>
      <c r="L80" s="122"/>
    </row>
    <row r="81" spans="11:12" x14ac:dyDescent="0.2">
      <c r="K81" s="121"/>
      <c r="L81" s="122"/>
    </row>
    <row r="82" spans="11:12" x14ac:dyDescent="0.2">
      <c r="K82" s="121"/>
      <c r="L82" s="122"/>
    </row>
    <row r="83" spans="11:12" x14ac:dyDescent="0.2">
      <c r="K83" s="121"/>
      <c r="L83" s="122"/>
    </row>
    <row r="84" spans="11:12" x14ac:dyDescent="0.2">
      <c r="K84" s="121"/>
      <c r="L84" s="122"/>
    </row>
    <row r="85" spans="11:12" x14ac:dyDescent="0.2">
      <c r="K85" s="121"/>
      <c r="L85" s="122"/>
    </row>
    <row r="86" spans="11:12" x14ac:dyDescent="0.2">
      <c r="K86" s="121"/>
      <c r="L86" s="122"/>
    </row>
    <row r="87" spans="11:12" x14ac:dyDescent="0.2">
      <c r="K87" s="121"/>
      <c r="L87" s="122"/>
    </row>
    <row r="88" spans="11:12" x14ac:dyDescent="0.2">
      <c r="K88" s="121"/>
      <c r="L88" s="122"/>
    </row>
    <row r="89" spans="11:12" x14ac:dyDescent="0.2">
      <c r="K89" s="121"/>
      <c r="L89" s="122"/>
    </row>
    <row r="90" spans="11:12" x14ac:dyDescent="0.2">
      <c r="K90" s="121"/>
      <c r="L90" s="122"/>
    </row>
    <row r="91" spans="11:12" x14ac:dyDescent="0.2">
      <c r="K91" s="121"/>
      <c r="L91" s="122"/>
    </row>
    <row r="92" spans="11:12" x14ac:dyDescent="0.2">
      <c r="K92" s="121"/>
      <c r="L92" s="122"/>
    </row>
    <row r="93" spans="11:12" x14ac:dyDescent="0.2">
      <c r="K93" s="121"/>
      <c r="L93" s="122"/>
    </row>
    <row r="94" spans="11:12" x14ac:dyDescent="0.2">
      <c r="K94" s="121"/>
      <c r="L94" s="122"/>
    </row>
    <row r="95" spans="11:12" x14ac:dyDescent="0.2">
      <c r="K95" s="121"/>
      <c r="L95" s="122"/>
    </row>
    <row r="96" spans="11:12" x14ac:dyDescent="0.2">
      <c r="K96" s="121"/>
      <c r="L96" s="122"/>
    </row>
    <row r="97" spans="11:12" x14ac:dyDescent="0.2">
      <c r="K97" s="121"/>
      <c r="L97" s="122"/>
    </row>
    <row r="98" spans="11:12" x14ac:dyDescent="0.2">
      <c r="K98" s="121"/>
      <c r="L98" s="122"/>
    </row>
    <row r="99" spans="11:12" x14ac:dyDescent="0.2">
      <c r="K99" s="121"/>
      <c r="L99" s="122"/>
    </row>
    <row r="100" spans="11:12" x14ac:dyDescent="0.2">
      <c r="K100" s="121"/>
      <c r="L100" s="122"/>
    </row>
    <row r="101" spans="11:12" x14ac:dyDescent="0.2">
      <c r="K101" s="121"/>
      <c r="L101" s="122"/>
    </row>
    <row r="102" spans="11:12" x14ac:dyDescent="0.2">
      <c r="K102" s="121"/>
      <c r="L102" s="122"/>
    </row>
    <row r="103" spans="11:12" x14ac:dyDescent="0.2">
      <c r="K103" s="121"/>
      <c r="L103" s="122"/>
    </row>
    <row r="104" spans="11:12" x14ac:dyDescent="0.2">
      <c r="K104" s="121"/>
      <c r="L104" s="122"/>
    </row>
    <row r="105" spans="11:12" x14ac:dyDescent="0.2">
      <c r="K105" s="121"/>
      <c r="L105" s="122"/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D33"/>
  <sheetViews>
    <sheetView tabSelected="1" workbookViewId="0">
      <selection activeCell="B30" sqref="B30"/>
    </sheetView>
  </sheetViews>
  <sheetFormatPr baseColWidth="10" defaultColWidth="11.42578125" defaultRowHeight="12.75" x14ac:dyDescent="0.2"/>
  <cols>
    <col min="1" max="1" width="63.7109375" style="3" customWidth="1"/>
    <col min="2" max="2" width="11.5703125" style="3" customWidth="1"/>
    <col min="3" max="16384" width="11.42578125" style="3"/>
  </cols>
  <sheetData>
    <row r="1" spans="1:4" x14ac:dyDescent="0.2">
      <c r="A1" s="2" t="s">
        <v>300</v>
      </c>
    </row>
    <row r="2" spans="1:4" x14ac:dyDescent="0.2">
      <c r="A2" s="4" t="s">
        <v>347</v>
      </c>
    </row>
    <row r="4" spans="1:4" x14ac:dyDescent="0.2">
      <c r="A4" s="65"/>
      <c r="B4" s="66" t="s">
        <v>90</v>
      </c>
    </row>
    <row r="5" spans="1:4" x14ac:dyDescent="0.2">
      <c r="A5" s="65" t="s">
        <v>1</v>
      </c>
      <c r="B5" s="16">
        <v>5607</v>
      </c>
    </row>
    <row r="6" spans="1:4" x14ac:dyDescent="0.2">
      <c r="A6" s="65" t="s">
        <v>2</v>
      </c>
      <c r="B6" s="61">
        <v>1.0976430976430978</v>
      </c>
    </row>
    <row r="7" spans="1:4" x14ac:dyDescent="0.2">
      <c r="A7" s="65" t="s">
        <v>307</v>
      </c>
      <c r="B7" s="61">
        <v>6.9774995240068547</v>
      </c>
      <c r="C7" s="71"/>
    </row>
    <row r="8" spans="1:4" x14ac:dyDescent="0.2">
      <c r="A8" s="65" t="s">
        <v>309</v>
      </c>
      <c r="B8" s="65">
        <v>31.301901170401901</v>
      </c>
      <c r="C8" s="71"/>
    </row>
    <row r="9" spans="1:4" x14ac:dyDescent="0.2">
      <c r="A9" s="65" t="s">
        <v>3</v>
      </c>
      <c r="B9" s="61">
        <v>1.111748</v>
      </c>
      <c r="C9" s="71"/>
    </row>
    <row r="10" spans="1:4" x14ac:dyDescent="0.2">
      <c r="A10" s="65" t="s">
        <v>4</v>
      </c>
      <c r="B10" s="61">
        <v>0.52999864526484752</v>
      </c>
      <c r="C10" s="71"/>
    </row>
    <row r="11" spans="1:4" x14ac:dyDescent="0.2">
      <c r="A11" s="65" t="s">
        <v>16</v>
      </c>
      <c r="B11" s="71">
        <v>0.52363117531656855</v>
      </c>
      <c r="C11" s="71"/>
    </row>
    <row r="12" spans="1:4" x14ac:dyDescent="0.2">
      <c r="A12" s="65" t="s">
        <v>17</v>
      </c>
      <c r="B12" s="71">
        <v>0.33707865168539325</v>
      </c>
      <c r="C12" s="71"/>
    </row>
    <row r="13" spans="1:4" x14ac:dyDescent="0.2">
      <c r="A13" s="65" t="s">
        <v>18</v>
      </c>
      <c r="B13" s="71">
        <v>0.10005350454788657</v>
      </c>
      <c r="C13" s="65"/>
      <c r="D13" s="157"/>
    </row>
    <row r="14" spans="1:4" x14ac:dyDescent="0.2">
      <c r="A14" s="65" t="s">
        <v>587</v>
      </c>
      <c r="B14" s="71">
        <v>2.6217228464419477E-2</v>
      </c>
      <c r="C14" s="65"/>
    </row>
    <row r="15" spans="1:4" x14ac:dyDescent="0.2">
      <c r="A15" s="65" t="s">
        <v>588</v>
      </c>
      <c r="B15" s="71">
        <v>1.301943998573212E-2</v>
      </c>
      <c r="C15" s="65"/>
    </row>
    <row r="16" spans="1:4" x14ac:dyDescent="0.2">
      <c r="A16" s="65" t="s">
        <v>311</v>
      </c>
      <c r="B16" s="65">
        <v>33.840000000000003</v>
      </c>
      <c r="C16" s="71"/>
    </row>
    <row r="17" spans="1:3" x14ac:dyDescent="0.2">
      <c r="A17" s="65" t="s">
        <v>591</v>
      </c>
      <c r="B17" s="65">
        <v>33.35862983337951</v>
      </c>
      <c r="C17" s="65"/>
    </row>
    <row r="18" spans="1:3" x14ac:dyDescent="0.2">
      <c r="A18" s="65" t="s">
        <v>5</v>
      </c>
      <c r="B18" s="65">
        <v>32.447166074692291</v>
      </c>
      <c r="C18" s="65"/>
    </row>
    <row r="19" spans="1:3" x14ac:dyDescent="0.2">
      <c r="A19" s="65" t="s">
        <v>24</v>
      </c>
      <c r="B19" s="65">
        <v>34.275818136667418</v>
      </c>
      <c r="C19" s="65"/>
    </row>
    <row r="20" spans="1:3" x14ac:dyDescent="0.2">
      <c r="A20" s="65" t="s">
        <v>23</v>
      </c>
      <c r="B20" s="65">
        <v>34.45228722434846</v>
      </c>
      <c r="C20" s="65"/>
    </row>
    <row r="21" spans="1:3" x14ac:dyDescent="0.2">
      <c r="A21" s="65" t="s">
        <v>308</v>
      </c>
      <c r="B21" s="71">
        <v>0.46941323345817726</v>
      </c>
    </row>
    <row r="22" spans="1:3" x14ac:dyDescent="0.2">
      <c r="A22" s="65" t="s">
        <v>19</v>
      </c>
      <c r="B22" s="71">
        <v>6.7059033351168182E-2</v>
      </c>
    </row>
    <row r="23" spans="1:3" x14ac:dyDescent="0.2">
      <c r="A23" s="65" t="s">
        <v>589</v>
      </c>
      <c r="B23" s="71">
        <v>0.3113964686998395</v>
      </c>
    </row>
    <row r="24" spans="1:3" x14ac:dyDescent="0.2">
      <c r="A24" s="65" t="s">
        <v>20</v>
      </c>
      <c r="B24" s="71">
        <v>7.8923440625568289E-2</v>
      </c>
    </row>
    <row r="25" spans="1:3" x14ac:dyDescent="0.2">
      <c r="A25" s="65" t="s">
        <v>6</v>
      </c>
      <c r="B25" s="71">
        <v>0.19940253920836445</v>
      </c>
    </row>
    <row r="26" spans="1:3" x14ac:dyDescent="0.2">
      <c r="A26" s="65" t="s">
        <v>21</v>
      </c>
      <c r="B26" s="71">
        <v>0.27947208846085253</v>
      </c>
    </row>
    <row r="27" spans="1:3" x14ac:dyDescent="0.2">
      <c r="A27" s="65" t="s">
        <v>22</v>
      </c>
      <c r="B27" s="71">
        <v>0.26811053024645259</v>
      </c>
    </row>
    <row r="28" spans="1:3" x14ac:dyDescent="0.2">
      <c r="A28" s="65" t="s">
        <v>7</v>
      </c>
      <c r="B28" s="71">
        <v>3.691813804173355E-2</v>
      </c>
    </row>
    <row r="29" spans="1:3" x14ac:dyDescent="0.2">
      <c r="A29" s="65" t="s">
        <v>592</v>
      </c>
      <c r="B29" s="65">
        <v>3.1870574166666668</v>
      </c>
    </row>
    <row r="30" spans="1:3" x14ac:dyDescent="0.2">
      <c r="A30" s="65" t="s">
        <v>593</v>
      </c>
      <c r="B30" s="65">
        <v>4.7161547500000003</v>
      </c>
    </row>
    <row r="31" spans="1:3" x14ac:dyDescent="0.2">
      <c r="A31" s="65" t="s">
        <v>590</v>
      </c>
      <c r="B31" s="71">
        <v>0.99519230769230771</v>
      </c>
    </row>
    <row r="32" spans="1:3" x14ac:dyDescent="0.2">
      <c r="A32" s="65" t="s">
        <v>8</v>
      </c>
      <c r="B32" s="71">
        <v>1.8854242204496011E-2</v>
      </c>
    </row>
    <row r="33" spans="1:4" x14ac:dyDescent="0.2">
      <c r="A33" s="65" t="s">
        <v>25</v>
      </c>
      <c r="B33" s="129">
        <v>2.3131672597864767</v>
      </c>
      <c r="C33" s="16"/>
      <c r="D33" s="65"/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:C20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9.85546875" style="3" customWidth="1"/>
    <col min="2" max="2" width="11.85546875" style="3" customWidth="1"/>
    <col min="3" max="3" width="9.140625" style="3" customWidth="1"/>
    <col min="4" max="16384" width="11.42578125" style="3"/>
  </cols>
  <sheetData>
    <row r="1" spans="1:3" x14ac:dyDescent="0.2">
      <c r="A1" s="2" t="s">
        <v>301</v>
      </c>
    </row>
    <row r="2" spans="1:3" x14ac:dyDescent="0.2">
      <c r="A2" s="4" t="s">
        <v>348</v>
      </c>
    </row>
    <row r="4" spans="1:3" x14ac:dyDescent="0.2">
      <c r="B4" s="65"/>
      <c r="C4" s="66" t="s">
        <v>90</v>
      </c>
    </row>
    <row r="5" spans="1:3" ht="13.5" customHeight="1" x14ac:dyDescent="0.2">
      <c r="A5" s="3" t="s">
        <v>383</v>
      </c>
      <c r="C5" s="16">
        <v>3117</v>
      </c>
    </row>
    <row r="6" spans="1:3" ht="13.9" customHeight="1" x14ac:dyDescent="0.2">
      <c r="A6" s="3" t="s">
        <v>310</v>
      </c>
      <c r="C6" s="65">
        <f>1000*C5/A.1!B5</f>
        <v>3.8788774774976575</v>
      </c>
    </row>
    <row r="7" spans="1:3" x14ac:dyDescent="0.2">
      <c r="A7" s="155" t="s">
        <v>436</v>
      </c>
      <c r="B7" s="3" t="s">
        <v>284</v>
      </c>
      <c r="C7" s="71">
        <f>2543/3128</f>
        <v>0.81297953964194369</v>
      </c>
    </row>
    <row r="8" spans="1:3" ht="13.5" customHeight="1" x14ac:dyDescent="0.2">
      <c r="A8" s="155"/>
      <c r="B8" s="3" t="s">
        <v>285</v>
      </c>
      <c r="C8" s="71">
        <f>25/3128</f>
        <v>7.9923273657289007E-3</v>
      </c>
    </row>
    <row r="9" spans="1:3" x14ac:dyDescent="0.2">
      <c r="A9" s="155"/>
      <c r="B9" s="3" t="s">
        <v>171</v>
      </c>
      <c r="C9" s="71">
        <f>560/3128</f>
        <v>0.17902813299232737</v>
      </c>
    </row>
    <row r="10" spans="1:3" ht="13.5" customHeight="1" x14ac:dyDescent="0.2">
      <c r="A10" s="155" t="s">
        <v>435</v>
      </c>
      <c r="B10" s="3" t="s">
        <v>286</v>
      </c>
      <c r="C10" s="71">
        <f>2588/3106</f>
        <v>0.83322601416613007</v>
      </c>
    </row>
    <row r="11" spans="1:3" x14ac:dyDescent="0.2">
      <c r="A11" s="155"/>
      <c r="B11" s="3" t="s">
        <v>340</v>
      </c>
      <c r="C11" s="71">
        <f>15/3106</f>
        <v>4.829362524146813E-3</v>
      </c>
    </row>
    <row r="12" spans="1:3" x14ac:dyDescent="0.2">
      <c r="A12" s="155"/>
      <c r="B12" s="3" t="s">
        <v>287</v>
      </c>
      <c r="C12" s="71">
        <f>503/3106</f>
        <v>0.16194462330972312</v>
      </c>
    </row>
    <row r="13" spans="1:3" ht="13.9" customHeight="1" x14ac:dyDescent="0.2">
      <c r="A13" s="105" t="s">
        <v>9</v>
      </c>
      <c r="C13" s="71">
        <f>M.3!B8/M.3!B5</f>
        <v>0.78729547641963427</v>
      </c>
    </row>
    <row r="14" spans="1:3" x14ac:dyDescent="0.2">
      <c r="A14" s="155" t="s">
        <v>10</v>
      </c>
      <c r="B14" s="3" t="s">
        <v>95</v>
      </c>
      <c r="C14" s="65">
        <v>40.414344604758924</v>
      </c>
    </row>
    <row r="15" spans="1:3" x14ac:dyDescent="0.2">
      <c r="A15" s="155"/>
      <c r="B15" s="3" t="s">
        <v>96</v>
      </c>
      <c r="C15" s="65">
        <v>37.86251693305217</v>
      </c>
    </row>
    <row r="16" spans="1:3" x14ac:dyDescent="0.2">
      <c r="A16" s="155" t="s">
        <v>11</v>
      </c>
      <c r="B16" s="3" t="s">
        <v>95</v>
      </c>
      <c r="C16" s="65">
        <v>39.351248429139481</v>
      </c>
    </row>
    <row r="17" spans="1:3" x14ac:dyDescent="0.2">
      <c r="A17" s="155"/>
      <c r="B17" s="3" t="s">
        <v>96</v>
      </c>
      <c r="C17" s="65">
        <v>36.724433862548892</v>
      </c>
    </row>
    <row r="18" spans="1:3" x14ac:dyDescent="0.2">
      <c r="A18" s="3" t="s">
        <v>313</v>
      </c>
      <c r="C18" s="71">
        <f>(M.2!D5+M.2!E5)/M.2!B5</f>
        <v>6.4485081809432146E-2</v>
      </c>
    </row>
    <row r="19" spans="1:3" x14ac:dyDescent="0.2">
      <c r="A19" s="3" t="s">
        <v>312</v>
      </c>
      <c r="C19" s="71">
        <f>M.2!C5/M.2!B5</f>
        <v>0.93551491819056787</v>
      </c>
    </row>
    <row r="20" spans="1:3" x14ac:dyDescent="0.2">
      <c r="A20" s="3" t="s">
        <v>12</v>
      </c>
      <c r="C20" s="10">
        <v>-161</v>
      </c>
    </row>
  </sheetData>
  <mergeCells count="4">
    <mergeCell ref="A7:A9"/>
    <mergeCell ref="A10:A12"/>
    <mergeCell ref="A14:A15"/>
    <mergeCell ref="A16:A17"/>
  </mergeCells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:G23"/>
  <sheetViews>
    <sheetView zoomScaleNormal="100" workbookViewId="0">
      <selection activeCell="I17" sqref="I17"/>
    </sheetView>
  </sheetViews>
  <sheetFormatPr baseColWidth="10" defaultColWidth="11.42578125" defaultRowHeight="12.75" x14ac:dyDescent="0.2"/>
  <cols>
    <col min="1" max="1" width="40" style="3" customWidth="1"/>
    <col min="2" max="2" width="10.5703125" style="3" customWidth="1"/>
    <col min="3" max="3" width="8.85546875" style="43" customWidth="1"/>
    <col min="4" max="4" width="16.42578125" style="43" customWidth="1"/>
    <col min="5" max="5" width="15.28515625" style="43" customWidth="1"/>
    <col min="6" max="6" width="17.5703125" style="3" customWidth="1"/>
    <col min="7" max="16384" width="11.42578125" style="3"/>
  </cols>
  <sheetData>
    <row r="1" spans="1:7" x14ac:dyDescent="0.2">
      <c r="A1" s="2" t="s">
        <v>302</v>
      </c>
      <c r="B1" s="2"/>
    </row>
    <row r="2" spans="1:7" x14ac:dyDescent="0.2">
      <c r="A2" s="4" t="s">
        <v>346</v>
      </c>
      <c r="B2" s="4"/>
    </row>
    <row r="4" spans="1:7" x14ac:dyDescent="0.2">
      <c r="C4" s="43" t="s">
        <v>90</v>
      </c>
      <c r="F4" s="16"/>
    </row>
    <row r="5" spans="1:7" x14ac:dyDescent="0.2">
      <c r="A5" s="156" t="s">
        <v>392</v>
      </c>
      <c r="B5" s="90" t="s">
        <v>90</v>
      </c>
      <c r="C5" s="16">
        <v>8372</v>
      </c>
      <c r="F5" s="107"/>
    </row>
    <row r="6" spans="1:7" x14ac:dyDescent="0.2">
      <c r="A6" s="156"/>
      <c r="B6" s="90" t="s">
        <v>95</v>
      </c>
      <c r="C6" s="16">
        <v>3973</v>
      </c>
      <c r="F6" s="107"/>
    </row>
    <row r="7" spans="1:7" x14ac:dyDescent="0.2">
      <c r="A7" s="156"/>
      <c r="B7" s="90" t="s">
        <v>96</v>
      </c>
      <c r="C7" s="16">
        <v>4399</v>
      </c>
      <c r="F7" s="107"/>
    </row>
    <row r="8" spans="1:7" x14ac:dyDescent="0.2">
      <c r="A8" s="106" t="s">
        <v>283</v>
      </c>
      <c r="C8" s="71">
        <v>0.47455805064500717</v>
      </c>
      <c r="F8" s="16"/>
    </row>
    <row r="9" spans="1:7" x14ac:dyDescent="0.2">
      <c r="A9" s="156" t="s">
        <v>305</v>
      </c>
      <c r="B9" s="65" t="s">
        <v>90</v>
      </c>
      <c r="C9" s="66">
        <v>10.418338864809236</v>
      </c>
      <c r="D9" s="124"/>
      <c r="E9" s="66"/>
      <c r="F9" s="16"/>
    </row>
    <row r="10" spans="1:7" x14ac:dyDescent="0.2">
      <c r="A10" s="156"/>
      <c r="B10" s="65" t="s">
        <v>95</v>
      </c>
      <c r="C10" s="66">
        <v>10.414141003747046</v>
      </c>
      <c r="D10" s="124"/>
      <c r="E10" s="66"/>
      <c r="F10" s="16"/>
    </row>
    <row r="11" spans="1:7" x14ac:dyDescent="0.2">
      <c r="A11" s="156"/>
      <c r="B11" s="65" t="s">
        <v>96</v>
      </c>
      <c r="C11" s="66">
        <v>10.422133113786996</v>
      </c>
      <c r="D11" s="66"/>
      <c r="E11" s="16"/>
      <c r="F11" s="16"/>
      <c r="G11" s="16"/>
    </row>
    <row r="12" spans="1:7" x14ac:dyDescent="0.2">
      <c r="A12" s="156" t="s">
        <v>306</v>
      </c>
      <c r="B12" s="65" t="s">
        <v>90</v>
      </c>
      <c r="C12" s="66">
        <v>2.3185304084180487</v>
      </c>
      <c r="D12" s="65"/>
      <c r="E12" s="16"/>
      <c r="F12" s="16"/>
      <c r="G12" s="16"/>
    </row>
    <row r="13" spans="1:7" x14ac:dyDescent="0.2">
      <c r="A13" s="156"/>
      <c r="B13" s="65" t="s">
        <v>95</v>
      </c>
      <c r="C13" s="65">
        <v>3.7491479209270619</v>
      </c>
      <c r="F13" s="43"/>
      <c r="G13" s="43"/>
    </row>
    <row r="14" spans="1:7" x14ac:dyDescent="0.2">
      <c r="A14" s="156"/>
      <c r="B14" s="65" t="s">
        <v>96</v>
      </c>
      <c r="C14" s="65">
        <v>0.7482229704451927</v>
      </c>
      <c r="F14" s="16"/>
    </row>
    <row r="15" spans="1:7" x14ac:dyDescent="0.2">
      <c r="A15" s="106" t="s">
        <v>13</v>
      </c>
      <c r="C15" s="65">
        <v>1.7834849295523454</v>
      </c>
      <c r="F15" s="16"/>
    </row>
    <row r="16" spans="1:7" x14ac:dyDescent="0.2">
      <c r="A16" s="156" t="s">
        <v>570</v>
      </c>
      <c r="B16" s="65" t="s">
        <v>90</v>
      </c>
      <c r="C16" s="65">
        <v>42.303759817818467</v>
      </c>
      <c r="F16" s="16"/>
    </row>
    <row r="17" spans="1:6" x14ac:dyDescent="0.2">
      <c r="A17" s="156"/>
      <c r="B17" s="65" t="s">
        <v>95</v>
      </c>
      <c r="C17" s="107">
        <v>46.834245750809714</v>
      </c>
      <c r="F17" s="16"/>
    </row>
    <row r="18" spans="1:6" x14ac:dyDescent="0.2">
      <c r="A18" s="156"/>
      <c r="B18" s="65" t="s">
        <v>96</v>
      </c>
      <c r="C18" s="107">
        <v>39.215303151683308</v>
      </c>
      <c r="F18" s="16"/>
    </row>
    <row r="19" spans="1:6" x14ac:dyDescent="0.2">
      <c r="A19" s="106" t="s">
        <v>14</v>
      </c>
      <c r="C19" s="71">
        <v>2.5919732441471572E-2</v>
      </c>
      <c r="F19" s="16"/>
    </row>
    <row r="20" spans="1:6" x14ac:dyDescent="0.2">
      <c r="C20" s="65"/>
      <c r="F20" s="16"/>
    </row>
    <row r="21" spans="1:6" x14ac:dyDescent="0.2">
      <c r="F21" s="16"/>
    </row>
    <row r="22" spans="1:6" x14ac:dyDescent="0.2">
      <c r="F22" s="16"/>
    </row>
    <row r="23" spans="1:6" x14ac:dyDescent="0.2">
      <c r="F23" s="16"/>
    </row>
  </sheetData>
  <mergeCells count="4">
    <mergeCell ref="A5:A7"/>
    <mergeCell ref="A9:A11"/>
    <mergeCell ref="A12:A14"/>
    <mergeCell ref="A16:A18"/>
  </mergeCells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43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5.5703125" style="10" customWidth="1"/>
    <col min="2" max="14" width="9" style="10" customWidth="1"/>
    <col min="15" max="16384" width="11.42578125" style="10"/>
  </cols>
  <sheetData>
    <row r="1" spans="1:14" ht="12.75" customHeight="1" x14ac:dyDescent="0.2">
      <c r="A1" s="11" t="s">
        <v>398</v>
      </c>
    </row>
    <row r="2" spans="1:14" x14ac:dyDescent="0.2">
      <c r="A2" s="12" t="s">
        <v>416</v>
      </c>
    </row>
    <row r="3" spans="1:14" ht="13.5" customHeight="1" x14ac:dyDescent="0.2"/>
    <row r="4" spans="1:14" ht="12.75" customHeight="1" x14ac:dyDescent="0.2">
      <c r="A4" s="13"/>
      <c r="B4" s="131" t="s">
        <v>111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3"/>
    </row>
    <row r="5" spans="1:14" ht="25.5" x14ac:dyDescent="0.2">
      <c r="A5" s="13" t="s">
        <v>109</v>
      </c>
      <c r="B5" s="14" t="s">
        <v>90</v>
      </c>
      <c r="C5" s="14" t="s">
        <v>110</v>
      </c>
      <c r="D5" s="14" t="s">
        <v>33</v>
      </c>
      <c r="E5" s="14" t="s">
        <v>34</v>
      </c>
      <c r="F5" s="14" t="s">
        <v>35</v>
      </c>
      <c r="G5" s="14" t="s">
        <v>36</v>
      </c>
      <c r="H5" s="14" t="s">
        <v>37</v>
      </c>
      <c r="I5" s="14" t="s">
        <v>38</v>
      </c>
      <c r="J5" s="14" t="s">
        <v>39</v>
      </c>
      <c r="K5" s="14" t="s">
        <v>40</v>
      </c>
      <c r="L5" s="14" t="s">
        <v>41</v>
      </c>
      <c r="M5" s="14" t="s">
        <v>112</v>
      </c>
      <c r="N5" s="14" t="s">
        <v>113</v>
      </c>
    </row>
    <row r="6" spans="1:14" ht="13.5" customHeight="1" x14ac:dyDescent="0.2">
      <c r="A6" s="11" t="s">
        <v>90</v>
      </c>
      <c r="B6" s="33">
        <v>2975</v>
      </c>
      <c r="C6" s="33">
        <v>1</v>
      </c>
      <c r="D6" s="33">
        <v>21</v>
      </c>
      <c r="E6" s="33">
        <v>209</v>
      </c>
      <c r="F6" s="33">
        <v>725</v>
      </c>
      <c r="G6" s="33">
        <v>1098</v>
      </c>
      <c r="H6" s="33">
        <v>653</v>
      </c>
      <c r="I6" s="33">
        <v>189</v>
      </c>
      <c r="J6" s="33">
        <v>45</v>
      </c>
      <c r="K6" s="33">
        <v>24</v>
      </c>
      <c r="L6" s="33">
        <v>5</v>
      </c>
      <c r="M6" s="33">
        <v>2</v>
      </c>
      <c r="N6" s="33">
        <v>3</v>
      </c>
    </row>
    <row r="7" spans="1:14" x14ac:dyDescent="0.2">
      <c r="A7" s="10" t="s">
        <v>114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</row>
    <row r="8" spans="1:14" x14ac:dyDescent="0.2">
      <c r="A8" s="10" t="s">
        <v>42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spans="1:14" ht="13.5" customHeight="1" x14ac:dyDescent="0.2">
      <c r="A9" s="10" t="s">
        <v>43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</row>
    <row r="10" spans="1:14" x14ac:dyDescent="0.2">
      <c r="A10" s="10" t="s">
        <v>44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 x14ac:dyDescent="0.2">
      <c r="A11" s="10" t="s">
        <v>45</v>
      </c>
      <c r="B11" s="7">
        <v>2</v>
      </c>
      <c r="C11" s="7">
        <v>0</v>
      </c>
      <c r="D11" s="7">
        <v>0</v>
      </c>
      <c r="E11" s="7">
        <v>2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4" x14ac:dyDescent="0.2">
      <c r="A12" s="10" t="s">
        <v>46</v>
      </c>
      <c r="B12" s="7">
        <v>4</v>
      </c>
      <c r="C12" s="7">
        <v>0</v>
      </c>
      <c r="D12" s="7">
        <v>3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x14ac:dyDescent="0.2">
      <c r="A13" s="10" t="s">
        <v>47</v>
      </c>
      <c r="B13" s="7">
        <v>6</v>
      </c>
      <c r="C13" s="7">
        <v>1</v>
      </c>
      <c r="D13" s="7">
        <v>1</v>
      </c>
      <c r="E13" s="7">
        <v>4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1:14" x14ac:dyDescent="0.2">
      <c r="A14" s="10" t="s">
        <v>48</v>
      </c>
      <c r="B14" s="7">
        <v>12</v>
      </c>
      <c r="C14" s="7">
        <v>0</v>
      </c>
      <c r="D14" s="7">
        <v>1</v>
      </c>
      <c r="E14" s="7">
        <v>5</v>
      </c>
      <c r="F14" s="7">
        <v>4</v>
      </c>
      <c r="G14" s="7">
        <v>0</v>
      </c>
      <c r="H14" s="7">
        <v>1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1:14" x14ac:dyDescent="0.2">
      <c r="A15" s="10" t="s">
        <v>49</v>
      </c>
      <c r="B15" s="7">
        <v>11</v>
      </c>
      <c r="C15" s="7">
        <v>0</v>
      </c>
      <c r="D15" s="7">
        <v>2</v>
      </c>
      <c r="E15" s="7">
        <v>3</v>
      </c>
      <c r="F15" s="7">
        <v>2</v>
      </c>
      <c r="G15" s="7">
        <v>3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</row>
    <row r="16" spans="1:14" x14ac:dyDescent="0.2">
      <c r="A16" s="10" t="s">
        <v>50</v>
      </c>
      <c r="B16" s="7">
        <v>9</v>
      </c>
      <c r="C16" s="7">
        <v>0</v>
      </c>
      <c r="D16" s="7">
        <v>3</v>
      </c>
      <c r="E16" s="7">
        <v>3</v>
      </c>
      <c r="F16" s="7">
        <v>2</v>
      </c>
      <c r="G16" s="7">
        <v>0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x14ac:dyDescent="0.2">
      <c r="A17" s="10" t="s">
        <v>51</v>
      </c>
      <c r="B17" s="7">
        <v>31</v>
      </c>
      <c r="C17" s="7">
        <v>0</v>
      </c>
      <c r="D17" s="7">
        <v>3</v>
      </c>
      <c r="E17" s="7">
        <v>18</v>
      </c>
      <c r="F17" s="7">
        <v>7</v>
      </c>
      <c r="G17" s="7">
        <v>2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1:14" x14ac:dyDescent="0.2">
      <c r="A18" s="10" t="s">
        <v>52</v>
      </c>
      <c r="B18" s="7">
        <v>44</v>
      </c>
      <c r="C18" s="7">
        <v>0</v>
      </c>
      <c r="D18" s="7">
        <v>2</v>
      </c>
      <c r="E18" s="7">
        <v>24</v>
      </c>
      <c r="F18" s="7">
        <v>9</v>
      </c>
      <c r="G18" s="7">
        <v>7</v>
      </c>
      <c r="H18" s="7">
        <v>1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spans="1:14" x14ac:dyDescent="0.2">
      <c r="A19" s="10" t="s">
        <v>53</v>
      </c>
      <c r="B19" s="7">
        <v>55</v>
      </c>
      <c r="C19" s="7">
        <v>0</v>
      </c>
      <c r="D19" s="7">
        <v>1</v>
      </c>
      <c r="E19" s="7">
        <v>25</v>
      </c>
      <c r="F19" s="7">
        <v>17</v>
      </c>
      <c r="G19" s="7">
        <v>12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</row>
    <row r="20" spans="1:14" x14ac:dyDescent="0.2">
      <c r="A20" s="10" t="s">
        <v>54</v>
      </c>
      <c r="B20" s="7">
        <v>59</v>
      </c>
      <c r="C20" s="7">
        <v>0</v>
      </c>
      <c r="D20" s="7">
        <v>1</v>
      </c>
      <c r="E20" s="7">
        <v>25</v>
      </c>
      <c r="F20" s="7">
        <v>21</v>
      </c>
      <c r="G20" s="7">
        <v>7</v>
      </c>
      <c r="H20" s="7">
        <v>4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</row>
    <row r="21" spans="1:14" x14ac:dyDescent="0.2">
      <c r="A21" s="10" t="s">
        <v>55</v>
      </c>
      <c r="B21" s="7">
        <v>78</v>
      </c>
      <c r="C21" s="7">
        <v>0</v>
      </c>
      <c r="D21" s="7">
        <v>1</v>
      </c>
      <c r="E21" s="7">
        <v>22</v>
      </c>
      <c r="F21" s="7">
        <v>28</v>
      </c>
      <c r="G21" s="7">
        <v>14</v>
      </c>
      <c r="H21" s="7">
        <v>11</v>
      </c>
      <c r="I21" s="7">
        <v>2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1:14" x14ac:dyDescent="0.2">
      <c r="A22" s="10" t="s">
        <v>56</v>
      </c>
      <c r="B22" s="7">
        <v>131</v>
      </c>
      <c r="C22" s="7">
        <v>0</v>
      </c>
      <c r="D22" s="7">
        <v>1</v>
      </c>
      <c r="E22" s="7">
        <v>31</v>
      </c>
      <c r="F22" s="7">
        <v>57</v>
      </c>
      <c r="G22" s="7">
        <v>22</v>
      </c>
      <c r="H22" s="7">
        <v>13</v>
      </c>
      <c r="I22" s="7">
        <v>7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</row>
    <row r="23" spans="1:14" x14ac:dyDescent="0.2">
      <c r="A23" s="10" t="s">
        <v>57</v>
      </c>
      <c r="B23" s="7">
        <v>137</v>
      </c>
      <c r="C23" s="7">
        <v>0</v>
      </c>
      <c r="D23" s="7">
        <v>1</v>
      </c>
      <c r="E23" s="7">
        <v>13</v>
      </c>
      <c r="F23" s="7">
        <v>80</v>
      </c>
      <c r="G23" s="7">
        <v>27</v>
      </c>
      <c r="H23" s="7">
        <v>9</v>
      </c>
      <c r="I23" s="7">
        <v>4</v>
      </c>
      <c r="J23" s="7">
        <v>1</v>
      </c>
      <c r="K23" s="7">
        <v>1</v>
      </c>
      <c r="L23" s="7">
        <v>0</v>
      </c>
      <c r="M23" s="7">
        <v>0</v>
      </c>
      <c r="N23" s="7">
        <v>1</v>
      </c>
    </row>
    <row r="24" spans="1:14" x14ac:dyDescent="0.2">
      <c r="A24" s="10" t="s">
        <v>288</v>
      </c>
      <c r="B24" s="7">
        <v>172</v>
      </c>
      <c r="C24" s="7">
        <v>0</v>
      </c>
      <c r="D24" s="7">
        <v>0</v>
      </c>
      <c r="E24" s="7">
        <v>9</v>
      </c>
      <c r="F24" s="7">
        <v>88</v>
      </c>
      <c r="G24" s="7">
        <v>52</v>
      </c>
      <c r="H24" s="7">
        <v>20</v>
      </c>
      <c r="I24" s="7">
        <v>3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1:14" x14ac:dyDescent="0.2">
      <c r="A25" s="10" t="s">
        <v>59</v>
      </c>
      <c r="B25" s="7">
        <v>226</v>
      </c>
      <c r="C25" s="7">
        <v>0</v>
      </c>
      <c r="D25" s="7">
        <v>0</v>
      </c>
      <c r="E25" s="7">
        <v>8</v>
      </c>
      <c r="F25" s="7">
        <v>106</v>
      </c>
      <c r="G25" s="7">
        <v>78</v>
      </c>
      <c r="H25" s="7">
        <v>21</v>
      </c>
      <c r="I25" s="7">
        <v>12</v>
      </c>
      <c r="J25" s="7">
        <v>1</v>
      </c>
      <c r="K25" s="7">
        <v>0</v>
      </c>
      <c r="L25" s="7">
        <v>0</v>
      </c>
      <c r="M25" s="7">
        <v>0</v>
      </c>
      <c r="N25" s="7">
        <v>0</v>
      </c>
    </row>
    <row r="26" spans="1:14" x14ac:dyDescent="0.2">
      <c r="A26" s="10" t="s">
        <v>60</v>
      </c>
      <c r="B26" s="7">
        <v>257</v>
      </c>
      <c r="C26" s="7">
        <v>0</v>
      </c>
      <c r="D26" s="7">
        <v>0</v>
      </c>
      <c r="E26" s="7">
        <v>3</v>
      </c>
      <c r="F26" s="7">
        <v>116</v>
      </c>
      <c r="G26" s="7">
        <v>102</v>
      </c>
      <c r="H26" s="7">
        <v>24</v>
      </c>
      <c r="I26" s="7">
        <v>8</v>
      </c>
      <c r="J26" s="7">
        <v>3</v>
      </c>
      <c r="K26" s="7">
        <v>1</v>
      </c>
      <c r="L26" s="7">
        <v>0</v>
      </c>
      <c r="M26" s="7">
        <v>0</v>
      </c>
      <c r="N26" s="7">
        <v>0</v>
      </c>
    </row>
    <row r="27" spans="1:14" x14ac:dyDescent="0.2">
      <c r="A27" s="10" t="s">
        <v>61</v>
      </c>
      <c r="B27" s="7">
        <v>261</v>
      </c>
      <c r="C27" s="7">
        <v>0</v>
      </c>
      <c r="D27" s="7">
        <v>0</v>
      </c>
      <c r="E27" s="7">
        <v>6</v>
      </c>
      <c r="F27" s="7">
        <v>79</v>
      </c>
      <c r="G27" s="7">
        <v>117</v>
      </c>
      <c r="H27" s="7">
        <v>44</v>
      </c>
      <c r="I27" s="7">
        <v>9</v>
      </c>
      <c r="J27" s="7">
        <v>4</v>
      </c>
      <c r="K27" s="7">
        <v>2</v>
      </c>
      <c r="L27" s="7">
        <v>0</v>
      </c>
      <c r="M27" s="7">
        <v>0</v>
      </c>
      <c r="N27" s="7">
        <v>0</v>
      </c>
    </row>
    <row r="28" spans="1:14" x14ac:dyDescent="0.2">
      <c r="A28" s="10" t="s">
        <v>62</v>
      </c>
      <c r="B28" s="7">
        <v>277</v>
      </c>
      <c r="C28" s="7">
        <v>0</v>
      </c>
      <c r="D28" s="7">
        <v>0</v>
      </c>
      <c r="E28" s="7">
        <v>2</v>
      </c>
      <c r="F28" s="7">
        <v>37</v>
      </c>
      <c r="G28" s="7">
        <v>182</v>
      </c>
      <c r="H28" s="7">
        <v>40</v>
      </c>
      <c r="I28" s="7">
        <v>9</v>
      </c>
      <c r="J28" s="7">
        <v>4</v>
      </c>
      <c r="K28" s="7">
        <v>3</v>
      </c>
      <c r="L28" s="7">
        <v>0</v>
      </c>
      <c r="M28" s="7">
        <v>0</v>
      </c>
      <c r="N28" s="7">
        <v>0</v>
      </c>
    </row>
    <row r="29" spans="1:14" x14ac:dyDescent="0.2">
      <c r="A29" s="10" t="s">
        <v>63</v>
      </c>
      <c r="B29" s="7">
        <v>258</v>
      </c>
      <c r="C29" s="7">
        <v>0</v>
      </c>
      <c r="D29" s="7">
        <v>0</v>
      </c>
      <c r="E29" s="7">
        <v>1</v>
      </c>
      <c r="F29" s="7">
        <v>29</v>
      </c>
      <c r="G29" s="7">
        <v>144</v>
      </c>
      <c r="H29" s="7">
        <v>70</v>
      </c>
      <c r="I29" s="7">
        <v>12</v>
      </c>
      <c r="J29" s="7">
        <v>2</v>
      </c>
      <c r="K29" s="7">
        <v>0</v>
      </c>
      <c r="L29" s="7">
        <v>0</v>
      </c>
      <c r="M29" s="7">
        <v>0</v>
      </c>
      <c r="N29" s="7">
        <v>0</v>
      </c>
    </row>
    <row r="30" spans="1:14" x14ac:dyDescent="0.2">
      <c r="A30" s="10" t="s">
        <v>64</v>
      </c>
      <c r="B30" s="7">
        <v>207</v>
      </c>
      <c r="C30" s="7">
        <v>0</v>
      </c>
      <c r="D30" s="7">
        <v>1</v>
      </c>
      <c r="E30" s="7">
        <v>3</v>
      </c>
      <c r="F30" s="7">
        <v>16</v>
      </c>
      <c r="G30" s="7">
        <v>112</v>
      </c>
      <c r="H30" s="7">
        <v>62</v>
      </c>
      <c r="I30" s="7">
        <v>8</v>
      </c>
      <c r="J30" s="7">
        <v>2</v>
      </c>
      <c r="K30" s="7">
        <v>1</v>
      </c>
      <c r="L30" s="7">
        <v>1</v>
      </c>
      <c r="M30" s="7">
        <v>0</v>
      </c>
      <c r="N30" s="7">
        <v>1</v>
      </c>
    </row>
    <row r="31" spans="1:14" x14ac:dyDescent="0.2">
      <c r="A31" s="10" t="s">
        <v>65</v>
      </c>
      <c r="B31" s="7">
        <v>187</v>
      </c>
      <c r="C31" s="7">
        <v>0</v>
      </c>
      <c r="D31" s="7">
        <v>0</v>
      </c>
      <c r="E31" s="7">
        <v>0</v>
      </c>
      <c r="F31" s="7">
        <v>11</v>
      </c>
      <c r="G31" s="7">
        <v>94</v>
      </c>
      <c r="H31" s="7">
        <v>66</v>
      </c>
      <c r="I31" s="7">
        <v>13</v>
      </c>
      <c r="J31" s="7">
        <v>3</v>
      </c>
      <c r="K31" s="7">
        <v>0</v>
      </c>
      <c r="L31" s="7">
        <v>0</v>
      </c>
      <c r="M31" s="7">
        <v>0</v>
      </c>
      <c r="N31" s="7">
        <v>0</v>
      </c>
    </row>
    <row r="32" spans="1:14" x14ac:dyDescent="0.2">
      <c r="A32" s="10" t="s">
        <v>66</v>
      </c>
      <c r="B32" s="7">
        <v>174</v>
      </c>
      <c r="C32" s="7">
        <v>0</v>
      </c>
      <c r="D32" s="7">
        <v>0</v>
      </c>
      <c r="E32" s="7">
        <v>1</v>
      </c>
      <c r="F32" s="7">
        <v>5</v>
      </c>
      <c r="G32" s="7">
        <v>72</v>
      </c>
      <c r="H32" s="7">
        <v>78</v>
      </c>
      <c r="I32" s="7">
        <v>9</v>
      </c>
      <c r="J32" s="7">
        <v>6</v>
      </c>
      <c r="K32" s="7">
        <v>2</v>
      </c>
      <c r="L32" s="7">
        <v>0</v>
      </c>
      <c r="M32" s="7">
        <v>1</v>
      </c>
      <c r="N32" s="7">
        <v>0</v>
      </c>
    </row>
    <row r="33" spans="1:14" x14ac:dyDescent="0.2">
      <c r="A33" s="10" t="s">
        <v>67</v>
      </c>
      <c r="B33" s="7">
        <v>120</v>
      </c>
      <c r="C33" s="7">
        <v>0</v>
      </c>
      <c r="D33" s="7">
        <v>0</v>
      </c>
      <c r="E33" s="7">
        <v>0</v>
      </c>
      <c r="F33" s="7">
        <v>5</v>
      </c>
      <c r="G33" s="7">
        <v>27</v>
      </c>
      <c r="H33" s="7">
        <v>65</v>
      </c>
      <c r="I33" s="7">
        <v>14</v>
      </c>
      <c r="J33" s="7">
        <v>7</v>
      </c>
      <c r="K33" s="7">
        <v>1</v>
      </c>
      <c r="L33" s="7">
        <v>1</v>
      </c>
      <c r="M33" s="7">
        <v>0</v>
      </c>
      <c r="N33" s="7">
        <v>0</v>
      </c>
    </row>
    <row r="34" spans="1:14" x14ac:dyDescent="0.2">
      <c r="A34" s="10" t="s">
        <v>68</v>
      </c>
      <c r="B34" s="7">
        <v>99</v>
      </c>
      <c r="C34" s="7">
        <v>0</v>
      </c>
      <c r="D34" s="7">
        <v>0</v>
      </c>
      <c r="E34" s="7">
        <v>0</v>
      </c>
      <c r="F34" s="7">
        <v>3</v>
      </c>
      <c r="G34" s="7">
        <v>16</v>
      </c>
      <c r="H34" s="7">
        <v>48</v>
      </c>
      <c r="I34" s="7">
        <v>27</v>
      </c>
      <c r="J34" s="7">
        <v>1</v>
      </c>
      <c r="K34" s="7">
        <v>3</v>
      </c>
      <c r="L34" s="7">
        <v>1</v>
      </c>
      <c r="M34" s="7">
        <v>0</v>
      </c>
      <c r="N34" s="7">
        <v>0</v>
      </c>
    </row>
    <row r="35" spans="1:14" x14ac:dyDescent="0.2">
      <c r="A35" s="10" t="s">
        <v>69</v>
      </c>
      <c r="B35" s="7">
        <v>57</v>
      </c>
      <c r="C35" s="7">
        <v>0</v>
      </c>
      <c r="D35" s="7">
        <v>0</v>
      </c>
      <c r="E35" s="7">
        <v>0</v>
      </c>
      <c r="F35" s="7">
        <v>3</v>
      </c>
      <c r="G35" s="7">
        <v>3</v>
      </c>
      <c r="H35" s="7">
        <v>37</v>
      </c>
      <c r="I35" s="7">
        <v>14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</row>
    <row r="36" spans="1:14" x14ac:dyDescent="0.2">
      <c r="A36" s="10" t="s">
        <v>70</v>
      </c>
      <c r="B36" s="7">
        <v>42</v>
      </c>
      <c r="C36" s="7">
        <v>0</v>
      </c>
      <c r="D36" s="7">
        <v>0</v>
      </c>
      <c r="E36" s="7">
        <v>0</v>
      </c>
      <c r="F36" s="7">
        <v>0</v>
      </c>
      <c r="G36" s="7">
        <v>2</v>
      </c>
      <c r="H36" s="7">
        <v>21</v>
      </c>
      <c r="I36" s="7">
        <v>10</v>
      </c>
      <c r="J36" s="7">
        <v>1</v>
      </c>
      <c r="K36" s="7">
        <v>8</v>
      </c>
      <c r="L36" s="7">
        <v>0</v>
      </c>
      <c r="M36" s="7">
        <v>0</v>
      </c>
      <c r="N36" s="7">
        <v>0</v>
      </c>
    </row>
    <row r="37" spans="1:14" x14ac:dyDescent="0.2">
      <c r="A37" s="10" t="s">
        <v>71</v>
      </c>
      <c r="B37" s="7">
        <v>23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10</v>
      </c>
      <c r="I37" s="7">
        <v>7</v>
      </c>
      <c r="J37" s="7">
        <v>4</v>
      </c>
      <c r="K37" s="7">
        <v>1</v>
      </c>
      <c r="L37" s="7">
        <v>1</v>
      </c>
      <c r="M37" s="7">
        <v>0</v>
      </c>
      <c r="N37" s="7">
        <v>0</v>
      </c>
    </row>
    <row r="38" spans="1:14" x14ac:dyDescent="0.2">
      <c r="A38" s="10" t="s">
        <v>72</v>
      </c>
      <c r="B38" s="7">
        <v>16</v>
      </c>
      <c r="C38" s="7">
        <v>0</v>
      </c>
      <c r="D38" s="7">
        <v>0</v>
      </c>
      <c r="E38" s="7">
        <v>0</v>
      </c>
      <c r="F38" s="7">
        <v>0</v>
      </c>
      <c r="G38" s="7">
        <v>1</v>
      </c>
      <c r="H38" s="7">
        <v>4</v>
      </c>
      <c r="I38" s="7">
        <v>10</v>
      </c>
      <c r="J38" s="7">
        <v>0</v>
      </c>
      <c r="K38" s="7">
        <v>0</v>
      </c>
      <c r="L38" s="7">
        <v>1</v>
      </c>
      <c r="M38" s="7">
        <v>0</v>
      </c>
      <c r="N38" s="7">
        <v>0</v>
      </c>
    </row>
    <row r="39" spans="1:14" x14ac:dyDescent="0.2">
      <c r="A39" s="10" t="s">
        <v>73</v>
      </c>
      <c r="B39" s="7">
        <v>7</v>
      </c>
      <c r="C39" s="7">
        <v>0</v>
      </c>
      <c r="D39" s="7">
        <v>0</v>
      </c>
      <c r="E39" s="7">
        <v>0</v>
      </c>
      <c r="F39" s="7">
        <v>0</v>
      </c>
      <c r="G39" s="7">
        <v>1</v>
      </c>
      <c r="H39" s="7">
        <v>0</v>
      </c>
      <c r="I39" s="7">
        <v>6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1:14" x14ac:dyDescent="0.2">
      <c r="A40" s="10" t="s">
        <v>74</v>
      </c>
      <c r="B40" s="7">
        <v>6</v>
      </c>
      <c r="C40" s="7">
        <v>0</v>
      </c>
      <c r="D40" s="7">
        <v>0</v>
      </c>
      <c r="E40" s="7">
        <v>0</v>
      </c>
      <c r="F40" s="7">
        <v>0</v>
      </c>
      <c r="G40" s="7">
        <v>1</v>
      </c>
      <c r="H40" s="7">
        <v>1</v>
      </c>
      <c r="I40" s="7">
        <v>2</v>
      </c>
      <c r="J40" s="7">
        <v>1</v>
      </c>
      <c r="K40" s="7">
        <v>1</v>
      </c>
      <c r="L40" s="7">
        <v>0</v>
      </c>
      <c r="M40" s="7">
        <v>0</v>
      </c>
      <c r="N40" s="7">
        <v>0</v>
      </c>
    </row>
    <row r="41" spans="1:14" x14ac:dyDescent="0.2">
      <c r="A41" s="10" t="s">
        <v>75</v>
      </c>
      <c r="B41" s="7">
        <v>3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1</v>
      </c>
      <c r="J41" s="7">
        <v>2</v>
      </c>
      <c r="K41" s="7">
        <v>0</v>
      </c>
      <c r="L41" s="7">
        <v>0</v>
      </c>
      <c r="M41" s="7">
        <v>0</v>
      </c>
      <c r="N41" s="7">
        <v>0</v>
      </c>
    </row>
    <row r="42" spans="1:14" x14ac:dyDescent="0.2">
      <c r="A42" s="10" t="s">
        <v>76</v>
      </c>
      <c r="B42" s="7">
        <v>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1</v>
      </c>
      <c r="K42" s="7">
        <v>0</v>
      </c>
      <c r="L42" s="7">
        <v>0</v>
      </c>
      <c r="M42" s="7">
        <v>0</v>
      </c>
      <c r="N42" s="7">
        <v>0</v>
      </c>
    </row>
    <row r="43" spans="1:14" x14ac:dyDescent="0.2">
      <c r="A43" s="10" t="s">
        <v>115</v>
      </c>
      <c r="B43" s="7">
        <v>3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2</v>
      </c>
      <c r="K43" s="7">
        <v>0</v>
      </c>
      <c r="L43" s="7">
        <v>0</v>
      </c>
      <c r="M43" s="7">
        <v>1</v>
      </c>
      <c r="N43" s="7">
        <v>0</v>
      </c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pageSetUpPr fitToPage="1"/>
  </sheetPr>
  <dimension ref="A1:F10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44.7109375" style="10" bestFit="1" customWidth="1"/>
    <col min="2" max="2" width="7.5703125" style="10" customWidth="1"/>
    <col min="3" max="5" width="16.28515625" style="10" customWidth="1"/>
    <col min="6" max="16384" width="11.42578125" style="10"/>
  </cols>
  <sheetData>
    <row r="1" spans="1:6" x14ac:dyDescent="0.2">
      <c r="A1" s="11" t="s">
        <v>303</v>
      </c>
    </row>
    <row r="2" spans="1:6" x14ac:dyDescent="0.2">
      <c r="A2" s="12" t="s">
        <v>304</v>
      </c>
    </row>
    <row r="4" spans="1:6" x14ac:dyDescent="0.2">
      <c r="B4" s="16" t="s">
        <v>90</v>
      </c>
    </row>
    <row r="5" spans="1:6" x14ac:dyDescent="0.2">
      <c r="A5" s="10" t="s">
        <v>377</v>
      </c>
      <c r="B5" s="10">
        <v>5607</v>
      </c>
    </row>
    <row r="6" spans="1:6" x14ac:dyDescent="0.2">
      <c r="A6" s="7" t="s">
        <v>378</v>
      </c>
      <c r="B6" s="35">
        <v>13</v>
      </c>
      <c r="C6" s="7"/>
      <c r="D6" s="7"/>
      <c r="E6" s="7"/>
      <c r="F6" s="7"/>
    </row>
    <row r="7" spans="1:6" x14ac:dyDescent="0.2">
      <c r="A7" s="10" t="s">
        <v>207</v>
      </c>
      <c r="B7" s="10">
        <v>3117</v>
      </c>
      <c r="F7" s="7"/>
    </row>
    <row r="8" spans="1:6" x14ac:dyDescent="0.2">
      <c r="A8" s="10" t="s">
        <v>379</v>
      </c>
      <c r="B8" s="10">
        <v>8372</v>
      </c>
    </row>
    <row r="9" spans="1:6" x14ac:dyDescent="0.2">
      <c r="A9" s="10" t="s">
        <v>434</v>
      </c>
      <c r="B9" s="10">
        <f>B5-B8</f>
        <v>-2765</v>
      </c>
    </row>
    <row r="10" spans="1:6" x14ac:dyDescent="0.2">
      <c r="A10" s="10" t="s">
        <v>15</v>
      </c>
      <c r="B10" s="61">
        <f>B9*1000/A.1!B5</f>
        <v>-3.4408393408023814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44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6.85546875" style="10" bestFit="1" customWidth="1"/>
    <col min="2" max="14" width="9" style="10" customWidth="1"/>
    <col min="15" max="16384" width="11.42578125" style="10"/>
  </cols>
  <sheetData>
    <row r="1" spans="1:14" x14ac:dyDescent="0.2">
      <c r="A1" s="11" t="s">
        <v>362</v>
      </c>
    </row>
    <row r="2" spans="1:14" x14ac:dyDescent="0.2">
      <c r="A2" s="12" t="s">
        <v>363</v>
      </c>
    </row>
    <row r="4" spans="1:14" x14ac:dyDescent="0.2">
      <c r="A4" s="13"/>
      <c r="B4" s="132" t="s">
        <v>111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25.5" x14ac:dyDescent="0.2">
      <c r="A5" s="13" t="s">
        <v>109</v>
      </c>
      <c r="B5" s="8" t="s">
        <v>90</v>
      </c>
      <c r="C5" s="8" t="s">
        <v>415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112</v>
      </c>
      <c r="N5" s="8" t="s">
        <v>113</v>
      </c>
    </row>
    <row r="6" spans="1:14" x14ac:dyDescent="0.2">
      <c r="A6" s="11" t="s">
        <v>90</v>
      </c>
      <c r="B6" s="33">
        <v>2632</v>
      </c>
      <c r="C6" s="33">
        <v>26</v>
      </c>
      <c r="D6" s="33">
        <v>155</v>
      </c>
      <c r="E6" s="33">
        <v>325</v>
      </c>
      <c r="F6" s="33">
        <v>593</v>
      </c>
      <c r="G6" s="33">
        <v>670</v>
      </c>
      <c r="H6" s="33">
        <v>430</v>
      </c>
      <c r="I6" s="33">
        <v>143</v>
      </c>
      <c r="J6" s="33">
        <v>29</v>
      </c>
      <c r="K6" s="33">
        <v>11</v>
      </c>
      <c r="L6" s="33">
        <v>1</v>
      </c>
      <c r="M6" s="33">
        <v>1</v>
      </c>
      <c r="N6" s="33">
        <v>248</v>
      </c>
    </row>
    <row r="7" spans="1:14" x14ac:dyDescent="0.2">
      <c r="A7" s="10" t="s">
        <v>414</v>
      </c>
      <c r="B7" s="7">
        <v>1</v>
      </c>
      <c r="C7" s="7">
        <v>1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</row>
    <row r="8" spans="1:14" x14ac:dyDescent="0.2">
      <c r="A8" s="10" t="s">
        <v>42</v>
      </c>
      <c r="B8" s="7">
        <v>7</v>
      </c>
      <c r="C8" s="7">
        <v>2</v>
      </c>
      <c r="D8" s="7">
        <v>2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2</v>
      </c>
    </row>
    <row r="9" spans="1:14" x14ac:dyDescent="0.2">
      <c r="A9" s="10" t="s">
        <v>43</v>
      </c>
      <c r="B9" s="7">
        <v>9</v>
      </c>
      <c r="C9" s="7">
        <v>3</v>
      </c>
      <c r="D9" s="7">
        <v>3</v>
      </c>
      <c r="E9" s="7">
        <v>0</v>
      </c>
      <c r="F9" s="7">
        <v>0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1</v>
      </c>
    </row>
    <row r="10" spans="1:14" x14ac:dyDescent="0.2">
      <c r="A10" s="10" t="s">
        <v>44</v>
      </c>
      <c r="B10" s="7">
        <v>13</v>
      </c>
      <c r="C10" s="7">
        <v>5</v>
      </c>
      <c r="D10" s="7">
        <v>5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2</v>
      </c>
    </row>
    <row r="11" spans="1:14" x14ac:dyDescent="0.2">
      <c r="A11" s="10" t="s">
        <v>45</v>
      </c>
      <c r="B11" s="7">
        <v>30</v>
      </c>
      <c r="C11" s="7">
        <v>7</v>
      </c>
      <c r="D11" s="7">
        <v>12</v>
      </c>
      <c r="E11" s="7">
        <v>3</v>
      </c>
      <c r="F11" s="7">
        <v>3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4</v>
      </c>
    </row>
    <row r="12" spans="1:14" x14ac:dyDescent="0.2">
      <c r="A12" s="10" t="s">
        <v>46</v>
      </c>
      <c r="B12" s="7">
        <v>19</v>
      </c>
      <c r="C12" s="7">
        <v>3</v>
      </c>
      <c r="D12" s="7">
        <v>10</v>
      </c>
      <c r="E12" s="7">
        <v>0</v>
      </c>
      <c r="F12" s="7">
        <v>2</v>
      </c>
      <c r="G12" s="7">
        <v>1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2</v>
      </c>
    </row>
    <row r="13" spans="1:14" x14ac:dyDescent="0.2">
      <c r="A13" s="10" t="s">
        <v>47</v>
      </c>
      <c r="B13" s="7">
        <v>46</v>
      </c>
      <c r="C13" s="7">
        <v>2</v>
      </c>
      <c r="D13" s="7">
        <v>18</v>
      </c>
      <c r="E13" s="7">
        <v>7</v>
      </c>
      <c r="F13" s="7">
        <v>2</v>
      </c>
      <c r="G13" s="7">
        <v>3</v>
      </c>
      <c r="H13" s="7">
        <v>0</v>
      </c>
      <c r="I13" s="7">
        <v>2</v>
      </c>
      <c r="J13" s="7">
        <v>0</v>
      </c>
      <c r="K13" s="7">
        <v>0</v>
      </c>
      <c r="L13" s="7">
        <v>0</v>
      </c>
      <c r="M13" s="7">
        <v>0</v>
      </c>
      <c r="N13" s="7">
        <v>12</v>
      </c>
    </row>
    <row r="14" spans="1:14" x14ac:dyDescent="0.2">
      <c r="A14" s="10" t="s">
        <v>48</v>
      </c>
      <c r="B14" s="7">
        <v>53</v>
      </c>
      <c r="C14" s="7">
        <v>2</v>
      </c>
      <c r="D14" s="7">
        <v>20</v>
      </c>
      <c r="E14" s="7">
        <v>10</v>
      </c>
      <c r="F14" s="7">
        <v>9</v>
      </c>
      <c r="G14" s="7">
        <v>2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9</v>
      </c>
    </row>
    <row r="15" spans="1:14" x14ac:dyDescent="0.2">
      <c r="A15" s="10" t="s">
        <v>49</v>
      </c>
      <c r="B15" s="7">
        <v>63</v>
      </c>
      <c r="C15" s="7">
        <v>1</v>
      </c>
      <c r="D15" s="7">
        <v>22</v>
      </c>
      <c r="E15" s="7">
        <v>16</v>
      </c>
      <c r="F15" s="7">
        <v>8</v>
      </c>
      <c r="G15" s="7">
        <v>2</v>
      </c>
      <c r="H15" s="7">
        <v>5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8</v>
      </c>
    </row>
    <row r="16" spans="1:14" x14ac:dyDescent="0.2">
      <c r="A16" s="10" t="s">
        <v>50</v>
      </c>
      <c r="B16" s="7">
        <v>58</v>
      </c>
      <c r="C16" s="7">
        <v>0</v>
      </c>
      <c r="D16" s="7">
        <v>14</v>
      </c>
      <c r="E16" s="7">
        <v>20</v>
      </c>
      <c r="F16" s="7">
        <v>9</v>
      </c>
      <c r="G16" s="7">
        <v>2</v>
      </c>
      <c r="H16" s="7">
        <v>2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10</v>
      </c>
    </row>
    <row r="17" spans="1:14" x14ac:dyDescent="0.2">
      <c r="A17" s="10" t="s">
        <v>51</v>
      </c>
      <c r="B17" s="7">
        <v>67</v>
      </c>
      <c r="C17" s="7">
        <v>0</v>
      </c>
      <c r="D17" s="7">
        <v>14</v>
      </c>
      <c r="E17" s="7">
        <v>27</v>
      </c>
      <c r="F17" s="7">
        <v>11</v>
      </c>
      <c r="G17" s="7">
        <v>3</v>
      </c>
      <c r="H17" s="7">
        <v>3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9</v>
      </c>
    </row>
    <row r="18" spans="1:14" x14ac:dyDescent="0.2">
      <c r="A18" s="10" t="s">
        <v>52</v>
      </c>
      <c r="B18" s="7">
        <v>63</v>
      </c>
      <c r="C18" s="7">
        <v>0</v>
      </c>
      <c r="D18" s="7">
        <v>10</v>
      </c>
      <c r="E18" s="7">
        <v>24</v>
      </c>
      <c r="F18" s="7">
        <v>11</v>
      </c>
      <c r="G18" s="7">
        <v>7</v>
      </c>
      <c r="H18" s="7">
        <v>3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7</v>
      </c>
    </row>
    <row r="19" spans="1:14" x14ac:dyDescent="0.2">
      <c r="A19" s="10" t="s">
        <v>53</v>
      </c>
      <c r="B19" s="7">
        <v>92</v>
      </c>
      <c r="C19" s="7">
        <v>0</v>
      </c>
      <c r="D19" s="7">
        <v>5</v>
      </c>
      <c r="E19" s="7">
        <v>34</v>
      </c>
      <c r="F19" s="7">
        <v>26</v>
      </c>
      <c r="G19" s="7">
        <v>15</v>
      </c>
      <c r="H19" s="7">
        <v>2</v>
      </c>
      <c r="I19" s="7">
        <v>2</v>
      </c>
      <c r="J19" s="7">
        <v>0</v>
      </c>
      <c r="K19" s="7">
        <v>0</v>
      </c>
      <c r="L19" s="7">
        <v>0</v>
      </c>
      <c r="M19" s="7">
        <v>0</v>
      </c>
      <c r="N19" s="7">
        <v>8</v>
      </c>
    </row>
    <row r="20" spans="1:14" x14ac:dyDescent="0.2">
      <c r="A20" s="10" t="s">
        <v>54</v>
      </c>
      <c r="B20" s="7">
        <v>111</v>
      </c>
      <c r="C20" s="7">
        <v>0</v>
      </c>
      <c r="D20" s="7">
        <v>5</v>
      </c>
      <c r="E20" s="7">
        <v>40</v>
      </c>
      <c r="F20" s="7">
        <v>27</v>
      </c>
      <c r="G20" s="7">
        <v>18</v>
      </c>
      <c r="H20" s="7">
        <v>6</v>
      </c>
      <c r="I20" s="7">
        <v>3</v>
      </c>
      <c r="J20" s="7">
        <v>0</v>
      </c>
      <c r="K20" s="7">
        <v>0</v>
      </c>
      <c r="L20" s="7">
        <v>0</v>
      </c>
      <c r="M20" s="7">
        <v>0</v>
      </c>
      <c r="N20" s="7">
        <v>12</v>
      </c>
    </row>
    <row r="21" spans="1:14" x14ac:dyDescent="0.2">
      <c r="A21" s="10" t="s">
        <v>55</v>
      </c>
      <c r="B21" s="7">
        <v>107</v>
      </c>
      <c r="C21" s="7">
        <v>0</v>
      </c>
      <c r="D21" s="7">
        <v>2</v>
      </c>
      <c r="E21" s="7">
        <v>33</v>
      </c>
      <c r="F21" s="7">
        <v>37</v>
      </c>
      <c r="G21" s="7">
        <v>19</v>
      </c>
      <c r="H21" s="7">
        <v>7</v>
      </c>
      <c r="I21" s="7">
        <v>0</v>
      </c>
      <c r="J21" s="7">
        <v>1</v>
      </c>
      <c r="K21" s="7">
        <v>0</v>
      </c>
      <c r="L21" s="7">
        <v>0</v>
      </c>
      <c r="M21" s="7">
        <v>0</v>
      </c>
      <c r="N21" s="7">
        <v>8</v>
      </c>
    </row>
    <row r="22" spans="1:14" x14ac:dyDescent="0.2">
      <c r="A22" s="10" t="s">
        <v>56</v>
      </c>
      <c r="B22" s="7">
        <v>110</v>
      </c>
      <c r="C22" s="7">
        <v>0</v>
      </c>
      <c r="D22" s="7">
        <v>2</v>
      </c>
      <c r="E22" s="7">
        <v>34</v>
      </c>
      <c r="F22" s="7">
        <v>39</v>
      </c>
      <c r="G22" s="7">
        <v>18</v>
      </c>
      <c r="H22" s="7">
        <v>9</v>
      </c>
      <c r="I22" s="7">
        <v>1</v>
      </c>
      <c r="J22" s="7">
        <v>0</v>
      </c>
      <c r="K22" s="7">
        <v>0</v>
      </c>
      <c r="L22" s="7">
        <v>0</v>
      </c>
      <c r="M22" s="7">
        <v>0</v>
      </c>
      <c r="N22" s="7">
        <v>7</v>
      </c>
    </row>
    <row r="23" spans="1:14" x14ac:dyDescent="0.2">
      <c r="A23" s="10" t="s">
        <v>57</v>
      </c>
      <c r="B23" s="7">
        <v>132</v>
      </c>
      <c r="C23" s="7">
        <v>0</v>
      </c>
      <c r="D23" s="7">
        <v>1</v>
      </c>
      <c r="E23" s="7">
        <v>14</v>
      </c>
      <c r="F23" s="7">
        <v>65</v>
      </c>
      <c r="G23" s="7">
        <v>36</v>
      </c>
      <c r="H23" s="7">
        <v>6</v>
      </c>
      <c r="I23" s="7">
        <v>3</v>
      </c>
      <c r="J23" s="7">
        <v>1</v>
      </c>
      <c r="K23" s="7">
        <v>0</v>
      </c>
      <c r="L23" s="7">
        <v>0</v>
      </c>
      <c r="M23" s="7">
        <v>0</v>
      </c>
      <c r="N23" s="7">
        <v>6</v>
      </c>
    </row>
    <row r="24" spans="1:14" x14ac:dyDescent="0.2">
      <c r="A24" s="10" t="s">
        <v>58</v>
      </c>
      <c r="B24" s="7">
        <v>140</v>
      </c>
      <c r="C24" s="7">
        <v>0</v>
      </c>
      <c r="D24" s="7">
        <v>4</v>
      </c>
      <c r="E24" s="7">
        <v>12</v>
      </c>
      <c r="F24" s="7">
        <v>64</v>
      </c>
      <c r="G24" s="7">
        <v>29</v>
      </c>
      <c r="H24" s="7">
        <v>13</v>
      </c>
      <c r="I24" s="7">
        <v>5</v>
      </c>
      <c r="J24" s="7">
        <v>2</v>
      </c>
      <c r="K24" s="7">
        <v>0</v>
      </c>
      <c r="L24" s="7">
        <v>0</v>
      </c>
      <c r="M24" s="7">
        <v>0</v>
      </c>
      <c r="N24" s="7">
        <v>11</v>
      </c>
    </row>
    <row r="25" spans="1:14" x14ac:dyDescent="0.2">
      <c r="A25" s="10" t="s">
        <v>289</v>
      </c>
      <c r="B25" s="7">
        <v>146</v>
      </c>
      <c r="C25" s="7">
        <v>0</v>
      </c>
      <c r="D25" s="7">
        <v>1</v>
      </c>
      <c r="E25" s="7">
        <v>8</v>
      </c>
      <c r="F25" s="7">
        <v>75</v>
      </c>
      <c r="G25" s="7">
        <v>34</v>
      </c>
      <c r="H25" s="7">
        <v>13</v>
      </c>
      <c r="I25" s="7">
        <v>3</v>
      </c>
      <c r="J25" s="7">
        <v>0</v>
      </c>
      <c r="K25" s="7">
        <v>1</v>
      </c>
      <c r="L25" s="7">
        <v>0</v>
      </c>
      <c r="M25" s="7">
        <v>0</v>
      </c>
      <c r="N25" s="7">
        <v>11</v>
      </c>
    </row>
    <row r="26" spans="1:14" x14ac:dyDescent="0.2">
      <c r="A26" s="10" t="s">
        <v>60</v>
      </c>
      <c r="B26" s="7">
        <v>168</v>
      </c>
      <c r="C26" s="7">
        <v>0</v>
      </c>
      <c r="D26" s="7">
        <v>0</v>
      </c>
      <c r="E26" s="7">
        <v>5</v>
      </c>
      <c r="F26" s="7">
        <v>66</v>
      </c>
      <c r="G26" s="7">
        <v>62</v>
      </c>
      <c r="H26" s="7">
        <v>17</v>
      </c>
      <c r="I26" s="7">
        <v>5</v>
      </c>
      <c r="J26" s="7">
        <v>4</v>
      </c>
      <c r="K26" s="7">
        <v>0</v>
      </c>
      <c r="L26" s="7">
        <v>0</v>
      </c>
      <c r="M26" s="7">
        <v>0</v>
      </c>
      <c r="N26" s="7">
        <v>9</v>
      </c>
    </row>
    <row r="27" spans="1:14" x14ac:dyDescent="0.2">
      <c r="A27" s="10" t="s">
        <v>61</v>
      </c>
      <c r="B27" s="7">
        <v>155</v>
      </c>
      <c r="C27" s="7">
        <v>0</v>
      </c>
      <c r="D27" s="7">
        <v>3</v>
      </c>
      <c r="E27" s="7">
        <v>10</v>
      </c>
      <c r="F27" s="7">
        <v>49</v>
      </c>
      <c r="G27" s="7">
        <v>55</v>
      </c>
      <c r="H27" s="7">
        <v>20</v>
      </c>
      <c r="I27" s="7">
        <v>5</v>
      </c>
      <c r="J27" s="7">
        <v>2</v>
      </c>
      <c r="K27" s="7">
        <v>0</v>
      </c>
      <c r="L27" s="7">
        <v>0</v>
      </c>
      <c r="M27" s="7">
        <v>0</v>
      </c>
      <c r="N27" s="7">
        <v>11</v>
      </c>
    </row>
    <row r="28" spans="1:14" x14ac:dyDescent="0.2">
      <c r="A28" s="10" t="s">
        <v>62</v>
      </c>
      <c r="B28" s="7">
        <v>142</v>
      </c>
      <c r="C28" s="7">
        <v>0</v>
      </c>
      <c r="D28" s="7">
        <v>1</v>
      </c>
      <c r="E28" s="7">
        <v>10</v>
      </c>
      <c r="F28" s="7">
        <v>21</v>
      </c>
      <c r="G28" s="7">
        <v>71</v>
      </c>
      <c r="H28" s="7">
        <v>28</v>
      </c>
      <c r="I28" s="7">
        <v>6</v>
      </c>
      <c r="J28" s="7">
        <v>1</v>
      </c>
      <c r="K28" s="7">
        <v>0</v>
      </c>
      <c r="L28" s="7">
        <v>0</v>
      </c>
      <c r="M28" s="7">
        <v>0</v>
      </c>
      <c r="N28" s="7">
        <v>4</v>
      </c>
    </row>
    <row r="29" spans="1:14" x14ac:dyDescent="0.2">
      <c r="A29" s="10" t="s">
        <v>63</v>
      </c>
      <c r="B29" s="7">
        <v>177</v>
      </c>
      <c r="C29" s="7">
        <v>0</v>
      </c>
      <c r="D29" s="7">
        <v>0</v>
      </c>
      <c r="E29" s="7">
        <v>3</v>
      </c>
      <c r="F29" s="7">
        <v>27</v>
      </c>
      <c r="G29" s="7">
        <v>86</v>
      </c>
      <c r="H29" s="7">
        <v>36</v>
      </c>
      <c r="I29" s="7">
        <v>10</v>
      </c>
      <c r="J29" s="7">
        <v>2</v>
      </c>
      <c r="K29" s="7">
        <v>0</v>
      </c>
      <c r="L29" s="7">
        <v>0</v>
      </c>
      <c r="M29" s="7">
        <v>0</v>
      </c>
      <c r="N29" s="7">
        <v>13</v>
      </c>
    </row>
    <row r="30" spans="1:14" x14ac:dyDescent="0.2">
      <c r="A30" s="10" t="s">
        <v>64</v>
      </c>
      <c r="B30" s="7">
        <v>146</v>
      </c>
      <c r="C30" s="7">
        <v>0</v>
      </c>
      <c r="D30" s="7">
        <v>0</v>
      </c>
      <c r="E30" s="7">
        <v>4</v>
      </c>
      <c r="F30" s="7">
        <v>10</v>
      </c>
      <c r="G30" s="7">
        <v>65</v>
      </c>
      <c r="H30" s="7">
        <v>43</v>
      </c>
      <c r="I30" s="7">
        <v>8</v>
      </c>
      <c r="J30" s="7">
        <v>2</v>
      </c>
      <c r="K30" s="7">
        <v>0</v>
      </c>
      <c r="L30" s="7">
        <v>1</v>
      </c>
      <c r="M30" s="7">
        <v>0</v>
      </c>
      <c r="N30" s="7">
        <v>13</v>
      </c>
    </row>
    <row r="31" spans="1:14" x14ac:dyDescent="0.2">
      <c r="A31" s="10" t="s">
        <v>65</v>
      </c>
      <c r="B31" s="7">
        <v>136</v>
      </c>
      <c r="C31" s="7">
        <v>0</v>
      </c>
      <c r="D31" s="7">
        <v>0</v>
      </c>
      <c r="E31" s="7">
        <v>1</v>
      </c>
      <c r="F31" s="7">
        <v>11</v>
      </c>
      <c r="G31" s="7">
        <v>54</v>
      </c>
      <c r="H31" s="7">
        <v>43</v>
      </c>
      <c r="I31" s="7">
        <v>13</v>
      </c>
      <c r="J31" s="7">
        <v>3</v>
      </c>
      <c r="K31" s="7">
        <v>0</v>
      </c>
      <c r="L31" s="7">
        <v>0</v>
      </c>
      <c r="M31" s="7">
        <v>0</v>
      </c>
      <c r="N31" s="7">
        <v>11</v>
      </c>
    </row>
    <row r="32" spans="1:14" x14ac:dyDescent="0.2">
      <c r="A32" s="10" t="s">
        <v>66</v>
      </c>
      <c r="B32" s="7">
        <v>105</v>
      </c>
      <c r="C32" s="7">
        <v>0</v>
      </c>
      <c r="D32" s="7">
        <v>1</v>
      </c>
      <c r="E32" s="7">
        <v>1</v>
      </c>
      <c r="F32" s="7">
        <v>8</v>
      </c>
      <c r="G32" s="7">
        <v>31</v>
      </c>
      <c r="H32" s="7">
        <v>44</v>
      </c>
      <c r="I32" s="7">
        <v>11</v>
      </c>
      <c r="J32" s="7">
        <v>1</v>
      </c>
      <c r="K32" s="7">
        <v>2</v>
      </c>
      <c r="L32" s="7">
        <v>0</v>
      </c>
      <c r="M32" s="7">
        <v>0</v>
      </c>
      <c r="N32" s="7">
        <v>6</v>
      </c>
    </row>
    <row r="33" spans="1:14" x14ac:dyDescent="0.2">
      <c r="A33" s="10" t="s">
        <v>67</v>
      </c>
      <c r="B33" s="7">
        <v>87</v>
      </c>
      <c r="C33" s="7">
        <v>0</v>
      </c>
      <c r="D33" s="7">
        <v>0</v>
      </c>
      <c r="E33" s="7">
        <v>2</v>
      </c>
      <c r="F33" s="7">
        <v>3</v>
      </c>
      <c r="G33" s="7">
        <v>18</v>
      </c>
      <c r="H33" s="7">
        <v>39</v>
      </c>
      <c r="I33" s="7">
        <v>12</v>
      </c>
      <c r="J33" s="7">
        <v>1</v>
      </c>
      <c r="K33" s="7">
        <v>2</v>
      </c>
      <c r="L33" s="7">
        <v>0</v>
      </c>
      <c r="M33" s="7">
        <v>0</v>
      </c>
      <c r="N33" s="7">
        <v>10</v>
      </c>
    </row>
    <row r="34" spans="1:14" x14ac:dyDescent="0.2">
      <c r="A34" s="10" t="s">
        <v>68</v>
      </c>
      <c r="B34" s="7">
        <v>79</v>
      </c>
      <c r="C34" s="7">
        <v>0</v>
      </c>
      <c r="D34" s="7">
        <v>0</v>
      </c>
      <c r="E34" s="7">
        <v>2</v>
      </c>
      <c r="F34" s="7">
        <v>5</v>
      </c>
      <c r="G34" s="7">
        <v>14</v>
      </c>
      <c r="H34" s="7">
        <v>29</v>
      </c>
      <c r="I34" s="7">
        <v>13</v>
      </c>
      <c r="J34" s="7">
        <v>1</v>
      </c>
      <c r="K34" s="7">
        <v>1</v>
      </c>
      <c r="L34" s="7">
        <v>0</v>
      </c>
      <c r="M34" s="7">
        <v>0</v>
      </c>
      <c r="N34" s="7">
        <v>14</v>
      </c>
    </row>
    <row r="35" spans="1:14" x14ac:dyDescent="0.2">
      <c r="A35" s="10" t="s">
        <v>69</v>
      </c>
      <c r="B35" s="7">
        <v>59</v>
      </c>
      <c r="C35" s="7">
        <v>0</v>
      </c>
      <c r="D35" s="7">
        <v>0</v>
      </c>
      <c r="E35" s="7">
        <v>0</v>
      </c>
      <c r="F35" s="7">
        <v>4</v>
      </c>
      <c r="G35" s="7">
        <v>7</v>
      </c>
      <c r="H35" s="7">
        <v>23</v>
      </c>
      <c r="I35" s="7">
        <v>15</v>
      </c>
      <c r="J35" s="7">
        <v>1</v>
      </c>
      <c r="K35" s="7">
        <v>0</v>
      </c>
      <c r="L35" s="7">
        <v>0</v>
      </c>
      <c r="M35" s="7">
        <v>0</v>
      </c>
      <c r="N35" s="7">
        <v>9</v>
      </c>
    </row>
    <row r="36" spans="1:14" x14ac:dyDescent="0.2">
      <c r="A36" s="10" t="s">
        <v>70</v>
      </c>
      <c r="B36" s="7">
        <v>41</v>
      </c>
      <c r="C36" s="7">
        <v>0</v>
      </c>
      <c r="D36" s="7">
        <v>0</v>
      </c>
      <c r="E36" s="7">
        <v>2</v>
      </c>
      <c r="F36" s="7">
        <v>0</v>
      </c>
      <c r="G36" s="7">
        <v>5</v>
      </c>
      <c r="H36" s="7">
        <v>15</v>
      </c>
      <c r="I36" s="7">
        <v>10</v>
      </c>
      <c r="J36" s="7">
        <v>1</v>
      </c>
      <c r="K36" s="7">
        <v>0</v>
      </c>
      <c r="L36" s="7">
        <v>0</v>
      </c>
      <c r="M36" s="7">
        <v>1</v>
      </c>
      <c r="N36" s="7">
        <v>7</v>
      </c>
    </row>
    <row r="37" spans="1:14" x14ac:dyDescent="0.2">
      <c r="A37" s="10" t="s">
        <v>71</v>
      </c>
      <c r="B37" s="7">
        <v>34</v>
      </c>
      <c r="C37" s="7">
        <v>0</v>
      </c>
      <c r="D37" s="7">
        <v>0</v>
      </c>
      <c r="E37" s="7">
        <v>0</v>
      </c>
      <c r="F37" s="7">
        <v>1</v>
      </c>
      <c r="G37" s="7">
        <v>5</v>
      </c>
      <c r="H37" s="7">
        <v>12</v>
      </c>
      <c r="I37" s="7">
        <v>6</v>
      </c>
      <c r="J37" s="7">
        <v>1</v>
      </c>
      <c r="K37" s="7">
        <v>3</v>
      </c>
      <c r="L37" s="7">
        <v>0</v>
      </c>
      <c r="M37" s="7">
        <v>0</v>
      </c>
      <c r="N37" s="7">
        <v>6</v>
      </c>
    </row>
    <row r="38" spans="1:14" x14ac:dyDescent="0.2">
      <c r="A38" s="10" t="s">
        <v>72</v>
      </c>
      <c r="B38" s="7">
        <v>15</v>
      </c>
      <c r="C38" s="7">
        <v>0</v>
      </c>
      <c r="D38" s="7">
        <v>0</v>
      </c>
      <c r="E38" s="7">
        <v>2</v>
      </c>
      <c r="F38" s="7">
        <v>0</v>
      </c>
      <c r="G38" s="7">
        <v>2</v>
      </c>
      <c r="H38" s="7">
        <v>7</v>
      </c>
      <c r="I38" s="7">
        <v>3</v>
      </c>
      <c r="J38" s="7">
        <v>1</v>
      </c>
      <c r="K38" s="7">
        <v>0</v>
      </c>
      <c r="L38" s="7">
        <v>0</v>
      </c>
      <c r="M38" s="7">
        <v>0</v>
      </c>
      <c r="N38" s="7">
        <v>0</v>
      </c>
    </row>
    <row r="39" spans="1:14" x14ac:dyDescent="0.2">
      <c r="A39" s="10" t="s">
        <v>73</v>
      </c>
      <c r="B39" s="7">
        <v>4</v>
      </c>
      <c r="C39" s="7">
        <v>0</v>
      </c>
      <c r="D39" s="7">
        <v>0</v>
      </c>
      <c r="E39" s="7">
        <v>0</v>
      </c>
      <c r="F39" s="7">
        <v>0</v>
      </c>
      <c r="G39" s="7">
        <v>1</v>
      </c>
      <c r="H39" s="7">
        <v>0</v>
      </c>
      <c r="I39" s="7">
        <v>2</v>
      </c>
      <c r="J39" s="7">
        <v>0</v>
      </c>
      <c r="K39" s="7">
        <v>0</v>
      </c>
      <c r="L39" s="7">
        <v>0</v>
      </c>
      <c r="M39" s="7">
        <v>0</v>
      </c>
      <c r="N39" s="7">
        <v>1</v>
      </c>
    </row>
    <row r="40" spans="1:14" x14ac:dyDescent="0.2">
      <c r="A40" s="10" t="s">
        <v>74</v>
      </c>
      <c r="B40" s="7">
        <v>3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2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</row>
    <row r="41" spans="1:14" x14ac:dyDescent="0.2">
      <c r="A41" s="10" t="s">
        <v>75</v>
      </c>
      <c r="B41" s="7">
        <v>4</v>
      </c>
      <c r="C41" s="7">
        <v>0</v>
      </c>
      <c r="D41" s="7">
        <v>0</v>
      </c>
      <c r="E41" s="7">
        <v>0</v>
      </c>
      <c r="F41" s="7">
        <v>0</v>
      </c>
      <c r="G41" s="7">
        <v>1</v>
      </c>
      <c r="H41" s="7">
        <v>1</v>
      </c>
      <c r="I41" s="7">
        <v>0</v>
      </c>
      <c r="J41" s="7">
        <v>1</v>
      </c>
      <c r="K41" s="7">
        <v>1</v>
      </c>
      <c r="L41" s="7">
        <v>0</v>
      </c>
      <c r="M41" s="7">
        <v>0</v>
      </c>
      <c r="N41" s="7">
        <v>0</v>
      </c>
    </row>
    <row r="42" spans="1:14" x14ac:dyDescent="0.2">
      <c r="A42" s="10" t="s">
        <v>76</v>
      </c>
      <c r="B42" s="7">
        <v>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</v>
      </c>
      <c r="J42" s="7">
        <v>1</v>
      </c>
      <c r="K42" s="7">
        <v>1</v>
      </c>
      <c r="L42" s="7">
        <v>0</v>
      </c>
      <c r="M42" s="7">
        <v>0</v>
      </c>
      <c r="N42" s="7">
        <v>1</v>
      </c>
    </row>
    <row r="43" spans="1:14" x14ac:dyDescent="0.2">
      <c r="A43" s="10" t="s">
        <v>115</v>
      </c>
      <c r="B43" s="7">
        <v>6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2</v>
      </c>
      <c r="J43" s="7">
        <v>0</v>
      </c>
      <c r="K43" s="7">
        <v>0</v>
      </c>
      <c r="L43" s="7">
        <v>0</v>
      </c>
      <c r="M43" s="7">
        <v>0</v>
      </c>
      <c r="N43" s="7">
        <v>4</v>
      </c>
    </row>
    <row r="44" spans="1:14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43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8" style="3" bestFit="1" customWidth="1"/>
    <col min="2" max="10" width="9.140625" style="3" customWidth="1"/>
    <col min="11" max="16384" width="11.42578125" style="3"/>
  </cols>
  <sheetData>
    <row r="1" spans="1:10" ht="12.75" customHeight="1" x14ac:dyDescent="0.2">
      <c r="A1" s="2" t="s">
        <v>399</v>
      </c>
    </row>
    <row r="2" spans="1:10" ht="12.75" customHeight="1" x14ac:dyDescent="0.2">
      <c r="A2" s="4" t="s">
        <v>400</v>
      </c>
    </row>
    <row r="3" spans="1:10" ht="13.5" customHeight="1" x14ac:dyDescent="0.2"/>
    <row r="4" spans="1:10" ht="13.5" customHeight="1" x14ac:dyDescent="0.2">
      <c r="A4" s="18"/>
      <c r="B4" s="134" t="s">
        <v>94</v>
      </c>
      <c r="C4" s="135"/>
      <c r="D4" s="136"/>
      <c r="E4" s="134" t="s">
        <v>97</v>
      </c>
      <c r="F4" s="135"/>
      <c r="G4" s="136"/>
      <c r="H4" s="134" t="s">
        <v>98</v>
      </c>
      <c r="I4" s="135"/>
      <c r="J4" s="136"/>
    </row>
    <row r="5" spans="1:10" ht="12.75" customHeight="1" x14ac:dyDescent="0.2">
      <c r="A5" s="18"/>
      <c r="B5" s="19" t="s">
        <v>90</v>
      </c>
      <c r="C5" s="19" t="s">
        <v>95</v>
      </c>
      <c r="D5" s="19" t="s">
        <v>96</v>
      </c>
      <c r="E5" s="19" t="s">
        <v>90</v>
      </c>
      <c r="F5" s="19" t="s">
        <v>95</v>
      </c>
      <c r="G5" s="19" t="s">
        <v>96</v>
      </c>
      <c r="H5" s="19" t="s">
        <v>90</v>
      </c>
      <c r="I5" s="19" t="s">
        <v>95</v>
      </c>
      <c r="J5" s="19" t="s">
        <v>96</v>
      </c>
    </row>
    <row r="6" spans="1:10" ht="12.75" customHeight="1" x14ac:dyDescent="0.2">
      <c r="A6" s="2" t="s">
        <v>90</v>
      </c>
      <c r="B6" s="33">
        <v>5607</v>
      </c>
      <c r="C6" s="33">
        <v>2934</v>
      </c>
      <c r="D6" s="33">
        <v>2673</v>
      </c>
      <c r="E6" s="33">
        <v>2975</v>
      </c>
      <c r="F6" s="33">
        <v>1551</v>
      </c>
      <c r="G6" s="33">
        <v>1424</v>
      </c>
      <c r="H6" s="33">
        <v>2632</v>
      </c>
      <c r="I6" s="33">
        <v>1383</v>
      </c>
      <c r="J6" s="33">
        <v>1249</v>
      </c>
    </row>
    <row r="7" spans="1:10" x14ac:dyDescent="0.2">
      <c r="A7" s="3" t="s">
        <v>414</v>
      </c>
      <c r="B7" s="7">
        <v>1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1</v>
      </c>
      <c r="I7" s="7">
        <v>0</v>
      </c>
      <c r="J7" s="7">
        <v>1</v>
      </c>
    </row>
    <row r="8" spans="1:10" ht="14.25" customHeight="1" x14ac:dyDescent="0.2">
      <c r="A8" s="3" t="s">
        <v>42</v>
      </c>
      <c r="B8" s="7">
        <v>7</v>
      </c>
      <c r="C8" s="7">
        <v>2</v>
      </c>
      <c r="D8" s="7">
        <v>5</v>
      </c>
      <c r="E8" s="7">
        <v>0</v>
      </c>
      <c r="F8" s="7">
        <v>0</v>
      </c>
      <c r="G8" s="7">
        <v>0</v>
      </c>
      <c r="H8" s="7">
        <v>7</v>
      </c>
      <c r="I8" s="7">
        <v>2</v>
      </c>
      <c r="J8" s="7">
        <v>5</v>
      </c>
    </row>
    <row r="9" spans="1:10" ht="13.5" customHeight="1" x14ac:dyDescent="0.2">
      <c r="A9" s="3" t="s">
        <v>43</v>
      </c>
      <c r="B9" s="7">
        <v>9</v>
      </c>
      <c r="C9" s="7">
        <v>6</v>
      </c>
      <c r="D9" s="7">
        <v>3</v>
      </c>
      <c r="E9" s="7">
        <v>0</v>
      </c>
      <c r="F9" s="7">
        <v>0</v>
      </c>
      <c r="G9" s="7">
        <v>0</v>
      </c>
      <c r="H9" s="7">
        <v>9</v>
      </c>
      <c r="I9" s="7">
        <v>6</v>
      </c>
      <c r="J9" s="7">
        <v>3</v>
      </c>
    </row>
    <row r="10" spans="1:10" x14ac:dyDescent="0.2">
      <c r="A10" s="3" t="s">
        <v>44</v>
      </c>
      <c r="B10" s="7">
        <v>13</v>
      </c>
      <c r="C10" s="7">
        <v>5</v>
      </c>
      <c r="D10" s="7">
        <v>8</v>
      </c>
      <c r="E10" s="7">
        <v>0</v>
      </c>
      <c r="F10" s="7">
        <v>0</v>
      </c>
      <c r="G10" s="7">
        <v>0</v>
      </c>
      <c r="H10" s="7">
        <v>13</v>
      </c>
      <c r="I10" s="7">
        <v>5</v>
      </c>
      <c r="J10" s="7">
        <v>8</v>
      </c>
    </row>
    <row r="11" spans="1:10" x14ac:dyDescent="0.2">
      <c r="A11" s="3" t="s">
        <v>45</v>
      </c>
      <c r="B11" s="7">
        <v>32</v>
      </c>
      <c r="C11" s="7">
        <v>20</v>
      </c>
      <c r="D11" s="7">
        <v>12</v>
      </c>
      <c r="E11" s="7">
        <v>2</v>
      </c>
      <c r="F11" s="7">
        <v>1</v>
      </c>
      <c r="G11" s="7">
        <v>1</v>
      </c>
      <c r="H11" s="7">
        <v>30</v>
      </c>
      <c r="I11" s="7">
        <v>19</v>
      </c>
      <c r="J11" s="7">
        <v>11</v>
      </c>
    </row>
    <row r="12" spans="1:10" x14ac:dyDescent="0.2">
      <c r="A12" s="3" t="s">
        <v>46</v>
      </c>
      <c r="B12" s="7">
        <v>23</v>
      </c>
      <c r="C12" s="7">
        <v>9</v>
      </c>
      <c r="D12" s="7">
        <v>14</v>
      </c>
      <c r="E12" s="7">
        <v>4</v>
      </c>
      <c r="F12" s="7">
        <v>1</v>
      </c>
      <c r="G12" s="7">
        <v>3</v>
      </c>
      <c r="H12" s="7">
        <v>19</v>
      </c>
      <c r="I12" s="7">
        <v>8</v>
      </c>
      <c r="J12" s="7">
        <v>11</v>
      </c>
    </row>
    <row r="13" spans="1:10" x14ac:dyDescent="0.2">
      <c r="A13" s="3" t="s">
        <v>47</v>
      </c>
      <c r="B13" s="7">
        <v>52</v>
      </c>
      <c r="C13" s="7">
        <v>27</v>
      </c>
      <c r="D13" s="7">
        <v>25</v>
      </c>
      <c r="E13" s="7">
        <v>6</v>
      </c>
      <c r="F13" s="7">
        <v>1</v>
      </c>
      <c r="G13" s="7">
        <v>5</v>
      </c>
      <c r="H13" s="7">
        <v>46</v>
      </c>
      <c r="I13" s="7">
        <v>26</v>
      </c>
      <c r="J13" s="7">
        <v>20</v>
      </c>
    </row>
    <row r="14" spans="1:10" x14ac:dyDescent="0.2">
      <c r="A14" s="3" t="s">
        <v>48</v>
      </c>
      <c r="B14" s="7">
        <v>65</v>
      </c>
      <c r="C14" s="7">
        <v>25</v>
      </c>
      <c r="D14" s="7">
        <v>40</v>
      </c>
      <c r="E14" s="7">
        <v>12</v>
      </c>
      <c r="F14" s="7">
        <v>5</v>
      </c>
      <c r="G14" s="7">
        <v>7</v>
      </c>
      <c r="H14" s="7">
        <v>53</v>
      </c>
      <c r="I14" s="7">
        <v>20</v>
      </c>
      <c r="J14" s="7">
        <v>33</v>
      </c>
    </row>
    <row r="15" spans="1:10" x14ac:dyDescent="0.2">
      <c r="A15" s="3" t="s">
        <v>49</v>
      </c>
      <c r="B15" s="7">
        <v>74</v>
      </c>
      <c r="C15" s="7">
        <v>39</v>
      </c>
      <c r="D15" s="7">
        <v>35</v>
      </c>
      <c r="E15" s="7">
        <v>11</v>
      </c>
      <c r="F15" s="7">
        <v>6</v>
      </c>
      <c r="G15" s="7">
        <v>5</v>
      </c>
      <c r="H15" s="7">
        <v>63</v>
      </c>
      <c r="I15" s="7">
        <v>33</v>
      </c>
      <c r="J15" s="7">
        <v>30</v>
      </c>
    </row>
    <row r="16" spans="1:10" x14ac:dyDescent="0.2">
      <c r="A16" s="3" t="s">
        <v>50</v>
      </c>
      <c r="B16" s="7">
        <v>67</v>
      </c>
      <c r="C16" s="7">
        <v>36</v>
      </c>
      <c r="D16" s="7">
        <v>31</v>
      </c>
      <c r="E16" s="7">
        <v>9</v>
      </c>
      <c r="F16" s="7">
        <v>5</v>
      </c>
      <c r="G16" s="7">
        <v>4</v>
      </c>
      <c r="H16" s="7">
        <v>58</v>
      </c>
      <c r="I16" s="7">
        <v>31</v>
      </c>
      <c r="J16" s="7">
        <v>27</v>
      </c>
    </row>
    <row r="17" spans="1:10" x14ac:dyDescent="0.2">
      <c r="A17" s="3" t="s">
        <v>51</v>
      </c>
      <c r="B17" s="7">
        <v>98</v>
      </c>
      <c r="C17" s="7">
        <v>54</v>
      </c>
      <c r="D17" s="7">
        <v>44</v>
      </c>
      <c r="E17" s="7">
        <v>31</v>
      </c>
      <c r="F17" s="7">
        <v>19</v>
      </c>
      <c r="G17" s="7">
        <v>12</v>
      </c>
      <c r="H17" s="7">
        <v>67</v>
      </c>
      <c r="I17" s="7">
        <v>35</v>
      </c>
      <c r="J17" s="7">
        <v>32</v>
      </c>
    </row>
    <row r="18" spans="1:10" x14ac:dyDescent="0.2">
      <c r="A18" s="3" t="s">
        <v>52</v>
      </c>
      <c r="B18" s="7">
        <v>107</v>
      </c>
      <c r="C18" s="7">
        <v>52</v>
      </c>
      <c r="D18" s="7">
        <v>55</v>
      </c>
      <c r="E18" s="7">
        <v>44</v>
      </c>
      <c r="F18" s="7">
        <v>19</v>
      </c>
      <c r="G18" s="7">
        <v>25</v>
      </c>
      <c r="H18" s="7">
        <v>63</v>
      </c>
      <c r="I18" s="7">
        <v>33</v>
      </c>
      <c r="J18" s="7">
        <v>30</v>
      </c>
    </row>
    <row r="19" spans="1:10" x14ac:dyDescent="0.2">
      <c r="A19" s="3" t="s">
        <v>53</v>
      </c>
      <c r="B19" s="7">
        <v>147</v>
      </c>
      <c r="C19" s="7">
        <v>87</v>
      </c>
      <c r="D19" s="7">
        <v>60</v>
      </c>
      <c r="E19" s="7">
        <v>55</v>
      </c>
      <c r="F19" s="7">
        <v>33</v>
      </c>
      <c r="G19" s="7">
        <v>22</v>
      </c>
      <c r="H19" s="7">
        <v>92</v>
      </c>
      <c r="I19" s="7">
        <v>54</v>
      </c>
      <c r="J19" s="7">
        <v>38</v>
      </c>
    </row>
    <row r="20" spans="1:10" x14ac:dyDescent="0.2">
      <c r="A20" s="3" t="s">
        <v>54</v>
      </c>
      <c r="B20" s="7">
        <v>170</v>
      </c>
      <c r="C20" s="7">
        <v>90</v>
      </c>
      <c r="D20" s="7">
        <v>80</v>
      </c>
      <c r="E20" s="7">
        <v>59</v>
      </c>
      <c r="F20" s="7">
        <v>32</v>
      </c>
      <c r="G20" s="7">
        <v>27</v>
      </c>
      <c r="H20" s="7">
        <v>111</v>
      </c>
      <c r="I20" s="7">
        <v>58</v>
      </c>
      <c r="J20" s="7">
        <v>53</v>
      </c>
    </row>
    <row r="21" spans="1:10" x14ac:dyDescent="0.2">
      <c r="A21" s="3" t="s">
        <v>55</v>
      </c>
      <c r="B21" s="7">
        <v>185</v>
      </c>
      <c r="C21" s="7">
        <v>90</v>
      </c>
      <c r="D21" s="7">
        <v>95</v>
      </c>
      <c r="E21" s="7">
        <v>78</v>
      </c>
      <c r="F21" s="7">
        <v>37</v>
      </c>
      <c r="G21" s="7">
        <v>41</v>
      </c>
      <c r="H21" s="7">
        <v>107</v>
      </c>
      <c r="I21" s="7">
        <v>53</v>
      </c>
      <c r="J21" s="7">
        <v>54</v>
      </c>
    </row>
    <row r="22" spans="1:10" x14ac:dyDescent="0.2">
      <c r="A22" s="3" t="s">
        <v>56</v>
      </c>
      <c r="B22" s="7">
        <v>241</v>
      </c>
      <c r="C22" s="7">
        <v>122</v>
      </c>
      <c r="D22" s="7">
        <v>119</v>
      </c>
      <c r="E22" s="7">
        <v>131</v>
      </c>
      <c r="F22" s="7">
        <v>73</v>
      </c>
      <c r="G22" s="7">
        <v>58</v>
      </c>
      <c r="H22" s="7">
        <v>110</v>
      </c>
      <c r="I22" s="7">
        <v>49</v>
      </c>
      <c r="J22" s="7">
        <v>61</v>
      </c>
    </row>
    <row r="23" spans="1:10" x14ac:dyDescent="0.2">
      <c r="A23" s="3" t="s">
        <v>57</v>
      </c>
      <c r="B23" s="7">
        <v>269</v>
      </c>
      <c r="C23" s="7">
        <v>146</v>
      </c>
      <c r="D23" s="7">
        <v>123</v>
      </c>
      <c r="E23" s="7">
        <v>137</v>
      </c>
      <c r="F23" s="7">
        <v>81</v>
      </c>
      <c r="G23" s="7">
        <v>56</v>
      </c>
      <c r="H23" s="7">
        <v>132</v>
      </c>
      <c r="I23" s="7">
        <v>65</v>
      </c>
      <c r="J23" s="7">
        <v>67</v>
      </c>
    </row>
    <row r="24" spans="1:10" x14ac:dyDescent="0.2">
      <c r="A24" s="3" t="s">
        <v>288</v>
      </c>
      <c r="B24" s="7">
        <v>312</v>
      </c>
      <c r="C24" s="7">
        <v>186</v>
      </c>
      <c r="D24" s="7">
        <v>126</v>
      </c>
      <c r="E24" s="7">
        <v>172</v>
      </c>
      <c r="F24" s="7">
        <v>97</v>
      </c>
      <c r="G24" s="7">
        <v>75</v>
      </c>
      <c r="H24" s="7">
        <v>140</v>
      </c>
      <c r="I24" s="7">
        <v>89</v>
      </c>
      <c r="J24" s="7">
        <v>51</v>
      </c>
    </row>
    <row r="25" spans="1:10" x14ac:dyDescent="0.2">
      <c r="A25" s="3" t="s">
        <v>59</v>
      </c>
      <c r="B25" s="7">
        <v>372</v>
      </c>
      <c r="C25" s="7">
        <v>206</v>
      </c>
      <c r="D25" s="7">
        <v>166</v>
      </c>
      <c r="E25" s="7">
        <v>226</v>
      </c>
      <c r="F25" s="7">
        <v>123</v>
      </c>
      <c r="G25" s="7">
        <v>103</v>
      </c>
      <c r="H25" s="7">
        <v>146</v>
      </c>
      <c r="I25" s="7">
        <v>83</v>
      </c>
      <c r="J25" s="7">
        <v>63</v>
      </c>
    </row>
    <row r="26" spans="1:10" x14ac:dyDescent="0.2">
      <c r="A26" s="3" t="s">
        <v>60</v>
      </c>
      <c r="B26" s="7">
        <v>425</v>
      </c>
      <c r="C26" s="7">
        <v>219</v>
      </c>
      <c r="D26" s="7">
        <v>206</v>
      </c>
      <c r="E26" s="7">
        <v>257</v>
      </c>
      <c r="F26" s="7">
        <v>126</v>
      </c>
      <c r="G26" s="7">
        <v>131</v>
      </c>
      <c r="H26" s="7">
        <v>168</v>
      </c>
      <c r="I26" s="7">
        <v>93</v>
      </c>
      <c r="J26" s="7">
        <v>75</v>
      </c>
    </row>
    <row r="27" spans="1:10" x14ac:dyDescent="0.2">
      <c r="A27" s="3" t="s">
        <v>61</v>
      </c>
      <c r="B27" s="7">
        <v>416</v>
      </c>
      <c r="C27" s="7">
        <v>200</v>
      </c>
      <c r="D27" s="7">
        <v>216</v>
      </c>
      <c r="E27" s="7">
        <v>261</v>
      </c>
      <c r="F27" s="7">
        <v>122</v>
      </c>
      <c r="G27" s="7">
        <v>139</v>
      </c>
      <c r="H27" s="7">
        <v>155</v>
      </c>
      <c r="I27" s="7">
        <v>78</v>
      </c>
      <c r="J27" s="7">
        <v>77</v>
      </c>
    </row>
    <row r="28" spans="1:10" x14ac:dyDescent="0.2">
      <c r="A28" s="3" t="s">
        <v>62</v>
      </c>
      <c r="B28" s="7">
        <v>419</v>
      </c>
      <c r="C28" s="7">
        <v>220</v>
      </c>
      <c r="D28" s="7">
        <v>199</v>
      </c>
      <c r="E28" s="7">
        <v>277</v>
      </c>
      <c r="F28" s="7">
        <v>143</v>
      </c>
      <c r="G28" s="7">
        <v>134</v>
      </c>
      <c r="H28" s="7">
        <v>142</v>
      </c>
      <c r="I28" s="7">
        <v>77</v>
      </c>
      <c r="J28" s="7">
        <v>65</v>
      </c>
    </row>
    <row r="29" spans="1:10" x14ac:dyDescent="0.2">
      <c r="A29" s="3" t="s">
        <v>63</v>
      </c>
      <c r="B29" s="7">
        <v>435</v>
      </c>
      <c r="C29" s="7">
        <v>225</v>
      </c>
      <c r="D29" s="7">
        <v>210</v>
      </c>
      <c r="E29" s="7">
        <v>258</v>
      </c>
      <c r="F29" s="7">
        <v>132</v>
      </c>
      <c r="G29" s="7">
        <v>126</v>
      </c>
      <c r="H29" s="7">
        <v>177</v>
      </c>
      <c r="I29" s="7">
        <v>93</v>
      </c>
      <c r="J29" s="7">
        <v>84</v>
      </c>
    </row>
    <row r="30" spans="1:10" x14ac:dyDescent="0.2">
      <c r="A30" s="3" t="s">
        <v>64</v>
      </c>
      <c r="B30" s="7">
        <v>353</v>
      </c>
      <c r="C30" s="7">
        <v>180</v>
      </c>
      <c r="D30" s="7">
        <v>173</v>
      </c>
      <c r="E30" s="7">
        <v>207</v>
      </c>
      <c r="F30" s="7">
        <v>108</v>
      </c>
      <c r="G30" s="7">
        <v>99</v>
      </c>
      <c r="H30" s="7">
        <v>146</v>
      </c>
      <c r="I30" s="7">
        <v>72</v>
      </c>
      <c r="J30" s="7">
        <v>74</v>
      </c>
    </row>
    <row r="31" spans="1:10" x14ac:dyDescent="0.2">
      <c r="A31" s="3" t="s">
        <v>65</v>
      </c>
      <c r="B31" s="7">
        <v>323</v>
      </c>
      <c r="C31" s="7">
        <v>148</v>
      </c>
      <c r="D31" s="7">
        <v>175</v>
      </c>
      <c r="E31" s="7">
        <v>187</v>
      </c>
      <c r="F31" s="7">
        <v>87</v>
      </c>
      <c r="G31" s="7">
        <v>100</v>
      </c>
      <c r="H31" s="7">
        <v>136</v>
      </c>
      <c r="I31" s="7">
        <v>61</v>
      </c>
      <c r="J31" s="7">
        <v>75</v>
      </c>
    </row>
    <row r="32" spans="1:10" x14ac:dyDescent="0.2">
      <c r="A32" s="3" t="s">
        <v>66</v>
      </c>
      <c r="B32" s="7">
        <v>279</v>
      </c>
      <c r="C32" s="7">
        <v>150</v>
      </c>
      <c r="D32" s="7">
        <v>129</v>
      </c>
      <c r="E32" s="7">
        <v>174</v>
      </c>
      <c r="F32" s="7">
        <v>91</v>
      </c>
      <c r="G32" s="7">
        <v>83</v>
      </c>
      <c r="H32" s="7">
        <v>105</v>
      </c>
      <c r="I32" s="7">
        <v>59</v>
      </c>
      <c r="J32" s="7">
        <v>46</v>
      </c>
    </row>
    <row r="33" spans="1:10" x14ac:dyDescent="0.2">
      <c r="A33" s="3" t="s">
        <v>67</v>
      </c>
      <c r="B33" s="7">
        <v>207</v>
      </c>
      <c r="C33" s="7">
        <v>117</v>
      </c>
      <c r="D33" s="7">
        <v>90</v>
      </c>
      <c r="E33" s="7">
        <v>120</v>
      </c>
      <c r="F33" s="7">
        <v>70</v>
      </c>
      <c r="G33" s="7">
        <v>50</v>
      </c>
      <c r="H33" s="7">
        <v>87</v>
      </c>
      <c r="I33" s="7">
        <v>47</v>
      </c>
      <c r="J33" s="7">
        <v>40</v>
      </c>
    </row>
    <row r="34" spans="1:10" x14ac:dyDescent="0.2">
      <c r="A34" s="3" t="s">
        <v>68</v>
      </c>
      <c r="B34" s="7">
        <v>178</v>
      </c>
      <c r="C34" s="7">
        <v>95</v>
      </c>
      <c r="D34" s="7">
        <v>83</v>
      </c>
      <c r="E34" s="7">
        <v>99</v>
      </c>
      <c r="F34" s="7">
        <v>47</v>
      </c>
      <c r="G34" s="7">
        <v>52</v>
      </c>
      <c r="H34" s="7">
        <v>79</v>
      </c>
      <c r="I34" s="7">
        <v>48</v>
      </c>
      <c r="J34" s="7">
        <v>31</v>
      </c>
    </row>
    <row r="35" spans="1:10" x14ac:dyDescent="0.2">
      <c r="A35" s="3" t="s">
        <v>69</v>
      </c>
      <c r="B35" s="7">
        <v>116</v>
      </c>
      <c r="C35" s="7">
        <v>67</v>
      </c>
      <c r="D35" s="7">
        <v>49</v>
      </c>
      <c r="E35" s="7">
        <v>57</v>
      </c>
      <c r="F35" s="7">
        <v>34</v>
      </c>
      <c r="G35" s="7">
        <v>23</v>
      </c>
      <c r="H35" s="7">
        <v>59</v>
      </c>
      <c r="I35" s="7">
        <v>33</v>
      </c>
      <c r="J35" s="7">
        <v>26</v>
      </c>
    </row>
    <row r="36" spans="1:10" x14ac:dyDescent="0.2">
      <c r="A36" s="3" t="s">
        <v>70</v>
      </c>
      <c r="B36" s="7">
        <v>83</v>
      </c>
      <c r="C36" s="7">
        <v>42</v>
      </c>
      <c r="D36" s="7">
        <v>41</v>
      </c>
      <c r="E36" s="7">
        <v>42</v>
      </c>
      <c r="F36" s="7">
        <v>21</v>
      </c>
      <c r="G36" s="7">
        <v>21</v>
      </c>
      <c r="H36" s="7">
        <v>41</v>
      </c>
      <c r="I36" s="7">
        <v>21</v>
      </c>
      <c r="J36" s="7">
        <v>20</v>
      </c>
    </row>
    <row r="37" spans="1:10" x14ac:dyDescent="0.2">
      <c r="A37" s="3" t="s">
        <v>71</v>
      </c>
      <c r="B37" s="7">
        <v>57</v>
      </c>
      <c r="C37" s="7">
        <v>33</v>
      </c>
      <c r="D37" s="7">
        <v>24</v>
      </c>
      <c r="E37" s="7">
        <v>23</v>
      </c>
      <c r="F37" s="7">
        <v>14</v>
      </c>
      <c r="G37" s="7">
        <v>9</v>
      </c>
      <c r="H37" s="7">
        <v>34</v>
      </c>
      <c r="I37" s="7">
        <v>19</v>
      </c>
      <c r="J37" s="7">
        <v>15</v>
      </c>
    </row>
    <row r="38" spans="1:10" x14ac:dyDescent="0.2">
      <c r="A38" s="3" t="s">
        <v>72</v>
      </c>
      <c r="B38" s="7">
        <v>31</v>
      </c>
      <c r="C38" s="7">
        <v>19</v>
      </c>
      <c r="D38" s="7">
        <v>12</v>
      </c>
      <c r="E38" s="7">
        <v>16</v>
      </c>
      <c r="F38" s="7">
        <v>12</v>
      </c>
      <c r="G38" s="7">
        <v>4</v>
      </c>
      <c r="H38" s="7">
        <v>15</v>
      </c>
      <c r="I38" s="7">
        <v>7</v>
      </c>
      <c r="J38" s="7">
        <v>8</v>
      </c>
    </row>
    <row r="39" spans="1:10" x14ac:dyDescent="0.2">
      <c r="A39" s="3" t="s">
        <v>73</v>
      </c>
      <c r="B39" s="7">
        <v>11</v>
      </c>
      <c r="C39" s="7">
        <v>4</v>
      </c>
      <c r="D39" s="7">
        <v>7</v>
      </c>
      <c r="E39" s="7">
        <v>7</v>
      </c>
      <c r="F39" s="7">
        <v>3</v>
      </c>
      <c r="G39" s="7">
        <v>4</v>
      </c>
      <c r="H39" s="7">
        <v>4</v>
      </c>
      <c r="I39" s="7">
        <v>1</v>
      </c>
      <c r="J39" s="7">
        <v>3</v>
      </c>
    </row>
    <row r="40" spans="1:10" x14ac:dyDescent="0.2">
      <c r="A40" s="3" t="s">
        <v>74</v>
      </c>
      <c r="B40" s="7">
        <v>9</v>
      </c>
      <c r="C40" s="7">
        <v>6</v>
      </c>
      <c r="D40" s="7">
        <v>3</v>
      </c>
      <c r="E40" s="7">
        <v>6</v>
      </c>
      <c r="F40" s="7">
        <v>5</v>
      </c>
      <c r="G40" s="7">
        <v>1</v>
      </c>
      <c r="H40" s="7">
        <v>3</v>
      </c>
      <c r="I40" s="7">
        <v>1</v>
      </c>
      <c r="J40" s="7">
        <v>2</v>
      </c>
    </row>
    <row r="41" spans="1:10" x14ac:dyDescent="0.2">
      <c r="A41" s="3" t="s">
        <v>75</v>
      </c>
      <c r="B41" s="7">
        <v>7</v>
      </c>
      <c r="C41" s="7">
        <v>2</v>
      </c>
      <c r="D41" s="7">
        <v>5</v>
      </c>
      <c r="E41" s="7">
        <v>3</v>
      </c>
      <c r="F41" s="7">
        <v>1</v>
      </c>
      <c r="G41" s="7">
        <v>2</v>
      </c>
      <c r="H41" s="7">
        <v>4</v>
      </c>
      <c r="I41" s="7">
        <v>1</v>
      </c>
      <c r="J41" s="7">
        <v>3</v>
      </c>
    </row>
    <row r="42" spans="1:10" x14ac:dyDescent="0.2">
      <c r="A42" s="3" t="s">
        <v>76</v>
      </c>
      <c r="B42" s="7">
        <v>5</v>
      </c>
      <c r="C42" s="7">
        <v>0</v>
      </c>
      <c r="D42" s="7">
        <v>5</v>
      </c>
      <c r="E42" s="7">
        <v>1</v>
      </c>
      <c r="F42" s="7">
        <v>0</v>
      </c>
      <c r="G42" s="7">
        <v>1</v>
      </c>
      <c r="H42" s="7">
        <v>4</v>
      </c>
      <c r="I42" s="7">
        <v>0</v>
      </c>
      <c r="J42" s="7">
        <v>4</v>
      </c>
    </row>
    <row r="43" spans="1:10" x14ac:dyDescent="0.2">
      <c r="A43" s="3" t="s">
        <v>115</v>
      </c>
      <c r="B43" s="7">
        <v>9</v>
      </c>
      <c r="C43" s="7">
        <v>5</v>
      </c>
      <c r="D43" s="7">
        <v>4</v>
      </c>
      <c r="E43" s="7">
        <v>3</v>
      </c>
      <c r="F43" s="7">
        <v>2</v>
      </c>
      <c r="G43" s="7">
        <v>1</v>
      </c>
      <c r="H43" s="7">
        <v>6</v>
      </c>
      <c r="I43" s="7">
        <v>3</v>
      </c>
      <c r="J43" s="7">
        <v>3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10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29.140625" style="3" customWidth="1"/>
    <col min="2" max="12" width="8.42578125" style="3" customWidth="1"/>
    <col min="13" max="16384" width="11.42578125" style="3"/>
  </cols>
  <sheetData>
    <row r="1" spans="1:12" x14ac:dyDescent="0.2">
      <c r="A1" s="2" t="s">
        <v>401</v>
      </c>
    </row>
    <row r="2" spans="1:12" x14ac:dyDescent="0.2">
      <c r="A2" s="4" t="s">
        <v>417</v>
      </c>
    </row>
    <row r="4" spans="1:12" s="2" customFormat="1" ht="25.5" x14ac:dyDescent="0.2">
      <c r="A4" s="5"/>
      <c r="B4" s="20" t="s">
        <v>90</v>
      </c>
      <c r="C4" s="20" t="s">
        <v>116</v>
      </c>
      <c r="D4" s="20" t="s">
        <v>117</v>
      </c>
      <c r="E4" s="20" t="s">
        <v>118</v>
      </c>
      <c r="F4" s="20" t="s">
        <v>121</v>
      </c>
      <c r="G4" s="20" t="s">
        <v>159</v>
      </c>
      <c r="H4" s="6" t="s">
        <v>160</v>
      </c>
      <c r="I4" s="6" t="s">
        <v>161</v>
      </c>
      <c r="J4" s="6" t="s">
        <v>162</v>
      </c>
      <c r="K4" s="6" t="s">
        <v>119</v>
      </c>
      <c r="L4" s="20" t="s">
        <v>120</v>
      </c>
    </row>
    <row r="5" spans="1:12" x14ac:dyDescent="0.2">
      <c r="A5" s="2" t="s">
        <v>90</v>
      </c>
      <c r="B5" s="15">
        <v>5607</v>
      </c>
      <c r="C5" s="15">
        <v>2936</v>
      </c>
      <c r="D5" s="15">
        <v>1890</v>
      </c>
      <c r="E5" s="15">
        <v>561</v>
      </c>
      <c r="F5" s="15">
        <v>147</v>
      </c>
      <c r="G5" s="15">
        <v>42</v>
      </c>
      <c r="H5" s="15">
        <v>13</v>
      </c>
      <c r="I5" s="15">
        <v>10</v>
      </c>
      <c r="J5" s="15">
        <v>3</v>
      </c>
      <c r="K5" s="15">
        <v>3</v>
      </c>
      <c r="L5" s="15">
        <v>2</v>
      </c>
    </row>
    <row r="6" spans="1:12" x14ac:dyDescent="0.2">
      <c r="A6" s="3" t="s">
        <v>220</v>
      </c>
      <c r="B6" s="10">
        <v>2975</v>
      </c>
      <c r="C6" s="10">
        <v>1289</v>
      </c>
      <c r="D6" s="10">
        <v>1173</v>
      </c>
      <c r="E6" s="10">
        <v>361</v>
      </c>
      <c r="F6" s="10">
        <v>100</v>
      </c>
      <c r="G6" s="10">
        <v>27</v>
      </c>
      <c r="H6" s="10">
        <v>11</v>
      </c>
      <c r="I6" s="10">
        <v>7</v>
      </c>
      <c r="J6" s="10">
        <v>2</v>
      </c>
      <c r="K6" s="10">
        <v>3</v>
      </c>
      <c r="L6" s="10">
        <v>2</v>
      </c>
    </row>
    <row r="7" spans="1:12" x14ac:dyDescent="0.2">
      <c r="A7" s="21" t="s">
        <v>396</v>
      </c>
      <c r="B7" s="10">
        <v>2717</v>
      </c>
      <c r="C7" s="7">
        <v>1186</v>
      </c>
      <c r="D7" s="7">
        <v>1068</v>
      </c>
      <c r="E7" s="7">
        <v>325</v>
      </c>
      <c r="F7" s="7">
        <v>89</v>
      </c>
      <c r="G7" s="7">
        <v>24</v>
      </c>
      <c r="H7" s="7">
        <v>11</v>
      </c>
      <c r="I7" s="7">
        <v>7</v>
      </c>
      <c r="J7" s="7">
        <v>2</v>
      </c>
      <c r="K7" s="7">
        <v>3</v>
      </c>
      <c r="L7" s="7">
        <v>2</v>
      </c>
    </row>
    <row r="8" spans="1:12" x14ac:dyDescent="0.2">
      <c r="A8" s="21" t="s">
        <v>314</v>
      </c>
      <c r="B8" s="10">
        <v>50</v>
      </c>
      <c r="C8" s="7">
        <v>14</v>
      </c>
      <c r="D8" s="7">
        <v>24</v>
      </c>
      <c r="E8" s="7">
        <v>7</v>
      </c>
      <c r="F8" s="7">
        <v>3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10">
        <v>0</v>
      </c>
    </row>
    <row r="9" spans="1:12" x14ac:dyDescent="0.2">
      <c r="A9" s="21" t="s">
        <v>170</v>
      </c>
      <c r="B9" s="10">
        <v>208</v>
      </c>
      <c r="C9" s="10">
        <v>89</v>
      </c>
      <c r="D9" s="10">
        <v>81</v>
      </c>
      <c r="E9" s="10">
        <v>29</v>
      </c>
      <c r="F9" s="10">
        <v>8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</row>
    <row r="10" spans="1:12" x14ac:dyDescent="0.2">
      <c r="A10" s="3" t="s">
        <v>221</v>
      </c>
      <c r="B10" s="10">
        <v>2632</v>
      </c>
      <c r="C10" s="10">
        <v>1647</v>
      </c>
      <c r="D10" s="10">
        <v>717</v>
      </c>
      <c r="E10" s="10">
        <v>200</v>
      </c>
      <c r="F10" s="10">
        <v>47</v>
      </c>
      <c r="G10" s="10">
        <v>15</v>
      </c>
      <c r="H10" s="10">
        <v>2</v>
      </c>
      <c r="I10" s="10">
        <v>3</v>
      </c>
      <c r="J10" s="10">
        <v>1</v>
      </c>
      <c r="K10" s="10">
        <v>0</v>
      </c>
      <c r="L10" s="10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60</vt:i4>
      </vt:variant>
    </vt:vector>
  </HeadingPairs>
  <TitlesOfParts>
    <vt:vector size="60" baseType="lpstr">
      <vt:lpstr>NAIXEMENTS</vt:lpstr>
      <vt:lpstr>N.1</vt:lpstr>
      <vt:lpstr>N.2</vt:lpstr>
      <vt:lpstr>N.3</vt:lpstr>
      <vt:lpstr>N.4</vt:lpstr>
      <vt:lpstr>N.5</vt:lpstr>
      <vt:lpstr>N.6</vt:lpstr>
      <vt:lpstr>N.7</vt:lpstr>
      <vt:lpstr>N.8</vt:lpstr>
      <vt:lpstr>N.9</vt:lpstr>
      <vt:lpstr>N.10</vt:lpstr>
      <vt:lpstr>N.11</vt:lpstr>
      <vt:lpstr>N.12</vt:lpstr>
      <vt:lpstr>N.13</vt:lpstr>
      <vt:lpstr>N.14</vt:lpstr>
      <vt:lpstr>N.15</vt:lpstr>
      <vt:lpstr>N.16</vt:lpstr>
      <vt:lpstr>N.17</vt:lpstr>
      <vt:lpstr>N.18</vt:lpstr>
      <vt:lpstr>N.19</vt:lpstr>
      <vt:lpstr>N.20</vt:lpstr>
      <vt:lpstr>MFT</vt:lpstr>
      <vt:lpstr>MFT.1</vt:lpstr>
      <vt:lpstr>MFT.2</vt:lpstr>
      <vt:lpstr>MFT.3</vt:lpstr>
      <vt:lpstr>MFT.4</vt:lpstr>
      <vt:lpstr>MFT.5</vt:lpstr>
      <vt:lpstr>MFT.6</vt:lpstr>
      <vt:lpstr>PARTS</vt:lpstr>
      <vt:lpstr>P.1</vt:lpstr>
      <vt:lpstr>P.2</vt:lpstr>
      <vt:lpstr>P.3</vt:lpstr>
      <vt:lpstr>P.4</vt:lpstr>
      <vt:lpstr>P.5</vt:lpstr>
      <vt:lpstr>P.6</vt:lpstr>
      <vt:lpstr>P.7</vt:lpstr>
      <vt:lpstr>P.8</vt:lpstr>
      <vt:lpstr>MATRIMONIS</vt:lpstr>
      <vt:lpstr>M.1</vt:lpstr>
      <vt:lpstr>M.2</vt:lpstr>
      <vt:lpstr>M.3</vt:lpstr>
      <vt:lpstr>M.4</vt:lpstr>
      <vt:lpstr>M.5</vt:lpstr>
      <vt:lpstr>M.6</vt:lpstr>
      <vt:lpstr>M.7</vt:lpstr>
      <vt:lpstr>M.8</vt:lpstr>
      <vt:lpstr>DEFUNCIONS</vt:lpstr>
      <vt:lpstr>D.1</vt:lpstr>
      <vt:lpstr>D.2</vt:lpstr>
      <vt:lpstr>D.3</vt:lpstr>
      <vt:lpstr>D.4</vt:lpstr>
      <vt:lpstr>D.5</vt:lpstr>
      <vt:lpstr>D.6</vt:lpstr>
      <vt:lpstr>D.7</vt:lpstr>
      <vt:lpstr>ANNEX</vt:lpstr>
      <vt:lpstr>A.1</vt:lpstr>
      <vt:lpstr>A.2</vt:lpstr>
      <vt:lpstr>A.3</vt:lpstr>
      <vt:lpstr>A.4</vt:lpstr>
      <vt:lpstr>A.5</vt:lpstr>
    </vt:vector>
  </TitlesOfParts>
  <Company>ajt. de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VALENCIA</dc:creator>
  <cp:lastModifiedBy>Julia Badenes Vázquez</cp:lastModifiedBy>
  <cp:lastPrinted>2023-12-21T08:15:59Z</cp:lastPrinted>
  <dcterms:created xsi:type="dcterms:W3CDTF">2002-04-24T08:20:16Z</dcterms:created>
  <dcterms:modified xsi:type="dcterms:W3CDTF">2023-12-21T08:48:25Z</dcterms:modified>
</cp:coreProperties>
</file>