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Publicaciones\Movimiento Natural de la Población Valencia Siglo XX\MNP WEB\Datos anuales\2017\"/>
    </mc:Choice>
  </mc:AlternateContent>
  <bookViews>
    <workbookView xWindow="108" yWindow="5556" windowWidth="17256" windowHeight="4500" tabRatio="803"/>
  </bookViews>
  <sheets>
    <sheet name="NAIXEMENTS" sheetId="68" r:id="rId1"/>
    <sheet name="N.1" sheetId="69" r:id="rId2"/>
    <sheet name="N.2" sheetId="70" r:id="rId3"/>
    <sheet name="N.3" sheetId="71" r:id="rId4"/>
    <sheet name="N.4" sheetId="72" r:id="rId5"/>
    <sheet name="N.5" sheetId="73" r:id="rId6"/>
    <sheet name="N.6" sheetId="74" r:id="rId7"/>
    <sheet name="N.7" sheetId="75" r:id="rId8"/>
    <sheet name="N.8" sheetId="76" r:id="rId9"/>
    <sheet name="N.9" sheetId="77" r:id="rId10"/>
    <sheet name="N.10" sheetId="78" r:id="rId11"/>
    <sheet name="N.11" sheetId="79" r:id="rId12"/>
    <sheet name="N.12" sheetId="80" r:id="rId13"/>
    <sheet name="N.13" sheetId="81" r:id="rId14"/>
    <sheet name="N.14" sheetId="82" r:id="rId15"/>
    <sheet name="N.15" sheetId="83" r:id="rId16"/>
    <sheet name="N.16" sheetId="101" r:id="rId17"/>
    <sheet name="N.17" sheetId="85" r:id="rId18"/>
    <sheet name="N.18" sheetId="86" r:id="rId19"/>
    <sheet name="N.19" sheetId="87" r:id="rId20"/>
    <sheet name="N.20" sheetId="88" r:id="rId21"/>
    <sheet name="N.21" sheetId="89" r:id="rId22"/>
    <sheet name="N.22" sheetId="99" r:id="rId23"/>
    <sheet name="N.23" sheetId="90" r:id="rId24"/>
    <sheet name="N.24" sheetId="91" r:id="rId25"/>
    <sheet name="MFT" sheetId="29" r:id="rId26"/>
    <sheet name="MFT.1" sheetId="11" r:id="rId27"/>
    <sheet name="MFT.2" sheetId="33" r:id="rId28"/>
    <sheet name="MFT.3" sheetId="36" r:id="rId29"/>
    <sheet name="MFT.4" sheetId="37" r:id="rId30"/>
    <sheet name="MFT.5" sheetId="60" r:id="rId31"/>
    <sheet name="MFT.6" sheetId="59" r:id="rId32"/>
    <sheet name="PARTS" sheetId="30" r:id="rId33"/>
    <sheet name="P.1" sheetId="9" r:id="rId34"/>
    <sheet name="P.2" sheetId="34" r:id="rId35"/>
    <sheet name="P.3" sheetId="40" r:id="rId36"/>
    <sheet name="P.4" sheetId="100" r:id="rId37"/>
    <sheet name="P.5" sheetId="8" r:id="rId38"/>
    <sheet name="P.6" sheetId="39" r:id="rId39"/>
    <sheet name="P.7" sheetId="38" r:id="rId40"/>
    <sheet name="MATRIMONIS" sheetId="31" r:id="rId41"/>
    <sheet name="M.1" sheetId="63" r:id="rId42"/>
    <sheet name="M.2" sheetId="5" r:id="rId43"/>
    <sheet name="M.3" sheetId="42" r:id="rId44"/>
    <sheet name="M.4" sheetId="67" r:id="rId45"/>
    <sheet name="M.5" sheetId="66" r:id="rId46"/>
    <sheet name="M.6" sheetId="65" r:id="rId47"/>
    <sheet name="M.7" sheetId="64" r:id="rId48"/>
    <sheet name="M.8" sheetId="27" r:id="rId49"/>
    <sheet name="M.9" sheetId="41" r:id="rId50"/>
    <sheet name="M.10" sheetId="7" r:id="rId51"/>
    <sheet name="DEFUNCIONS" sheetId="32" r:id="rId52"/>
    <sheet name="D.1" sheetId="26" r:id="rId53"/>
    <sheet name="D.2" sheetId="35" r:id="rId54"/>
    <sheet name="D.3" sheetId="25" r:id="rId55"/>
    <sheet name="D.4" sheetId="24" r:id="rId56"/>
    <sheet name="D.5" sheetId="23" r:id="rId57"/>
    <sheet name="D.6" sheetId="49" r:id="rId58"/>
    <sheet name="D.7" sheetId="61" r:id="rId59"/>
    <sheet name="D.8" sheetId="62" r:id="rId60"/>
    <sheet name="D.9" sheetId="102" r:id="rId61"/>
    <sheet name="ANEXE" sheetId="92" r:id="rId62"/>
    <sheet name="A.1" sheetId="93" r:id="rId63"/>
    <sheet name="A.2" sheetId="94" r:id="rId64"/>
    <sheet name="A.3" sheetId="95" r:id="rId65"/>
    <sheet name="A.4" sheetId="96" r:id="rId66"/>
    <sheet name="A.5" sheetId="97" r:id="rId67"/>
  </sheets>
  <calcPr calcId="152511"/>
</workbook>
</file>

<file path=xl/calcChain.xml><?xml version="1.0" encoding="utf-8"?>
<calcChain xmlns="http://schemas.openxmlformats.org/spreadsheetml/2006/main">
  <c r="C20" i="95" l="1"/>
  <c r="D16" i="66" l="1"/>
  <c r="D15" i="66"/>
  <c r="D14" i="66"/>
  <c r="D13" i="66"/>
  <c r="D12" i="66"/>
  <c r="D11" i="66"/>
  <c r="D10" i="66"/>
  <c r="D9" i="66"/>
  <c r="D7" i="66"/>
  <c r="C8" i="66"/>
  <c r="E8" i="66"/>
  <c r="F8" i="66"/>
  <c r="G8" i="66"/>
  <c r="H8" i="66"/>
  <c r="I8" i="66"/>
  <c r="J8" i="66"/>
  <c r="K8" i="66"/>
  <c r="L8" i="66"/>
  <c r="M8" i="66"/>
  <c r="B8" i="66"/>
  <c r="D6" i="66"/>
  <c r="E5" i="42"/>
  <c r="C7" i="36"/>
  <c r="D7" i="36"/>
  <c r="B7" i="36"/>
  <c r="D8" i="66" l="1"/>
  <c r="G5" i="91"/>
  <c r="F5" i="91"/>
  <c r="E5" i="91"/>
  <c r="D5" i="91"/>
  <c r="C5" i="91"/>
  <c r="K7" i="91"/>
  <c r="K8" i="91"/>
  <c r="K9" i="91"/>
  <c r="K10" i="91"/>
  <c r="K11" i="91"/>
  <c r="K12" i="91"/>
  <c r="K13" i="91"/>
  <c r="K14" i="91"/>
  <c r="K15" i="91"/>
  <c r="K16" i="91"/>
  <c r="K17" i="91"/>
  <c r="K18" i="91"/>
  <c r="K19" i="91"/>
  <c r="K20" i="91"/>
  <c r="K21" i="91"/>
  <c r="K22" i="91"/>
  <c r="K23" i="91"/>
  <c r="K24" i="91"/>
  <c r="K25" i="91"/>
  <c r="K26" i="91"/>
  <c r="K27" i="91"/>
  <c r="K28" i="91"/>
  <c r="K29" i="91"/>
  <c r="K30" i="91"/>
  <c r="K31" i="91"/>
  <c r="K32" i="91"/>
  <c r="K33" i="91"/>
  <c r="K34" i="91"/>
  <c r="K35" i="91"/>
  <c r="K36" i="91"/>
  <c r="K37" i="91"/>
  <c r="K38" i="91"/>
  <c r="K39" i="91"/>
  <c r="K6" i="91"/>
  <c r="K5" i="91"/>
  <c r="D6" i="78"/>
  <c r="C19" i="95" l="1"/>
  <c r="C18" i="95"/>
  <c r="B5" i="97" l="1"/>
  <c r="C7" i="91" l="1"/>
  <c r="C8" i="91"/>
  <c r="C9" i="91"/>
  <c r="C10" i="91"/>
  <c r="C11" i="91"/>
  <c r="C12" i="91"/>
  <c r="C13" i="91"/>
  <c r="C14" i="91"/>
  <c r="C15" i="91"/>
  <c r="C16" i="91"/>
  <c r="C17" i="91"/>
  <c r="C18" i="91"/>
  <c r="C19" i="91"/>
  <c r="C20" i="91"/>
  <c r="C21" i="91"/>
  <c r="C22" i="91"/>
  <c r="C23" i="91"/>
  <c r="C24" i="91"/>
  <c r="C25" i="91"/>
  <c r="C26" i="91"/>
  <c r="C27" i="91"/>
  <c r="C28" i="91"/>
  <c r="C29" i="91"/>
  <c r="C30" i="91"/>
  <c r="C31" i="91"/>
  <c r="C32" i="91"/>
  <c r="C33" i="91"/>
  <c r="C34" i="91"/>
  <c r="C35" i="91"/>
  <c r="C36" i="91"/>
  <c r="C37" i="91"/>
  <c r="C38" i="91"/>
  <c r="C39" i="91"/>
  <c r="C40" i="91"/>
  <c r="C41" i="91"/>
  <c r="C42" i="91"/>
  <c r="C6" i="91"/>
  <c r="C5" i="42" l="1"/>
  <c r="B24" i="94" l="1"/>
  <c r="B6" i="97"/>
  <c r="B7" i="97"/>
  <c r="B8" i="97"/>
  <c r="B9" i="97"/>
  <c r="B10" i="97" s="1"/>
  <c r="B5" i="94"/>
  <c r="B8" i="94" s="1"/>
  <c r="E8" i="42"/>
  <c r="E7" i="42"/>
  <c r="E6" i="42"/>
  <c r="C16" i="96"/>
  <c r="C8" i="42"/>
  <c r="C13" i="95" s="1"/>
  <c r="C12" i="95"/>
  <c r="C11" i="95"/>
  <c r="C10" i="95"/>
  <c r="C9" i="95"/>
  <c r="C8" i="95"/>
  <c r="C7" i="95"/>
  <c r="C5" i="95"/>
  <c r="C6" i="95" s="1"/>
  <c r="C19" i="96"/>
  <c r="C18" i="96"/>
  <c r="C17" i="96"/>
  <c r="D5" i="25"/>
  <c r="C14" i="96" s="1"/>
  <c r="C5" i="25"/>
  <c r="C13" i="96" s="1"/>
  <c r="B5" i="25"/>
  <c r="C7" i="96"/>
  <c r="C11" i="96" s="1"/>
  <c r="C6" i="96"/>
  <c r="C10" i="96" s="1"/>
  <c r="C5" i="96"/>
  <c r="C9" i="96" s="1"/>
  <c r="B32" i="94"/>
  <c r="B31" i="94"/>
  <c r="B27" i="94"/>
  <c r="B26" i="94"/>
  <c r="B25" i="94"/>
  <c r="B23" i="94"/>
  <c r="B22" i="94"/>
  <c r="B21" i="94"/>
  <c r="B20" i="94"/>
  <c r="B11" i="94"/>
  <c r="B12" i="94"/>
  <c r="B13" i="94"/>
  <c r="B14" i="94"/>
  <c r="B9" i="94"/>
  <c r="B10" i="94" s="1"/>
  <c r="B6" i="94"/>
  <c r="C6" i="42"/>
  <c r="C7" i="42"/>
  <c r="B15" i="94" l="1"/>
  <c r="C15" i="96"/>
  <c r="B30" i="94"/>
  <c r="C12" i="96"/>
  <c r="B7" i="94"/>
  <c r="B33" i="94"/>
  <c r="C8" i="96"/>
</calcChain>
</file>

<file path=xl/sharedStrings.xml><?xml version="1.0" encoding="utf-8"?>
<sst xmlns="http://schemas.openxmlformats.org/spreadsheetml/2006/main" count="1881" uniqueCount="952">
  <si>
    <t>Treballadores a l'agricultura i pesca</t>
  </si>
  <si>
    <t>Treballadores dels servicis de restauració</t>
  </si>
  <si>
    <t>Personal dels servicis de restauració</t>
  </si>
  <si>
    <t>Treballadors a l'agricultura i pesca</t>
  </si>
  <si>
    <t>Amb complicacions</t>
  </si>
  <si>
    <t>M.9 Residents a València que han contret matrimoni per sexe, lloc d'inscripció i lloc on han fixat la seua residència</t>
  </si>
  <si>
    <t>Naixements</t>
  </si>
  <si>
    <t>Relació de masculinitat al naixement</t>
  </si>
  <si>
    <t>Índex sintètic de fecunditat</t>
  </si>
  <si>
    <t>Taxa bruta de reproducció</t>
  </si>
  <si>
    <t>Edat mitjana a la maternitat per al primer naixement</t>
  </si>
  <si>
    <t>Percentatge de naixements de progenitors estrangers</t>
  </si>
  <si>
    <t>Percentatge de naixements en parts múltiples</t>
  </si>
  <si>
    <t>Percentatge de parts múltiples</t>
  </si>
  <si>
    <t>Nombre de defuncions</t>
  </si>
  <si>
    <t>Nombre de matrimonis</t>
  </si>
  <si>
    <t>Percentatge de matrimonis exclusivament civils</t>
  </si>
  <si>
    <t>Mitjana de les edats al matrimoni</t>
  </si>
  <si>
    <t>Edat mitjana a la nupcialitat</t>
  </si>
  <si>
    <t>Saldo associat a la nupcialitat</t>
  </si>
  <si>
    <t>Taxa de mortalitat neonatal</t>
  </si>
  <si>
    <t>Taxa de mortalitat de població major de 64 anys</t>
  </si>
  <si>
    <t>Percentatge de defuncions de població estrangera</t>
  </si>
  <si>
    <t>Creixement Vegetatiu</t>
  </si>
  <si>
    <t>Taxa de creixement vegetatiu</t>
  </si>
  <si>
    <t>A.1 Població de dret calculada a 1 de juliol a València per edat i sexe</t>
  </si>
  <si>
    <t>Percentatge de primers naixements</t>
  </si>
  <si>
    <t>Percentatge de segons naixements</t>
  </si>
  <si>
    <t>Percentatge de tercers naixements</t>
  </si>
  <si>
    <t>Percentatge de cuarts naixements</t>
  </si>
  <si>
    <t>Percentatge de cinqués naixements o més</t>
  </si>
  <si>
    <t>Percentatge de naixements prematurs</t>
  </si>
  <si>
    <t>Percentatge de naixements en part amb cesàrea</t>
  </si>
  <si>
    <t>Percentatge de naixements amb insuficiència ponderal</t>
  </si>
  <si>
    <t>Percentatges de naixements de mare estrangera</t>
  </si>
  <si>
    <t xml:space="preserve">Percentatge de naixements de pare estranger </t>
  </si>
  <si>
    <t>Edat mitjana a la maternitat per al tercer naixement</t>
  </si>
  <si>
    <t>Edat mitjana a la maternitat per al segon naixement</t>
  </si>
  <si>
    <t>Interval protogenèsic mitjà</t>
  </si>
  <si>
    <t>Interval intergenèsic mitjà</t>
  </si>
  <si>
    <t>Percentatge de nascuts respecte alumbrats</t>
  </si>
  <si>
    <t>Percentatge de nascuts en parts múltiples respecte alumbrats en parts múltiples</t>
  </si>
  <si>
    <t>Taxa de mortalitat fetal tardana</t>
  </si>
  <si>
    <t>Treball dels servicis de restauració, personals, protecció i venda als comerços</t>
  </si>
  <si>
    <t>M.9 Residents a València que han contret matrimoni, per sexe, lloc d'inscripció i lloc on han fixat la seua residència</t>
  </si>
  <si>
    <t>El matrimoni s'inscriu a València</t>
  </si>
  <si>
    <t>El matrimoni s'inscriu i fixa la seua residència a València</t>
  </si>
  <si>
    <t>100 i més</t>
  </si>
  <si>
    <t>≥ 100 Anys</t>
  </si>
  <si>
    <t xml:space="preserve">    De 100 i més</t>
  </si>
  <si>
    <t>Asistència personal sanitari</t>
  </si>
  <si>
    <t>Sí</t>
  </si>
  <si>
    <t>No</t>
  </si>
  <si>
    <t> Abril</t>
  </si>
  <si>
    <t> Octubre</t>
  </si>
  <si>
    <t> De 20 a 24</t>
  </si>
  <si>
    <t> De 25 a 29</t>
  </si>
  <si>
    <t> De 30 a 34</t>
  </si>
  <si>
    <t> De 35 a 39</t>
  </si>
  <si>
    <t> De 40 a 44</t>
  </si>
  <si>
    <t> De 45 a 49</t>
  </si>
  <si>
    <t> De 50 a 54</t>
  </si>
  <si>
    <t> De 55 a 59</t>
  </si>
  <si>
    <t> De 60 a 64</t>
  </si>
  <si>
    <t xml:space="preserve">    De 15</t>
  </si>
  <si>
    <t xml:space="preserve">    De 16</t>
  </si>
  <si>
    <t xml:space="preserve">    De 17</t>
  </si>
  <si>
    <t xml:space="preserve">    De 18</t>
  </si>
  <si>
    <t xml:space="preserve">    De 19</t>
  </si>
  <si>
    <t xml:space="preserve">    De 20</t>
  </si>
  <si>
    <t xml:space="preserve">    De 21</t>
  </si>
  <si>
    <t xml:space="preserve">    De 22</t>
  </si>
  <si>
    <t xml:space="preserve">    De 23</t>
  </si>
  <si>
    <t xml:space="preserve">    De 24</t>
  </si>
  <si>
    <t xml:space="preserve">    De 25</t>
  </si>
  <si>
    <t xml:space="preserve">    De 26</t>
  </si>
  <si>
    <t xml:space="preserve">    De 27</t>
  </si>
  <si>
    <t xml:space="preserve">    De 28</t>
  </si>
  <si>
    <t xml:space="preserve">    De 29</t>
  </si>
  <si>
    <t xml:space="preserve">    De 30</t>
  </si>
  <si>
    <t xml:space="preserve">    De 31</t>
  </si>
  <si>
    <t xml:space="preserve">    De 32</t>
  </si>
  <si>
    <t xml:space="preserve">    De 33</t>
  </si>
  <si>
    <t xml:space="preserve">    De 34</t>
  </si>
  <si>
    <t xml:space="preserve">    De 35</t>
  </si>
  <si>
    <t xml:space="preserve">    De 36</t>
  </si>
  <si>
    <t xml:space="preserve">    De 37</t>
  </si>
  <si>
    <t xml:space="preserve">    De 38</t>
  </si>
  <si>
    <t xml:space="preserve">    De 39</t>
  </si>
  <si>
    <t xml:space="preserve">    De 40</t>
  </si>
  <si>
    <t xml:space="preserve">    De 41</t>
  </si>
  <si>
    <t xml:space="preserve">    De 42</t>
  </si>
  <si>
    <t xml:space="preserve">    De 43</t>
  </si>
  <si>
    <t xml:space="preserve">    De 44</t>
  </si>
  <si>
    <t xml:space="preserve">    De 45</t>
  </si>
  <si>
    <t xml:space="preserve">    De 46</t>
  </si>
  <si>
    <t xml:space="preserve">    De 47</t>
  </si>
  <si>
    <t xml:space="preserve">    De 48</t>
  </si>
  <si>
    <t xml:space="preserve">    De 49</t>
  </si>
  <si>
    <t> Total</t>
  </si>
  <si>
    <t> Dobles</t>
  </si>
  <si>
    <t> Triples</t>
  </si>
  <si>
    <t xml:space="preserve">      De 15 a 19</t>
  </si>
  <si>
    <t xml:space="preserve">      De 20 a 24</t>
  </si>
  <si>
    <t xml:space="preserve">      De 25 a 29</t>
  </si>
  <si>
    <t xml:space="preserve">      De 30 a 34</t>
  </si>
  <si>
    <t xml:space="preserve">      De 35 a 39</t>
  </si>
  <si>
    <t xml:space="preserve">      De 40 a 44</t>
  </si>
  <si>
    <t xml:space="preserve">      De 45 a 49</t>
  </si>
  <si>
    <t xml:space="preserve">    De 15 a 19</t>
  </si>
  <si>
    <t xml:space="preserve">    De 20 a 24</t>
  </si>
  <si>
    <t xml:space="preserve">    De 25 a 29</t>
  </si>
  <si>
    <t xml:space="preserve">    De 30 a 34</t>
  </si>
  <si>
    <t xml:space="preserve">    De 35 a 39</t>
  </si>
  <si>
    <t xml:space="preserve">    De 40 a 44</t>
  </si>
  <si>
    <t xml:space="preserve">    De 45 a 49</t>
  </si>
  <si>
    <t xml:space="preserve">    De 50</t>
  </si>
  <si>
    <t xml:space="preserve">    De 51</t>
  </si>
  <si>
    <t xml:space="preserve">    De 52</t>
  </si>
  <si>
    <t xml:space="preserve">    De 53</t>
  </si>
  <si>
    <t xml:space="preserve">    De 54</t>
  </si>
  <si>
    <t xml:space="preserve">    De 55</t>
  </si>
  <si>
    <t xml:space="preserve">    De 56</t>
  </si>
  <si>
    <t xml:space="preserve">    De 57</t>
  </si>
  <si>
    <t xml:space="preserve">    De 58</t>
  </si>
  <si>
    <t xml:space="preserve">    De 59</t>
  </si>
  <si>
    <t xml:space="preserve">    De   2</t>
  </si>
  <si>
    <t xml:space="preserve">    De   3</t>
  </si>
  <si>
    <t xml:space="preserve">    De   4</t>
  </si>
  <si>
    <t xml:space="preserve">    De   5</t>
  </si>
  <si>
    <t xml:space="preserve">    De   6</t>
  </si>
  <si>
    <t xml:space="preserve">    De   7</t>
  </si>
  <si>
    <t xml:space="preserve">    De   8</t>
  </si>
  <si>
    <t xml:space="preserve">    De   9</t>
  </si>
  <si>
    <t xml:space="preserve">    De  10</t>
  </si>
  <si>
    <t xml:space="preserve">    De  11</t>
  </si>
  <si>
    <t xml:space="preserve">    De  12</t>
  </si>
  <si>
    <t xml:space="preserve">    De  13</t>
  </si>
  <si>
    <t xml:space="preserve">    De  14</t>
  </si>
  <si>
    <t xml:space="preserve">    De  15</t>
  </si>
  <si>
    <t xml:space="preserve">    De  16</t>
  </si>
  <si>
    <t xml:space="preserve">    De  17</t>
  </si>
  <si>
    <t xml:space="preserve">    De  18</t>
  </si>
  <si>
    <t xml:space="preserve">    De  19</t>
  </si>
  <si>
    <t xml:space="preserve">    De  20</t>
  </si>
  <si>
    <t xml:space="preserve">    De  21</t>
  </si>
  <si>
    <t xml:space="preserve">    De  22</t>
  </si>
  <si>
    <t xml:space="preserve">    De  23</t>
  </si>
  <si>
    <t xml:space="preserve">    De  24</t>
  </si>
  <si>
    <t xml:space="preserve">    De  25</t>
  </si>
  <si>
    <t xml:space="preserve">    De  26</t>
  </si>
  <si>
    <t xml:space="preserve">    De  27</t>
  </si>
  <si>
    <t xml:space="preserve">    De  28</t>
  </si>
  <si>
    <t xml:space="preserve">    De  29</t>
  </si>
  <si>
    <t xml:space="preserve">    De  30</t>
  </si>
  <si>
    <t xml:space="preserve">    De  31</t>
  </si>
  <si>
    <t xml:space="preserve">    De  32</t>
  </si>
  <si>
    <t xml:space="preserve">    De  33</t>
  </si>
  <si>
    <t xml:space="preserve">    De  34</t>
  </si>
  <si>
    <t xml:space="preserve">    De  35</t>
  </si>
  <si>
    <t xml:space="preserve">    De  36</t>
  </si>
  <si>
    <t xml:space="preserve">    De  37</t>
  </si>
  <si>
    <t xml:space="preserve">    De  38</t>
  </si>
  <si>
    <t xml:space="preserve">    De  39</t>
  </si>
  <si>
    <t xml:space="preserve">    De  40</t>
  </si>
  <si>
    <t xml:space="preserve">    De  41</t>
  </si>
  <si>
    <t xml:space="preserve">    De  42</t>
  </si>
  <si>
    <t xml:space="preserve">    De  43</t>
  </si>
  <si>
    <t xml:space="preserve">    De  44</t>
  </si>
  <si>
    <t xml:space="preserve">    De  45</t>
  </si>
  <si>
    <t xml:space="preserve">    De  46</t>
  </si>
  <si>
    <t xml:space="preserve">    De  47</t>
  </si>
  <si>
    <t xml:space="preserve">    De  48</t>
  </si>
  <si>
    <t xml:space="preserve">    De  49</t>
  </si>
  <si>
    <t xml:space="preserve">    De  50</t>
  </si>
  <si>
    <t xml:space="preserve">    De  51</t>
  </si>
  <si>
    <t xml:space="preserve">    De  52</t>
  </si>
  <si>
    <t xml:space="preserve">    De  53</t>
  </si>
  <si>
    <t xml:space="preserve">    De  54</t>
  </si>
  <si>
    <t xml:space="preserve">    De  55</t>
  </si>
  <si>
    <t xml:space="preserve">    De  56</t>
  </si>
  <si>
    <t xml:space="preserve">    De  57</t>
  </si>
  <si>
    <t xml:space="preserve">    De  58</t>
  </si>
  <si>
    <t xml:space="preserve">    De  59</t>
  </si>
  <si>
    <t xml:space="preserve">    De  60</t>
  </si>
  <si>
    <t xml:space="preserve">    De  61</t>
  </si>
  <si>
    <t xml:space="preserve">    De  62</t>
  </si>
  <si>
    <t xml:space="preserve">    De  63</t>
  </si>
  <si>
    <t xml:space="preserve">    De  64</t>
  </si>
  <si>
    <t xml:space="preserve">    De  65</t>
  </si>
  <si>
    <t xml:space="preserve">    De  66</t>
  </si>
  <si>
    <t xml:space="preserve">    De  67</t>
  </si>
  <si>
    <t xml:space="preserve">    De  68</t>
  </si>
  <si>
    <t xml:space="preserve">    De  69</t>
  </si>
  <si>
    <t xml:space="preserve">    De  70</t>
  </si>
  <si>
    <t xml:space="preserve">    De  71</t>
  </si>
  <si>
    <t xml:space="preserve">    De  72</t>
  </si>
  <si>
    <t xml:space="preserve">    De  73</t>
  </si>
  <si>
    <t xml:space="preserve">    De  74</t>
  </si>
  <si>
    <t xml:space="preserve">    De  75</t>
  </si>
  <si>
    <t xml:space="preserve">    De  76</t>
  </si>
  <si>
    <t xml:space="preserve">    De  77</t>
  </si>
  <si>
    <t xml:space="preserve">    De  78</t>
  </si>
  <si>
    <t xml:space="preserve">    De  79</t>
  </si>
  <si>
    <t xml:space="preserve">    De  80</t>
  </si>
  <si>
    <t xml:space="preserve">    De  81</t>
  </si>
  <si>
    <t xml:space="preserve">    De  82</t>
  </si>
  <si>
    <t xml:space="preserve">    De  83</t>
  </si>
  <si>
    <t xml:space="preserve">    De  84</t>
  </si>
  <si>
    <t xml:space="preserve">    De  85</t>
  </si>
  <si>
    <t xml:space="preserve">    De  86</t>
  </si>
  <si>
    <t xml:space="preserve">    De  87</t>
  </si>
  <si>
    <t xml:space="preserve">    De  88</t>
  </si>
  <si>
    <t xml:space="preserve">    De  89</t>
  </si>
  <si>
    <t xml:space="preserve">    De  90</t>
  </si>
  <si>
    <t xml:space="preserve">    De  91</t>
  </si>
  <si>
    <t xml:space="preserve">    De  92</t>
  </si>
  <si>
    <t xml:space="preserve">    De  93</t>
  </si>
  <si>
    <t xml:space="preserve">    De  94</t>
  </si>
  <si>
    <t xml:space="preserve">    De  95</t>
  </si>
  <si>
    <t xml:space="preserve">    De  96</t>
  </si>
  <si>
    <t xml:space="preserve">    De  97</t>
  </si>
  <si>
    <t xml:space="preserve">    De  98</t>
  </si>
  <si>
    <t xml:space="preserve">    De  99</t>
  </si>
  <si>
    <t>Total</t>
  </si>
  <si>
    <t>Dobles</t>
  </si>
  <si>
    <t>Triples</t>
  </si>
  <si>
    <t>València</t>
  </si>
  <si>
    <t> Tots els naixements</t>
  </si>
  <si>
    <t>Homes</t>
  </si>
  <si>
    <t>Dones</t>
  </si>
  <si>
    <t> De mare casada</t>
  </si>
  <si>
    <t> De mare no casada</t>
  </si>
  <si>
    <t>Gener</t>
  </si>
  <si>
    <t>Febrer</t>
  </si>
  <si>
    <t>Març</t>
  </si>
  <si>
    <t> Juny</t>
  </si>
  <si>
    <t>Juliol</t>
  </si>
  <si>
    <t> Agost</t>
  </si>
  <si>
    <t> Setembre</t>
  </si>
  <si>
    <t> Novembre</t>
  </si>
  <si>
    <t> Desembre</t>
  </si>
  <si>
    <t>Assistit per personal sanitari</t>
  </si>
  <si>
    <t>No assistit per personal sanitari</t>
  </si>
  <si>
    <t>Al domicili</t>
  </si>
  <si>
    <t>A un centre sanitari</t>
  </si>
  <si>
    <t>A un altre lloc</t>
  </si>
  <si>
    <t>A Terme</t>
  </si>
  <si>
    <t>Prematurs</t>
  </si>
  <si>
    <t>Edat de la mare</t>
  </si>
  <si>
    <t> Totes les edats</t>
  </si>
  <si>
    <t> Menys de 20</t>
  </si>
  <si>
    <t>Edat del pare</t>
  </si>
  <si>
    <t> De 65 i més</t>
  </si>
  <si>
    <t> No hi consta</t>
  </si>
  <si>
    <t xml:space="preserve">    Menys de 15</t>
  </si>
  <si>
    <t xml:space="preserve">    De 50 i més</t>
  </si>
  <si>
    <t>Totes les edats</t>
  </si>
  <si>
    <t> Primer</t>
  </si>
  <si>
    <t> Segon</t>
  </si>
  <si>
    <t> Tercer</t>
  </si>
  <si>
    <t>Nové</t>
  </si>
  <si>
    <t>Desé i més</t>
  </si>
  <si>
    <t> Quart</t>
  </si>
  <si>
    <t>A terme</t>
  </si>
  <si>
    <t> Tots els parts</t>
  </si>
  <si>
    <t xml:space="preserve">      Menys de 15</t>
  </si>
  <si>
    <t xml:space="preserve">      De 50 i més</t>
  </si>
  <si>
    <t> Dos naixements</t>
  </si>
  <si>
    <t>Un naixement y una MFT</t>
  </si>
  <si>
    <t xml:space="preserve">Dos MFT </t>
  </si>
  <si>
    <t>Tres naixements</t>
  </si>
  <si>
    <t>Dos naixements y una MFT</t>
  </si>
  <si>
    <t>Un naixement y dos MFT</t>
  </si>
  <si>
    <t>Tres MFT</t>
  </si>
  <si>
    <t>Partos.</t>
  </si>
  <si>
    <t>Matrimonios.</t>
  </si>
  <si>
    <t xml:space="preserve">    De 60 i més</t>
  </si>
  <si>
    <t>Personal directiu de l'Administració Pública i de les empreses</t>
  </si>
  <si>
    <t>Personal administratiu i personal assimilat</t>
  </si>
  <si>
    <t>Personal dels servicis</t>
  </si>
  <si>
    <t>Professionals de la forces armades</t>
  </si>
  <si>
    <t>Estudiants</t>
  </si>
  <si>
    <t>Jubilats, retirats, pensionistes i rendistes</t>
  </si>
  <si>
    <t>Persones que no poden ser classificades</t>
  </si>
  <si>
    <t>Persones que es dediquen a les labors de la llar</t>
  </si>
  <si>
    <t> Fadrins</t>
  </si>
  <si>
    <t> Fadrines</t>
  </si>
  <si>
    <t>Divorciats - Separats</t>
  </si>
  <si>
    <t>Amb lloc de residència València</t>
  </si>
  <si>
    <t>Amb lloc de la mort València</t>
  </si>
  <si>
    <t>Residents morts a València</t>
  </si>
  <si>
    <t> Menys de 24 h.</t>
  </si>
  <si>
    <t> De 7 a 27 díes</t>
  </si>
  <si>
    <t> De 28 díes a 2 mesos</t>
  </si>
  <si>
    <t> De 3 a 5 mesos</t>
  </si>
  <si>
    <t> De 6 a 8 mesos</t>
  </si>
  <si>
    <t> De 9 a 11 mesos</t>
  </si>
  <si>
    <t> Casats</t>
  </si>
  <si>
    <t> Casades</t>
  </si>
  <si>
    <t>Divorciades - Separades</t>
  </si>
  <si>
    <t xml:space="preserve">    Menors de 1 any</t>
  </si>
  <si>
    <t>Maig</t>
  </si>
  <si>
    <t> D'1 a 6 díes</t>
  </si>
  <si>
    <t xml:space="preserve">    D  '  1</t>
  </si>
  <si>
    <t>Normal</t>
  </si>
  <si>
    <t>Distòcic</t>
  </si>
  <si>
    <t>P.5. Parts segons edat de la mare, multiplicitat i vitalitat.</t>
  </si>
  <si>
    <t>P.7. Parts segons multiplicitat i sexe.</t>
  </si>
  <si>
    <t>P.5. Partos según edad de la madre, multiplicidad y vitalidad.</t>
  </si>
  <si>
    <t>P.7. Partos según multiplicidad y sexo.</t>
  </si>
  <si>
    <t>Tots</t>
  </si>
  <si>
    <t>Xiquets</t>
  </si>
  <si>
    <t>Xiquetes</t>
  </si>
  <si>
    <t>Dos xiquets</t>
  </si>
  <si>
    <t>Xiquet i xiqueta</t>
  </si>
  <si>
    <t>Dos xiquetes</t>
  </si>
  <si>
    <t>Tres xiquets</t>
  </si>
  <si>
    <t>Dos xiquets i una xiqueta</t>
  </si>
  <si>
    <t>Un xiquet i dos xiquetes</t>
  </si>
  <si>
    <t>Tres xiquetes</t>
  </si>
  <si>
    <t>Parts dobles</t>
  </si>
  <si>
    <t>Parts triples</t>
  </si>
  <si>
    <t>P.3. Parts per mesos.</t>
  </si>
  <si>
    <t>P.3. Partos por meses.</t>
  </si>
  <si>
    <t> Segons altra religió</t>
  </si>
  <si>
    <t> Exclusivament civil</t>
  </si>
  <si>
    <t> Segons la religió catòlica</t>
  </si>
  <si>
    <t>El matrimoni fixa la seua residència a València</t>
  </si>
  <si>
    <t xml:space="preserve"> </t>
  </si>
  <si>
    <t>Cinqué</t>
  </si>
  <si>
    <t>Sisé</t>
  </si>
  <si>
    <t>Seté</t>
  </si>
  <si>
    <t>Vuité</t>
  </si>
  <si>
    <t> Vidus</t>
  </si>
  <si>
    <t> Vidues</t>
  </si>
  <si>
    <t>Muertes fetales tardías.</t>
  </si>
  <si>
    <t>Espanyola</t>
  </si>
  <si>
    <t>Resta Europa</t>
  </si>
  <si>
    <t>Àfrica</t>
  </si>
  <si>
    <t>Amèrica del Sud</t>
  </si>
  <si>
    <t>Àsia</t>
  </si>
  <si>
    <t>Altres</t>
  </si>
  <si>
    <t>Nacionalitat Pare</t>
  </si>
  <si>
    <t>No hi consta</t>
  </si>
  <si>
    <t>Divorciats</t>
  </si>
  <si>
    <t> Divorciades</t>
  </si>
  <si>
    <t>Colòmbia</t>
  </si>
  <si>
    <t>Romania</t>
  </si>
  <si>
    <t>Bolívia</t>
  </si>
  <si>
    <t>Amèrica del Nord</t>
  </si>
  <si>
    <t>Amèrica Central</t>
  </si>
  <si>
    <t>Oceania</t>
  </si>
  <si>
    <t>Menys de 15</t>
  </si>
  <si>
    <t> De 15 a 19</t>
  </si>
  <si>
    <t>De 20 a 24</t>
  </si>
  <si>
    <t>De 25 a 29</t>
  </si>
  <si>
    <t>De 30 a 34</t>
  </si>
  <si>
    <t>De 35 a 39</t>
  </si>
  <si>
    <t>De 40 a 44</t>
  </si>
  <si>
    <t>De 45 a 49</t>
  </si>
  <si>
    <t> De 50 i més</t>
  </si>
  <si>
    <t>Professió del pare</t>
  </si>
  <si>
    <t>Professió de la Mare</t>
  </si>
  <si>
    <t>De 50 i més</t>
  </si>
  <si>
    <t>De 15 a 19</t>
  </si>
  <si>
    <t>Menys de 28 setmanes</t>
  </si>
  <si>
    <t>De 28 a 31 setmanes</t>
  </si>
  <si>
    <t>De 32 a 36 setmanes</t>
  </si>
  <si>
    <t>Part senzill</t>
  </si>
  <si>
    <t>Part doble</t>
  </si>
  <si>
    <t>Part triple</t>
  </si>
  <si>
    <t>Menys de 1 kg</t>
  </si>
  <si>
    <t xml:space="preserve">Més de 4 kg </t>
  </si>
  <si>
    <t>0 Anys</t>
  </si>
  <si>
    <t>1 Anys</t>
  </si>
  <si>
    <t>2 Anys</t>
  </si>
  <si>
    <t>3 Anys</t>
  </si>
  <si>
    <t>4 Anys</t>
  </si>
  <si>
    <t>5 Anys</t>
  </si>
  <si>
    <t>6 Anys</t>
  </si>
  <si>
    <t>7 Anys</t>
  </si>
  <si>
    <t>8 Anys</t>
  </si>
  <si>
    <t>9 Anys</t>
  </si>
  <si>
    <t>10 Anys</t>
  </si>
  <si>
    <t>11 Anys</t>
  </si>
  <si>
    <t>12 Anys i més</t>
  </si>
  <si>
    <t>De 37 a 41 setmanes</t>
  </si>
  <si>
    <t>42 setmanes i més</t>
  </si>
  <si>
    <t>Espanyols</t>
  </si>
  <si>
    <t>Estrangers</t>
  </si>
  <si>
    <t>Espanyoles</t>
  </si>
  <si>
    <t>Estrangeres</t>
  </si>
  <si>
    <t xml:space="preserve">Menys de 5 </t>
  </si>
  <si>
    <t>De 5 a 9</t>
  </si>
  <si>
    <t>De 10 a 14</t>
  </si>
  <si>
    <t>De 50 a 54</t>
  </si>
  <si>
    <t>De 55 a 59</t>
  </si>
  <si>
    <t>De 60 a 64</t>
  </si>
  <si>
    <t>De 70 a 74</t>
  </si>
  <si>
    <t>De 75 a 79</t>
  </si>
  <si>
    <t>De 80 a 84</t>
  </si>
  <si>
    <t>De 90 a 94</t>
  </si>
  <si>
    <t>De 95 a 99</t>
  </si>
  <si>
    <t>36 Anys</t>
  </si>
  <si>
    <t>37 Anys</t>
  </si>
  <si>
    <t>38 Anys</t>
  </si>
  <si>
    <t>39 Anys</t>
  </si>
  <si>
    <t>40 Anys</t>
  </si>
  <si>
    <t>41 Anys</t>
  </si>
  <si>
    <t>42 Anys</t>
  </si>
  <si>
    <t>43 Anys</t>
  </si>
  <si>
    <t>44 Anys</t>
  </si>
  <si>
    <t>45 Anys</t>
  </si>
  <si>
    <t>46 Anys</t>
  </si>
  <si>
    <t>47 Anys</t>
  </si>
  <si>
    <t>48 Anys</t>
  </si>
  <si>
    <t>49 Anys</t>
  </si>
  <si>
    <t>50 Anys</t>
  </si>
  <si>
    <t>51 Anys</t>
  </si>
  <si>
    <t>52 Anys</t>
  </si>
  <si>
    <t>53 Anys</t>
  </si>
  <si>
    <t>54 Anys</t>
  </si>
  <si>
    <t>55 Anys</t>
  </si>
  <si>
    <t>56 Anys</t>
  </si>
  <si>
    <t>57 Anys</t>
  </si>
  <si>
    <t>58 Anys</t>
  </si>
  <si>
    <t>59 Anys</t>
  </si>
  <si>
    <t>60 Anys</t>
  </si>
  <si>
    <t>61 Anys</t>
  </si>
  <si>
    <t>62 Anys</t>
  </si>
  <si>
    <t>63 Anys</t>
  </si>
  <si>
    <t>64 Anys</t>
  </si>
  <si>
    <t>65 Anys</t>
  </si>
  <si>
    <t>66 Anys</t>
  </si>
  <si>
    <t>67 Anys</t>
  </si>
  <si>
    <t>68 Anys</t>
  </si>
  <si>
    <t>69 Anys</t>
  </si>
  <si>
    <t>70 Anys</t>
  </si>
  <si>
    <t>71 Anys</t>
  </si>
  <si>
    <t>12 Anys</t>
  </si>
  <si>
    <t>13 Anys</t>
  </si>
  <si>
    <t>14 Anys</t>
  </si>
  <si>
    <t>15 Anys</t>
  </si>
  <si>
    <t>16 Anys</t>
  </si>
  <si>
    <t>17 Anys</t>
  </si>
  <si>
    <t>18 Anys</t>
  </si>
  <si>
    <t>19 Anys</t>
  </si>
  <si>
    <t>20 Anys</t>
  </si>
  <si>
    <t>21 Anys</t>
  </si>
  <si>
    <t>22 Anys</t>
  </si>
  <si>
    <t>23 Anys</t>
  </si>
  <si>
    <t>24 Anys</t>
  </si>
  <si>
    <t>25 Anys</t>
  </si>
  <si>
    <t>26 Anys</t>
  </si>
  <si>
    <t>27 Anys</t>
  </si>
  <si>
    <t>28 Anys</t>
  </si>
  <si>
    <t>29 Anys</t>
  </si>
  <si>
    <t>30 Anys</t>
  </si>
  <si>
    <t>31 Anys</t>
  </si>
  <si>
    <t>32 Anys</t>
  </si>
  <si>
    <t>33 Anys</t>
  </si>
  <si>
    <t>34 Anys</t>
  </si>
  <si>
    <t>35 Anys</t>
  </si>
  <si>
    <t>1 Any</t>
  </si>
  <si>
    <t>Dos dones</t>
  </si>
  <si>
    <t>Dos homes</t>
  </si>
  <si>
    <t>Matrimonis que han fixat la seua residència a València</t>
  </si>
  <si>
    <t>Matrimonis inscrits a València</t>
  </si>
  <si>
    <t>&lt; 15 anys</t>
  </si>
  <si>
    <t>15 a 19 anys</t>
  </si>
  <si>
    <t>20 a 24 anys</t>
  </si>
  <si>
    <t>25 a 29 anys</t>
  </si>
  <si>
    <t>30 a 34 anys</t>
  </si>
  <si>
    <t>35 a 39 anys</t>
  </si>
  <si>
    <t>40 a 44 anys</t>
  </si>
  <si>
    <t>45 a 49 anys</t>
  </si>
  <si>
    <t>50 a 54 anys</t>
  </si>
  <si>
    <t>55 a 59 anys</t>
  </si>
  <si>
    <t>60 i més anys</t>
  </si>
  <si>
    <t>Home i dona</t>
  </si>
  <si>
    <t>N.1 Naixements amb lloc d'inscripció València per sexe i estat civil de la mare.</t>
  </si>
  <si>
    <t>N.2 Naixements amb lloc de residència de la mare València per sexe i estat civil de la mare.</t>
  </si>
  <si>
    <t>N.5 Naixements segons l'edat dels pares.</t>
  </si>
  <si>
    <t>N.5 Nacimientos según la edad de los padres.</t>
  </si>
  <si>
    <t>N.8 Naixements per sexe, estat civil i edat de la mare.</t>
  </si>
  <si>
    <t>N.8 Nacimientos por sexo, estado civil y edad de la madre.</t>
  </si>
  <si>
    <t>MFT.1 MFT per sexe, estat civil i lloc d'inscripció València.</t>
  </si>
  <si>
    <t>MFT.2 MFT per sexe, estat civil i lloc de residència de la mare València.</t>
  </si>
  <si>
    <t>MFT.3 MFT per maturitat, normalitat i assistència sanitària.</t>
  </si>
  <si>
    <t>MFT.3 MFT por maturidad, normalidad y asistencia sanitaria.</t>
  </si>
  <si>
    <t>MFT.4 MFT per mesos.</t>
  </si>
  <si>
    <t>MFT.4 MFT por meses.</t>
  </si>
  <si>
    <t>MFT.5 MFT per edad de la mare.</t>
  </si>
  <si>
    <t>MFT.5 MFT por edad de la madre.</t>
  </si>
  <si>
    <t>MFT.6 MFT per setmanes de gestació.</t>
  </si>
  <si>
    <t>MFT.6 MFT por semanas de gestación.</t>
  </si>
  <si>
    <t>M.1 Matrimonis per sexe dels cònjuges.</t>
  </si>
  <si>
    <t>M.1 Matrimonios por sexo de los cónyuges.</t>
  </si>
  <si>
    <t>M.2 Matrimonis que han fixat la seua residència a València per mesos.</t>
  </si>
  <si>
    <t>M.3 Matrimonis que han fixat la seua residència a València per tipus de celebració.</t>
  </si>
  <si>
    <t>M.10 Residents a València que han contret matrimoni, per sexe i professió.</t>
  </si>
  <si>
    <t>D.1 Defuncions per mesos i sexe.</t>
  </si>
  <si>
    <t>D.1 Defunciones por meses y sexo.</t>
  </si>
  <si>
    <t>D.2 Defuncions segons lloc de residència, lloc de la mort i sexe.</t>
  </si>
  <si>
    <t>D.2 Defunciones según lugar de residencia, lugar de fallecimiento y sexo.</t>
  </si>
  <si>
    <t>D.3 Defuncions de menors d'1 any per edat i sexe.</t>
  </si>
  <si>
    <t>D.3 Defunciones de menores de 1 año por edad y sexo.</t>
  </si>
  <si>
    <t>D.4 Defuncions per edat, sexe i estat civil.</t>
  </si>
  <si>
    <t>D.4 Defunciones por edad, sexo y estado civil.</t>
  </si>
  <si>
    <t>D.5 Defuncions segons edat i professió.</t>
  </si>
  <si>
    <t>D.5 Defunciones según edad y profesión.</t>
  </si>
  <si>
    <t>D.6 Defuncions segons continent de nacionalitat i sexe.</t>
  </si>
  <si>
    <t>D.6 Defunciones según continente de nacionalidad y sexo.</t>
  </si>
  <si>
    <t>D.7 Defuncions segons nacionalitat, edat i sexe.</t>
  </si>
  <si>
    <t>D.7 Defunciones según nacionalidad, edad y sexo.</t>
  </si>
  <si>
    <t>D.8 Defuncions segons edat, any de naixement i sexe.</t>
  </si>
  <si>
    <t>D.8 Defunciones según  edad, año de nacimiento y sexo.</t>
  </si>
  <si>
    <t xml:space="preserve">M.4 Matrimonis de diferent sexe que han fixat la seua residència a València segons edat dels contraents. </t>
  </si>
  <si>
    <t xml:space="preserve">M.5 Matrimonis de diferent sexe que han fixat la seua residència a València segons continent de nacionalitat dels contraents. </t>
  </si>
  <si>
    <t>M.6 Matrimonis de diferent sexe que han fixat la seua residència a València segons professió dels contraents.</t>
  </si>
  <si>
    <t>Vidues</t>
  </si>
  <si>
    <t>N.7 Nacimientos de madre no casada según edad de los padres.</t>
  </si>
  <si>
    <t>Dones en primer matrimonio</t>
  </si>
  <si>
    <t>Dones casades</t>
  </si>
  <si>
    <t>Dones no casades</t>
  </si>
  <si>
    <t>N.10 Naixements segons continent de nacionalitat dels pares.</t>
  </si>
  <si>
    <t>N.10 Nacimientos según continente de nacionalidad de los padres.</t>
  </si>
  <si>
    <t>N.11 Naixements per sexe segons país de nacionalitat de la mare.</t>
  </si>
  <si>
    <t>N.12 Nacimientos por profesión y edad de la madre.</t>
  </si>
  <si>
    <t>N.12 Naixements per professió i edat de la mare.</t>
  </si>
  <si>
    <t>N.13 Naixements per professió i edat del pare.</t>
  </si>
  <si>
    <t>N.13 Nacimientos por profesión y edad del padre.</t>
  </si>
  <si>
    <t>N.15 Naixements per setmanes de gestació i edat de la mare.</t>
  </si>
  <si>
    <t>N.15 Nacimientos por semanas de gestación y edad de la madre.</t>
  </si>
  <si>
    <t>N.17 Naixements per multiplicitat del part i edat de la mare.</t>
  </si>
  <si>
    <t>N.17 Nacimientos por multiplicidad del parto y edad de la madre.</t>
  </si>
  <si>
    <t>N.18 Naixements per pes del nascut i edat de la mare.</t>
  </si>
  <si>
    <t>N.18 Nacimientos por peso del nacido y edad de la madre.</t>
  </si>
  <si>
    <t>N.19 Nacimientos por edad de la madre e intervalo intergenésico.</t>
  </si>
  <si>
    <t>N.20 Naixements de mare casada per edat de la mare i interval protogenèsic .</t>
  </si>
  <si>
    <t>N.20 Nacimientos de madre casada por edad de la madre e intervalo protogenésico.</t>
  </si>
  <si>
    <t>N.14 Naixements per professió dels pares.</t>
  </si>
  <si>
    <t>N.11 Nacimientos por sexo según país de nacionalidad de la madre.</t>
  </si>
  <si>
    <t>N.14 Nacimientos por profesión de los padres.</t>
  </si>
  <si>
    <t xml:space="preserve">Nota: L'interval protogenèsic es calcula com el temps entre mes i any del naixement i el mes i any del matrimoni. </t>
  </si>
  <si>
    <t>No és aplicable</t>
  </si>
  <si>
    <t>N.3 Naixements per mesos i sexe.</t>
  </si>
  <si>
    <t>N.3 Nacimientos por meses y sexo.</t>
  </si>
  <si>
    <t>D'1 a 1,5 kg</t>
  </si>
  <si>
    <t>D'1,5 a 2 kg</t>
  </si>
  <si>
    <t>De 2 a 2,5 kg</t>
  </si>
  <si>
    <t>De 2,5 a 3 kg</t>
  </si>
  <si>
    <t>De 3 a 3,5 kg</t>
  </si>
  <si>
    <t>De 3,5 a 4 kg</t>
  </si>
  <si>
    <t xml:space="preserve">Nota: L'interval intergenèsic es calcula com el temps entre mes i any del naixement i el mes i any del naixement anterior. </t>
  </si>
  <si>
    <t>El càlcul d'aquest interval és aplicable per a naixements amb un ordre al naixement segon o superior.</t>
  </si>
  <si>
    <t>El càlcul d'aquest interval és aplicable per a mares casades que donen a llum el seu primer fill.</t>
  </si>
  <si>
    <t>&lt;1 any</t>
  </si>
  <si>
    <t>20 i més</t>
  </si>
  <si>
    <t> Quart i més</t>
  </si>
  <si>
    <t>1 any</t>
  </si>
  <si>
    <t>2 anys</t>
  </si>
  <si>
    <t>3 anys</t>
  </si>
  <si>
    <t>4 anys</t>
  </si>
  <si>
    <t>5 anys</t>
  </si>
  <si>
    <t>6 anys</t>
  </si>
  <si>
    <t>7 anys</t>
  </si>
  <si>
    <t>8 anys</t>
  </si>
  <si>
    <t>9 anys</t>
  </si>
  <si>
    <t>10 anys</t>
  </si>
  <si>
    <t>11 anys</t>
  </si>
  <si>
    <t>12 anys</t>
  </si>
  <si>
    <t>13 anys</t>
  </si>
  <si>
    <t>14 anys</t>
  </si>
  <si>
    <t>15 anys</t>
  </si>
  <si>
    <t>16 anys</t>
  </si>
  <si>
    <t>17 anys</t>
  </si>
  <si>
    <t>18 anys</t>
  </si>
  <si>
    <t>19 anys</t>
  </si>
  <si>
    <t>20 anys</t>
  </si>
  <si>
    <t>21 anys</t>
  </si>
  <si>
    <t>22 anys</t>
  </si>
  <si>
    <t>23 anys</t>
  </si>
  <si>
    <t>24 anys</t>
  </si>
  <si>
    <t>25 anys</t>
  </si>
  <si>
    <t>26 anys</t>
  </si>
  <si>
    <t>27 anys</t>
  </si>
  <si>
    <t>28 anys</t>
  </si>
  <si>
    <t>29 anys</t>
  </si>
  <si>
    <t>30 anys</t>
  </si>
  <si>
    <t>31 anys</t>
  </si>
  <si>
    <t>32 anys</t>
  </si>
  <si>
    <t>33 anys</t>
  </si>
  <si>
    <t>34 anys</t>
  </si>
  <si>
    <t>35 anys</t>
  </si>
  <si>
    <t>36 anys</t>
  </si>
  <si>
    <t>37 anys</t>
  </si>
  <si>
    <t>38 anys</t>
  </si>
  <si>
    <t>39 anys</t>
  </si>
  <si>
    <t>40 anys</t>
  </si>
  <si>
    <t>41 anys</t>
  </si>
  <si>
    <t>42 anys</t>
  </si>
  <si>
    <t>43 anys</t>
  </si>
  <si>
    <t>44 anys</t>
  </si>
  <si>
    <t>45 anys</t>
  </si>
  <si>
    <t>46 anys</t>
  </si>
  <si>
    <t>47 anys</t>
  </si>
  <si>
    <t>48 anys</t>
  </si>
  <si>
    <t>49 anys</t>
  </si>
  <si>
    <t>P.1. Parts segons edat de la mare, multiplicitat, maturitat i lloc d'inscripció València.</t>
  </si>
  <si>
    <t>P.2. Parts segons edat de la mare, multiplicitat, maturitat i lloc de residència de la mare València.</t>
  </si>
  <si>
    <t>M.8 Contraents que han fixat la seua residència a València segons sexe, edat i estat civil anterior.</t>
  </si>
  <si>
    <t xml:space="preserve">M.7 Contraents segons sexe, lloc de residència anterior i lloc on estableixen la seua residència. </t>
  </si>
  <si>
    <t>Homes per 100 morts</t>
  </si>
  <si>
    <t>Nascuts vius per residència materna</t>
  </si>
  <si>
    <t>Morts fetals tardanes per residència materna</t>
  </si>
  <si>
    <t>Matrimonis pel lloc on han fixat la seua residència</t>
  </si>
  <si>
    <t>Morts pel lloc de residència</t>
  </si>
  <si>
    <t>Fadrins</t>
  </si>
  <si>
    <t>Vidus</t>
  </si>
  <si>
    <t>Fadrines</t>
  </si>
  <si>
    <t>Divorciades</t>
  </si>
  <si>
    <t xml:space="preserve">    De 31</t>
  </si>
  <si>
    <t xml:space="preserve">    De 32</t>
  </si>
  <si>
    <t>De 85 a 89</t>
  </si>
  <si>
    <t>%</t>
  </si>
  <si>
    <t>Senzills</t>
  </si>
  <si>
    <t xml:space="preserve"> Parts senzills </t>
  </si>
  <si>
    <t> Senzills</t>
  </si>
  <si>
    <t>De 65 a 69</t>
  </si>
  <si>
    <t>M.1 Matrimonis per sexe dels cònjuges</t>
  </si>
  <si>
    <t>M.1 Matrimonios por sexo de los cónyuges</t>
  </si>
  <si>
    <t>M.2 Matrimonis que han fixat la seua residència a València per mesos</t>
  </si>
  <si>
    <t>M.4 Matrimonis de diferent sexe que han fixat la seua residència a València segons edat dels contraents</t>
  </si>
  <si>
    <t>M.5 Matrimonis de diferent sexe que han fixat la seua residència a València segons continent de nacionalitat dels contraents</t>
  </si>
  <si>
    <t>M.6 Matrimonis de diferent sexe que han fixat la seua residència a València segons professió dels contraents</t>
  </si>
  <si>
    <t>Residien en València i no fixen la seua residència a València</t>
  </si>
  <si>
    <t>M.7 Contraents segons sexe, lloc de residència anterior i lloc on estableixen la seua residència</t>
  </si>
  <si>
    <t>M.7 Contrayentes según sexo, lugar de residencia anterior y lugar donde establecen su residencia</t>
  </si>
  <si>
    <t>M.8 Contraents que han fixat la seua residència a València segons sexe, edat i estat civil anterior</t>
  </si>
  <si>
    <t>M.10 Residents a València que han contret matrimoni, per sexe i professió</t>
  </si>
  <si>
    <t>D.8 Defuncions segons edat, any de naixement i sexe</t>
  </si>
  <si>
    <t>D.8 Defunciones según  edad, año de nacimiento y sexo</t>
  </si>
  <si>
    <t>D.7 Defuncions segons nacionalitat, edat i sexe</t>
  </si>
  <si>
    <t>D.7 Defunciones según nacionalidad, edad y sexo</t>
  </si>
  <si>
    <t>D.6 Defuncions segons continent de nacionalitat i sexe</t>
  </si>
  <si>
    <t>D.6 Defunciones según continente de nacionalidad y sexo</t>
  </si>
  <si>
    <t>D.1 Defuncions per mesos i sexe</t>
  </si>
  <si>
    <t>D.1 Defunciones por meses y sexo</t>
  </si>
  <si>
    <t>D.2 Defuncions segons lloc de residència, lloc de la mort i sexe</t>
  </si>
  <si>
    <t>D.2 Defunciones según lugar de residencia, lugar de fallecimiento y sexo</t>
  </si>
  <si>
    <t>D.3 Defuncions de menors d'1 any per edat i sexe</t>
  </si>
  <si>
    <t>D.3 Defunciones de menores de 1 año por edad y sexo</t>
  </si>
  <si>
    <t>D.4 Defuncions per edat, sexe i estat civil</t>
  </si>
  <si>
    <t>D.4 Defunciones por edad, sexo y estado civil</t>
  </si>
  <si>
    <t>MFT.1 MFT per sexe, estat civil i lloc d'inscripció València</t>
  </si>
  <si>
    <t>MFT.2 MFT per sexe, estat civil i lloc de residència de la mare València</t>
  </si>
  <si>
    <t>MFT.3 MFT per maturitat, normalitat i assistència sanitària</t>
  </si>
  <si>
    <t>MFT.3 MFT por maturidad, normalidad y asistencia sanitaria</t>
  </si>
  <si>
    <t>MFT.4 MFT per mesos</t>
  </si>
  <si>
    <t>MFT.4 MFT por meses</t>
  </si>
  <si>
    <t>MFT.5 MFT por edad de la madre</t>
  </si>
  <si>
    <t>MFT.5 MFT per edad de la mare</t>
  </si>
  <si>
    <t>MFT.6 MFT per setmanes de gestació</t>
  </si>
  <si>
    <t>MFT.6 MFT por semanas de gestación</t>
  </si>
  <si>
    <t>N.1 Naixements amb lloc d'inscripció València per sexe i estat civil de la mare</t>
  </si>
  <si>
    <t>N.2 Naixements amb lloc de residència de la mare València per sexe i estat civil de la mare</t>
  </si>
  <si>
    <t>N.3 Naixements per mesos i sexe</t>
  </si>
  <si>
    <t>N.5 Naixements segons l'edat dels pares</t>
  </si>
  <si>
    <t>N.5 Nacimientos según la edad de los padres</t>
  </si>
  <si>
    <t>N.8 Naixements per sexe, estat civil i edat de la mare</t>
  </si>
  <si>
    <t>N.8 Nacimientos por sexo, estado civil y edad de la madre</t>
  </si>
  <si>
    <t>N.10 Naixements segons continent de nacionalitat dels pares</t>
  </si>
  <si>
    <t>N.10 Nacimientos según continente de nacionalidad de los padres</t>
  </si>
  <si>
    <t>N.11 Naixements per sexe segons país de nacionalitat de la mare</t>
  </si>
  <si>
    <t>N.12 Naixements per professió i edat de la mare</t>
  </si>
  <si>
    <t>N.12 Nacimientos por profesión y edad de la madre</t>
  </si>
  <si>
    <t>N.13 Naixements per professió i edat del pare</t>
  </si>
  <si>
    <t>N.13 Nacimientos por profesión y edad del padre</t>
  </si>
  <si>
    <t>N.14 Naixements per professió dels pares</t>
  </si>
  <si>
    <t>N.15 Naixements per setmanes de gestació i edat de la mare</t>
  </si>
  <si>
    <t>N.15 Nacimientos por semanas de gestación y edad de la madre</t>
  </si>
  <si>
    <t>N.17 Naixements per multiplicitat del part i edat de la mare</t>
  </si>
  <si>
    <t>N.17 Nacimientos por multiplicidad del parto y edad de la madre</t>
  </si>
  <si>
    <t>N.18 Naixements per pes del nascut i edat de la mare</t>
  </si>
  <si>
    <t>N.18 Nacimientos por peso del nacido y edad de la madre</t>
  </si>
  <si>
    <t>N.19 Naixements per edat de la mare i interval intergenèsic</t>
  </si>
  <si>
    <t>N.19 Nacimientos por edad de la madre e intervalo intergenésico</t>
  </si>
  <si>
    <t>N.20 Naixements de mare casada per edat de la mare i interval protogenèsic</t>
  </si>
  <si>
    <t>N.20 Nacimientos de madre casada por edad de la madre e intervalo protogenésico</t>
  </si>
  <si>
    <t>A.1. Població de dret calculada a 1 de juliol a València per sexe</t>
  </si>
  <si>
    <t>A.2. Naixements amb residència de la mare València i principals indicadors</t>
  </si>
  <si>
    <t>A.3. Matrimonis que han fixat la seua residència a València i principals indicadors</t>
  </si>
  <si>
    <t>A.4. Defuncions amb residència del mort València i principals indicadors</t>
  </si>
  <si>
    <t>A.5. Resum dels fenòmens demogràfics</t>
  </si>
  <si>
    <t>A.5. Resumen de los fenómenos demográficos</t>
  </si>
  <si>
    <t>Tècnics i professionals científics i intelectuales</t>
  </si>
  <si>
    <t>Tècnics i professionals de suport</t>
  </si>
  <si>
    <t>Operadors d'instal·lacions i maquinària i muntadors</t>
  </si>
  <si>
    <t>Treballadors no qualificats</t>
  </si>
  <si>
    <t>P.1. Parts segons edat de la mare, multiplicitat, maturitat i lloc d'inscripció València</t>
  </si>
  <si>
    <t>P.2. Parts segons edat de la mare, multiplicitat, maturitat i lloc de residència de la mare València</t>
  </si>
  <si>
    <t>P.3 Parts per mesos</t>
  </si>
  <si>
    <t>P.3 Partos por meses</t>
  </si>
  <si>
    <t>P.5 Parts segons edat de la mare, multiplicitat i vitalitat</t>
  </si>
  <si>
    <t>P.5 Partos según edad de la madre, multiplicidad y vitalidad</t>
  </si>
  <si>
    <t>P.7 Parts segons multiplicitat i sexe</t>
  </si>
  <si>
    <t>P.7 Partos según multiplicidad y sexo</t>
  </si>
  <si>
    <t>A.2 Naixements amb residència de la mare València i principals indicadors</t>
  </si>
  <si>
    <t>A.3 Matrimonis que han fixat la seua residència a València i principals indicadors</t>
  </si>
  <si>
    <t>A.4 Defuncions amb residència del mort València i principals indicadors</t>
  </si>
  <si>
    <t>A.5 Resum dels fenòmens demogràfics</t>
  </si>
  <si>
    <t>A.5 Resumen de los fenómenos demográficos</t>
  </si>
  <si>
    <t xml:space="preserve">    De  32</t>
  </si>
  <si>
    <t xml:space="preserve">    De  17</t>
  </si>
  <si>
    <t>Taxa bruta de mortalitat</t>
  </si>
  <si>
    <t>Taxa de mortalitat infantil</t>
  </si>
  <si>
    <t>Taxa bruta de natalitat</t>
  </si>
  <si>
    <t>Percentatge de naixements de mare no casada</t>
  </si>
  <si>
    <t>Taxa global de fecunditat</t>
  </si>
  <si>
    <t>Taxa bruta de nupcialitat</t>
  </si>
  <si>
    <t>Mitjana de les edats de les mares al naixement</t>
  </si>
  <si>
    <t>Matrimonis de diferent sexe</t>
  </si>
  <si>
    <t>Matrimonis del mateix sexe</t>
  </si>
  <si>
    <t>Dones casades més d'una vegada</t>
  </si>
  <si>
    <t>Empleats de tipus administratiu</t>
  </si>
  <si>
    <t>Pensionistes i rendistes</t>
  </si>
  <si>
    <t>Desocupats</t>
  </si>
  <si>
    <t>Direcció d'empreses i administracions públiques</t>
  </si>
  <si>
    <t>Tècnics i professionals científics i intel·lectuals</t>
  </si>
  <si>
    <t>Treballadors qualificats de l'agricultura i pesca</t>
  </si>
  <si>
    <t>Artesans i treb. qualif. ind. manufactureres, construcció, mineria, excepte op. instal·lacions i maq.</t>
  </si>
  <si>
    <t>Treballadors de servicis de restauració, personals, protecció 
i venedors de comerços</t>
  </si>
  <si>
    <t>Forces armades</t>
  </si>
  <si>
    <t>Persones que es dediquen a les feines de la llar</t>
  </si>
  <si>
    <t>N.4 Naixements per relació amb l'activitat econòmica, estat civil i grup d'edat de la mare</t>
  </si>
  <si>
    <t>N.4 Nacimientos por relación con la actividad económica, estado civil y grupo de edad de la madre</t>
  </si>
  <si>
    <t>Actives</t>
  </si>
  <si>
    <t>Inactives</t>
  </si>
  <si>
    <t>Estrangera</t>
  </si>
  <si>
    <t>Nacionalitat mare espanyola</t>
  </si>
  <si>
    <t>Nacionalitat mare estrangera</t>
  </si>
  <si>
    <t>Quart</t>
  </si>
  <si>
    <t>Sisé i més</t>
  </si>
  <si>
    <t>N.23 Naixements segons continent de nacionalitat i edat de la mare</t>
  </si>
  <si>
    <t>N.23 Nacimientos según continente de nacionalidad y edad de la madre</t>
  </si>
  <si>
    <t>P.6 Parts segons multiplicitat i tipus del part</t>
  </si>
  <si>
    <t>P.6 Partos según multiplicidad y tipo del parto</t>
  </si>
  <si>
    <t>Amb cesària</t>
  </si>
  <si>
    <t>P.6. Parts segons multiplicitat i tipus del part.</t>
  </si>
  <si>
    <t>P.6. Partos según multiplicidad y tipo de parto.</t>
  </si>
  <si>
    <t>Naixement</t>
  </si>
  <si>
    <t>Mort Fetal Tardana</t>
  </si>
  <si>
    <t>Part natural</t>
  </si>
  <si>
    <t>Part amb cesària</t>
  </si>
  <si>
    <t>P.4 Parts segons edat de la mare, tipus de part i maturitat</t>
  </si>
  <si>
    <t>P.4 Partos según edad de la madre, tipo de parto y maturidad</t>
  </si>
  <si>
    <t>Normalitat del part</t>
  </si>
  <si>
    <t>Tipus de part</t>
  </si>
  <si>
    <t>Maturitat</t>
  </si>
  <si>
    <t>N.16 Naixements per característiques del part i edat de la mare</t>
  </si>
  <si>
    <t>N.16 Nacimientos por características del parto y edad de la madre</t>
  </si>
  <si>
    <t>N.3 Nacimientos por meses y sexo</t>
  </si>
  <si>
    <t>N.7 Naixements de mare no casada segons l'edat dels pares.</t>
  </si>
  <si>
    <t>N.6 Naixements de mare casada segons l'edat dels pares.</t>
  </si>
  <si>
    <t>N.6 Nacimientos de madre casada según la edad de los padres.</t>
  </si>
  <si>
    <t>N.6 Naixements de mare casada segons l'edat dels pares</t>
  </si>
  <si>
    <t>N.6 Nacimientos de madre casada según la edad de los padres</t>
  </si>
  <si>
    <t>N.7 Naixements de mare no casada segons l'edat dels pares</t>
  </si>
  <si>
    <t>N.7 Nacimientos de madre no casada según la edad de los padres</t>
  </si>
  <si>
    <t>N.16 Naixements per característiques del part i edat de la mare.</t>
  </si>
  <si>
    <t>N.16 Nacimientos por características del parto y edad de la madre.</t>
  </si>
  <si>
    <t>N.19 Naixements per edat de la mare i interval intergenèsic.</t>
  </si>
  <si>
    <t>N.23 Nacimientos según continente de nacionalidad y edad de la madre.</t>
  </si>
  <si>
    <t>N.23 Naixements segons continent de nacionalitat i edat de la mare.</t>
  </si>
  <si>
    <t>Parts.</t>
  </si>
  <si>
    <t>Matrimonis.</t>
  </si>
  <si>
    <t>Defuncions.</t>
  </si>
  <si>
    <t>Naixements.</t>
  </si>
  <si>
    <t>Nacimientos.</t>
  </si>
  <si>
    <t>Morts fetals tardanes.</t>
  </si>
  <si>
    <t>Defunciones.</t>
  </si>
  <si>
    <t>Anexe</t>
  </si>
  <si>
    <t>Anexo</t>
  </si>
  <si>
    <t>N.14 Nacimientos por profesión de los padres</t>
  </si>
  <si>
    <t>42 i més setmanes</t>
  </si>
  <si>
    <t>Resta de països</t>
  </si>
  <si>
    <t>el Marroc</t>
  </si>
  <si>
    <t>el Pakistan</t>
  </si>
  <si>
    <t xml:space="preserve">    De 65 i més</t>
  </si>
  <si>
    <t>D.5 Defuncions de majors de 15 anys segons professió</t>
  </si>
  <si>
    <t>D.5 Defunciones de mayores de 15 años según profesión</t>
  </si>
  <si>
    <t xml:space="preserve"> 50 i més</t>
  </si>
  <si>
    <t>Italia</t>
  </si>
  <si>
    <t>72 Anys</t>
  </si>
  <si>
    <t>73 Anys</t>
  </si>
  <si>
    <t>74 Anys</t>
  </si>
  <si>
    <t>75 Anys</t>
  </si>
  <si>
    <t>76 Anys</t>
  </si>
  <si>
    <t>77 Anys</t>
  </si>
  <si>
    <t>78 Anys</t>
  </si>
  <si>
    <t>79 Anys</t>
  </si>
  <si>
    <t>80 Anys</t>
  </si>
  <si>
    <t>81 Anys</t>
  </si>
  <si>
    <t>82 Anys</t>
  </si>
  <si>
    <t>83 Anys</t>
  </si>
  <si>
    <t>84 Anys</t>
  </si>
  <si>
    <t>85 Anys</t>
  </si>
  <si>
    <t>86 Anys</t>
  </si>
  <si>
    <t>87 Anys</t>
  </si>
  <si>
    <t>88 Anys</t>
  </si>
  <si>
    <t>89 Anys</t>
  </si>
  <si>
    <t>90 Anys</t>
  </si>
  <si>
    <t>91 Anys</t>
  </si>
  <si>
    <t>92 Anys</t>
  </si>
  <si>
    <t>93 Anys</t>
  </si>
  <si>
    <t>94 Anys</t>
  </si>
  <si>
    <t>95 Anys</t>
  </si>
  <si>
    <t>96 Anys</t>
  </si>
  <si>
    <t>97 Anys</t>
  </si>
  <si>
    <t>98 Anys</t>
  </si>
  <si>
    <t>99 Anys</t>
  </si>
  <si>
    <t>Edat de l'home</t>
  </si>
  <si>
    <t>Edat de la dona</t>
  </si>
  <si>
    <t>Nacionalitat  de l'home</t>
  </si>
  <si>
    <t>Nacionalitat de la dona</t>
  </si>
  <si>
    <t>Professió de la dona</t>
  </si>
  <si>
    <t>Professió de l'home</t>
  </si>
  <si>
    <t>Tècniques i professionals científiques i intelectuales</t>
  </si>
  <si>
    <t>Tècniques i professionals de suport</t>
  </si>
  <si>
    <t>Treballadores no qualificades</t>
  </si>
  <si>
    <t>Jubilades, retirades, pensionistes i rendistes</t>
  </si>
  <si>
    <t>Professionals de les forces armades</t>
  </si>
  <si>
    <t>Directives de l'Administració Pública i de les empreses</t>
  </si>
  <si>
    <t>Tècniques i professionals científiques i intelectuals</t>
  </si>
  <si>
    <t>Operadores d'instal·lacions i maquinària i muntadores</t>
  </si>
  <si>
    <t>Tècniques i professionals científiques i intel·lectuals</t>
  </si>
  <si>
    <t>Empleades de tipus administratiu</t>
  </si>
  <si>
    <t>Treballadores de servicis de restauració, personals, protecció 
i venedores de comerços</t>
  </si>
  <si>
    <t>Treballadores qualificades de l'agricultura i pesca</t>
  </si>
  <si>
    <t>Artesanes i treb. qualif. ind. manufactureres, construcció, mineria, excepte op. instal·lacions i maq.</t>
  </si>
  <si>
    <t>Operadoers d'instal·lacions i maquinària i muntadores</t>
  </si>
  <si>
    <t>Desocupades</t>
  </si>
  <si>
    <t>No residien en València i fixen residència a València</t>
  </si>
  <si>
    <t>Residien y fixen residència a València</t>
  </si>
  <si>
    <t>Treballs no qualificats</t>
  </si>
  <si>
    <t>Estudis</t>
  </si>
  <si>
    <t>Desocupació</t>
  </si>
  <si>
    <t>Personal Tècnic i professional, científic i intel·lectual</t>
  </si>
  <si>
    <t>Personal Tècnic i professional de suport</t>
  </si>
  <si>
    <t>Personal Empleat de tipus administratiu</t>
  </si>
  <si>
    <t>Treball qualificat a l'agricultura i la pesca</t>
  </si>
  <si>
    <t>Treball Artesà i treb. qualif. ind. manufactureres, construcció, mineria, excepte op. instal·lacions i maq.</t>
  </si>
  <si>
    <t>Operadocions d'instal·lacions, maquinària i muntatge</t>
  </si>
  <si>
    <t>Personal tècnic i professionals científics i intelectuales</t>
  </si>
  <si>
    <t>Personal tècnic i professionals de suport</t>
  </si>
  <si>
    <t>Treball a l'agricultura, ramaderia, arboricultura, pesca i caça</t>
  </si>
  <si>
    <t>Artesania i treb. qualif. ind. manufactureres, construcció, mineria, excepte op. instal·lacions i maq.</t>
  </si>
  <si>
    <t>Operacions d'instal·lació i maquinària i muntatge</t>
  </si>
  <si>
    <t>Persones jubilades, retirades, pensionistes i rendistes</t>
  </si>
  <si>
    <t>Persones desocupades</t>
  </si>
  <si>
    <t>Artesans i treballadors qualificats</t>
  </si>
  <si>
    <t>Artesanes i treballadores qualificades</t>
  </si>
  <si>
    <t>Han fixat la seua residència a València</t>
  </si>
  <si>
    <t>M.3 Matrimonis per tipus de celebració</t>
  </si>
  <si>
    <t>M.3 Matrimonios por forma de celebración</t>
  </si>
  <si>
    <t>Inscrits a València</t>
  </si>
  <si>
    <t>N.24 Naixements per anys complits de la mare, any de naixement i ordre al naixement</t>
  </si>
  <si>
    <t>N.22 Naixements de mare casada al seu primer matrimoni segons anys de casada i ordre al naixement.</t>
  </si>
  <si>
    <t>N.21 Naixements de mare casada segons anys de casada i ordre al naixement.</t>
  </si>
  <si>
    <t>N.9 Naixements per estat civil de la mare i ordre al naixement.</t>
  </si>
  <si>
    <t>N.21 Nacimientos de madre casada según años de casada y orden al nacimiento.</t>
  </si>
  <si>
    <t>N.22 Nacimientos de madre casada en su primer matrimonio según años de casada y orden al nacimiento.</t>
  </si>
  <si>
    <t>N.24 Nacimientos por años cumplidos de la madre, año de nacimiento y orden al nacimiento.</t>
  </si>
  <si>
    <t>N.9 Nacimientos por estado civil de la madre y orden al nacimiento.</t>
  </si>
  <si>
    <t>Vídues</t>
  </si>
  <si>
    <t>Resta UE (28)</t>
  </si>
  <si>
    <t>N.9 Naixements per estat civil de la mare i ordre al naixement</t>
  </si>
  <si>
    <t>N.9 Nacimientos por estado civil de la madre y orden al nacimiento</t>
  </si>
  <si>
    <t>Natural</t>
  </si>
  <si>
    <t>D.9 Defunciones según nivel de estudios y edad</t>
  </si>
  <si>
    <t>D.9 Defuncions segons nivell d'estudis i edat</t>
  </si>
  <si>
    <t>Analfabets</t>
  </si>
  <si>
    <t>Estudis primaris incomplets</t>
  </si>
  <si>
    <t>Educació primària</t>
  </si>
  <si>
    <t>Primera etapa d'educació secundària</t>
  </si>
  <si>
    <t>Segona etapa d'educació secundària amb orientació general</t>
  </si>
  <si>
    <t>D.9 Defunciones según nivel de estudios y edad.</t>
  </si>
  <si>
    <t>D.9 Defuncions segons nivell d'estudis i edat.</t>
  </si>
  <si>
    <t>Ensenyances de formació professional, arts plàstiques i disseny de grau superior i equivalents</t>
  </si>
  <si>
    <t>Graus universitaris de 240 crèdits, diplomats, títols propis d'expert o especialista i semblants</t>
  </si>
  <si>
    <t>Graus universitari de més de 240 crèdits, llicenciats i semblants</t>
  </si>
  <si>
    <t>Màsters i especialitats en ciències de la salut pel sistema de residència i semblants</t>
  </si>
  <si>
    <t>Doctorat universitari</t>
  </si>
  <si>
    <t>Segona etapa d'educació secundària amb orientació professional</t>
  </si>
  <si>
    <t xml:space="preserve">Menys de 30 </t>
  </si>
  <si>
    <t>Hondures</t>
  </si>
  <si>
    <t>la Xina</t>
  </si>
  <si>
    <t>l’Equador</t>
  </si>
  <si>
    <t>Educació postsecundària no superior</t>
  </si>
  <si>
    <t>N.1 Nacimientos con lugar de inscripción València por sexo y estado civil de la madre</t>
  </si>
  <si>
    <t>N.2 Nacimientos con lugar de residencia de la madre València por sexo y estado civil de la madre</t>
  </si>
  <si>
    <t>l'India</t>
  </si>
  <si>
    <t>N.24 Nacimientos por años cumplidos de la madre, año de nacimiento y orden al nacimiento</t>
  </si>
  <si>
    <t xml:space="preserve">M.6 Matrimonios de diferente sexo que han fijado su residencia en València según profesión de los contrayentes </t>
  </si>
  <si>
    <t>M.2 Matrimonios que han fijado su residencia en València por meses</t>
  </si>
  <si>
    <t>M.4 Matrimonios de diferente sexo que han fijado su residencia en València según edad de los contrayentes</t>
  </si>
  <si>
    <t>M.5 Matrimonios de diferente sexo que han fijado su residencia en València según continente de nacionalidad de los contrayentes</t>
  </si>
  <si>
    <t>M.8 Contrayentes que han fijado su residencia en València según sexo, edad y estado civil anterior</t>
  </si>
  <si>
    <t>M.9 Residentes en València que han contraido matrimonio por sexo, lugar de inscripción y lugar donde han fijado su residencia</t>
  </si>
  <si>
    <t>M.10 Residentes en València que han contraido matrimonio, por sexo y profesión</t>
  </si>
  <si>
    <t>A.1 Población de derecho calculada a 1 de julio en València por edad y sexo</t>
  </si>
  <si>
    <t>A.4 Defunciones con residencia del fallecido València y principales indicadores</t>
  </si>
  <si>
    <t>A.2 Nacimientos con residencia de la madre València y principales indicadores</t>
  </si>
  <si>
    <t>MFT.2 MFT por sexo, estado civil y lugar de residencia de la madre València</t>
  </si>
  <si>
    <t>P.1. Partos  según edad de la madre, multiplicidad, maturidad y lugar de inscripción València</t>
  </si>
  <si>
    <t>P.2. Partos según edad de la madre, multiplicidad, maturidad y lugar de residencia de la madre València</t>
  </si>
  <si>
    <t>M.2 Matrimonios que han fijado su residencia en València por meses.</t>
  </si>
  <si>
    <t>M.3 Matrimonios que han fijado su residencia en València por forma de celebración.</t>
  </si>
  <si>
    <t xml:space="preserve">M.4 Matrimonios de diferente sexo que han fijado su residencia en València según edad de los contrayentes. </t>
  </si>
  <si>
    <t xml:space="preserve">M.5 Matrimonios de diferente sexo que han fijado su residencia en València según continente de nacionalidad de los contrayentes. </t>
  </si>
  <si>
    <t>M.6 Matrimonios de diferente sexo que han fijado su residencia en València según profesión de los contrayentes.</t>
  </si>
  <si>
    <t>M.8 Contraents que han fijado su residencia en València según sexo, edad y estado civil anterior.</t>
  </si>
  <si>
    <t>M.9 Residentes en València que han contrido matrimonio, por sexo, lugar de inscripción y lugar donde han fijado su residencia.</t>
  </si>
  <si>
    <t>M.10 Residentes en València que han contrido matrimonio, por sexo y profesión.</t>
  </si>
  <si>
    <t>A.3 Matrimonios que han fijado su residencia en València y principales indicadores</t>
  </si>
  <si>
    <t>N.1 Nacimientos con lugar de inscripción València por sexo y estado civil de la madre.</t>
  </si>
  <si>
    <t>N.2 Nacimientos con lugar de residencia de la madre València por sexo y estado civil de la madre.</t>
  </si>
  <si>
    <t>MFT.1 MFT por sexo, estado civil y lugar de inscripción València.</t>
  </si>
  <si>
    <t>MFT.2 MFT por sexo, estado civil y lugar de residencia de la madre València.</t>
  </si>
  <si>
    <t>MFT.1 MFT por sexo, estado civil y lugar de inscripción València</t>
  </si>
  <si>
    <t>P.1. Partos  según edad de la madre, multiplicidad, maturidad y lugar de inscripción València.</t>
  </si>
  <si>
    <t>P.2. Partos según edad de la madre, multiplicidad, maturidad y lugar de residencia de la madre València.</t>
  </si>
  <si>
    <t>A.1. Población de derecho calculada a 1 de julio en València por sexo</t>
  </si>
  <si>
    <t>A.2. Nacimientos con residencia de la madre València y principales indicadores</t>
  </si>
  <si>
    <t>A.3. Matrimonios que han fijado su residencia en València y principales indicadores</t>
  </si>
  <si>
    <t>A.4. Defunciones con residencia del fallecido València y principales indicadores</t>
  </si>
  <si>
    <t xml:space="preserve"> N.4 Naixements per relació amb l'activitat econòmica, estat civil i grup d'edat de la mare</t>
  </si>
  <si>
    <t xml:space="preserve"> N.4 Nacimientos por relación con la actividad económica, estado civil y grupo de edad de la madre</t>
  </si>
  <si>
    <t xml:space="preserve"> Àsia</t>
  </si>
  <si>
    <t xml:space="preserve"> Oceania</t>
  </si>
  <si>
    <t>N.11 Nacimientos por sexo según país de nacionalidad de la madre</t>
  </si>
  <si>
    <t>Ucraïna</t>
  </si>
  <si>
    <t>N.21 Naixements de mare casada segons anys de casada i ordre al naixement</t>
  </si>
  <si>
    <t>N.21 Nacimientos de madre casada según años de casada y orden al nacimiento</t>
  </si>
  <si>
    <t>N.22 Naixements de mare casada al seu primer matrimoni segons anys de casada i ordre al naixement</t>
  </si>
  <si>
    <t>N.22 Nacimientos de madre casada en su primer matrimonio según años de casada y orden al nacimiento</t>
  </si>
  <si>
    <t xml:space="preserve">  ≤1966 </t>
  </si>
  <si>
    <t xml:space="preserve"> Amèrica del Nord</t>
  </si>
  <si>
    <t xml:space="preserve"> Amèrica Central</t>
  </si>
  <si>
    <t xml:space="preserve"> Amèrica del Sud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</si>
</sst>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00"/>
    <numFmt numFmtId="165" formatCode="_-* #,##0.00\ [$€]_-;\-* #,##0.00\ [$€]_-;_-* &quot;-&quot;??\ [$€]_-;_-@_-"/>
    <numFmt numFmtId="166" formatCode="#,##0.000"/>
    <numFmt numFmtId="167" formatCode="0.0%"/>
    <numFmt numFmtId="168" formatCode="#,##0_ ;\-#,##0\ "/>
    <numFmt numFmtId="169" formatCode="0_ ;\-0\ "/>
    <numFmt numFmtId="170" formatCode="#,##0.00_ ;\-#,##0.00\ "/>
  </numFmts>
  <fonts count="15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i/>
      <sz val="8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9"/>
      </left>
      <right/>
      <top/>
      <bottom/>
      <diagonal/>
    </border>
    <border>
      <left style="medium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</borders>
  <cellStyleXfs count="4">
    <xf numFmtId="165" fontId="0" fillId="0" borderId="0"/>
    <xf numFmtId="165" fontId="1" fillId="0" borderId="0" applyFont="0" applyFill="0" applyBorder="0" applyAlignment="0" applyProtection="0"/>
    <xf numFmtId="165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56">
    <xf numFmtId="165" fontId="0" fillId="0" borderId="0" xfId="0"/>
    <xf numFmtId="165" fontId="2" fillId="0" borderId="0" xfId="0" applyFont="1"/>
    <xf numFmtId="165" fontId="3" fillId="0" borderId="0" xfId="0" applyFont="1"/>
    <xf numFmtId="165" fontId="4" fillId="0" borderId="0" xfId="0" applyFont="1"/>
    <xf numFmtId="165" fontId="4" fillId="0" borderId="0" xfId="0" applyFont="1" applyFill="1" applyBorder="1"/>
    <xf numFmtId="165" fontId="5" fillId="0" borderId="0" xfId="0" applyFont="1" applyFill="1" applyBorder="1"/>
    <xf numFmtId="165" fontId="5" fillId="0" borderId="0" xfId="0" applyFont="1" applyAlignment="1">
      <alignment horizontal="left"/>
    </xf>
    <xf numFmtId="3" fontId="4" fillId="0" borderId="0" xfId="0" applyNumberFormat="1" applyFont="1" applyFill="1" applyBorder="1"/>
    <xf numFmtId="165" fontId="4" fillId="0" borderId="0" xfId="0" applyFont="1" applyAlignment="1">
      <alignment horizontal="left"/>
    </xf>
    <xf numFmtId="165" fontId="8" fillId="0" borderId="0" xfId="0" applyFont="1"/>
    <xf numFmtId="165" fontId="9" fillId="0" borderId="0" xfId="0" applyFont="1" applyFill="1" applyBorder="1"/>
    <xf numFmtId="165" fontId="8" fillId="0" borderId="0" xfId="0" applyFont="1" applyFill="1" applyBorder="1"/>
    <xf numFmtId="165" fontId="10" fillId="0" borderId="0" xfId="0" applyFont="1" applyFill="1" applyBorder="1"/>
    <xf numFmtId="165" fontId="9" fillId="2" borderId="0" xfId="0" applyFont="1" applyFill="1" applyBorder="1"/>
    <xf numFmtId="165" fontId="9" fillId="2" borderId="1" xfId="0" applyFont="1" applyFill="1" applyBorder="1" applyAlignment="1">
      <alignment horizontal="right"/>
    </xf>
    <xf numFmtId="165" fontId="9" fillId="2" borderId="0" xfId="0" applyFont="1" applyFill="1" applyBorder="1" applyAlignment="1">
      <alignment horizontal="right"/>
    </xf>
    <xf numFmtId="165" fontId="9" fillId="2" borderId="2" xfId="0" applyFont="1" applyFill="1" applyBorder="1" applyAlignment="1">
      <alignment horizontal="right"/>
    </xf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3" fontId="9" fillId="2" borderId="0" xfId="0" applyNumberFormat="1" applyFont="1" applyFill="1" applyBorder="1" applyAlignment="1">
      <alignment horizontal="right" wrapText="1"/>
    </xf>
    <xf numFmtId="165" fontId="8" fillId="0" borderId="0" xfId="0" applyFont="1" applyFill="1" applyBorder="1" applyAlignment="1">
      <alignment horizontal="left" indent="1"/>
    </xf>
    <xf numFmtId="3" fontId="8" fillId="0" borderId="0" xfId="0" applyNumberFormat="1" applyFont="1" applyFill="1" applyBorder="1"/>
    <xf numFmtId="3" fontId="9" fillId="0" borderId="0" xfId="0" applyNumberFormat="1" applyFont="1" applyFill="1" applyBorder="1"/>
    <xf numFmtId="3" fontId="10" fillId="0" borderId="0" xfId="0" applyNumberFormat="1" applyFont="1" applyFill="1" applyBorder="1"/>
    <xf numFmtId="3" fontId="9" fillId="2" borderId="0" xfId="0" applyNumberFormat="1" applyFont="1" applyFill="1" applyBorder="1"/>
    <xf numFmtId="3" fontId="9" fillId="0" borderId="0" xfId="0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horizontal="right" wrapText="1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left" indent="1"/>
    </xf>
    <xf numFmtId="165" fontId="8" fillId="0" borderId="0" xfId="0" applyFont="1" applyFill="1" applyBorder="1" applyAlignment="1">
      <alignment horizontal="left" indent="2"/>
    </xf>
    <xf numFmtId="165" fontId="8" fillId="0" borderId="0" xfId="0" applyFont="1" applyFill="1" applyBorder="1" applyAlignment="1">
      <alignment horizontal="left" wrapText="1" indent="3"/>
    </xf>
    <xf numFmtId="3" fontId="8" fillId="0" borderId="0" xfId="0" applyNumberFormat="1" applyFont="1" applyFill="1" applyAlignment="1">
      <alignment horizontal="right"/>
    </xf>
    <xf numFmtId="165" fontId="9" fillId="2" borderId="3" xfId="0" applyFont="1" applyFill="1" applyBorder="1"/>
    <xf numFmtId="165" fontId="9" fillId="2" borderId="3" xfId="0" applyFont="1" applyFill="1" applyBorder="1" applyAlignment="1">
      <alignment horizontal="right"/>
    </xf>
    <xf numFmtId="165" fontId="9" fillId="2" borderId="0" xfId="0" applyFont="1" applyFill="1" applyBorder="1" applyAlignment="1">
      <alignment horizontal="right" wrapText="1"/>
    </xf>
    <xf numFmtId="165" fontId="8" fillId="0" borderId="0" xfId="0" applyFont="1" applyFill="1" applyBorder="1" applyAlignment="1">
      <alignment horizontal="left" wrapText="1" indent="1"/>
    </xf>
    <xf numFmtId="165" fontId="9" fillId="0" borderId="0" xfId="0" applyFont="1" applyAlignment="1">
      <alignment horizontal="left"/>
    </xf>
    <xf numFmtId="165" fontId="10" fillId="0" borderId="0" xfId="0" applyFont="1" applyAlignment="1">
      <alignment horizontal="left"/>
    </xf>
    <xf numFmtId="165" fontId="8" fillId="0" borderId="0" xfId="0" applyFont="1" applyBorder="1"/>
    <xf numFmtId="165" fontId="8" fillId="0" borderId="0" xfId="0" applyFont="1" applyAlignment="1">
      <alignment horizontal="left"/>
    </xf>
    <xf numFmtId="165" fontId="8" fillId="0" borderId="0" xfId="0" applyFont="1" applyAlignment="1">
      <alignment horizontal="left" indent="1"/>
    </xf>
    <xf numFmtId="165" fontId="8" fillId="0" borderId="0" xfId="0" applyFont="1" applyAlignment="1">
      <alignment horizontal="left" indent="2"/>
    </xf>
    <xf numFmtId="3" fontId="8" fillId="0" borderId="0" xfId="0" applyNumberFormat="1" applyFont="1" applyAlignment="1">
      <alignment horizontal="left" indent="2"/>
    </xf>
    <xf numFmtId="165" fontId="8" fillId="2" borderId="0" xfId="0" applyFont="1" applyFill="1" applyBorder="1" applyAlignment="1"/>
    <xf numFmtId="165" fontId="9" fillId="0" borderId="0" xfId="0" applyFont="1" applyFill="1" applyBorder="1" applyAlignment="1">
      <alignment wrapText="1"/>
    </xf>
    <xf numFmtId="165" fontId="8" fillId="0" borderId="0" xfId="0" applyFont="1" applyFill="1" applyBorder="1" applyAlignment="1">
      <alignment horizontal="left" wrapText="1"/>
    </xf>
    <xf numFmtId="165" fontId="8" fillId="2" borderId="0" xfId="0" applyFont="1" applyFill="1" applyBorder="1" applyAlignment="1">
      <alignment horizontal="right" wrapText="1"/>
    </xf>
    <xf numFmtId="165" fontId="8" fillId="0" borderId="0" xfId="0" applyFont="1" applyFill="1" applyBorder="1" applyAlignment="1">
      <alignment wrapText="1"/>
    </xf>
    <xf numFmtId="165" fontId="9" fillId="2" borderId="0" xfId="0" applyFont="1" applyFill="1" applyBorder="1" applyAlignment="1"/>
    <xf numFmtId="165" fontId="8" fillId="0" borderId="0" xfId="0" applyFont="1" applyFill="1" applyBorder="1" applyAlignment="1"/>
    <xf numFmtId="165" fontId="8" fillId="2" borderId="0" xfId="0" applyFont="1" applyFill="1" applyBorder="1" applyAlignment="1">
      <alignment horizontal="right"/>
    </xf>
    <xf numFmtId="3" fontId="9" fillId="0" borderId="0" xfId="0" applyNumberFormat="1" applyFont="1"/>
    <xf numFmtId="165" fontId="8" fillId="0" borderId="0" xfId="0" applyFont="1" applyFill="1" applyAlignment="1">
      <alignment horizontal="left" indent="1"/>
    </xf>
    <xf numFmtId="3" fontId="8" fillId="0" borderId="0" xfId="0" applyNumberFormat="1" applyFont="1" applyFill="1"/>
    <xf numFmtId="165" fontId="8" fillId="0" borderId="0" xfId="0" applyFont="1" applyAlignment="1">
      <alignment horizontal="center"/>
    </xf>
    <xf numFmtId="165" fontId="8" fillId="0" borderId="0" xfId="0" applyFont="1" applyAlignment="1">
      <alignment horizontal="left" wrapText="1"/>
    </xf>
    <xf numFmtId="165" fontId="8" fillId="0" borderId="0" xfId="0" applyFont="1" applyAlignment="1"/>
    <xf numFmtId="165" fontId="9" fillId="0" borderId="0" xfId="0" applyFont="1"/>
    <xf numFmtId="165" fontId="11" fillId="0" borderId="0" xfId="0" applyFont="1"/>
    <xf numFmtId="165" fontId="10" fillId="0" borderId="0" xfId="0" applyFont="1"/>
    <xf numFmtId="165" fontId="9" fillId="2" borderId="3" xfId="0" applyFont="1" applyFill="1" applyBorder="1" applyAlignment="1">
      <alignment horizontal="center"/>
    </xf>
    <xf numFmtId="165" fontId="8" fillId="0" borderId="0" xfId="0" applyFont="1" applyFill="1" applyBorder="1" applyAlignment="1">
      <alignment horizontal="right"/>
    </xf>
    <xf numFmtId="165" fontId="9" fillId="0" borderId="0" xfId="0" applyFont="1" applyFill="1" applyBorder="1" applyAlignment="1">
      <alignment horizontal="left"/>
    </xf>
    <xf numFmtId="165" fontId="8" fillId="0" borderId="0" xfId="0" applyFont="1" applyFill="1" applyBorder="1" applyAlignment="1">
      <alignment horizontal="left" indent="3"/>
    </xf>
    <xf numFmtId="3" fontId="9" fillId="2" borderId="3" xfId="0" applyNumberFormat="1" applyFont="1" applyFill="1" applyBorder="1" applyAlignment="1">
      <alignment horizontal="center" wrapText="1"/>
    </xf>
    <xf numFmtId="165" fontId="9" fillId="2" borderId="0" xfId="0" applyFont="1" applyFill="1" applyBorder="1" applyAlignment="1">
      <alignment wrapText="1"/>
    </xf>
    <xf numFmtId="165" fontId="8" fillId="0" borderId="0" xfId="2" applyFont="1" applyAlignment="1" applyProtection="1"/>
    <xf numFmtId="3" fontId="9" fillId="2" borderId="3" xfId="0" applyNumberFormat="1" applyFont="1" applyFill="1" applyBorder="1" applyAlignment="1">
      <alignment horizontal="right"/>
    </xf>
    <xf numFmtId="1" fontId="9" fillId="2" borderId="3" xfId="0" applyNumberFormat="1" applyFont="1" applyFill="1" applyBorder="1" applyAlignment="1">
      <alignment horizontal="center" wrapText="1"/>
    </xf>
    <xf numFmtId="165" fontId="8" fillId="2" borderId="0" xfId="0" applyFont="1" applyFill="1" applyBorder="1"/>
    <xf numFmtId="3" fontId="8" fillId="0" borderId="0" xfId="0" applyNumberFormat="1" applyFont="1" applyFill="1" applyBorder="1" applyAlignment="1">
      <alignment horizontal="left"/>
    </xf>
    <xf numFmtId="165" fontId="8" fillId="0" borderId="0" xfId="0" applyFont="1" applyFill="1" applyBorder="1" applyAlignment="1">
      <alignment horizontal="left"/>
    </xf>
    <xf numFmtId="3" fontId="9" fillId="2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165" fontId="8" fillId="0" borderId="0" xfId="0" applyFont="1" applyAlignment="1">
      <alignment wrapText="1"/>
    </xf>
    <xf numFmtId="167" fontId="8" fillId="0" borderId="0" xfId="0" applyNumberFormat="1" applyFont="1" applyFill="1" applyBorder="1"/>
    <xf numFmtId="165" fontId="9" fillId="2" borderId="0" xfId="0" applyFont="1" applyFill="1" applyBorder="1" applyAlignment="1">
      <alignment horizontal="left"/>
    </xf>
    <xf numFmtId="165" fontId="9" fillId="2" borderId="0" xfId="0" applyFont="1" applyFill="1" applyAlignment="1">
      <alignment horizontal="left"/>
    </xf>
    <xf numFmtId="165" fontId="8" fillId="2" borderId="0" xfId="0" applyFont="1" applyFill="1" applyBorder="1" applyAlignment="1">
      <alignment horizontal="left"/>
    </xf>
    <xf numFmtId="165" fontId="10" fillId="0" borderId="0" xfId="0" applyFont="1" applyFill="1" applyBorder="1" applyAlignment="1">
      <alignment horizontal="left"/>
    </xf>
    <xf numFmtId="165" fontId="8" fillId="0" borderId="0" xfId="0" applyFont="1" applyAlignment="1">
      <alignment horizontal="right"/>
    </xf>
    <xf numFmtId="3" fontId="9" fillId="2" borderId="3" xfId="0" applyNumberFormat="1" applyFont="1" applyFill="1" applyBorder="1"/>
    <xf numFmtId="165" fontId="8" fillId="0" borderId="0" xfId="0" applyFont="1" applyFill="1"/>
    <xf numFmtId="4" fontId="8" fillId="0" borderId="0" xfId="0" applyNumberFormat="1" applyFont="1" applyFill="1" applyBorder="1"/>
    <xf numFmtId="166" fontId="8" fillId="0" borderId="0" xfId="0" applyNumberFormat="1" applyFont="1" applyFill="1" applyBorder="1"/>
    <xf numFmtId="3" fontId="8" fillId="0" borderId="0" xfId="0" applyNumberFormat="1" applyFont="1" applyBorder="1"/>
    <xf numFmtId="3" fontId="9" fillId="2" borderId="3" xfId="0" applyNumberFormat="1" applyFont="1" applyFill="1" applyBorder="1" applyAlignment="1">
      <alignment horizontal="left"/>
    </xf>
    <xf numFmtId="165" fontId="9" fillId="2" borderId="3" xfId="0" applyFont="1" applyFill="1" applyBorder="1" applyAlignment="1">
      <alignment horizontal="right" wrapText="1"/>
    </xf>
    <xf numFmtId="2" fontId="8" fillId="0" borderId="0" xfId="0" applyNumberFormat="1" applyFont="1" applyFill="1" applyBorder="1"/>
    <xf numFmtId="2" fontId="8" fillId="0" borderId="0" xfId="0" applyNumberFormat="1" applyFont="1" applyFill="1"/>
    <xf numFmtId="2" fontId="8" fillId="0" borderId="0" xfId="0" applyNumberFormat="1" applyFont="1" applyFill="1" applyBorder="1" applyAlignment="1">
      <alignment horizontal="right"/>
    </xf>
    <xf numFmtId="165" fontId="13" fillId="0" borderId="0" xfId="0" applyFont="1"/>
    <xf numFmtId="165" fontId="9" fillId="2" borderId="4" xfId="0" applyFont="1" applyFill="1" applyBorder="1" applyAlignment="1">
      <alignment horizontal="right"/>
    </xf>
    <xf numFmtId="165" fontId="9" fillId="2" borderId="0" xfId="0" applyFont="1" applyFill="1" applyBorder="1" applyAlignment="1">
      <alignment horizontal="center"/>
    </xf>
    <xf numFmtId="165" fontId="9" fillId="2" borderId="5" xfId="0" applyFont="1" applyFill="1" applyBorder="1" applyAlignment="1">
      <alignment horizontal="right"/>
    </xf>
    <xf numFmtId="3" fontId="8" fillId="0" borderId="0" xfId="0" applyNumberFormat="1" applyFont="1" applyAlignment="1"/>
    <xf numFmtId="167" fontId="8" fillId="0" borderId="0" xfId="3" applyNumberFormat="1" applyFont="1" applyFill="1" applyBorder="1"/>
    <xf numFmtId="9" fontId="8" fillId="0" borderId="0" xfId="3" applyFont="1" applyAlignment="1">
      <alignment horizontal="right"/>
    </xf>
    <xf numFmtId="3" fontId="9" fillId="0" borderId="0" xfId="0" applyNumberFormat="1" applyFont="1" applyFill="1"/>
    <xf numFmtId="4" fontId="8" fillId="0" borderId="0" xfId="0" applyNumberFormat="1" applyFont="1" applyFill="1" applyBorder="1" applyAlignment="1">
      <alignment horizontal="right"/>
    </xf>
    <xf numFmtId="10" fontId="8" fillId="0" borderId="0" xfId="3" applyNumberFormat="1" applyFont="1" applyFill="1" applyBorder="1"/>
    <xf numFmtId="164" fontId="8" fillId="0" borderId="0" xfId="0" applyNumberFormat="1" applyFont="1" applyFill="1" applyBorder="1"/>
    <xf numFmtId="165" fontId="8" fillId="0" borderId="0" xfId="0" applyFont="1" applyAlignment="1">
      <alignment horizontal="left" wrapText="1" indent="2"/>
    </xf>
    <xf numFmtId="165" fontId="8" fillId="2" borderId="0" xfId="0" applyFont="1" applyFill="1" applyBorder="1" applyAlignment="1">
      <alignment horizontal="center" wrapText="1"/>
    </xf>
    <xf numFmtId="10" fontId="8" fillId="0" borderId="0" xfId="3" applyNumberFormat="1" applyFont="1" applyFill="1"/>
    <xf numFmtId="10" fontId="8" fillId="0" borderId="0" xfId="3" applyNumberFormat="1" applyFont="1"/>
    <xf numFmtId="10" fontId="8" fillId="0" borderId="0" xfId="0" applyNumberFormat="1" applyFont="1" applyFill="1" applyBorder="1"/>
    <xf numFmtId="165" fontId="8" fillId="0" borderId="0" xfId="0" applyFont="1" applyAlignment="1">
      <alignment horizontal="center" wrapText="1"/>
    </xf>
    <xf numFmtId="3" fontId="9" fillId="2" borderId="0" xfId="0" applyNumberFormat="1" applyFont="1" applyFill="1" applyAlignment="1">
      <alignment horizontal="right" wrapText="1"/>
    </xf>
    <xf numFmtId="3" fontId="12" fillId="2" borderId="0" xfId="0" applyNumberFormat="1" applyFont="1" applyFill="1" applyAlignment="1">
      <alignment horizontal="right" wrapText="1"/>
    </xf>
    <xf numFmtId="165" fontId="9" fillId="2" borderId="0" xfId="0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left"/>
    </xf>
    <xf numFmtId="167" fontId="9" fillId="0" borderId="0" xfId="0" applyNumberFormat="1" applyFont="1" applyFill="1" applyBorder="1"/>
    <xf numFmtId="165" fontId="9" fillId="0" borderId="0" xfId="0" applyFont="1" applyAlignment="1"/>
    <xf numFmtId="3" fontId="9" fillId="0" borderId="0" xfId="0" applyNumberFormat="1" applyFont="1" applyAlignment="1"/>
    <xf numFmtId="3" fontId="9" fillId="0" borderId="0" xfId="0" applyNumberFormat="1" applyFont="1" applyFill="1" applyBorder="1" applyAlignment="1"/>
    <xf numFmtId="165" fontId="9" fillId="0" borderId="0" xfId="0" applyFont="1" applyFill="1" applyBorder="1" applyAlignment="1">
      <alignment horizontal="left" wrapText="1"/>
    </xf>
    <xf numFmtId="165" fontId="9" fillId="2" borderId="3" xfId="0" applyFont="1" applyFill="1" applyBorder="1" applyAlignment="1">
      <alignment horizontal="center"/>
    </xf>
    <xf numFmtId="168" fontId="8" fillId="0" borderId="0" xfId="0" applyNumberFormat="1" applyFont="1"/>
    <xf numFmtId="168" fontId="9" fillId="0" borderId="0" xfId="0" applyNumberFormat="1" applyFont="1"/>
    <xf numFmtId="169" fontId="8" fillId="0" borderId="0" xfId="0" applyNumberFormat="1" applyFont="1"/>
    <xf numFmtId="168" fontId="8" fillId="0" borderId="0" xfId="0" applyNumberFormat="1" applyFont="1" applyFill="1"/>
    <xf numFmtId="1" fontId="8" fillId="0" borderId="0" xfId="0" applyNumberFormat="1" applyFont="1" applyFill="1" applyBorder="1" applyAlignment="1">
      <alignment horizontal="left" indent="1"/>
    </xf>
    <xf numFmtId="1" fontId="8" fillId="0" borderId="0" xfId="0" applyNumberFormat="1" applyFont="1" applyFill="1" applyBorder="1"/>
    <xf numFmtId="168" fontId="8" fillId="0" borderId="0" xfId="0" applyNumberFormat="1" applyFont="1" applyFill="1" applyBorder="1"/>
    <xf numFmtId="170" fontId="8" fillId="0" borderId="0" xfId="0" applyNumberFormat="1" applyFont="1" applyFill="1" applyBorder="1"/>
    <xf numFmtId="3" fontId="1" fillId="0" borderId="0" xfId="0" applyNumberFormat="1" applyFont="1" applyFill="1" applyBorder="1"/>
    <xf numFmtId="168" fontId="9" fillId="0" borderId="0" xfId="0" applyNumberFormat="1" applyFont="1" applyFill="1" applyBorder="1"/>
    <xf numFmtId="169" fontId="8" fillId="0" borderId="0" xfId="0" applyNumberFormat="1" applyFont="1" applyAlignment="1">
      <alignment horizontal="right"/>
    </xf>
    <xf numFmtId="168" fontId="0" fillId="0" borderId="0" xfId="0" applyNumberFormat="1"/>
    <xf numFmtId="0" fontId="8" fillId="0" borderId="0" xfId="0" applyNumberFormat="1" applyFont="1"/>
    <xf numFmtId="165" fontId="9" fillId="2" borderId="1" xfId="0" applyFont="1" applyFill="1" applyBorder="1" applyAlignment="1">
      <alignment horizontal="center"/>
    </xf>
    <xf numFmtId="165" fontId="9" fillId="2" borderId="0" xfId="0" applyFont="1" applyFill="1" applyBorder="1" applyAlignment="1">
      <alignment horizontal="center"/>
    </xf>
    <xf numFmtId="165" fontId="9" fillId="2" borderId="2" xfId="0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165" fontId="9" fillId="2" borderId="0" xfId="0" applyFont="1" applyFill="1" applyBorder="1" applyAlignment="1">
      <alignment horizontal="right" wrapText="1"/>
    </xf>
    <xf numFmtId="165" fontId="9" fillId="2" borderId="4" xfId="0" applyFont="1" applyFill="1" applyBorder="1" applyAlignment="1">
      <alignment horizontal="right" wrapText="1"/>
    </xf>
    <xf numFmtId="165" fontId="9" fillId="2" borderId="4" xfId="0" applyFont="1" applyFill="1" applyBorder="1" applyAlignment="1">
      <alignment horizontal="center"/>
    </xf>
    <xf numFmtId="165" fontId="14" fillId="2" borderId="0" xfId="0" applyFont="1" applyFill="1" applyBorder="1" applyAlignment="1">
      <alignment horizontal="center" wrapText="1"/>
    </xf>
    <xf numFmtId="165" fontId="9" fillId="2" borderId="0" xfId="0" applyFont="1" applyFill="1" applyBorder="1" applyAlignment="1">
      <alignment horizontal="center" wrapText="1"/>
    </xf>
    <xf numFmtId="165" fontId="9" fillId="2" borderId="6" xfId="0" applyFont="1" applyFill="1" applyBorder="1" applyAlignment="1">
      <alignment horizontal="center" wrapText="1"/>
    </xf>
    <xf numFmtId="165" fontId="9" fillId="2" borderId="6" xfId="0" applyFont="1" applyFill="1" applyBorder="1" applyAlignment="1">
      <alignment horizontal="right" wrapText="1"/>
    </xf>
    <xf numFmtId="165" fontId="9" fillId="2" borderId="5" xfId="0" applyFont="1" applyFill="1" applyBorder="1" applyAlignment="1">
      <alignment horizontal="right" wrapText="1"/>
    </xf>
    <xf numFmtId="165" fontId="9" fillId="2" borderId="5" xfId="0" applyFont="1" applyFill="1" applyBorder="1" applyAlignment="1">
      <alignment horizontal="center"/>
    </xf>
    <xf numFmtId="165" fontId="8" fillId="0" borderId="0" xfId="0" applyFont="1" applyAlignment="1">
      <alignment horizontal="center"/>
    </xf>
    <xf numFmtId="165" fontId="8" fillId="0" borderId="0" xfId="0" applyFont="1" applyAlignment="1">
      <alignment horizontal="left" wrapText="1"/>
    </xf>
    <xf numFmtId="165" fontId="9" fillId="2" borderId="3" xfId="0" applyFont="1" applyFill="1" applyBorder="1" applyAlignment="1">
      <alignment horizontal="center"/>
    </xf>
    <xf numFmtId="165" fontId="9" fillId="2" borderId="0" xfId="0" applyFont="1" applyFill="1" applyBorder="1" applyAlignment="1">
      <alignment horizontal="left" wrapText="1"/>
    </xf>
    <xf numFmtId="3" fontId="9" fillId="2" borderId="0" xfId="0" applyNumberFormat="1" applyFont="1" applyFill="1" applyAlignment="1">
      <alignment horizontal="right" wrapText="1"/>
    </xf>
    <xf numFmtId="3" fontId="9" fillId="2" borderId="3" xfId="0" applyNumberFormat="1" applyFont="1" applyFill="1" applyBorder="1" applyAlignment="1">
      <alignment horizontal="center"/>
    </xf>
    <xf numFmtId="165" fontId="8" fillId="0" borderId="0" xfId="0" applyFont="1" applyAlignment="1">
      <alignment horizontal="center" wrapText="1"/>
    </xf>
  </cellXfs>
  <cellStyles count="4">
    <cellStyle name="Euro" xfId="1"/>
    <cellStyle name="Hipervínculo" xfId="2" builtinId="8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52"/>
  <sheetViews>
    <sheetView tabSelected="1" workbookViewId="0"/>
  </sheetViews>
  <sheetFormatPr baseColWidth="10" defaultRowHeight="13.2" x14ac:dyDescent="0.25"/>
  <sheetData>
    <row r="1" spans="1:1" x14ac:dyDescent="0.25">
      <c r="A1" s="2" t="s">
        <v>779</v>
      </c>
    </row>
    <row r="2" spans="1:1" x14ac:dyDescent="0.25">
      <c r="A2" t="s">
        <v>481</v>
      </c>
    </row>
    <row r="3" spans="1:1" x14ac:dyDescent="0.25">
      <c r="A3" t="s">
        <v>482</v>
      </c>
    </row>
    <row r="4" spans="1:1" x14ac:dyDescent="0.25">
      <c r="A4" t="s">
        <v>547</v>
      </c>
    </row>
    <row r="5" spans="1:1" x14ac:dyDescent="0.25">
      <c r="A5" s="129" t="s">
        <v>938</v>
      </c>
    </row>
    <row r="6" spans="1:1" x14ac:dyDescent="0.25">
      <c r="A6" t="s">
        <v>483</v>
      </c>
    </row>
    <row r="7" spans="1:1" x14ac:dyDescent="0.25">
      <c r="A7" t="s">
        <v>765</v>
      </c>
    </row>
    <row r="8" spans="1:1" x14ac:dyDescent="0.25">
      <c r="A8" t="s">
        <v>764</v>
      </c>
    </row>
    <row r="9" spans="1:1" x14ac:dyDescent="0.25">
      <c r="A9" t="s">
        <v>485</v>
      </c>
    </row>
    <row r="10" spans="1:1" x14ac:dyDescent="0.25">
      <c r="A10" t="s">
        <v>871</v>
      </c>
    </row>
    <row r="11" spans="1:1" x14ac:dyDescent="0.25">
      <c r="A11" s="6" t="s">
        <v>526</v>
      </c>
    </row>
    <row r="12" spans="1:1" x14ac:dyDescent="0.25">
      <c r="A12" s="6" t="s">
        <v>528</v>
      </c>
    </row>
    <row r="13" spans="1:1" x14ac:dyDescent="0.25">
      <c r="A13" s="6" t="s">
        <v>530</v>
      </c>
    </row>
    <row r="14" spans="1:1" x14ac:dyDescent="0.25">
      <c r="A14" s="6" t="s">
        <v>531</v>
      </c>
    </row>
    <row r="15" spans="1:1" x14ac:dyDescent="0.25">
      <c r="A15" s="6" t="s">
        <v>542</v>
      </c>
    </row>
    <row r="16" spans="1:1" x14ac:dyDescent="0.25">
      <c r="A16" s="6" t="s">
        <v>533</v>
      </c>
    </row>
    <row r="17" spans="1:1" x14ac:dyDescent="0.25">
      <c r="A17" s="6" t="s">
        <v>771</v>
      </c>
    </row>
    <row r="18" spans="1:1" x14ac:dyDescent="0.25">
      <c r="A18" s="6" t="s">
        <v>535</v>
      </c>
    </row>
    <row r="19" spans="1:1" x14ac:dyDescent="0.25">
      <c r="A19" s="6" t="s">
        <v>537</v>
      </c>
    </row>
    <row r="20" spans="1:1" x14ac:dyDescent="0.25">
      <c r="A20" s="6" t="s">
        <v>773</v>
      </c>
    </row>
    <row r="21" spans="1:1" x14ac:dyDescent="0.25">
      <c r="A21" s="6" t="s">
        <v>540</v>
      </c>
    </row>
    <row r="22" spans="1:1" x14ac:dyDescent="0.25">
      <c r="A22" t="s">
        <v>870</v>
      </c>
    </row>
    <row r="23" spans="1:1" x14ac:dyDescent="0.25">
      <c r="A23" t="s">
        <v>869</v>
      </c>
    </row>
    <row r="24" spans="1:1" x14ac:dyDescent="0.25">
      <c r="A24" s="6" t="s">
        <v>775</v>
      </c>
    </row>
    <row r="25" spans="1:1" x14ac:dyDescent="0.25">
      <c r="A25" s="5" t="s">
        <v>868</v>
      </c>
    </row>
    <row r="28" spans="1:1" x14ac:dyDescent="0.25">
      <c r="A28" s="1" t="s">
        <v>780</v>
      </c>
    </row>
    <row r="29" spans="1:1" x14ac:dyDescent="0.25">
      <c r="A29" s="3" t="s">
        <v>927</v>
      </c>
    </row>
    <row r="30" spans="1:1" x14ac:dyDescent="0.25">
      <c r="A30" s="3" t="s">
        <v>928</v>
      </c>
    </row>
    <row r="31" spans="1:1" x14ac:dyDescent="0.25">
      <c r="A31" s="3" t="s">
        <v>548</v>
      </c>
    </row>
    <row r="32" spans="1:1" x14ac:dyDescent="0.25">
      <c r="A32" s="7" t="s">
        <v>939</v>
      </c>
    </row>
    <row r="33" spans="1:1" x14ac:dyDescent="0.25">
      <c r="A33" s="3" t="s">
        <v>484</v>
      </c>
    </row>
    <row r="34" spans="1:1" x14ac:dyDescent="0.25">
      <c r="A34" s="3" t="s">
        <v>766</v>
      </c>
    </row>
    <row r="35" spans="1:1" x14ac:dyDescent="0.25">
      <c r="A35" s="3" t="s">
        <v>522</v>
      </c>
    </row>
    <row r="36" spans="1:1" x14ac:dyDescent="0.25">
      <c r="A36" s="3" t="s">
        <v>486</v>
      </c>
    </row>
    <row r="37" spans="1:1" x14ac:dyDescent="0.25">
      <c r="A37" s="3" t="s">
        <v>875</v>
      </c>
    </row>
    <row r="38" spans="1:1" x14ac:dyDescent="0.25">
      <c r="A38" s="3" t="s">
        <v>527</v>
      </c>
    </row>
    <row r="39" spans="1:1" x14ac:dyDescent="0.25">
      <c r="A39" s="8" t="s">
        <v>543</v>
      </c>
    </row>
    <row r="40" spans="1:1" x14ac:dyDescent="0.25">
      <c r="A40" s="3" t="s">
        <v>529</v>
      </c>
    </row>
    <row r="41" spans="1:1" x14ac:dyDescent="0.25">
      <c r="A41" s="3" t="s">
        <v>532</v>
      </c>
    </row>
    <row r="42" spans="1:1" x14ac:dyDescent="0.25">
      <c r="A42" s="3" t="s">
        <v>544</v>
      </c>
    </row>
    <row r="43" spans="1:1" x14ac:dyDescent="0.25">
      <c r="A43" s="3" t="s">
        <v>534</v>
      </c>
    </row>
    <row r="44" spans="1:1" x14ac:dyDescent="0.25">
      <c r="A44" s="3" t="s">
        <v>772</v>
      </c>
    </row>
    <row r="45" spans="1:1" x14ac:dyDescent="0.25">
      <c r="A45" s="3" t="s">
        <v>536</v>
      </c>
    </row>
    <row r="46" spans="1:1" x14ac:dyDescent="0.25">
      <c r="A46" s="3" t="s">
        <v>538</v>
      </c>
    </row>
    <row r="47" spans="1:1" x14ac:dyDescent="0.25">
      <c r="A47" s="3" t="s">
        <v>539</v>
      </c>
    </row>
    <row r="48" spans="1:1" x14ac:dyDescent="0.25">
      <c r="A48" s="3" t="s">
        <v>541</v>
      </c>
    </row>
    <row r="49" spans="1:1" x14ac:dyDescent="0.25">
      <c r="A49" s="3" t="s">
        <v>872</v>
      </c>
    </row>
    <row r="50" spans="1:1" x14ac:dyDescent="0.25">
      <c r="A50" s="4" t="s">
        <v>873</v>
      </c>
    </row>
    <row r="51" spans="1:1" x14ac:dyDescent="0.25">
      <c r="A51" s="8" t="s">
        <v>774</v>
      </c>
    </row>
    <row r="52" spans="1:1" x14ac:dyDescent="0.25">
      <c r="A52" s="4" t="s">
        <v>874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M10"/>
  <sheetViews>
    <sheetView workbookViewId="0">
      <selection activeCell="B6" sqref="B6"/>
    </sheetView>
  </sheetViews>
  <sheetFormatPr baseColWidth="10" defaultColWidth="11.44140625" defaultRowHeight="13.2" x14ac:dyDescent="0.25"/>
  <cols>
    <col min="1" max="1" width="29.109375" style="11" customWidth="1"/>
    <col min="2" max="12" width="8.44140625" style="11" customWidth="1"/>
    <col min="13" max="16384" width="11.44140625" style="11"/>
  </cols>
  <sheetData>
    <row r="1" spans="1:13" x14ac:dyDescent="0.25">
      <c r="A1" s="10" t="s">
        <v>878</v>
      </c>
    </row>
    <row r="2" spans="1:13" x14ac:dyDescent="0.25">
      <c r="A2" s="12" t="s">
        <v>879</v>
      </c>
    </row>
    <row r="4" spans="1:13" s="10" customFormat="1" ht="26.4" x14ac:dyDescent="0.25">
      <c r="A4" s="13"/>
      <c r="B4" s="36" t="s">
        <v>224</v>
      </c>
      <c r="C4" s="36" t="s">
        <v>258</v>
      </c>
      <c r="D4" s="36" t="s">
        <v>259</v>
      </c>
      <c r="E4" s="36" t="s">
        <v>260</v>
      </c>
      <c r="F4" s="36" t="s">
        <v>263</v>
      </c>
      <c r="G4" s="36" t="s">
        <v>330</v>
      </c>
      <c r="H4" s="15" t="s">
        <v>331</v>
      </c>
      <c r="I4" s="15" t="s">
        <v>332</v>
      </c>
      <c r="J4" s="15" t="s">
        <v>333</v>
      </c>
      <c r="K4" s="15" t="s">
        <v>261</v>
      </c>
      <c r="L4" s="36" t="s">
        <v>262</v>
      </c>
    </row>
    <row r="5" spans="1:13" x14ac:dyDescent="0.25">
      <c r="A5" s="10" t="s">
        <v>224</v>
      </c>
      <c r="B5" s="28">
        <v>6196</v>
      </c>
      <c r="C5" s="28">
        <v>3122</v>
      </c>
      <c r="D5" s="28">
        <v>2276</v>
      </c>
      <c r="E5" s="28">
        <v>583</v>
      </c>
      <c r="F5" s="28">
        <v>143</v>
      </c>
      <c r="G5" s="28">
        <v>38</v>
      </c>
      <c r="H5" s="28">
        <v>14</v>
      </c>
      <c r="I5" s="28">
        <v>9</v>
      </c>
      <c r="J5" s="28">
        <v>6</v>
      </c>
      <c r="K5" s="28">
        <v>3</v>
      </c>
      <c r="L5" s="28">
        <v>2</v>
      </c>
    </row>
    <row r="6" spans="1:13" x14ac:dyDescent="0.25">
      <c r="A6" s="11" t="s">
        <v>524</v>
      </c>
      <c r="B6" s="22">
        <v>3405</v>
      </c>
      <c r="C6" s="22">
        <v>1488</v>
      </c>
      <c r="D6" s="22">
        <v>1436</v>
      </c>
      <c r="E6" s="22">
        <v>356</v>
      </c>
      <c r="F6" s="22">
        <v>83</v>
      </c>
      <c r="G6" s="22">
        <v>21</v>
      </c>
      <c r="H6" s="22">
        <v>5</v>
      </c>
      <c r="I6" s="22">
        <v>6</v>
      </c>
      <c r="J6" s="22">
        <v>6</v>
      </c>
      <c r="K6" s="22">
        <v>3</v>
      </c>
      <c r="L6" s="22">
        <v>1</v>
      </c>
    </row>
    <row r="7" spans="1:13" x14ac:dyDescent="0.25">
      <c r="A7" s="37" t="s">
        <v>523</v>
      </c>
      <c r="B7" s="22">
        <v>3332</v>
      </c>
      <c r="C7" s="17">
        <v>1461</v>
      </c>
      <c r="D7" s="17">
        <v>1405</v>
      </c>
      <c r="E7" s="17">
        <v>343</v>
      </c>
      <c r="F7" s="17">
        <v>81</v>
      </c>
      <c r="G7" s="17">
        <v>21</v>
      </c>
      <c r="H7" s="17">
        <v>5</v>
      </c>
      <c r="I7" s="17">
        <v>6</v>
      </c>
      <c r="J7" s="17">
        <v>6</v>
      </c>
      <c r="K7" s="17">
        <v>3</v>
      </c>
      <c r="L7" s="17">
        <v>1</v>
      </c>
    </row>
    <row r="8" spans="1:13" x14ac:dyDescent="0.25">
      <c r="A8" s="37" t="s">
        <v>725</v>
      </c>
      <c r="B8" s="22">
        <v>73</v>
      </c>
      <c r="C8" s="17">
        <v>27</v>
      </c>
      <c r="D8" s="17">
        <v>31</v>
      </c>
      <c r="E8" s="17">
        <v>13</v>
      </c>
      <c r="F8" s="17">
        <v>2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22">
        <v>0</v>
      </c>
    </row>
    <row r="9" spans="1:13" x14ac:dyDescent="0.25">
      <c r="A9" s="11" t="s">
        <v>525</v>
      </c>
      <c r="B9" s="22">
        <v>2791</v>
      </c>
      <c r="C9" s="22">
        <v>1634</v>
      </c>
      <c r="D9" s="22">
        <v>840</v>
      </c>
      <c r="E9" s="22">
        <v>227</v>
      </c>
      <c r="F9" s="22">
        <v>60</v>
      </c>
      <c r="G9" s="22">
        <v>17</v>
      </c>
      <c r="H9" s="22">
        <v>9</v>
      </c>
      <c r="I9" s="22">
        <v>3</v>
      </c>
      <c r="J9" s="22">
        <v>0</v>
      </c>
      <c r="K9" s="22">
        <v>0</v>
      </c>
      <c r="L9" s="22">
        <v>1</v>
      </c>
    </row>
    <row r="10" spans="1:13" x14ac:dyDescent="0.25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19"/>
  <sheetViews>
    <sheetView workbookViewId="0"/>
  </sheetViews>
  <sheetFormatPr baseColWidth="10" defaultColWidth="11.44140625" defaultRowHeight="13.2" x14ac:dyDescent="0.25"/>
  <cols>
    <col min="1" max="1" width="19.5546875" style="9" customWidth="1"/>
    <col min="2" max="2" width="10" style="9" customWidth="1"/>
    <col min="3" max="3" width="12" style="9" customWidth="1"/>
    <col min="4" max="4" width="11.44140625" style="9" customWidth="1"/>
    <col min="5" max="12" width="9.5546875" style="9" customWidth="1"/>
    <col min="13" max="13" width="9.33203125" style="9" customWidth="1"/>
    <col min="14" max="16384" width="11.44140625" style="9"/>
  </cols>
  <sheetData>
    <row r="1" spans="1:14" x14ac:dyDescent="0.25">
      <c r="A1" s="38" t="s">
        <v>673</v>
      </c>
    </row>
    <row r="2" spans="1:14" x14ac:dyDescent="0.25">
      <c r="A2" s="39" t="s">
        <v>674</v>
      </c>
    </row>
    <row r="4" spans="1:14" s="40" customFormat="1" ht="12.75" customHeight="1" x14ac:dyDescent="0.25">
      <c r="A4" s="13"/>
      <c r="B4" s="140" t="s">
        <v>224</v>
      </c>
      <c r="C4" s="141" t="s">
        <v>741</v>
      </c>
      <c r="D4" s="142" t="s">
        <v>742</v>
      </c>
      <c r="E4" s="135"/>
      <c r="F4" s="135"/>
      <c r="G4" s="135"/>
      <c r="H4" s="135"/>
      <c r="I4" s="135"/>
      <c r="J4" s="135"/>
      <c r="K4" s="135"/>
      <c r="L4" s="135"/>
      <c r="M4" s="135"/>
    </row>
    <row r="5" spans="1:14" s="40" customFormat="1" ht="26.4" x14ac:dyDescent="0.25">
      <c r="A5" s="15"/>
      <c r="B5" s="140"/>
      <c r="C5" s="141"/>
      <c r="D5" s="95" t="s">
        <v>740</v>
      </c>
      <c r="E5" s="36" t="s">
        <v>877</v>
      </c>
      <c r="F5" s="36" t="s">
        <v>338</v>
      </c>
      <c r="G5" s="36" t="s">
        <v>339</v>
      </c>
      <c r="H5" s="36" t="s">
        <v>350</v>
      </c>
      <c r="I5" s="36" t="s">
        <v>351</v>
      </c>
      <c r="J5" s="36" t="s">
        <v>340</v>
      </c>
      <c r="K5" s="20" t="s">
        <v>341</v>
      </c>
      <c r="L5" s="20" t="s">
        <v>352</v>
      </c>
      <c r="M5" s="20" t="s">
        <v>344</v>
      </c>
    </row>
    <row r="6" spans="1:14" x14ac:dyDescent="0.25">
      <c r="A6" s="38" t="s">
        <v>343</v>
      </c>
      <c r="B6" s="53">
        <v>6196</v>
      </c>
      <c r="C6" s="53">
        <v>4896</v>
      </c>
      <c r="D6" s="53">
        <f>B6-C6</f>
        <v>1300</v>
      </c>
      <c r="E6" s="53">
        <v>311</v>
      </c>
      <c r="F6" s="53">
        <v>94</v>
      </c>
      <c r="G6" s="53">
        <v>183</v>
      </c>
      <c r="H6" s="53">
        <v>17</v>
      </c>
      <c r="I6" s="53">
        <v>67</v>
      </c>
      <c r="J6" s="53">
        <v>330</v>
      </c>
      <c r="K6" s="53">
        <v>233</v>
      </c>
      <c r="L6" s="53">
        <v>0</v>
      </c>
      <c r="M6" s="53">
        <v>65</v>
      </c>
      <c r="N6" s="17"/>
    </row>
    <row r="7" spans="1:14" x14ac:dyDescent="0.25">
      <c r="A7" s="42" t="s">
        <v>337</v>
      </c>
      <c r="B7" s="17">
        <v>4693</v>
      </c>
      <c r="C7" s="17">
        <v>4302</v>
      </c>
      <c r="D7" s="17">
        <v>391</v>
      </c>
      <c r="E7" s="17">
        <v>120</v>
      </c>
      <c r="F7" s="17">
        <v>31</v>
      </c>
      <c r="G7" s="17">
        <v>28</v>
      </c>
      <c r="H7" s="17">
        <v>11</v>
      </c>
      <c r="I7" s="17">
        <v>27</v>
      </c>
      <c r="J7" s="17">
        <v>130</v>
      </c>
      <c r="K7" s="17">
        <v>26</v>
      </c>
      <c r="L7" s="17">
        <v>0</v>
      </c>
      <c r="M7" s="17">
        <v>18</v>
      </c>
      <c r="N7" s="17"/>
    </row>
    <row r="8" spans="1:14" x14ac:dyDescent="0.25">
      <c r="A8" s="42" t="s">
        <v>740</v>
      </c>
      <c r="B8" s="17">
        <v>1181</v>
      </c>
      <c r="C8" s="17">
        <v>379</v>
      </c>
      <c r="D8" s="17">
        <v>802</v>
      </c>
      <c r="E8" s="17">
        <v>176</v>
      </c>
      <c r="F8" s="17">
        <v>56</v>
      </c>
      <c r="G8" s="17">
        <v>134</v>
      </c>
      <c r="H8" s="17">
        <v>5</v>
      </c>
      <c r="I8" s="17">
        <v>26</v>
      </c>
      <c r="J8" s="17">
        <v>160</v>
      </c>
      <c r="K8" s="17">
        <v>203</v>
      </c>
      <c r="L8" s="17">
        <v>0</v>
      </c>
      <c r="M8" s="17">
        <v>42</v>
      </c>
      <c r="N8" s="17"/>
    </row>
    <row r="9" spans="1:14" x14ac:dyDescent="0.25">
      <c r="A9" s="43" t="s">
        <v>877</v>
      </c>
      <c r="B9" s="17">
        <v>335</v>
      </c>
      <c r="C9" s="17">
        <v>154</v>
      </c>
      <c r="D9" s="17">
        <v>181</v>
      </c>
      <c r="E9" s="17">
        <v>151</v>
      </c>
      <c r="F9" s="17">
        <v>7</v>
      </c>
      <c r="G9" s="17">
        <v>2</v>
      </c>
      <c r="H9" s="17">
        <v>0</v>
      </c>
      <c r="I9" s="17">
        <v>3</v>
      </c>
      <c r="J9" s="17">
        <v>14</v>
      </c>
      <c r="K9" s="17">
        <v>2</v>
      </c>
      <c r="L9" s="17">
        <v>0</v>
      </c>
      <c r="M9" s="17">
        <v>2</v>
      </c>
      <c r="N9" s="17"/>
    </row>
    <row r="10" spans="1:14" x14ac:dyDescent="0.25">
      <c r="A10" s="43" t="s">
        <v>338</v>
      </c>
      <c r="B10" s="17">
        <v>55</v>
      </c>
      <c r="C10" s="17">
        <v>4</v>
      </c>
      <c r="D10" s="17">
        <v>51</v>
      </c>
      <c r="E10" s="17">
        <v>1</v>
      </c>
      <c r="F10" s="17">
        <v>47</v>
      </c>
      <c r="G10" s="17">
        <v>1</v>
      </c>
      <c r="H10" s="17">
        <v>0</v>
      </c>
      <c r="I10" s="17">
        <v>1</v>
      </c>
      <c r="J10" s="17">
        <v>0</v>
      </c>
      <c r="K10" s="17">
        <v>1</v>
      </c>
      <c r="L10" s="17">
        <v>0</v>
      </c>
      <c r="M10" s="17">
        <v>0</v>
      </c>
      <c r="N10" s="17"/>
    </row>
    <row r="11" spans="1:14" x14ac:dyDescent="0.25">
      <c r="A11" s="43" t="s">
        <v>339</v>
      </c>
      <c r="B11" s="17">
        <v>162</v>
      </c>
      <c r="C11" s="17">
        <v>33</v>
      </c>
      <c r="D11" s="17">
        <v>129</v>
      </c>
      <c r="E11" s="17">
        <v>2</v>
      </c>
      <c r="F11" s="17">
        <v>2</v>
      </c>
      <c r="G11" s="17">
        <v>123</v>
      </c>
      <c r="H11" s="17">
        <v>0</v>
      </c>
      <c r="I11" s="17">
        <v>0</v>
      </c>
      <c r="J11" s="17">
        <v>1</v>
      </c>
      <c r="K11" s="17">
        <v>0</v>
      </c>
      <c r="L11" s="17">
        <v>0</v>
      </c>
      <c r="M11" s="17">
        <v>1</v>
      </c>
      <c r="N11" s="17"/>
    </row>
    <row r="12" spans="1:14" x14ac:dyDescent="0.25">
      <c r="A12" s="43" t="s">
        <v>350</v>
      </c>
      <c r="B12" s="17">
        <v>17</v>
      </c>
      <c r="C12" s="17">
        <v>10</v>
      </c>
      <c r="D12" s="17">
        <v>7</v>
      </c>
      <c r="E12" s="17">
        <v>1</v>
      </c>
      <c r="F12" s="17">
        <v>0</v>
      </c>
      <c r="G12" s="17">
        <v>0</v>
      </c>
      <c r="H12" s="17">
        <v>5</v>
      </c>
      <c r="I12" s="17">
        <v>0</v>
      </c>
      <c r="J12" s="17">
        <v>1</v>
      </c>
      <c r="K12" s="17">
        <v>0</v>
      </c>
      <c r="L12" s="17">
        <v>0</v>
      </c>
      <c r="M12" s="17">
        <v>0</v>
      </c>
      <c r="N12" s="17"/>
    </row>
    <row r="13" spans="1:14" x14ac:dyDescent="0.25">
      <c r="A13" s="43" t="s">
        <v>351</v>
      </c>
      <c r="B13" s="17">
        <v>41</v>
      </c>
      <c r="C13" s="17">
        <v>22</v>
      </c>
      <c r="D13" s="17">
        <v>19</v>
      </c>
      <c r="E13" s="17">
        <v>2</v>
      </c>
      <c r="F13" s="17">
        <v>0</v>
      </c>
      <c r="G13" s="17">
        <v>0</v>
      </c>
      <c r="H13" s="17">
        <v>0</v>
      </c>
      <c r="I13" s="17">
        <v>17</v>
      </c>
      <c r="J13" s="17">
        <v>0</v>
      </c>
      <c r="K13" s="17">
        <v>0</v>
      </c>
      <c r="L13" s="17">
        <v>0</v>
      </c>
      <c r="M13" s="17">
        <v>0</v>
      </c>
      <c r="N13" s="17"/>
    </row>
    <row r="14" spans="1:14" x14ac:dyDescent="0.25">
      <c r="A14" s="43" t="s">
        <v>340</v>
      </c>
      <c r="B14" s="17">
        <v>295</v>
      </c>
      <c r="C14" s="17">
        <v>128</v>
      </c>
      <c r="D14" s="17">
        <v>167</v>
      </c>
      <c r="E14" s="17">
        <v>15</v>
      </c>
      <c r="F14" s="17">
        <v>0</v>
      </c>
      <c r="G14" s="17">
        <v>0</v>
      </c>
      <c r="H14" s="17">
        <v>0</v>
      </c>
      <c r="I14" s="17">
        <v>4</v>
      </c>
      <c r="J14" s="17">
        <v>142</v>
      </c>
      <c r="K14" s="17">
        <v>0</v>
      </c>
      <c r="L14" s="17">
        <v>0</v>
      </c>
      <c r="M14" s="17">
        <v>6</v>
      </c>
      <c r="N14" s="17"/>
    </row>
    <row r="15" spans="1:14" x14ac:dyDescent="0.25">
      <c r="A15" s="44" t="s">
        <v>940</v>
      </c>
      <c r="B15" s="17">
        <v>226</v>
      </c>
      <c r="C15" s="17">
        <v>20</v>
      </c>
      <c r="D15" s="17">
        <v>206</v>
      </c>
      <c r="E15" s="17">
        <v>0</v>
      </c>
      <c r="F15" s="17">
        <v>0</v>
      </c>
      <c r="G15" s="17">
        <v>5</v>
      </c>
      <c r="H15" s="17">
        <v>0</v>
      </c>
      <c r="I15" s="17">
        <v>0</v>
      </c>
      <c r="J15" s="17">
        <v>1</v>
      </c>
      <c r="K15" s="17">
        <v>199</v>
      </c>
      <c r="L15" s="17">
        <v>0</v>
      </c>
      <c r="M15" s="17">
        <v>1</v>
      </c>
      <c r="N15" s="17"/>
    </row>
    <row r="16" spans="1:14" x14ac:dyDescent="0.25">
      <c r="A16" s="44" t="s">
        <v>941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/>
    </row>
    <row r="17" spans="1:14" x14ac:dyDescent="0.25">
      <c r="A17" s="43" t="s">
        <v>344</v>
      </c>
      <c r="B17" s="17">
        <v>50</v>
      </c>
      <c r="C17" s="17">
        <v>8</v>
      </c>
      <c r="D17" s="17">
        <v>42</v>
      </c>
      <c r="E17" s="17">
        <v>4</v>
      </c>
      <c r="F17" s="17">
        <v>0</v>
      </c>
      <c r="G17" s="17">
        <v>3</v>
      </c>
      <c r="H17" s="17">
        <v>0</v>
      </c>
      <c r="I17" s="17">
        <v>1</v>
      </c>
      <c r="J17" s="17">
        <v>1</v>
      </c>
      <c r="K17" s="17">
        <v>1</v>
      </c>
      <c r="L17" s="17">
        <v>0</v>
      </c>
      <c r="M17" s="17">
        <v>32</v>
      </c>
      <c r="N17" s="17"/>
    </row>
    <row r="18" spans="1:14" x14ac:dyDescent="0.25">
      <c r="A18" s="42" t="s">
        <v>344</v>
      </c>
      <c r="B18" s="17">
        <v>322</v>
      </c>
      <c r="C18" s="17">
        <v>215</v>
      </c>
      <c r="D18" s="17">
        <v>107</v>
      </c>
      <c r="E18" s="17">
        <v>15</v>
      </c>
      <c r="F18" s="17">
        <v>7</v>
      </c>
      <c r="G18" s="17">
        <v>21</v>
      </c>
      <c r="H18" s="17">
        <v>1</v>
      </c>
      <c r="I18" s="17">
        <v>14</v>
      </c>
      <c r="J18" s="17">
        <v>40</v>
      </c>
      <c r="K18" s="17">
        <v>4</v>
      </c>
      <c r="L18" s="17">
        <v>0</v>
      </c>
      <c r="M18" s="17">
        <v>5</v>
      </c>
      <c r="N18" s="17"/>
    </row>
    <row r="19" spans="1:14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</sheetData>
  <mergeCells count="3">
    <mergeCell ref="B4:B5"/>
    <mergeCell ref="C4:C5"/>
    <mergeCell ref="D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20"/>
  <sheetViews>
    <sheetView workbookViewId="0"/>
  </sheetViews>
  <sheetFormatPr baseColWidth="10" defaultColWidth="11.44140625" defaultRowHeight="13.2" x14ac:dyDescent="0.25"/>
  <cols>
    <col min="1" max="1" width="20.109375" style="9" customWidth="1"/>
    <col min="2" max="16384" width="11.44140625" style="9"/>
  </cols>
  <sheetData>
    <row r="1" spans="1:7" x14ac:dyDescent="0.25">
      <c r="A1" s="38" t="s">
        <v>675</v>
      </c>
    </row>
    <row r="2" spans="1:7" x14ac:dyDescent="0.25">
      <c r="A2" s="39" t="s">
        <v>942</v>
      </c>
    </row>
    <row r="4" spans="1:7" x14ac:dyDescent="0.25">
      <c r="A4" s="13"/>
      <c r="B4" s="20" t="s">
        <v>224</v>
      </c>
      <c r="C4" s="20" t="s">
        <v>229</v>
      </c>
      <c r="D4" s="20" t="s">
        <v>230</v>
      </c>
    </row>
    <row r="5" spans="1:7" x14ac:dyDescent="0.25">
      <c r="A5" s="59" t="s">
        <v>224</v>
      </c>
      <c r="B5" s="53">
        <v>6196</v>
      </c>
      <c r="C5" s="53">
        <v>3211</v>
      </c>
      <c r="D5" s="53">
        <v>2985</v>
      </c>
      <c r="E5" s="121"/>
      <c r="F5" s="121"/>
      <c r="G5" s="121"/>
    </row>
    <row r="6" spans="1:7" x14ac:dyDescent="0.25">
      <c r="A6" s="42" t="s">
        <v>337</v>
      </c>
      <c r="B6" s="17">
        <v>4896</v>
      </c>
      <c r="C6" s="17">
        <v>2548</v>
      </c>
      <c r="D6" s="17">
        <v>2348</v>
      </c>
      <c r="E6" s="17"/>
    </row>
    <row r="7" spans="1:7" x14ac:dyDescent="0.25">
      <c r="A7" s="42" t="s">
        <v>740</v>
      </c>
      <c r="B7" s="17">
        <v>1235</v>
      </c>
      <c r="C7" s="17">
        <v>627</v>
      </c>
      <c r="D7" s="17">
        <v>608</v>
      </c>
    </row>
    <row r="8" spans="1:7" x14ac:dyDescent="0.25">
      <c r="A8" s="43" t="s">
        <v>348</v>
      </c>
      <c r="B8" s="17">
        <v>144</v>
      </c>
      <c r="C8" s="17">
        <v>75</v>
      </c>
      <c r="D8" s="17">
        <v>69</v>
      </c>
    </row>
    <row r="9" spans="1:7" x14ac:dyDescent="0.25">
      <c r="A9" s="43" t="s">
        <v>789</v>
      </c>
      <c r="B9" s="17">
        <v>104</v>
      </c>
      <c r="C9" s="17">
        <v>46</v>
      </c>
      <c r="D9" s="17">
        <v>58</v>
      </c>
    </row>
    <row r="10" spans="1:7" x14ac:dyDescent="0.25">
      <c r="A10" s="43" t="s">
        <v>349</v>
      </c>
      <c r="B10" s="17">
        <v>90</v>
      </c>
      <c r="C10" s="17">
        <v>53</v>
      </c>
      <c r="D10" s="17">
        <v>37</v>
      </c>
    </row>
    <row r="11" spans="1:7" x14ac:dyDescent="0.25">
      <c r="A11" s="43" t="s">
        <v>898</v>
      </c>
      <c r="B11" s="17">
        <v>76</v>
      </c>
      <c r="C11" s="17">
        <v>48</v>
      </c>
      <c r="D11" s="17">
        <v>28</v>
      </c>
    </row>
    <row r="12" spans="1:7" x14ac:dyDescent="0.25">
      <c r="A12" s="43" t="s">
        <v>788</v>
      </c>
      <c r="B12" s="17">
        <v>66</v>
      </c>
      <c r="C12" s="17">
        <v>31</v>
      </c>
      <c r="D12" s="17">
        <v>35</v>
      </c>
    </row>
    <row r="13" spans="1:7" x14ac:dyDescent="0.25">
      <c r="A13" s="43" t="s">
        <v>347</v>
      </c>
      <c r="B13" s="17">
        <v>66</v>
      </c>
      <c r="C13" s="17">
        <v>39</v>
      </c>
      <c r="D13" s="17">
        <v>27</v>
      </c>
    </row>
    <row r="14" spans="1:7" x14ac:dyDescent="0.25">
      <c r="A14" s="43" t="s">
        <v>899</v>
      </c>
      <c r="B14" s="17">
        <v>55</v>
      </c>
      <c r="C14" s="17">
        <v>24</v>
      </c>
      <c r="D14" s="17">
        <v>31</v>
      </c>
    </row>
    <row r="15" spans="1:7" x14ac:dyDescent="0.25">
      <c r="A15" s="43" t="s">
        <v>794</v>
      </c>
      <c r="B15" s="17">
        <v>53</v>
      </c>
      <c r="C15" s="17">
        <v>28</v>
      </c>
      <c r="D15" s="17">
        <v>25</v>
      </c>
    </row>
    <row r="16" spans="1:7" x14ac:dyDescent="0.25">
      <c r="A16" s="43" t="s">
        <v>897</v>
      </c>
      <c r="B16" s="17">
        <v>50</v>
      </c>
      <c r="C16" s="17">
        <v>20</v>
      </c>
      <c r="D16" s="17">
        <v>30</v>
      </c>
    </row>
    <row r="17" spans="1:6" x14ac:dyDescent="0.25">
      <c r="A17" s="43" t="s">
        <v>943</v>
      </c>
      <c r="B17" s="17">
        <v>41</v>
      </c>
      <c r="C17" s="17">
        <v>16</v>
      </c>
      <c r="D17" s="17">
        <v>25</v>
      </c>
    </row>
    <row r="18" spans="1:6" x14ac:dyDescent="0.25">
      <c r="A18" s="43" t="s">
        <v>903</v>
      </c>
      <c r="B18" s="17">
        <v>39</v>
      </c>
      <c r="C18" s="17">
        <v>21</v>
      </c>
      <c r="D18" s="17">
        <v>18</v>
      </c>
    </row>
    <row r="19" spans="1:6" x14ac:dyDescent="0.25">
      <c r="A19" s="43" t="s">
        <v>787</v>
      </c>
      <c r="B19" s="17">
        <v>451</v>
      </c>
      <c r="C19" s="17">
        <v>226</v>
      </c>
      <c r="D19" s="17">
        <v>225</v>
      </c>
      <c r="F19" s="43"/>
    </row>
    <row r="20" spans="1:6" x14ac:dyDescent="0.25">
      <c r="A20" s="43" t="s">
        <v>344</v>
      </c>
      <c r="B20" s="17">
        <v>65</v>
      </c>
      <c r="C20" s="17">
        <v>36</v>
      </c>
      <c r="D20" s="17">
        <v>29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M19"/>
  <sheetViews>
    <sheetView workbookViewId="0"/>
  </sheetViews>
  <sheetFormatPr baseColWidth="10" defaultColWidth="11.44140625" defaultRowHeight="13.2" x14ac:dyDescent="0.25"/>
  <cols>
    <col min="1" max="1" width="44.44140625" style="11" customWidth="1"/>
    <col min="2" max="3" width="8" style="11" customWidth="1"/>
    <col min="4" max="4" width="8.5546875" style="11" customWidth="1"/>
    <col min="5" max="5" width="7.6640625" style="11" bestFit="1" customWidth="1"/>
    <col min="6" max="11" width="8" style="11" customWidth="1"/>
    <col min="12" max="14" width="12.6640625" style="11" customWidth="1"/>
    <col min="15" max="16384" width="11.44140625" style="11"/>
  </cols>
  <sheetData>
    <row r="1" spans="1:13" x14ac:dyDescent="0.25">
      <c r="A1" s="10" t="s">
        <v>676</v>
      </c>
    </row>
    <row r="2" spans="1:13" x14ac:dyDescent="0.25">
      <c r="A2" s="12" t="s">
        <v>677</v>
      </c>
    </row>
    <row r="3" spans="1:13" x14ac:dyDescent="0.25">
      <c r="C3" s="9"/>
      <c r="D3" s="9"/>
      <c r="E3" s="9"/>
      <c r="F3" s="9"/>
      <c r="G3" s="9"/>
      <c r="H3" s="9"/>
      <c r="I3" s="9"/>
      <c r="J3" s="9"/>
      <c r="K3" s="9"/>
      <c r="L3" s="9"/>
    </row>
    <row r="4" spans="1:13" ht="26.4" x14ac:dyDescent="0.25">
      <c r="A4" s="45"/>
      <c r="B4" s="36" t="s">
        <v>224</v>
      </c>
      <c r="C4" s="36" t="s">
        <v>353</v>
      </c>
      <c r="D4" s="36" t="s">
        <v>354</v>
      </c>
      <c r="E4" s="36" t="s">
        <v>355</v>
      </c>
      <c r="F4" s="36" t="s">
        <v>356</v>
      </c>
      <c r="G4" s="36" t="s">
        <v>357</v>
      </c>
      <c r="H4" s="36" t="s">
        <v>358</v>
      </c>
      <c r="I4" s="36" t="s">
        <v>359</v>
      </c>
      <c r="J4" s="36" t="s">
        <v>360</v>
      </c>
      <c r="K4" s="36" t="s">
        <v>361</v>
      </c>
    </row>
    <row r="5" spans="1:13" s="10" customFormat="1" x14ac:dyDescent="0.25">
      <c r="A5" s="46" t="s">
        <v>224</v>
      </c>
      <c r="B5" s="53">
        <v>6196</v>
      </c>
      <c r="C5" s="53">
        <v>1</v>
      </c>
      <c r="D5" s="53">
        <v>114</v>
      </c>
      <c r="E5" s="53">
        <v>344</v>
      </c>
      <c r="F5" s="53">
        <v>900</v>
      </c>
      <c r="G5" s="53">
        <v>2054</v>
      </c>
      <c r="H5" s="53">
        <v>2125</v>
      </c>
      <c r="I5" s="53">
        <v>593</v>
      </c>
      <c r="J5" s="53">
        <v>65</v>
      </c>
      <c r="K5" s="53">
        <v>0</v>
      </c>
    </row>
    <row r="6" spans="1:13" x14ac:dyDescent="0.25">
      <c r="A6" s="47" t="s">
        <v>833</v>
      </c>
      <c r="B6" s="22">
        <v>9</v>
      </c>
      <c r="C6" s="22">
        <v>0</v>
      </c>
      <c r="D6" s="22">
        <v>0</v>
      </c>
      <c r="E6" s="22">
        <v>0</v>
      </c>
      <c r="F6" s="22">
        <v>2</v>
      </c>
      <c r="G6" s="22">
        <v>4</v>
      </c>
      <c r="H6" s="22">
        <v>3</v>
      </c>
      <c r="I6" s="22">
        <v>0</v>
      </c>
      <c r="J6" s="22">
        <v>0</v>
      </c>
      <c r="K6" s="22">
        <v>0</v>
      </c>
      <c r="L6" s="9"/>
      <c r="M6" s="22"/>
    </row>
    <row r="7" spans="1:13" x14ac:dyDescent="0.25">
      <c r="A7" s="47" t="s">
        <v>834</v>
      </c>
      <c r="B7" s="22">
        <v>122</v>
      </c>
      <c r="C7" s="22">
        <v>0</v>
      </c>
      <c r="D7" s="22">
        <v>0</v>
      </c>
      <c r="E7" s="22">
        <v>1</v>
      </c>
      <c r="F7" s="22">
        <v>11</v>
      </c>
      <c r="G7" s="22">
        <v>47</v>
      </c>
      <c r="H7" s="22">
        <v>51</v>
      </c>
      <c r="I7" s="22">
        <v>12</v>
      </c>
      <c r="J7" s="22">
        <v>0</v>
      </c>
      <c r="K7" s="22">
        <v>0</v>
      </c>
      <c r="L7" s="9"/>
      <c r="M7" s="22"/>
    </row>
    <row r="8" spans="1:13" x14ac:dyDescent="0.25">
      <c r="A8" s="47" t="s">
        <v>835</v>
      </c>
      <c r="B8" s="22">
        <v>774</v>
      </c>
      <c r="C8" s="22">
        <v>0</v>
      </c>
      <c r="D8" s="22">
        <v>0</v>
      </c>
      <c r="E8" s="22">
        <v>5</v>
      </c>
      <c r="F8" s="22">
        <v>50</v>
      </c>
      <c r="G8" s="22">
        <v>289</v>
      </c>
      <c r="H8" s="22">
        <v>354</v>
      </c>
      <c r="I8" s="22">
        <v>72</v>
      </c>
      <c r="J8" s="22">
        <v>4</v>
      </c>
      <c r="K8" s="22">
        <v>0</v>
      </c>
      <c r="L8" s="9"/>
      <c r="M8" s="22"/>
    </row>
    <row r="9" spans="1:13" x14ac:dyDescent="0.25">
      <c r="A9" s="47" t="s">
        <v>830</v>
      </c>
      <c r="B9" s="22">
        <v>221</v>
      </c>
      <c r="C9" s="22">
        <v>0</v>
      </c>
      <c r="D9" s="22">
        <v>1</v>
      </c>
      <c r="E9" s="22">
        <v>0</v>
      </c>
      <c r="F9" s="22">
        <v>19</v>
      </c>
      <c r="G9" s="22">
        <v>81</v>
      </c>
      <c r="H9" s="22">
        <v>82</v>
      </c>
      <c r="I9" s="22">
        <v>33</v>
      </c>
      <c r="J9" s="22">
        <v>5</v>
      </c>
      <c r="K9" s="22">
        <v>0</v>
      </c>
      <c r="L9" s="9"/>
      <c r="M9" s="22"/>
    </row>
    <row r="10" spans="1:13" x14ac:dyDescent="0.25">
      <c r="A10" s="47" t="s">
        <v>279</v>
      </c>
      <c r="B10" s="22">
        <v>433</v>
      </c>
      <c r="C10" s="22">
        <v>0</v>
      </c>
      <c r="D10" s="22">
        <v>1</v>
      </c>
      <c r="E10" s="22">
        <v>4</v>
      </c>
      <c r="F10" s="22">
        <v>38</v>
      </c>
      <c r="G10" s="22">
        <v>132</v>
      </c>
      <c r="H10" s="22">
        <v>176</v>
      </c>
      <c r="I10" s="22">
        <v>64</v>
      </c>
      <c r="J10" s="22">
        <v>18</v>
      </c>
      <c r="K10" s="22">
        <v>0</v>
      </c>
      <c r="L10" s="9"/>
      <c r="M10" s="22"/>
    </row>
    <row r="11" spans="1:13" x14ac:dyDescent="0.25">
      <c r="A11" s="47" t="s">
        <v>1</v>
      </c>
      <c r="B11" s="22">
        <v>496</v>
      </c>
      <c r="C11" s="22">
        <v>0</v>
      </c>
      <c r="D11" s="22">
        <v>4</v>
      </c>
      <c r="E11" s="22">
        <v>32</v>
      </c>
      <c r="F11" s="22">
        <v>89</v>
      </c>
      <c r="G11" s="22">
        <v>179</v>
      </c>
      <c r="H11" s="22">
        <v>141</v>
      </c>
      <c r="I11" s="22">
        <v>49</v>
      </c>
      <c r="J11" s="22">
        <v>2</v>
      </c>
      <c r="K11" s="22">
        <v>0</v>
      </c>
      <c r="L11" s="9"/>
      <c r="M11" s="22"/>
    </row>
    <row r="12" spans="1:13" x14ac:dyDescent="0.25">
      <c r="A12" s="47" t="s">
        <v>0</v>
      </c>
      <c r="B12" s="22">
        <v>5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5</v>
      </c>
      <c r="I12" s="22">
        <v>0</v>
      </c>
      <c r="J12" s="22">
        <v>0</v>
      </c>
      <c r="K12" s="22">
        <v>0</v>
      </c>
      <c r="L12" s="9"/>
      <c r="M12" s="22"/>
    </row>
    <row r="13" spans="1:13" x14ac:dyDescent="0.25">
      <c r="A13" s="47" t="s">
        <v>863</v>
      </c>
      <c r="B13" s="22">
        <v>24</v>
      </c>
      <c r="C13" s="22">
        <v>0</v>
      </c>
      <c r="D13" s="22">
        <v>0</v>
      </c>
      <c r="E13" s="22">
        <v>0</v>
      </c>
      <c r="F13" s="22">
        <v>3</v>
      </c>
      <c r="G13" s="22">
        <v>7</v>
      </c>
      <c r="H13" s="22">
        <v>10</v>
      </c>
      <c r="I13" s="22">
        <v>4</v>
      </c>
      <c r="J13" s="22">
        <v>0</v>
      </c>
      <c r="K13" s="22">
        <v>0</v>
      </c>
      <c r="L13" s="9"/>
      <c r="M13" s="22"/>
    </row>
    <row r="14" spans="1:13" x14ac:dyDescent="0.25">
      <c r="A14" s="47" t="s">
        <v>836</v>
      </c>
      <c r="B14" s="22">
        <v>16</v>
      </c>
      <c r="C14" s="22">
        <v>0</v>
      </c>
      <c r="D14" s="22">
        <v>0</v>
      </c>
      <c r="E14" s="22">
        <v>0</v>
      </c>
      <c r="F14" s="22">
        <v>4</v>
      </c>
      <c r="G14" s="22">
        <v>5</v>
      </c>
      <c r="H14" s="22">
        <v>7</v>
      </c>
      <c r="I14" s="22">
        <v>0</v>
      </c>
      <c r="J14" s="22">
        <v>0</v>
      </c>
      <c r="K14" s="22">
        <v>0</v>
      </c>
      <c r="L14" s="9"/>
      <c r="M14" s="22"/>
    </row>
    <row r="15" spans="1:13" x14ac:dyDescent="0.25">
      <c r="A15" s="47" t="s">
        <v>831</v>
      </c>
      <c r="B15" s="22">
        <v>138</v>
      </c>
      <c r="C15" s="22">
        <v>0</v>
      </c>
      <c r="D15" s="22">
        <v>2</v>
      </c>
      <c r="E15" s="22">
        <v>19</v>
      </c>
      <c r="F15" s="22">
        <v>23</v>
      </c>
      <c r="G15" s="22">
        <v>48</v>
      </c>
      <c r="H15" s="22">
        <v>30</v>
      </c>
      <c r="I15" s="22">
        <v>15</v>
      </c>
      <c r="J15" s="22">
        <v>1</v>
      </c>
      <c r="K15" s="22">
        <v>0</v>
      </c>
      <c r="L15" s="9"/>
      <c r="M15" s="22"/>
    </row>
    <row r="16" spans="1:13" x14ac:dyDescent="0.25">
      <c r="A16" s="47" t="s">
        <v>282</v>
      </c>
      <c r="B16" s="22">
        <v>84</v>
      </c>
      <c r="C16" s="22">
        <v>0</v>
      </c>
      <c r="D16" s="22">
        <v>20</v>
      </c>
      <c r="E16" s="22">
        <v>30</v>
      </c>
      <c r="F16" s="22">
        <v>21</v>
      </c>
      <c r="G16" s="22">
        <v>13</v>
      </c>
      <c r="H16" s="22">
        <v>0</v>
      </c>
      <c r="I16" s="22">
        <v>0</v>
      </c>
      <c r="J16" s="22">
        <v>0</v>
      </c>
      <c r="K16" s="22">
        <v>0</v>
      </c>
      <c r="L16" s="9"/>
      <c r="M16" s="22"/>
    </row>
    <row r="17" spans="1:13" x14ac:dyDescent="0.25">
      <c r="A17" s="47" t="s">
        <v>285</v>
      </c>
      <c r="B17" s="22">
        <v>536</v>
      </c>
      <c r="C17" s="22">
        <v>1</v>
      </c>
      <c r="D17" s="22">
        <v>44</v>
      </c>
      <c r="E17" s="22">
        <v>68</v>
      </c>
      <c r="F17" s="22">
        <v>112</v>
      </c>
      <c r="G17" s="22">
        <v>139</v>
      </c>
      <c r="H17" s="22">
        <v>132</v>
      </c>
      <c r="I17" s="22">
        <v>37</v>
      </c>
      <c r="J17" s="22">
        <v>3</v>
      </c>
      <c r="K17" s="22">
        <v>0</v>
      </c>
      <c r="L17" s="9"/>
      <c r="M17" s="22"/>
    </row>
    <row r="18" spans="1:13" x14ac:dyDescent="0.25">
      <c r="A18" s="47" t="s">
        <v>832</v>
      </c>
      <c r="B18" s="22">
        <v>50</v>
      </c>
      <c r="C18" s="22">
        <v>0</v>
      </c>
      <c r="D18" s="22">
        <v>0</v>
      </c>
      <c r="E18" s="22">
        <v>5</v>
      </c>
      <c r="F18" s="22">
        <v>11</v>
      </c>
      <c r="G18" s="22">
        <v>13</v>
      </c>
      <c r="H18" s="22">
        <v>15</v>
      </c>
      <c r="I18" s="22">
        <v>6</v>
      </c>
      <c r="J18" s="22">
        <v>0</v>
      </c>
      <c r="K18" s="22">
        <v>0</v>
      </c>
      <c r="L18" s="9"/>
      <c r="M18" s="22"/>
    </row>
    <row r="19" spans="1:13" x14ac:dyDescent="0.25">
      <c r="A19" s="47" t="s">
        <v>344</v>
      </c>
      <c r="B19" s="22">
        <v>3288</v>
      </c>
      <c r="C19" s="22">
        <v>0</v>
      </c>
      <c r="D19" s="22">
        <v>42</v>
      </c>
      <c r="E19" s="22">
        <v>180</v>
      </c>
      <c r="F19" s="22">
        <v>517</v>
      </c>
      <c r="G19" s="22">
        <v>1097</v>
      </c>
      <c r="H19" s="22">
        <v>1119</v>
      </c>
      <c r="I19" s="22">
        <v>301</v>
      </c>
      <c r="J19" s="22">
        <v>32</v>
      </c>
      <c r="K19" s="22">
        <v>0</v>
      </c>
      <c r="M19" s="22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19"/>
  <sheetViews>
    <sheetView zoomScaleNormal="100" workbookViewId="0"/>
  </sheetViews>
  <sheetFormatPr baseColWidth="10" defaultColWidth="11.44140625" defaultRowHeight="13.2" x14ac:dyDescent="0.25"/>
  <cols>
    <col min="1" max="1" width="50.88671875" style="11" customWidth="1"/>
    <col min="2" max="2" width="8" style="11" customWidth="1"/>
    <col min="3" max="3" width="7.6640625" style="11" customWidth="1"/>
    <col min="4" max="12" width="8" style="11" customWidth="1"/>
    <col min="13" max="14" width="12.6640625" style="11" customWidth="1"/>
    <col min="15" max="16384" width="11.44140625" style="11"/>
  </cols>
  <sheetData>
    <row r="1" spans="1:12" x14ac:dyDescent="0.25">
      <c r="A1" s="10" t="s">
        <v>678</v>
      </c>
    </row>
    <row r="2" spans="1:12" x14ac:dyDescent="0.25">
      <c r="A2" s="12" t="s">
        <v>679</v>
      </c>
    </row>
    <row r="4" spans="1:12" ht="26.4" x14ac:dyDescent="0.25">
      <c r="A4" s="45"/>
      <c r="B4" s="36" t="s">
        <v>224</v>
      </c>
      <c r="C4" s="36" t="s">
        <v>353</v>
      </c>
      <c r="D4" s="36" t="s">
        <v>354</v>
      </c>
      <c r="E4" s="36" t="s">
        <v>355</v>
      </c>
      <c r="F4" s="36" t="s">
        <v>356</v>
      </c>
      <c r="G4" s="36" t="s">
        <v>357</v>
      </c>
      <c r="H4" s="36" t="s">
        <v>358</v>
      </c>
      <c r="I4" s="36" t="s">
        <v>359</v>
      </c>
      <c r="J4" s="36" t="s">
        <v>360</v>
      </c>
      <c r="K4" s="36" t="s">
        <v>361</v>
      </c>
      <c r="L4" s="36" t="s">
        <v>344</v>
      </c>
    </row>
    <row r="5" spans="1:12" s="10" customFormat="1" x14ac:dyDescent="0.25">
      <c r="A5" s="46" t="s">
        <v>224</v>
      </c>
      <c r="B5" s="53">
        <v>6196</v>
      </c>
      <c r="C5" s="53">
        <v>0</v>
      </c>
      <c r="D5" s="53">
        <v>32</v>
      </c>
      <c r="E5" s="53">
        <v>162</v>
      </c>
      <c r="F5" s="53">
        <v>550</v>
      </c>
      <c r="G5" s="53">
        <v>1519</v>
      </c>
      <c r="H5" s="53">
        <v>2148</v>
      </c>
      <c r="I5" s="53">
        <v>1037</v>
      </c>
      <c r="J5" s="53">
        <v>318</v>
      </c>
      <c r="K5" s="53">
        <v>108</v>
      </c>
      <c r="L5" s="53">
        <v>322</v>
      </c>
    </row>
    <row r="6" spans="1:12" x14ac:dyDescent="0.25">
      <c r="A6" s="47" t="s">
        <v>281</v>
      </c>
      <c r="B6" s="22">
        <v>43</v>
      </c>
      <c r="C6" s="17">
        <v>0</v>
      </c>
      <c r="D6" s="17">
        <v>0</v>
      </c>
      <c r="E6" s="17">
        <v>0</v>
      </c>
      <c r="F6" s="17">
        <v>1</v>
      </c>
      <c r="G6" s="17">
        <v>21</v>
      </c>
      <c r="H6" s="17">
        <v>17</v>
      </c>
      <c r="I6" s="17">
        <v>3</v>
      </c>
      <c r="J6" s="17">
        <v>0</v>
      </c>
      <c r="K6" s="17">
        <v>1</v>
      </c>
      <c r="L6" s="17">
        <v>0</v>
      </c>
    </row>
    <row r="7" spans="1:12" x14ac:dyDescent="0.25">
      <c r="A7" s="47" t="s">
        <v>278</v>
      </c>
      <c r="B7" s="22">
        <v>255</v>
      </c>
      <c r="C7" s="17">
        <v>0</v>
      </c>
      <c r="D7" s="17">
        <v>0</v>
      </c>
      <c r="E7" s="17">
        <v>0</v>
      </c>
      <c r="F7" s="17">
        <v>13</v>
      </c>
      <c r="G7" s="17">
        <v>48</v>
      </c>
      <c r="H7" s="17">
        <v>94</v>
      </c>
      <c r="I7" s="17">
        <v>67</v>
      </c>
      <c r="J7" s="17">
        <v>22</v>
      </c>
      <c r="K7" s="17">
        <v>11</v>
      </c>
      <c r="L7" s="17">
        <v>0</v>
      </c>
    </row>
    <row r="8" spans="1:12" x14ac:dyDescent="0.25">
      <c r="A8" s="47" t="s">
        <v>697</v>
      </c>
      <c r="B8" s="22">
        <v>697</v>
      </c>
      <c r="C8" s="17">
        <v>0</v>
      </c>
      <c r="D8" s="17">
        <v>0</v>
      </c>
      <c r="E8" s="17">
        <v>4</v>
      </c>
      <c r="F8" s="17">
        <v>34</v>
      </c>
      <c r="G8" s="17">
        <v>179</v>
      </c>
      <c r="H8" s="17">
        <v>304</v>
      </c>
      <c r="I8" s="17">
        <v>130</v>
      </c>
      <c r="J8" s="17">
        <v>33</v>
      </c>
      <c r="K8" s="17">
        <v>13</v>
      </c>
      <c r="L8" s="17">
        <v>0</v>
      </c>
    </row>
    <row r="9" spans="1:12" x14ac:dyDescent="0.25">
      <c r="A9" s="47" t="s">
        <v>698</v>
      </c>
      <c r="B9" s="22">
        <v>246</v>
      </c>
      <c r="C9" s="17">
        <v>0</v>
      </c>
      <c r="D9" s="17">
        <v>1</v>
      </c>
      <c r="E9" s="17">
        <v>3</v>
      </c>
      <c r="F9" s="17">
        <v>19</v>
      </c>
      <c r="G9" s="17">
        <v>57</v>
      </c>
      <c r="H9" s="17">
        <v>91</v>
      </c>
      <c r="I9" s="17">
        <v>54</v>
      </c>
      <c r="J9" s="17">
        <v>16</v>
      </c>
      <c r="K9" s="17">
        <v>5</v>
      </c>
      <c r="L9" s="17">
        <v>0</v>
      </c>
    </row>
    <row r="10" spans="1:12" x14ac:dyDescent="0.25">
      <c r="A10" s="47" t="s">
        <v>279</v>
      </c>
      <c r="B10" s="22">
        <v>251</v>
      </c>
      <c r="C10" s="17">
        <v>0</v>
      </c>
      <c r="D10" s="17">
        <v>0</v>
      </c>
      <c r="E10" s="17">
        <v>1</v>
      </c>
      <c r="F10" s="17">
        <v>13</v>
      </c>
      <c r="G10" s="17">
        <v>60</v>
      </c>
      <c r="H10" s="17">
        <v>109</v>
      </c>
      <c r="I10" s="17">
        <v>53</v>
      </c>
      <c r="J10" s="17">
        <v>11</v>
      </c>
      <c r="K10" s="17">
        <v>4</v>
      </c>
      <c r="L10" s="17">
        <v>0</v>
      </c>
    </row>
    <row r="11" spans="1:12" x14ac:dyDescent="0.25">
      <c r="A11" s="47" t="s">
        <v>2</v>
      </c>
      <c r="B11" s="22">
        <v>471</v>
      </c>
      <c r="C11" s="17">
        <v>0</v>
      </c>
      <c r="D11" s="17">
        <v>4</v>
      </c>
      <c r="E11" s="17">
        <v>21</v>
      </c>
      <c r="F11" s="17">
        <v>62</v>
      </c>
      <c r="G11" s="17">
        <v>123</v>
      </c>
      <c r="H11" s="17">
        <v>159</v>
      </c>
      <c r="I11" s="17">
        <v>67</v>
      </c>
      <c r="J11" s="17">
        <v>29</v>
      </c>
      <c r="K11" s="17">
        <v>5</v>
      </c>
      <c r="L11" s="17">
        <v>1</v>
      </c>
    </row>
    <row r="12" spans="1:12" x14ac:dyDescent="0.25">
      <c r="A12" s="47" t="s">
        <v>3</v>
      </c>
      <c r="B12" s="22">
        <v>67</v>
      </c>
      <c r="C12" s="17">
        <v>0</v>
      </c>
      <c r="D12" s="17">
        <v>0</v>
      </c>
      <c r="E12" s="17">
        <v>8</v>
      </c>
      <c r="F12" s="17">
        <v>4</v>
      </c>
      <c r="G12" s="17">
        <v>12</v>
      </c>
      <c r="H12" s="17">
        <v>18</v>
      </c>
      <c r="I12" s="17">
        <v>13</v>
      </c>
      <c r="J12" s="17">
        <v>8</v>
      </c>
      <c r="K12" s="17">
        <v>3</v>
      </c>
      <c r="L12" s="17">
        <v>1</v>
      </c>
    </row>
    <row r="13" spans="1:12" x14ac:dyDescent="0.25">
      <c r="A13" s="47" t="s">
        <v>862</v>
      </c>
      <c r="B13" s="22">
        <v>223</v>
      </c>
      <c r="C13" s="17">
        <v>0</v>
      </c>
      <c r="D13" s="17">
        <v>0</v>
      </c>
      <c r="E13" s="17">
        <v>7</v>
      </c>
      <c r="F13" s="17">
        <v>23</v>
      </c>
      <c r="G13" s="17">
        <v>64</v>
      </c>
      <c r="H13" s="17">
        <v>66</v>
      </c>
      <c r="I13" s="17">
        <v>40</v>
      </c>
      <c r="J13" s="17">
        <v>16</v>
      </c>
      <c r="K13" s="17">
        <v>7</v>
      </c>
      <c r="L13" s="17">
        <v>0</v>
      </c>
    </row>
    <row r="14" spans="1:12" x14ac:dyDescent="0.25">
      <c r="A14" s="47" t="s">
        <v>699</v>
      </c>
      <c r="B14" s="22">
        <v>223</v>
      </c>
      <c r="C14" s="17">
        <v>0</v>
      </c>
      <c r="D14" s="17">
        <v>0</v>
      </c>
      <c r="E14" s="17">
        <v>7</v>
      </c>
      <c r="F14" s="17">
        <v>21</v>
      </c>
      <c r="G14" s="17">
        <v>58</v>
      </c>
      <c r="H14" s="17">
        <v>84</v>
      </c>
      <c r="I14" s="17">
        <v>35</v>
      </c>
      <c r="J14" s="17">
        <v>15</v>
      </c>
      <c r="K14" s="17">
        <v>2</v>
      </c>
      <c r="L14" s="17">
        <v>1</v>
      </c>
    </row>
    <row r="15" spans="1:12" x14ac:dyDescent="0.25">
      <c r="A15" s="47" t="s">
        <v>700</v>
      </c>
      <c r="B15" s="22">
        <v>214</v>
      </c>
      <c r="C15" s="17">
        <v>0</v>
      </c>
      <c r="D15" s="17">
        <v>7</v>
      </c>
      <c r="E15" s="17">
        <v>23</v>
      </c>
      <c r="F15" s="17">
        <v>37</v>
      </c>
      <c r="G15" s="17">
        <v>53</v>
      </c>
      <c r="H15" s="17">
        <v>54</v>
      </c>
      <c r="I15" s="17">
        <v>28</v>
      </c>
      <c r="J15" s="17">
        <v>11</v>
      </c>
      <c r="K15" s="17">
        <v>0</v>
      </c>
      <c r="L15" s="17">
        <v>1</v>
      </c>
    </row>
    <row r="16" spans="1:12" x14ac:dyDescent="0.25">
      <c r="A16" s="47" t="s">
        <v>282</v>
      </c>
      <c r="B16" s="22">
        <v>33</v>
      </c>
      <c r="C16" s="17">
        <v>0</v>
      </c>
      <c r="D16" s="17">
        <v>8</v>
      </c>
      <c r="E16" s="17">
        <v>5</v>
      </c>
      <c r="F16" s="17">
        <v>11</v>
      </c>
      <c r="G16" s="17">
        <v>7</v>
      </c>
      <c r="H16" s="17">
        <v>0</v>
      </c>
      <c r="I16" s="17">
        <v>0</v>
      </c>
      <c r="J16" s="17">
        <v>0</v>
      </c>
      <c r="K16" s="17">
        <v>0</v>
      </c>
      <c r="L16" s="17">
        <v>2</v>
      </c>
    </row>
    <row r="17" spans="1:12" x14ac:dyDescent="0.25">
      <c r="A17" s="47" t="s">
        <v>285</v>
      </c>
      <c r="B17" s="22">
        <v>36</v>
      </c>
      <c r="C17" s="17">
        <v>0</v>
      </c>
      <c r="D17" s="17">
        <v>0</v>
      </c>
      <c r="E17" s="17">
        <v>6</v>
      </c>
      <c r="F17" s="17">
        <v>4</v>
      </c>
      <c r="G17" s="17">
        <v>9</v>
      </c>
      <c r="H17" s="17">
        <v>11</v>
      </c>
      <c r="I17" s="17">
        <v>4</v>
      </c>
      <c r="J17" s="17">
        <v>2</v>
      </c>
      <c r="K17" s="17">
        <v>0</v>
      </c>
      <c r="L17" s="17">
        <v>0</v>
      </c>
    </row>
    <row r="18" spans="1:12" x14ac:dyDescent="0.25">
      <c r="A18" s="47" t="s">
        <v>283</v>
      </c>
      <c r="B18" s="22">
        <v>51</v>
      </c>
      <c r="C18" s="17">
        <v>0</v>
      </c>
      <c r="D18" s="17">
        <v>0</v>
      </c>
      <c r="E18" s="17">
        <v>2</v>
      </c>
      <c r="F18" s="17">
        <v>16</v>
      </c>
      <c r="G18" s="17">
        <v>9</v>
      </c>
      <c r="H18" s="17">
        <v>12</v>
      </c>
      <c r="I18" s="17">
        <v>4</v>
      </c>
      <c r="J18" s="17">
        <v>5</v>
      </c>
      <c r="K18" s="17">
        <v>3</v>
      </c>
      <c r="L18" s="17">
        <v>0</v>
      </c>
    </row>
    <row r="19" spans="1:12" x14ac:dyDescent="0.25">
      <c r="A19" s="47" t="s">
        <v>344</v>
      </c>
      <c r="B19" s="17">
        <v>3386</v>
      </c>
      <c r="C19" s="17">
        <v>0</v>
      </c>
      <c r="D19" s="17">
        <v>12</v>
      </c>
      <c r="E19" s="17">
        <v>75</v>
      </c>
      <c r="F19" s="17">
        <v>292</v>
      </c>
      <c r="G19" s="17">
        <v>819</v>
      </c>
      <c r="H19" s="17">
        <v>1129</v>
      </c>
      <c r="I19" s="17">
        <v>539</v>
      </c>
      <c r="J19" s="17">
        <v>150</v>
      </c>
      <c r="K19" s="17">
        <v>54</v>
      </c>
      <c r="L19" s="17">
        <v>316</v>
      </c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Y21"/>
  <sheetViews>
    <sheetView workbookViewId="0"/>
  </sheetViews>
  <sheetFormatPr baseColWidth="10" defaultColWidth="11.44140625" defaultRowHeight="13.2" x14ac:dyDescent="0.25"/>
  <cols>
    <col min="1" max="1" width="37.88671875" style="11" customWidth="1"/>
    <col min="2" max="2" width="6.109375" style="10" customWidth="1"/>
    <col min="3" max="3" width="12.109375" style="11" customWidth="1"/>
    <col min="4" max="4" width="13.109375" style="11" customWidth="1"/>
    <col min="5" max="6" width="11.109375" style="11" customWidth="1"/>
    <col min="7" max="7" width="13.109375" style="11" customWidth="1"/>
    <col min="8" max="8" width="10.88671875" style="11" customWidth="1"/>
    <col min="9" max="9" width="13.109375" style="11" customWidth="1"/>
    <col min="10" max="10" width="14.33203125" style="11" customWidth="1"/>
    <col min="11" max="14" width="13.109375" style="11" customWidth="1"/>
    <col min="15" max="16384" width="11.44140625" style="11"/>
  </cols>
  <sheetData>
    <row r="1" spans="1:25" x14ac:dyDescent="0.25">
      <c r="A1" s="10" t="s">
        <v>680</v>
      </c>
    </row>
    <row r="2" spans="1:25" x14ac:dyDescent="0.25">
      <c r="A2" s="12" t="s">
        <v>785</v>
      </c>
    </row>
    <row r="4" spans="1:25" ht="13.8" x14ac:dyDescent="0.25">
      <c r="A4" s="45"/>
      <c r="B4" s="45"/>
      <c r="C4" s="143" t="s">
        <v>363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48"/>
      <c r="P4" s="48"/>
      <c r="Q4" s="49"/>
      <c r="R4" s="49"/>
      <c r="S4" s="49"/>
      <c r="T4" s="49"/>
      <c r="U4" s="49"/>
      <c r="V4" s="49"/>
      <c r="W4" s="49"/>
      <c r="X4" s="49"/>
      <c r="Y4" s="49"/>
    </row>
    <row r="5" spans="1:25" ht="92.4" x14ac:dyDescent="0.25">
      <c r="A5" s="50" t="s">
        <v>362</v>
      </c>
      <c r="B5" s="36" t="s">
        <v>224</v>
      </c>
      <c r="C5" s="36" t="s">
        <v>281</v>
      </c>
      <c r="D5" s="36" t="s">
        <v>278</v>
      </c>
      <c r="E5" s="36" t="s">
        <v>829</v>
      </c>
      <c r="F5" s="36" t="s">
        <v>830</v>
      </c>
      <c r="G5" s="36" t="s">
        <v>279</v>
      </c>
      <c r="H5" s="36" t="s">
        <v>2</v>
      </c>
      <c r="I5" s="36" t="s">
        <v>0</v>
      </c>
      <c r="J5" s="36" t="s">
        <v>863</v>
      </c>
      <c r="K5" s="36" t="s">
        <v>836</v>
      </c>
      <c r="L5" s="36" t="s">
        <v>831</v>
      </c>
      <c r="M5" s="36" t="s">
        <v>282</v>
      </c>
      <c r="N5" s="36" t="s">
        <v>285</v>
      </c>
      <c r="O5" s="36" t="s">
        <v>832</v>
      </c>
      <c r="P5" s="36" t="s">
        <v>344</v>
      </c>
    </row>
    <row r="6" spans="1:25" s="10" customFormat="1" x14ac:dyDescent="0.25">
      <c r="A6" s="46" t="s">
        <v>224</v>
      </c>
      <c r="B6" s="53">
        <v>6196</v>
      </c>
      <c r="C6" s="53">
        <v>9</v>
      </c>
      <c r="D6" s="53">
        <v>122</v>
      </c>
      <c r="E6" s="53">
        <v>774</v>
      </c>
      <c r="F6" s="53">
        <v>221</v>
      </c>
      <c r="G6" s="53">
        <v>433</v>
      </c>
      <c r="H6" s="53">
        <v>496</v>
      </c>
      <c r="I6" s="53">
        <v>5</v>
      </c>
      <c r="J6" s="53">
        <v>24</v>
      </c>
      <c r="K6" s="53">
        <v>16</v>
      </c>
      <c r="L6" s="53">
        <v>138</v>
      </c>
      <c r="M6" s="53">
        <v>84</v>
      </c>
      <c r="N6" s="53">
        <v>536</v>
      </c>
      <c r="O6" s="53">
        <v>50</v>
      </c>
      <c r="P6" s="53">
        <v>3288</v>
      </c>
      <c r="Q6" s="130"/>
    </row>
    <row r="7" spans="1:25" x14ac:dyDescent="0.25">
      <c r="A7" s="47" t="s">
        <v>281</v>
      </c>
      <c r="B7" s="17">
        <v>43</v>
      </c>
      <c r="C7" s="17">
        <v>6</v>
      </c>
      <c r="D7" s="17">
        <v>3</v>
      </c>
      <c r="E7" s="17">
        <v>9</v>
      </c>
      <c r="F7" s="17">
        <v>1</v>
      </c>
      <c r="G7" s="17">
        <v>8</v>
      </c>
      <c r="H7" s="17">
        <v>7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6</v>
      </c>
      <c r="O7" s="17">
        <v>0</v>
      </c>
      <c r="P7" s="17">
        <v>3</v>
      </c>
      <c r="Q7" s="130"/>
    </row>
    <row r="8" spans="1:25" ht="26.4" x14ac:dyDescent="0.25">
      <c r="A8" s="47" t="s">
        <v>278</v>
      </c>
      <c r="B8" s="17">
        <v>255</v>
      </c>
      <c r="C8" s="17">
        <v>0</v>
      </c>
      <c r="D8" s="17">
        <v>57</v>
      </c>
      <c r="E8" s="17">
        <v>65</v>
      </c>
      <c r="F8" s="17">
        <v>16</v>
      </c>
      <c r="G8" s="17">
        <v>45</v>
      </c>
      <c r="H8" s="17">
        <v>23</v>
      </c>
      <c r="I8" s="17">
        <v>1</v>
      </c>
      <c r="J8" s="17">
        <v>0</v>
      </c>
      <c r="K8" s="17">
        <v>0</v>
      </c>
      <c r="L8" s="17">
        <v>4</v>
      </c>
      <c r="M8" s="17">
        <v>4</v>
      </c>
      <c r="N8" s="17">
        <v>25</v>
      </c>
      <c r="O8" s="17">
        <v>1</v>
      </c>
      <c r="P8" s="17">
        <v>14</v>
      </c>
      <c r="Q8" s="130"/>
    </row>
    <row r="9" spans="1:25" ht="26.4" x14ac:dyDescent="0.25">
      <c r="A9" s="47" t="s">
        <v>697</v>
      </c>
      <c r="B9" s="17">
        <v>697</v>
      </c>
      <c r="C9" s="17">
        <v>0</v>
      </c>
      <c r="D9" s="17">
        <v>24</v>
      </c>
      <c r="E9" s="17">
        <v>429</v>
      </c>
      <c r="F9" s="17">
        <v>46</v>
      </c>
      <c r="G9" s="17">
        <v>81</v>
      </c>
      <c r="H9" s="17">
        <v>35</v>
      </c>
      <c r="I9" s="17">
        <v>0</v>
      </c>
      <c r="J9" s="17">
        <v>2</v>
      </c>
      <c r="K9" s="17">
        <v>0</v>
      </c>
      <c r="L9" s="17">
        <v>5</v>
      </c>
      <c r="M9" s="17">
        <v>11</v>
      </c>
      <c r="N9" s="17">
        <v>40</v>
      </c>
      <c r="O9" s="17">
        <v>3</v>
      </c>
      <c r="P9" s="17">
        <v>21</v>
      </c>
      <c r="Q9" s="130"/>
    </row>
    <row r="10" spans="1:25" x14ac:dyDescent="0.25">
      <c r="A10" s="47" t="s">
        <v>698</v>
      </c>
      <c r="B10" s="17">
        <v>246</v>
      </c>
      <c r="C10" s="17">
        <v>2</v>
      </c>
      <c r="D10" s="17">
        <v>7</v>
      </c>
      <c r="E10" s="17">
        <v>57</v>
      </c>
      <c r="F10" s="17">
        <v>55</v>
      </c>
      <c r="G10" s="17">
        <v>42</v>
      </c>
      <c r="H10" s="17">
        <v>28</v>
      </c>
      <c r="I10" s="17">
        <v>0</v>
      </c>
      <c r="J10" s="17">
        <v>1</v>
      </c>
      <c r="K10" s="17">
        <v>0</v>
      </c>
      <c r="L10" s="17">
        <v>4</v>
      </c>
      <c r="M10" s="17">
        <v>4</v>
      </c>
      <c r="N10" s="17">
        <v>19</v>
      </c>
      <c r="O10" s="17">
        <v>3</v>
      </c>
      <c r="P10" s="17">
        <v>24</v>
      </c>
      <c r="Q10" s="130"/>
    </row>
    <row r="11" spans="1:25" x14ac:dyDescent="0.25">
      <c r="A11" s="47" t="s">
        <v>279</v>
      </c>
      <c r="B11" s="17">
        <v>251</v>
      </c>
      <c r="C11" s="17">
        <v>0</v>
      </c>
      <c r="D11" s="17">
        <v>8</v>
      </c>
      <c r="E11" s="17">
        <v>53</v>
      </c>
      <c r="F11" s="17">
        <v>20</v>
      </c>
      <c r="G11" s="17">
        <v>94</v>
      </c>
      <c r="H11" s="17">
        <v>31</v>
      </c>
      <c r="I11" s="17">
        <v>0</v>
      </c>
      <c r="J11" s="17">
        <v>0</v>
      </c>
      <c r="K11" s="17">
        <v>2</v>
      </c>
      <c r="L11" s="17">
        <v>4</v>
      </c>
      <c r="M11" s="17">
        <v>3</v>
      </c>
      <c r="N11" s="17">
        <v>17</v>
      </c>
      <c r="O11" s="17">
        <v>4</v>
      </c>
      <c r="P11" s="17">
        <v>15</v>
      </c>
      <c r="Q11" s="130"/>
    </row>
    <row r="12" spans="1:25" x14ac:dyDescent="0.25">
      <c r="A12" s="47" t="s">
        <v>2</v>
      </c>
      <c r="B12" s="17">
        <v>471</v>
      </c>
      <c r="C12" s="17">
        <v>0</v>
      </c>
      <c r="D12" s="17">
        <v>8</v>
      </c>
      <c r="E12" s="17">
        <v>48</v>
      </c>
      <c r="F12" s="17">
        <v>29</v>
      </c>
      <c r="G12" s="17">
        <v>49</v>
      </c>
      <c r="H12" s="17">
        <v>175</v>
      </c>
      <c r="I12" s="17">
        <v>0</v>
      </c>
      <c r="J12" s="17">
        <v>7</v>
      </c>
      <c r="K12" s="17">
        <v>2</v>
      </c>
      <c r="L12" s="17">
        <v>14</v>
      </c>
      <c r="M12" s="17">
        <v>2</v>
      </c>
      <c r="N12" s="17">
        <v>86</v>
      </c>
      <c r="O12" s="17">
        <v>9</v>
      </c>
      <c r="P12" s="17">
        <v>42</v>
      </c>
      <c r="Q12" s="130"/>
    </row>
    <row r="13" spans="1:25" x14ac:dyDescent="0.25">
      <c r="A13" s="47" t="s">
        <v>3</v>
      </c>
      <c r="B13" s="17">
        <v>67</v>
      </c>
      <c r="C13" s="17">
        <v>0</v>
      </c>
      <c r="D13" s="17">
        <v>0</v>
      </c>
      <c r="E13" s="17">
        <v>3</v>
      </c>
      <c r="F13" s="17">
        <v>4</v>
      </c>
      <c r="G13" s="17">
        <v>2</v>
      </c>
      <c r="H13" s="17">
        <v>9</v>
      </c>
      <c r="I13" s="17">
        <v>3</v>
      </c>
      <c r="J13" s="17">
        <v>1</v>
      </c>
      <c r="K13" s="17">
        <v>0</v>
      </c>
      <c r="L13" s="17">
        <v>1</v>
      </c>
      <c r="M13" s="17">
        <v>2</v>
      </c>
      <c r="N13" s="17">
        <v>25</v>
      </c>
      <c r="O13" s="17">
        <v>0</v>
      </c>
      <c r="P13" s="17">
        <v>17</v>
      </c>
      <c r="Q13" s="130"/>
    </row>
    <row r="14" spans="1:25" x14ac:dyDescent="0.25">
      <c r="A14" s="47" t="s">
        <v>862</v>
      </c>
      <c r="B14" s="17">
        <v>223</v>
      </c>
      <c r="C14" s="17">
        <v>0</v>
      </c>
      <c r="D14" s="17">
        <v>1</v>
      </c>
      <c r="E14" s="17">
        <v>27</v>
      </c>
      <c r="F14" s="17">
        <v>18</v>
      </c>
      <c r="G14" s="17">
        <v>25</v>
      </c>
      <c r="H14" s="17">
        <v>57</v>
      </c>
      <c r="I14" s="17">
        <v>0</v>
      </c>
      <c r="J14" s="17">
        <v>8</v>
      </c>
      <c r="K14" s="17">
        <v>4</v>
      </c>
      <c r="L14" s="17">
        <v>6</v>
      </c>
      <c r="M14" s="17">
        <v>1</v>
      </c>
      <c r="N14" s="17">
        <v>51</v>
      </c>
      <c r="O14" s="17">
        <v>3</v>
      </c>
      <c r="P14" s="17">
        <v>22</v>
      </c>
      <c r="Q14" s="130"/>
    </row>
    <row r="15" spans="1:25" ht="26.4" x14ac:dyDescent="0.25">
      <c r="A15" s="47" t="s">
        <v>699</v>
      </c>
      <c r="B15" s="17">
        <v>223</v>
      </c>
      <c r="C15" s="17">
        <v>0</v>
      </c>
      <c r="D15" s="17">
        <v>5</v>
      </c>
      <c r="E15" s="17">
        <v>25</v>
      </c>
      <c r="F15" s="17">
        <v>14</v>
      </c>
      <c r="G15" s="17">
        <v>42</v>
      </c>
      <c r="H15" s="17">
        <v>48</v>
      </c>
      <c r="I15" s="17">
        <v>1</v>
      </c>
      <c r="J15" s="17">
        <v>2</v>
      </c>
      <c r="K15" s="17">
        <v>6</v>
      </c>
      <c r="L15" s="17">
        <v>15</v>
      </c>
      <c r="M15" s="17">
        <v>4</v>
      </c>
      <c r="N15" s="17">
        <v>41</v>
      </c>
      <c r="O15" s="17">
        <v>6</v>
      </c>
      <c r="P15" s="17">
        <v>14</v>
      </c>
      <c r="Q15" s="130"/>
    </row>
    <row r="16" spans="1:25" x14ac:dyDescent="0.25">
      <c r="A16" s="47" t="s">
        <v>700</v>
      </c>
      <c r="B16" s="17">
        <v>214</v>
      </c>
      <c r="C16" s="17">
        <v>0</v>
      </c>
      <c r="D16" s="17">
        <v>0</v>
      </c>
      <c r="E16" s="17">
        <v>14</v>
      </c>
      <c r="F16" s="17">
        <v>6</v>
      </c>
      <c r="G16" s="17">
        <v>16</v>
      </c>
      <c r="H16" s="17">
        <v>21</v>
      </c>
      <c r="I16" s="17">
        <v>0</v>
      </c>
      <c r="J16" s="17">
        <v>1</v>
      </c>
      <c r="K16" s="17">
        <v>2</v>
      </c>
      <c r="L16" s="17">
        <v>55</v>
      </c>
      <c r="M16" s="17">
        <v>2</v>
      </c>
      <c r="N16" s="17">
        <v>72</v>
      </c>
      <c r="O16" s="17">
        <v>1</v>
      </c>
      <c r="P16" s="17">
        <v>24</v>
      </c>
      <c r="Q16" s="130"/>
    </row>
    <row r="17" spans="1:17" x14ac:dyDescent="0.25">
      <c r="A17" s="47" t="s">
        <v>282</v>
      </c>
      <c r="B17" s="17">
        <v>33</v>
      </c>
      <c r="C17" s="17">
        <v>0</v>
      </c>
      <c r="D17" s="17">
        <v>0</v>
      </c>
      <c r="E17" s="17">
        <v>3</v>
      </c>
      <c r="F17" s="17">
        <v>2</v>
      </c>
      <c r="G17" s="17">
        <v>0</v>
      </c>
      <c r="H17" s="17">
        <v>2</v>
      </c>
      <c r="I17" s="17">
        <v>0</v>
      </c>
      <c r="J17" s="17">
        <v>0</v>
      </c>
      <c r="K17" s="17">
        <v>0</v>
      </c>
      <c r="L17" s="17">
        <v>1</v>
      </c>
      <c r="M17" s="17">
        <v>20</v>
      </c>
      <c r="N17" s="17">
        <v>5</v>
      </c>
      <c r="O17" s="17">
        <v>0</v>
      </c>
      <c r="P17" s="17">
        <v>0</v>
      </c>
      <c r="Q17" s="130"/>
    </row>
    <row r="18" spans="1:17" x14ac:dyDescent="0.25">
      <c r="A18" s="47" t="s">
        <v>285</v>
      </c>
      <c r="B18" s="17">
        <v>36</v>
      </c>
      <c r="C18" s="17">
        <v>0</v>
      </c>
      <c r="D18" s="17">
        <v>1</v>
      </c>
      <c r="E18" s="17">
        <v>4</v>
      </c>
      <c r="F18" s="17">
        <v>0</v>
      </c>
      <c r="G18" s="17">
        <v>4</v>
      </c>
      <c r="H18" s="17">
        <v>3</v>
      </c>
      <c r="I18" s="17">
        <v>0</v>
      </c>
      <c r="J18" s="17">
        <v>1</v>
      </c>
      <c r="K18" s="17">
        <v>0</v>
      </c>
      <c r="L18" s="17">
        <v>1</v>
      </c>
      <c r="M18" s="17">
        <v>1</v>
      </c>
      <c r="N18" s="17">
        <v>16</v>
      </c>
      <c r="O18" s="17">
        <v>1</v>
      </c>
      <c r="P18" s="17">
        <v>4</v>
      </c>
      <c r="Q18" s="130"/>
    </row>
    <row r="19" spans="1:17" x14ac:dyDescent="0.25">
      <c r="A19" s="47" t="s">
        <v>283</v>
      </c>
      <c r="B19" s="17">
        <v>51</v>
      </c>
      <c r="C19" s="17">
        <v>0</v>
      </c>
      <c r="D19" s="17">
        <v>2</v>
      </c>
      <c r="E19" s="17">
        <v>4</v>
      </c>
      <c r="F19" s="17">
        <v>0</v>
      </c>
      <c r="G19" s="17">
        <v>4</v>
      </c>
      <c r="H19" s="17">
        <v>6</v>
      </c>
      <c r="I19" s="17">
        <v>0</v>
      </c>
      <c r="J19" s="17">
        <v>1</v>
      </c>
      <c r="K19" s="17">
        <v>0</v>
      </c>
      <c r="L19" s="17">
        <v>3</v>
      </c>
      <c r="M19" s="17">
        <v>2</v>
      </c>
      <c r="N19" s="17">
        <v>14</v>
      </c>
      <c r="O19" s="17">
        <v>5</v>
      </c>
      <c r="P19" s="17">
        <v>10</v>
      </c>
      <c r="Q19" s="130"/>
    </row>
    <row r="20" spans="1:17" x14ac:dyDescent="0.25">
      <c r="A20" s="11" t="s">
        <v>344</v>
      </c>
      <c r="B20" s="17">
        <v>3386</v>
      </c>
      <c r="C20" s="17">
        <v>1</v>
      </c>
      <c r="D20" s="17">
        <v>6</v>
      </c>
      <c r="E20" s="17">
        <v>33</v>
      </c>
      <c r="F20" s="17">
        <v>10</v>
      </c>
      <c r="G20" s="17">
        <v>21</v>
      </c>
      <c r="H20" s="17">
        <v>51</v>
      </c>
      <c r="I20" s="17">
        <v>0</v>
      </c>
      <c r="J20" s="17">
        <v>0</v>
      </c>
      <c r="K20" s="17">
        <v>0</v>
      </c>
      <c r="L20" s="17">
        <v>25</v>
      </c>
      <c r="M20" s="17">
        <v>28</v>
      </c>
      <c r="N20" s="17">
        <v>119</v>
      </c>
      <c r="O20" s="17">
        <v>14</v>
      </c>
      <c r="P20" s="17">
        <v>3078</v>
      </c>
      <c r="Q20" s="130"/>
    </row>
    <row r="21" spans="1:17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</sheetData>
  <mergeCells count="1">
    <mergeCell ref="C4:N4"/>
  </mergeCells>
  <phoneticPr fontId="7" type="noConversion"/>
  <pageMargins left="0.19685039370078741" right="0.19685039370078741" top="0.19685039370078741" bottom="0.19685039370078741" header="0" footer="0"/>
  <pageSetup paperSize="9" scale="6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J16"/>
  <sheetViews>
    <sheetView workbookViewId="0"/>
  </sheetViews>
  <sheetFormatPr baseColWidth="10" defaultColWidth="11.44140625" defaultRowHeight="13.2" x14ac:dyDescent="0.25"/>
  <cols>
    <col min="1" max="1" width="16.6640625" style="11" customWidth="1"/>
    <col min="2" max="9" width="12.88671875" style="11" customWidth="1"/>
    <col min="10" max="16384" width="11.44140625" style="11"/>
  </cols>
  <sheetData>
    <row r="1" spans="1:10" x14ac:dyDescent="0.25">
      <c r="A1" s="10" t="s">
        <v>681</v>
      </c>
    </row>
    <row r="2" spans="1:10" x14ac:dyDescent="0.25">
      <c r="A2" s="12" t="s">
        <v>682</v>
      </c>
    </row>
    <row r="4" spans="1:10" x14ac:dyDescent="0.25">
      <c r="A4" s="45"/>
      <c r="B4" s="146" t="s">
        <v>224</v>
      </c>
      <c r="C4" s="144" t="s">
        <v>248</v>
      </c>
      <c r="D4" s="144"/>
      <c r="E4" s="144"/>
      <c r="F4" s="145"/>
      <c r="G4" s="144" t="s">
        <v>264</v>
      </c>
      <c r="H4" s="144"/>
      <c r="I4" s="144"/>
    </row>
    <row r="5" spans="1:10" x14ac:dyDescent="0.25">
      <c r="A5" s="45"/>
      <c r="B5" s="146"/>
      <c r="C5" s="140" t="s">
        <v>366</v>
      </c>
      <c r="D5" s="140" t="s">
        <v>367</v>
      </c>
      <c r="E5" s="140" t="s">
        <v>368</v>
      </c>
      <c r="F5" s="146" t="s">
        <v>344</v>
      </c>
      <c r="G5" s="140" t="s">
        <v>387</v>
      </c>
      <c r="H5" s="140" t="s">
        <v>786</v>
      </c>
      <c r="I5" s="140" t="s">
        <v>344</v>
      </c>
    </row>
    <row r="6" spans="1:10" ht="11.25" customHeight="1" x14ac:dyDescent="0.25">
      <c r="A6" s="45"/>
      <c r="B6" s="146"/>
      <c r="C6" s="140"/>
      <c r="D6" s="140"/>
      <c r="E6" s="140"/>
      <c r="F6" s="146"/>
      <c r="G6" s="140"/>
      <c r="H6" s="140"/>
      <c r="I6" s="140"/>
    </row>
    <row r="7" spans="1:10" s="10" customFormat="1" x14ac:dyDescent="0.25">
      <c r="A7" s="10" t="s">
        <v>224</v>
      </c>
      <c r="B7" s="53">
        <v>6196</v>
      </c>
      <c r="C7" s="53">
        <v>19</v>
      </c>
      <c r="D7" s="53">
        <v>46</v>
      </c>
      <c r="E7" s="53">
        <v>409</v>
      </c>
      <c r="F7" s="53">
        <v>26</v>
      </c>
      <c r="G7" s="53">
        <v>5253</v>
      </c>
      <c r="H7" s="53">
        <v>28</v>
      </c>
      <c r="I7" s="53">
        <v>415</v>
      </c>
      <c r="J7" s="130"/>
    </row>
    <row r="8" spans="1:10" x14ac:dyDescent="0.25">
      <c r="A8" s="21" t="s">
        <v>353</v>
      </c>
      <c r="B8" s="17">
        <v>1</v>
      </c>
      <c r="C8" s="17">
        <v>0</v>
      </c>
      <c r="D8" s="17">
        <v>0</v>
      </c>
      <c r="E8" s="17">
        <v>1</v>
      </c>
      <c r="F8" s="17">
        <v>0</v>
      </c>
      <c r="G8" s="17">
        <v>0</v>
      </c>
      <c r="H8" s="17">
        <v>0</v>
      </c>
      <c r="I8" s="17">
        <v>0</v>
      </c>
      <c r="J8" s="127"/>
    </row>
    <row r="9" spans="1:10" x14ac:dyDescent="0.25">
      <c r="A9" s="21" t="s">
        <v>365</v>
      </c>
      <c r="B9" s="17">
        <v>114</v>
      </c>
      <c r="C9" s="17">
        <v>0</v>
      </c>
      <c r="D9" s="17">
        <v>1</v>
      </c>
      <c r="E9" s="17">
        <v>2</v>
      </c>
      <c r="F9" s="17">
        <v>0</v>
      </c>
      <c r="G9" s="17">
        <v>88</v>
      </c>
      <c r="H9" s="17">
        <v>1</v>
      </c>
      <c r="I9" s="17">
        <v>22</v>
      </c>
      <c r="J9" s="127"/>
    </row>
    <row r="10" spans="1:10" x14ac:dyDescent="0.25">
      <c r="A10" s="21" t="s">
        <v>355</v>
      </c>
      <c r="B10" s="17">
        <v>344</v>
      </c>
      <c r="C10" s="17">
        <v>1</v>
      </c>
      <c r="D10" s="17">
        <v>0</v>
      </c>
      <c r="E10" s="17">
        <v>14</v>
      </c>
      <c r="F10" s="17">
        <v>2</v>
      </c>
      <c r="G10" s="17">
        <v>279</v>
      </c>
      <c r="H10" s="17">
        <v>3</v>
      </c>
      <c r="I10" s="17">
        <v>45</v>
      </c>
      <c r="J10" s="127"/>
    </row>
    <row r="11" spans="1:10" x14ac:dyDescent="0.25">
      <c r="A11" s="21" t="s">
        <v>356</v>
      </c>
      <c r="B11" s="17">
        <v>900</v>
      </c>
      <c r="C11" s="17">
        <v>6</v>
      </c>
      <c r="D11" s="17">
        <v>2</v>
      </c>
      <c r="E11" s="17">
        <v>46</v>
      </c>
      <c r="F11" s="17">
        <v>5</v>
      </c>
      <c r="G11" s="17">
        <v>765</v>
      </c>
      <c r="H11" s="17">
        <v>6</v>
      </c>
      <c r="I11" s="17">
        <v>70</v>
      </c>
      <c r="J11" s="127"/>
    </row>
    <row r="12" spans="1:10" x14ac:dyDescent="0.25">
      <c r="A12" s="21" t="s">
        <v>357</v>
      </c>
      <c r="B12" s="17">
        <v>2054</v>
      </c>
      <c r="C12" s="17">
        <v>7</v>
      </c>
      <c r="D12" s="17">
        <v>18</v>
      </c>
      <c r="E12" s="17">
        <v>127</v>
      </c>
      <c r="F12" s="17">
        <v>7</v>
      </c>
      <c r="G12" s="17">
        <v>1769</v>
      </c>
      <c r="H12" s="17">
        <v>4</v>
      </c>
      <c r="I12" s="17">
        <v>122</v>
      </c>
      <c r="J12" s="127"/>
    </row>
    <row r="13" spans="1:10" x14ac:dyDescent="0.25">
      <c r="A13" s="21" t="s">
        <v>358</v>
      </c>
      <c r="B13" s="17">
        <v>2125</v>
      </c>
      <c r="C13" s="17">
        <v>3</v>
      </c>
      <c r="D13" s="17">
        <v>13</v>
      </c>
      <c r="E13" s="17">
        <v>150</v>
      </c>
      <c r="F13" s="17">
        <v>8</v>
      </c>
      <c r="G13" s="17">
        <v>1816</v>
      </c>
      <c r="H13" s="17">
        <v>13</v>
      </c>
      <c r="I13" s="17">
        <v>122</v>
      </c>
      <c r="J13" s="127"/>
    </row>
    <row r="14" spans="1:10" x14ac:dyDescent="0.25">
      <c r="A14" s="21" t="s">
        <v>359</v>
      </c>
      <c r="B14" s="17">
        <v>593</v>
      </c>
      <c r="C14" s="17">
        <v>2</v>
      </c>
      <c r="D14" s="17">
        <v>9</v>
      </c>
      <c r="E14" s="17">
        <v>59</v>
      </c>
      <c r="F14" s="17">
        <v>4</v>
      </c>
      <c r="G14" s="17">
        <v>488</v>
      </c>
      <c r="H14" s="17">
        <v>1</v>
      </c>
      <c r="I14" s="17">
        <v>30</v>
      </c>
      <c r="J14" s="127"/>
    </row>
    <row r="15" spans="1:10" x14ac:dyDescent="0.25">
      <c r="A15" s="21" t="s">
        <v>360</v>
      </c>
      <c r="B15" s="17">
        <v>65</v>
      </c>
      <c r="C15" s="17">
        <v>0</v>
      </c>
      <c r="D15" s="17">
        <v>3</v>
      </c>
      <c r="E15" s="17">
        <v>10</v>
      </c>
      <c r="F15" s="17">
        <v>0</v>
      </c>
      <c r="G15" s="17">
        <v>48</v>
      </c>
      <c r="H15" s="17">
        <v>0</v>
      </c>
      <c r="I15" s="17">
        <v>4</v>
      </c>
      <c r="J15" s="127"/>
    </row>
    <row r="16" spans="1:10" x14ac:dyDescent="0.25">
      <c r="A16" s="21" t="s">
        <v>364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27"/>
    </row>
  </sheetData>
  <mergeCells count="10">
    <mergeCell ref="G4:I4"/>
    <mergeCell ref="C4:F4"/>
    <mergeCell ref="B4:B6"/>
    <mergeCell ref="F5:F6"/>
    <mergeCell ref="G5:G6"/>
    <mergeCell ref="H5:H6"/>
    <mergeCell ref="I5:I6"/>
    <mergeCell ref="C5:C6"/>
    <mergeCell ref="D5:D6"/>
    <mergeCell ref="E5:E6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15"/>
  <sheetViews>
    <sheetView workbookViewId="0"/>
  </sheetViews>
  <sheetFormatPr baseColWidth="10" defaultColWidth="11.44140625" defaultRowHeight="13.2" x14ac:dyDescent="0.25"/>
  <cols>
    <col min="1" max="1" width="17.6640625" style="11" customWidth="1"/>
    <col min="2" max="3" width="10.88671875" style="11" customWidth="1"/>
    <col min="4" max="4" width="12.6640625" style="11" customWidth="1"/>
    <col min="5" max="8" width="10.88671875" style="11" customWidth="1"/>
    <col min="9" max="16384" width="11.44140625" style="11"/>
  </cols>
  <sheetData>
    <row r="1" spans="1:10" x14ac:dyDescent="0.25">
      <c r="A1" s="10" t="s">
        <v>761</v>
      </c>
    </row>
    <row r="2" spans="1:10" x14ac:dyDescent="0.25">
      <c r="A2" s="12" t="s">
        <v>762</v>
      </c>
    </row>
    <row r="4" spans="1:10" x14ac:dyDescent="0.25">
      <c r="A4" s="45"/>
      <c r="B4" s="50"/>
      <c r="C4" s="135" t="s">
        <v>758</v>
      </c>
      <c r="D4" s="135"/>
      <c r="E4" s="135" t="s">
        <v>759</v>
      </c>
      <c r="F4" s="135"/>
      <c r="G4" s="135" t="s">
        <v>760</v>
      </c>
      <c r="H4" s="135"/>
      <c r="I4" s="135" t="s">
        <v>50</v>
      </c>
      <c r="J4" s="135"/>
    </row>
    <row r="5" spans="1:10" ht="39.6" x14ac:dyDescent="0.25">
      <c r="A5" s="45"/>
      <c r="B5" s="36" t="s">
        <v>224</v>
      </c>
      <c r="C5" s="36" t="s">
        <v>305</v>
      </c>
      <c r="D5" s="36" t="s">
        <v>4</v>
      </c>
      <c r="E5" s="15" t="s">
        <v>305</v>
      </c>
      <c r="F5" s="15" t="s">
        <v>749</v>
      </c>
      <c r="G5" s="36" t="s">
        <v>264</v>
      </c>
      <c r="H5" s="36" t="s">
        <v>248</v>
      </c>
      <c r="I5" s="15" t="s">
        <v>51</v>
      </c>
      <c r="J5" s="15" t="s">
        <v>52</v>
      </c>
    </row>
    <row r="6" spans="1:10" x14ac:dyDescent="0.25">
      <c r="A6" s="10" t="s">
        <v>224</v>
      </c>
      <c r="B6" s="53">
        <v>6196</v>
      </c>
      <c r="C6" s="53">
        <v>5443</v>
      </c>
      <c r="D6" s="53">
        <v>753</v>
      </c>
      <c r="E6" s="23">
        <v>4156</v>
      </c>
      <c r="F6" s="23">
        <v>2040</v>
      </c>
      <c r="G6" s="23">
        <v>5696</v>
      </c>
      <c r="H6" s="23">
        <v>500</v>
      </c>
      <c r="I6" s="23">
        <v>6194</v>
      </c>
      <c r="J6" s="23">
        <v>2</v>
      </c>
    </row>
    <row r="7" spans="1:10" x14ac:dyDescent="0.25">
      <c r="A7" s="21" t="s">
        <v>353</v>
      </c>
      <c r="B7" s="17">
        <v>1</v>
      </c>
      <c r="C7" s="17">
        <v>0</v>
      </c>
      <c r="D7" s="17">
        <v>1</v>
      </c>
      <c r="E7" s="22">
        <v>0</v>
      </c>
      <c r="F7" s="22">
        <v>1</v>
      </c>
      <c r="G7" s="22">
        <v>0</v>
      </c>
      <c r="H7" s="22">
        <v>1</v>
      </c>
      <c r="I7" s="22">
        <v>1</v>
      </c>
      <c r="J7" s="22">
        <v>0</v>
      </c>
    </row>
    <row r="8" spans="1:10" x14ac:dyDescent="0.25">
      <c r="A8" s="21" t="s">
        <v>365</v>
      </c>
      <c r="B8" s="17">
        <v>114</v>
      </c>
      <c r="C8" s="17">
        <v>103</v>
      </c>
      <c r="D8" s="17">
        <v>11</v>
      </c>
      <c r="E8" s="22">
        <v>93</v>
      </c>
      <c r="F8" s="22">
        <v>21</v>
      </c>
      <c r="G8" s="22">
        <v>111</v>
      </c>
      <c r="H8" s="22">
        <v>3</v>
      </c>
      <c r="I8" s="22">
        <v>114</v>
      </c>
      <c r="J8" s="22">
        <v>0</v>
      </c>
    </row>
    <row r="9" spans="1:10" x14ac:dyDescent="0.25">
      <c r="A9" s="21" t="s">
        <v>355</v>
      </c>
      <c r="B9" s="17">
        <v>344</v>
      </c>
      <c r="C9" s="17">
        <v>312</v>
      </c>
      <c r="D9" s="17">
        <v>32</v>
      </c>
      <c r="E9" s="22">
        <v>275</v>
      </c>
      <c r="F9" s="22">
        <v>69</v>
      </c>
      <c r="G9" s="22">
        <v>327</v>
      </c>
      <c r="H9" s="22">
        <v>17</v>
      </c>
      <c r="I9" s="22">
        <v>344</v>
      </c>
      <c r="J9" s="22">
        <v>0</v>
      </c>
    </row>
    <row r="10" spans="1:10" x14ac:dyDescent="0.25">
      <c r="A10" s="21" t="s">
        <v>356</v>
      </c>
      <c r="B10" s="17">
        <v>900</v>
      </c>
      <c r="C10" s="17">
        <v>815</v>
      </c>
      <c r="D10" s="17">
        <v>85</v>
      </c>
      <c r="E10" s="22">
        <v>683</v>
      </c>
      <c r="F10" s="22">
        <v>217</v>
      </c>
      <c r="G10" s="22">
        <v>841</v>
      </c>
      <c r="H10" s="22">
        <v>59</v>
      </c>
      <c r="I10" s="22">
        <v>899</v>
      </c>
      <c r="J10" s="22">
        <v>1</v>
      </c>
    </row>
    <row r="11" spans="1:10" x14ac:dyDescent="0.25">
      <c r="A11" s="21" t="s">
        <v>357</v>
      </c>
      <c r="B11" s="17">
        <v>2054</v>
      </c>
      <c r="C11" s="17">
        <v>1801</v>
      </c>
      <c r="D11" s="17">
        <v>253</v>
      </c>
      <c r="E11" s="22">
        <v>1418</v>
      </c>
      <c r="F11" s="22">
        <v>636</v>
      </c>
      <c r="G11" s="22">
        <v>1895</v>
      </c>
      <c r="H11" s="22">
        <v>159</v>
      </c>
      <c r="I11" s="22">
        <v>2053</v>
      </c>
      <c r="J11" s="22">
        <v>1</v>
      </c>
    </row>
    <row r="12" spans="1:10" x14ac:dyDescent="0.25">
      <c r="A12" s="21" t="s">
        <v>358</v>
      </c>
      <c r="B12" s="17">
        <v>2125</v>
      </c>
      <c r="C12" s="17">
        <v>1855</v>
      </c>
      <c r="D12" s="17">
        <v>270</v>
      </c>
      <c r="E12" s="22">
        <v>1348</v>
      </c>
      <c r="F12" s="22">
        <v>777</v>
      </c>
      <c r="G12" s="22">
        <v>1951</v>
      </c>
      <c r="H12" s="22">
        <v>174</v>
      </c>
      <c r="I12" s="22">
        <v>2125</v>
      </c>
      <c r="J12" s="22">
        <v>0</v>
      </c>
    </row>
    <row r="13" spans="1:10" x14ac:dyDescent="0.25">
      <c r="A13" s="21" t="s">
        <v>359</v>
      </c>
      <c r="B13" s="17">
        <v>593</v>
      </c>
      <c r="C13" s="17">
        <v>511</v>
      </c>
      <c r="D13" s="17">
        <v>82</v>
      </c>
      <c r="E13" s="22">
        <v>319</v>
      </c>
      <c r="F13" s="22">
        <v>274</v>
      </c>
      <c r="G13" s="22">
        <v>519</v>
      </c>
      <c r="H13" s="22">
        <v>74</v>
      </c>
      <c r="I13" s="22">
        <v>593</v>
      </c>
      <c r="J13" s="22">
        <v>0</v>
      </c>
    </row>
    <row r="14" spans="1:10" x14ac:dyDescent="0.25">
      <c r="A14" s="21" t="s">
        <v>360</v>
      </c>
      <c r="B14" s="17">
        <v>65</v>
      </c>
      <c r="C14" s="17">
        <v>46</v>
      </c>
      <c r="D14" s="17">
        <v>19</v>
      </c>
      <c r="E14" s="22">
        <v>20</v>
      </c>
      <c r="F14" s="22">
        <v>45</v>
      </c>
      <c r="G14" s="22">
        <v>52</v>
      </c>
      <c r="H14" s="22">
        <v>13</v>
      </c>
      <c r="I14" s="22">
        <v>65</v>
      </c>
      <c r="J14" s="22">
        <v>0</v>
      </c>
    </row>
    <row r="15" spans="1:10" x14ac:dyDescent="0.25">
      <c r="A15" s="21" t="s">
        <v>364</v>
      </c>
      <c r="B15" s="17">
        <v>0</v>
      </c>
      <c r="C15" s="17">
        <v>0</v>
      </c>
      <c r="D15" s="17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</row>
  </sheetData>
  <mergeCells count="4">
    <mergeCell ref="C4:D4"/>
    <mergeCell ref="E4:F4"/>
    <mergeCell ref="G4:H4"/>
    <mergeCell ref="I4:J4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F15"/>
  <sheetViews>
    <sheetView workbookViewId="0"/>
  </sheetViews>
  <sheetFormatPr baseColWidth="10" defaultColWidth="11.44140625" defaultRowHeight="13.2" x14ac:dyDescent="0.25"/>
  <cols>
    <col min="1" max="1" width="16" style="11" customWidth="1"/>
    <col min="2" max="5" width="11.6640625" style="11" customWidth="1"/>
    <col min="6" max="16384" width="11.44140625" style="11"/>
  </cols>
  <sheetData>
    <row r="1" spans="1:6" x14ac:dyDescent="0.25">
      <c r="A1" s="10" t="s">
        <v>683</v>
      </c>
    </row>
    <row r="2" spans="1:6" x14ac:dyDescent="0.25">
      <c r="A2" s="12" t="s">
        <v>684</v>
      </c>
    </row>
    <row r="4" spans="1:6" s="51" customFormat="1" x14ac:dyDescent="0.25">
      <c r="A4" s="45"/>
      <c r="B4" s="36" t="s">
        <v>224</v>
      </c>
      <c r="C4" s="36" t="s">
        <v>369</v>
      </c>
      <c r="D4" s="36" t="s">
        <v>370</v>
      </c>
      <c r="E4" s="36" t="s">
        <v>371</v>
      </c>
    </row>
    <row r="5" spans="1:6" x14ac:dyDescent="0.25">
      <c r="A5" s="10" t="s">
        <v>224</v>
      </c>
      <c r="B5" s="53">
        <v>6196</v>
      </c>
      <c r="C5" s="53">
        <v>5927</v>
      </c>
      <c r="D5" s="53">
        <v>263</v>
      </c>
      <c r="E5" s="53">
        <v>6</v>
      </c>
    </row>
    <row r="6" spans="1:6" x14ac:dyDescent="0.25">
      <c r="A6" s="21" t="s">
        <v>353</v>
      </c>
      <c r="B6" s="17">
        <v>1</v>
      </c>
      <c r="C6" s="17">
        <v>1</v>
      </c>
      <c r="D6" s="17">
        <v>0</v>
      </c>
      <c r="E6" s="17">
        <v>0</v>
      </c>
      <c r="F6" s="9"/>
    </row>
    <row r="7" spans="1:6" x14ac:dyDescent="0.25">
      <c r="A7" s="21" t="s">
        <v>365</v>
      </c>
      <c r="B7" s="17">
        <v>114</v>
      </c>
      <c r="C7" s="17">
        <v>114</v>
      </c>
      <c r="D7" s="17">
        <v>0</v>
      </c>
      <c r="E7" s="17">
        <v>0</v>
      </c>
      <c r="F7" s="9"/>
    </row>
    <row r="8" spans="1:6" x14ac:dyDescent="0.25">
      <c r="A8" s="21" t="s">
        <v>355</v>
      </c>
      <c r="B8" s="17">
        <v>344</v>
      </c>
      <c r="C8" s="17">
        <v>344</v>
      </c>
      <c r="D8" s="17">
        <v>0</v>
      </c>
      <c r="E8" s="17">
        <v>0</v>
      </c>
      <c r="F8" s="9"/>
    </row>
    <row r="9" spans="1:6" x14ac:dyDescent="0.25">
      <c r="A9" s="21" t="s">
        <v>356</v>
      </c>
      <c r="B9" s="17">
        <v>900</v>
      </c>
      <c r="C9" s="17">
        <v>864</v>
      </c>
      <c r="D9" s="17">
        <v>36</v>
      </c>
      <c r="E9" s="17">
        <v>0</v>
      </c>
      <c r="F9" s="9"/>
    </row>
    <row r="10" spans="1:6" x14ac:dyDescent="0.25">
      <c r="A10" s="21" t="s">
        <v>357</v>
      </c>
      <c r="B10" s="17">
        <v>2054</v>
      </c>
      <c r="C10" s="17">
        <v>1975</v>
      </c>
      <c r="D10" s="17">
        <v>73</v>
      </c>
      <c r="E10" s="17">
        <v>6</v>
      </c>
      <c r="F10" s="9"/>
    </row>
    <row r="11" spans="1:6" x14ac:dyDescent="0.25">
      <c r="A11" s="21" t="s">
        <v>358</v>
      </c>
      <c r="B11" s="17">
        <v>2125</v>
      </c>
      <c r="C11" s="17">
        <v>2025</v>
      </c>
      <c r="D11" s="17">
        <v>100</v>
      </c>
      <c r="E11" s="17">
        <v>0</v>
      </c>
      <c r="F11" s="9"/>
    </row>
    <row r="12" spans="1:6" x14ac:dyDescent="0.25">
      <c r="A12" s="21" t="s">
        <v>359</v>
      </c>
      <c r="B12" s="17">
        <v>593</v>
      </c>
      <c r="C12" s="17">
        <v>553</v>
      </c>
      <c r="D12" s="17">
        <v>40</v>
      </c>
      <c r="E12" s="17">
        <v>0</v>
      </c>
      <c r="F12" s="9"/>
    </row>
    <row r="13" spans="1:6" x14ac:dyDescent="0.25">
      <c r="A13" s="21" t="s">
        <v>360</v>
      </c>
      <c r="B13" s="17">
        <v>65</v>
      </c>
      <c r="C13" s="17">
        <v>51</v>
      </c>
      <c r="D13" s="17">
        <v>14</v>
      </c>
      <c r="E13" s="17">
        <v>0</v>
      </c>
      <c r="F13" s="9"/>
    </row>
    <row r="14" spans="1:6" x14ac:dyDescent="0.25">
      <c r="A14" s="21" t="s">
        <v>364</v>
      </c>
      <c r="B14" s="17">
        <v>0</v>
      </c>
      <c r="C14" s="17">
        <v>0</v>
      </c>
      <c r="D14" s="17">
        <v>0</v>
      </c>
      <c r="E14" s="17">
        <v>0</v>
      </c>
      <c r="F14" s="9"/>
    </row>
    <row r="15" spans="1:6" x14ac:dyDescent="0.25">
      <c r="C15" s="9"/>
      <c r="D15" s="9"/>
      <c r="E15" s="9"/>
      <c r="F15" s="9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O14"/>
  <sheetViews>
    <sheetView workbookViewId="0"/>
  </sheetViews>
  <sheetFormatPr baseColWidth="10" defaultColWidth="11.44140625" defaultRowHeight="13.2" x14ac:dyDescent="0.25"/>
  <cols>
    <col min="1" max="1" width="14.109375" style="11" customWidth="1"/>
    <col min="2" max="10" width="9.33203125" style="11" customWidth="1"/>
    <col min="11" max="11" width="10" style="11" customWidth="1"/>
    <col min="12" max="16384" width="11.44140625" style="11"/>
  </cols>
  <sheetData>
    <row r="1" spans="1:15" x14ac:dyDescent="0.25">
      <c r="A1" s="10" t="s">
        <v>685</v>
      </c>
    </row>
    <row r="2" spans="1:15" x14ac:dyDescent="0.25">
      <c r="A2" s="12" t="s">
        <v>686</v>
      </c>
    </row>
    <row r="3" spans="1:15" x14ac:dyDescent="0.25">
      <c r="B3" s="22"/>
    </row>
    <row r="4" spans="1:15" ht="26.4" x14ac:dyDescent="0.25">
      <c r="A4" s="50"/>
      <c r="B4" s="36" t="s">
        <v>224</v>
      </c>
      <c r="C4" s="36" t="s">
        <v>372</v>
      </c>
      <c r="D4" s="36" t="s">
        <v>549</v>
      </c>
      <c r="E4" s="36" t="s">
        <v>550</v>
      </c>
      <c r="F4" s="36" t="s">
        <v>551</v>
      </c>
      <c r="G4" s="36" t="s">
        <v>552</v>
      </c>
      <c r="H4" s="36" t="s">
        <v>553</v>
      </c>
      <c r="I4" s="36" t="s">
        <v>554</v>
      </c>
      <c r="J4" s="36" t="s">
        <v>373</v>
      </c>
      <c r="K4" s="36" t="s">
        <v>344</v>
      </c>
    </row>
    <row r="5" spans="1:15" x14ac:dyDescent="0.25">
      <c r="A5" s="10" t="s">
        <v>224</v>
      </c>
      <c r="B5" s="53">
        <v>6196</v>
      </c>
      <c r="C5" s="53">
        <v>21</v>
      </c>
      <c r="D5" s="53">
        <v>46</v>
      </c>
      <c r="E5" s="53">
        <v>98</v>
      </c>
      <c r="F5" s="53">
        <v>335</v>
      </c>
      <c r="G5" s="53">
        <v>1260</v>
      </c>
      <c r="H5" s="53">
        <v>2493</v>
      </c>
      <c r="I5" s="53">
        <v>1397</v>
      </c>
      <c r="J5" s="53">
        <v>315</v>
      </c>
      <c r="K5" s="53">
        <v>231</v>
      </c>
      <c r="M5" s="17"/>
      <c r="N5" s="17"/>
      <c r="O5" s="17"/>
    </row>
    <row r="6" spans="1:15" x14ac:dyDescent="0.25">
      <c r="A6" s="21" t="s">
        <v>353</v>
      </c>
      <c r="B6" s="17">
        <v>1</v>
      </c>
      <c r="C6" s="17">
        <v>0</v>
      </c>
      <c r="D6" s="17">
        <v>0</v>
      </c>
      <c r="E6" s="17">
        <v>0</v>
      </c>
      <c r="F6" s="17">
        <v>1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M6" s="17"/>
      <c r="N6" s="17"/>
      <c r="O6" s="17"/>
    </row>
    <row r="7" spans="1:15" x14ac:dyDescent="0.25">
      <c r="A7" s="21" t="s">
        <v>365</v>
      </c>
      <c r="B7" s="17">
        <v>114</v>
      </c>
      <c r="C7" s="17">
        <v>0</v>
      </c>
      <c r="D7" s="17">
        <v>0</v>
      </c>
      <c r="E7" s="17">
        <v>0</v>
      </c>
      <c r="F7" s="17">
        <v>4</v>
      </c>
      <c r="G7" s="17">
        <v>22</v>
      </c>
      <c r="H7" s="17">
        <v>48</v>
      </c>
      <c r="I7" s="17">
        <v>22</v>
      </c>
      <c r="J7" s="17">
        <v>5</v>
      </c>
      <c r="K7" s="17">
        <v>13</v>
      </c>
      <c r="M7" s="17"/>
      <c r="N7" s="17"/>
      <c r="O7" s="17"/>
    </row>
    <row r="8" spans="1:15" x14ac:dyDescent="0.25">
      <c r="A8" s="21" t="s">
        <v>355</v>
      </c>
      <c r="B8" s="17">
        <v>344</v>
      </c>
      <c r="C8" s="17">
        <v>1</v>
      </c>
      <c r="D8" s="17">
        <v>1</v>
      </c>
      <c r="E8" s="17">
        <v>2</v>
      </c>
      <c r="F8" s="17">
        <v>13</v>
      </c>
      <c r="G8" s="17">
        <v>73</v>
      </c>
      <c r="H8" s="17">
        <v>135</v>
      </c>
      <c r="I8" s="17">
        <v>78</v>
      </c>
      <c r="J8" s="17">
        <v>15</v>
      </c>
      <c r="K8" s="17">
        <v>26</v>
      </c>
      <c r="M8" s="17"/>
      <c r="N8" s="17"/>
      <c r="O8" s="17"/>
    </row>
    <row r="9" spans="1:15" x14ac:dyDescent="0.25">
      <c r="A9" s="21" t="s">
        <v>356</v>
      </c>
      <c r="B9" s="17">
        <v>900</v>
      </c>
      <c r="C9" s="17">
        <v>3</v>
      </c>
      <c r="D9" s="17">
        <v>6</v>
      </c>
      <c r="E9" s="17">
        <v>13</v>
      </c>
      <c r="F9" s="17">
        <v>48</v>
      </c>
      <c r="G9" s="17">
        <v>181</v>
      </c>
      <c r="H9" s="17">
        <v>364</v>
      </c>
      <c r="I9" s="17">
        <v>201</v>
      </c>
      <c r="J9" s="17">
        <v>38</v>
      </c>
      <c r="K9" s="17">
        <v>46</v>
      </c>
      <c r="M9" s="17"/>
      <c r="N9" s="17"/>
      <c r="O9" s="17"/>
    </row>
    <row r="10" spans="1:15" x14ac:dyDescent="0.25">
      <c r="A10" s="21" t="s">
        <v>357</v>
      </c>
      <c r="B10" s="17">
        <v>2054</v>
      </c>
      <c r="C10" s="17">
        <v>10</v>
      </c>
      <c r="D10" s="17">
        <v>16</v>
      </c>
      <c r="E10" s="17">
        <v>37</v>
      </c>
      <c r="F10" s="17">
        <v>107</v>
      </c>
      <c r="G10" s="17">
        <v>420</v>
      </c>
      <c r="H10" s="17">
        <v>829</v>
      </c>
      <c r="I10" s="17">
        <v>461</v>
      </c>
      <c r="J10" s="17">
        <v>110</v>
      </c>
      <c r="K10" s="17">
        <v>64</v>
      </c>
      <c r="M10" s="17"/>
      <c r="N10" s="17"/>
      <c r="O10" s="17"/>
    </row>
    <row r="11" spans="1:15" x14ac:dyDescent="0.25">
      <c r="A11" s="21" t="s">
        <v>358</v>
      </c>
      <c r="B11" s="17">
        <v>2125</v>
      </c>
      <c r="C11" s="17">
        <v>3</v>
      </c>
      <c r="D11" s="17">
        <v>17</v>
      </c>
      <c r="E11" s="17">
        <v>27</v>
      </c>
      <c r="F11" s="17">
        <v>112</v>
      </c>
      <c r="G11" s="17">
        <v>426</v>
      </c>
      <c r="H11" s="17">
        <v>850</v>
      </c>
      <c r="I11" s="17">
        <v>504</v>
      </c>
      <c r="J11" s="17">
        <v>122</v>
      </c>
      <c r="K11" s="17">
        <v>64</v>
      </c>
      <c r="M11" s="17"/>
      <c r="N11" s="17"/>
      <c r="O11" s="17"/>
    </row>
    <row r="12" spans="1:15" x14ac:dyDescent="0.25">
      <c r="A12" s="21" t="s">
        <v>359</v>
      </c>
      <c r="B12" s="17">
        <v>593</v>
      </c>
      <c r="C12" s="17">
        <v>3</v>
      </c>
      <c r="D12" s="17">
        <v>4</v>
      </c>
      <c r="E12" s="17">
        <v>15</v>
      </c>
      <c r="F12" s="17">
        <v>46</v>
      </c>
      <c r="G12" s="17">
        <v>124</v>
      </c>
      <c r="H12" s="17">
        <v>245</v>
      </c>
      <c r="I12" s="17">
        <v>119</v>
      </c>
      <c r="J12" s="17">
        <v>23</v>
      </c>
      <c r="K12" s="17">
        <v>14</v>
      </c>
      <c r="M12" s="17"/>
      <c r="N12" s="17"/>
      <c r="O12" s="17"/>
    </row>
    <row r="13" spans="1:15" x14ac:dyDescent="0.25">
      <c r="A13" s="21" t="s">
        <v>360</v>
      </c>
      <c r="B13" s="17">
        <v>65</v>
      </c>
      <c r="C13" s="17">
        <v>1</v>
      </c>
      <c r="D13" s="17">
        <v>2</v>
      </c>
      <c r="E13" s="17">
        <v>4</v>
      </c>
      <c r="F13" s="17">
        <v>4</v>
      </c>
      <c r="G13" s="17">
        <v>14</v>
      </c>
      <c r="H13" s="17">
        <v>22</v>
      </c>
      <c r="I13" s="17">
        <v>12</v>
      </c>
      <c r="J13" s="17">
        <v>2</v>
      </c>
      <c r="K13" s="17">
        <v>4</v>
      </c>
      <c r="M13" s="17"/>
      <c r="N13" s="17"/>
      <c r="O13" s="17"/>
    </row>
    <row r="14" spans="1:15" x14ac:dyDescent="0.25">
      <c r="A14" s="21" t="s">
        <v>364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M14" s="17"/>
      <c r="N14" s="17"/>
      <c r="O14" s="17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6"/>
  <sheetViews>
    <sheetView workbookViewId="0"/>
  </sheetViews>
  <sheetFormatPr baseColWidth="10" defaultColWidth="11.44140625" defaultRowHeight="13.2" x14ac:dyDescent="0.25"/>
  <cols>
    <col min="1" max="1" width="11.44140625" style="11"/>
    <col min="2" max="10" width="9.88671875" style="11" customWidth="1"/>
    <col min="11" max="16384" width="11.44140625" style="11"/>
  </cols>
  <sheetData>
    <row r="1" spans="1:10" x14ac:dyDescent="0.25">
      <c r="A1" s="10" t="s">
        <v>666</v>
      </c>
    </row>
    <row r="2" spans="1:10" x14ac:dyDescent="0.25">
      <c r="A2" s="12" t="s">
        <v>901</v>
      </c>
    </row>
    <row r="4" spans="1:10" x14ac:dyDescent="0.25">
      <c r="A4" s="13"/>
      <c r="B4" s="134" t="s">
        <v>228</v>
      </c>
      <c r="C4" s="135"/>
      <c r="D4" s="136"/>
      <c r="E4" s="134" t="s">
        <v>231</v>
      </c>
      <c r="F4" s="135"/>
      <c r="G4" s="136"/>
      <c r="H4" s="134" t="s">
        <v>232</v>
      </c>
      <c r="I4" s="135"/>
      <c r="J4" s="136"/>
    </row>
    <row r="5" spans="1:10" x14ac:dyDescent="0.25">
      <c r="A5" s="13"/>
      <c r="B5" s="14" t="s">
        <v>224</v>
      </c>
      <c r="C5" s="15" t="s">
        <v>229</v>
      </c>
      <c r="D5" s="16" t="s">
        <v>230</v>
      </c>
      <c r="E5" s="14" t="s">
        <v>224</v>
      </c>
      <c r="F5" s="15" t="s">
        <v>229</v>
      </c>
      <c r="G5" s="16" t="s">
        <v>230</v>
      </c>
      <c r="H5" s="14" t="s">
        <v>224</v>
      </c>
      <c r="I5" s="15" t="s">
        <v>229</v>
      </c>
      <c r="J5" s="16" t="s">
        <v>230</v>
      </c>
    </row>
    <row r="6" spans="1:10" x14ac:dyDescent="0.25">
      <c r="A6" s="11" t="s">
        <v>227</v>
      </c>
      <c r="B6" s="17">
        <v>8427</v>
      </c>
      <c r="C6" s="17">
        <v>4344</v>
      </c>
      <c r="D6" s="17">
        <v>4083</v>
      </c>
      <c r="E6" s="17">
        <v>4438</v>
      </c>
      <c r="F6" s="17">
        <v>2253</v>
      </c>
      <c r="G6" s="17">
        <v>2185</v>
      </c>
      <c r="H6" s="17">
        <v>3989</v>
      </c>
      <c r="I6" s="17">
        <v>2091</v>
      </c>
      <c r="J6" s="17">
        <v>1898</v>
      </c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R16"/>
  <sheetViews>
    <sheetView workbookViewId="0">
      <selection activeCell="B5" sqref="B5:B14"/>
    </sheetView>
  </sheetViews>
  <sheetFormatPr baseColWidth="10" defaultColWidth="11.44140625" defaultRowHeight="13.2" x14ac:dyDescent="0.25"/>
  <cols>
    <col min="1" max="1" width="14.88671875" style="11" customWidth="1"/>
    <col min="2" max="14" width="7.44140625" style="11" customWidth="1"/>
    <col min="15" max="16" width="7.88671875" style="11" customWidth="1"/>
    <col min="17" max="17" width="8.88671875" style="11" customWidth="1"/>
    <col min="18" max="16384" width="11.44140625" style="11"/>
  </cols>
  <sheetData>
    <row r="1" spans="1:18" x14ac:dyDescent="0.25">
      <c r="A1" s="10" t="s">
        <v>687</v>
      </c>
    </row>
    <row r="2" spans="1:18" x14ac:dyDescent="0.25">
      <c r="A2" s="12" t="s">
        <v>688</v>
      </c>
    </row>
    <row r="4" spans="1:18" s="51" customFormat="1" ht="26.4" x14ac:dyDescent="0.25">
      <c r="A4" s="52"/>
      <c r="B4" s="36" t="s">
        <v>224</v>
      </c>
      <c r="C4" s="36" t="s">
        <v>374</v>
      </c>
      <c r="D4" s="36" t="s">
        <v>375</v>
      </c>
      <c r="E4" s="36" t="s">
        <v>376</v>
      </c>
      <c r="F4" s="36" t="s">
        <v>377</v>
      </c>
      <c r="G4" s="36" t="s">
        <v>378</v>
      </c>
      <c r="H4" s="36" t="s">
        <v>379</v>
      </c>
      <c r="I4" s="36" t="s">
        <v>380</v>
      </c>
      <c r="J4" s="36" t="s">
        <v>381</v>
      </c>
      <c r="K4" s="36" t="s">
        <v>382</v>
      </c>
      <c r="L4" s="36" t="s">
        <v>383</v>
      </c>
      <c r="M4" s="36" t="s">
        <v>384</v>
      </c>
      <c r="N4" s="36" t="s">
        <v>385</v>
      </c>
      <c r="O4" s="36" t="s">
        <v>386</v>
      </c>
      <c r="P4" s="36" t="s">
        <v>344</v>
      </c>
      <c r="Q4" s="36" t="s">
        <v>546</v>
      </c>
    </row>
    <row r="5" spans="1:18" x14ac:dyDescent="0.25">
      <c r="A5" s="10" t="s">
        <v>224</v>
      </c>
      <c r="B5" s="53">
        <v>6196</v>
      </c>
      <c r="C5" s="53">
        <v>144</v>
      </c>
      <c r="D5" s="53">
        <v>249</v>
      </c>
      <c r="E5" s="53">
        <v>353</v>
      </c>
      <c r="F5" s="53">
        <v>297</v>
      </c>
      <c r="G5" s="53">
        <v>225</v>
      </c>
      <c r="H5" s="53">
        <v>146</v>
      </c>
      <c r="I5" s="53">
        <v>104</v>
      </c>
      <c r="J5" s="53">
        <v>78</v>
      </c>
      <c r="K5" s="53">
        <v>47</v>
      </c>
      <c r="L5" s="53">
        <v>56</v>
      </c>
      <c r="M5" s="53">
        <v>27</v>
      </c>
      <c r="N5" s="53">
        <v>15</v>
      </c>
      <c r="O5" s="53">
        <v>92</v>
      </c>
      <c r="P5" s="101">
        <v>1241</v>
      </c>
      <c r="Q5" s="53">
        <v>3122</v>
      </c>
      <c r="R5" s="86"/>
    </row>
    <row r="6" spans="1:18" x14ac:dyDescent="0.25">
      <c r="A6" s="21" t="s">
        <v>353</v>
      </c>
      <c r="B6" s="17">
        <v>1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1</v>
      </c>
      <c r="R6" s="22"/>
    </row>
    <row r="7" spans="1:18" x14ac:dyDescent="0.25">
      <c r="A7" s="21" t="s">
        <v>365</v>
      </c>
      <c r="B7" s="17">
        <v>114</v>
      </c>
      <c r="C7" s="17">
        <v>1</v>
      </c>
      <c r="D7" s="17">
        <v>13</v>
      </c>
      <c r="E7" s="17">
        <v>6</v>
      </c>
      <c r="F7" s="17">
        <v>1</v>
      </c>
      <c r="G7" s="17">
        <v>0</v>
      </c>
      <c r="H7" s="17">
        <v>0</v>
      </c>
      <c r="I7" s="17">
        <v>0</v>
      </c>
      <c r="J7" s="17">
        <v>1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5</v>
      </c>
      <c r="Q7" s="17">
        <v>87</v>
      </c>
      <c r="R7" s="22"/>
    </row>
    <row r="8" spans="1:18" x14ac:dyDescent="0.25">
      <c r="A8" s="21" t="s">
        <v>355</v>
      </c>
      <c r="B8" s="17">
        <v>344</v>
      </c>
      <c r="C8" s="17">
        <v>1</v>
      </c>
      <c r="D8" s="17">
        <v>18</v>
      </c>
      <c r="E8" s="17">
        <v>10</v>
      </c>
      <c r="F8" s="17">
        <v>14</v>
      </c>
      <c r="G8" s="17">
        <v>17</v>
      </c>
      <c r="H8" s="17">
        <v>9</v>
      </c>
      <c r="I8" s="17">
        <v>0</v>
      </c>
      <c r="J8" s="17">
        <v>4</v>
      </c>
      <c r="K8" s="17">
        <v>1</v>
      </c>
      <c r="L8" s="17">
        <v>0</v>
      </c>
      <c r="M8" s="17">
        <v>0</v>
      </c>
      <c r="N8" s="17">
        <v>0</v>
      </c>
      <c r="O8" s="17">
        <v>0</v>
      </c>
      <c r="P8" s="17">
        <v>45</v>
      </c>
      <c r="Q8" s="17">
        <v>225</v>
      </c>
      <c r="R8" s="22"/>
    </row>
    <row r="9" spans="1:18" x14ac:dyDescent="0.25">
      <c r="A9" s="21" t="s">
        <v>356</v>
      </c>
      <c r="B9" s="17">
        <v>900</v>
      </c>
      <c r="C9" s="17">
        <v>22</v>
      </c>
      <c r="D9" s="17">
        <v>50</v>
      </c>
      <c r="E9" s="17">
        <v>37</v>
      </c>
      <c r="F9" s="17">
        <v>31</v>
      </c>
      <c r="G9" s="17">
        <v>23</v>
      </c>
      <c r="H9" s="17">
        <v>20</v>
      </c>
      <c r="I9" s="17">
        <v>14</v>
      </c>
      <c r="J9" s="17">
        <v>9</v>
      </c>
      <c r="K9" s="17">
        <v>6</v>
      </c>
      <c r="L9" s="17">
        <v>11</v>
      </c>
      <c r="M9" s="17">
        <v>1</v>
      </c>
      <c r="N9" s="17">
        <v>0</v>
      </c>
      <c r="O9" s="17">
        <v>1</v>
      </c>
      <c r="P9" s="17">
        <v>153</v>
      </c>
      <c r="Q9" s="17">
        <v>522</v>
      </c>
      <c r="R9" s="22"/>
    </row>
    <row r="10" spans="1:18" x14ac:dyDescent="0.25">
      <c r="A10" s="21" t="s">
        <v>357</v>
      </c>
      <c r="B10" s="17">
        <v>2054</v>
      </c>
      <c r="C10" s="17">
        <v>41</v>
      </c>
      <c r="D10" s="17">
        <v>83</v>
      </c>
      <c r="E10" s="17">
        <v>119</v>
      </c>
      <c r="F10" s="17">
        <v>88</v>
      </c>
      <c r="G10" s="17">
        <v>65</v>
      </c>
      <c r="H10" s="17">
        <v>40</v>
      </c>
      <c r="I10" s="17">
        <v>31</v>
      </c>
      <c r="J10" s="17">
        <v>21</v>
      </c>
      <c r="K10" s="17">
        <v>9</v>
      </c>
      <c r="L10" s="17">
        <v>13</v>
      </c>
      <c r="M10" s="17">
        <v>8</v>
      </c>
      <c r="N10" s="17">
        <v>5</v>
      </c>
      <c r="O10" s="17">
        <v>20</v>
      </c>
      <c r="P10" s="17">
        <v>370</v>
      </c>
      <c r="Q10" s="17">
        <v>1141</v>
      </c>
      <c r="R10" s="22"/>
    </row>
    <row r="11" spans="1:18" x14ac:dyDescent="0.25">
      <c r="A11" s="21" t="s">
        <v>358</v>
      </c>
      <c r="B11" s="17">
        <v>2125</v>
      </c>
      <c r="C11" s="17">
        <v>52</v>
      </c>
      <c r="D11" s="17">
        <v>61</v>
      </c>
      <c r="E11" s="17">
        <v>155</v>
      </c>
      <c r="F11" s="17">
        <v>138</v>
      </c>
      <c r="G11" s="17">
        <v>95</v>
      </c>
      <c r="H11" s="17">
        <v>58</v>
      </c>
      <c r="I11" s="17">
        <v>49</v>
      </c>
      <c r="J11" s="17">
        <v>31</v>
      </c>
      <c r="K11" s="17">
        <v>21</v>
      </c>
      <c r="L11" s="17">
        <v>22</v>
      </c>
      <c r="M11" s="17">
        <v>11</v>
      </c>
      <c r="N11" s="17">
        <v>8</v>
      </c>
      <c r="O11" s="17">
        <v>40</v>
      </c>
      <c r="P11" s="17">
        <v>537</v>
      </c>
      <c r="Q11" s="17">
        <v>847</v>
      </c>
      <c r="R11" s="22"/>
    </row>
    <row r="12" spans="1:18" x14ac:dyDescent="0.25">
      <c r="A12" s="21" t="s">
        <v>359</v>
      </c>
      <c r="B12" s="17">
        <v>593</v>
      </c>
      <c r="C12" s="17">
        <v>20</v>
      </c>
      <c r="D12" s="17">
        <v>23</v>
      </c>
      <c r="E12" s="17">
        <v>24</v>
      </c>
      <c r="F12" s="17">
        <v>24</v>
      </c>
      <c r="G12" s="17">
        <v>23</v>
      </c>
      <c r="H12" s="17">
        <v>19</v>
      </c>
      <c r="I12" s="17">
        <v>9</v>
      </c>
      <c r="J12" s="17">
        <v>12</v>
      </c>
      <c r="K12" s="17">
        <v>10</v>
      </c>
      <c r="L12" s="17">
        <v>9</v>
      </c>
      <c r="M12" s="17">
        <v>7</v>
      </c>
      <c r="N12" s="17">
        <v>2</v>
      </c>
      <c r="O12" s="17">
        <v>27</v>
      </c>
      <c r="P12" s="17">
        <v>120</v>
      </c>
      <c r="Q12" s="17">
        <v>264</v>
      </c>
      <c r="R12" s="22"/>
    </row>
    <row r="13" spans="1:18" x14ac:dyDescent="0.25">
      <c r="A13" s="21" t="s">
        <v>360</v>
      </c>
      <c r="B13" s="17">
        <v>65</v>
      </c>
      <c r="C13" s="17">
        <v>7</v>
      </c>
      <c r="D13" s="17">
        <v>1</v>
      </c>
      <c r="E13" s="17">
        <v>2</v>
      </c>
      <c r="F13" s="17">
        <v>1</v>
      </c>
      <c r="G13" s="17">
        <v>2</v>
      </c>
      <c r="H13" s="17">
        <v>0</v>
      </c>
      <c r="I13" s="17">
        <v>1</v>
      </c>
      <c r="J13" s="17">
        <v>0</v>
      </c>
      <c r="K13" s="17">
        <v>0</v>
      </c>
      <c r="L13" s="17">
        <v>1</v>
      </c>
      <c r="M13" s="17">
        <v>0</v>
      </c>
      <c r="N13" s="17">
        <v>0</v>
      </c>
      <c r="O13" s="17">
        <v>4</v>
      </c>
      <c r="P13" s="17">
        <v>11</v>
      </c>
      <c r="Q13" s="17">
        <v>35</v>
      </c>
      <c r="R13" s="22"/>
    </row>
    <row r="14" spans="1:18" x14ac:dyDescent="0.25">
      <c r="A14" s="21" t="s">
        <v>364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22"/>
    </row>
    <row r="15" spans="1:18" x14ac:dyDescent="0.25">
      <c r="A15" s="11" t="s">
        <v>555</v>
      </c>
      <c r="B15" s="17"/>
      <c r="Q15" s="22"/>
    </row>
    <row r="16" spans="1:18" x14ac:dyDescent="0.25">
      <c r="A16" s="11" t="s">
        <v>556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16"/>
  <sheetViews>
    <sheetView workbookViewId="0"/>
  </sheetViews>
  <sheetFormatPr baseColWidth="10" defaultColWidth="11.44140625" defaultRowHeight="13.2" x14ac:dyDescent="0.25"/>
  <cols>
    <col min="1" max="1" width="14.109375" style="11" customWidth="1"/>
    <col min="2" max="14" width="7.6640625" style="11" customWidth="1"/>
    <col min="15" max="15" width="7.88671875" style="11" customWidth="1"/>
    <col min="16" max="16" width="8.88671875" style="11" customWidth="1"/>
    <col min="17" max="16384" width="11.44140625" style="11"/>
  </cols>
  <sheetData>
    <row r="1" spans="1:19" x14ac:dyDescent="0.25">
      <c r="A1" s="10" t="s">
        <v>689</v>
      </c>
    </row>
    <row r="2" spans="1:19" x14ac:dyDescent="0.25">
      <c r="A2" s="12" t="s">
        <v>690</v>
      </c>
    </row>
    <row r="4" spans="1:19" s="51" customFormat="1" ht="26.4" x14ac:dyDescent="0.25">
      <c r="A4" s="45"/>
      <c r="B4" s="36" t="s">
        <v>224</v>
      </c>
      <c r="C4" s="36" t="s">
        <v>374</v>
      </c>
      <c r="D4" s="36" t="s">
        <v>375</v>
      </c>
      <c r="E4" s="36" t="s">
        <v>376</v>
      </c>
      <c r="F4" s="36" t="s">
        <v>377</v>
      </c>
      <c r="G4" s="36" t="s">
        <v>378</v>
      </c>
      <c r="H4" s="36" t="s">
        <v>379</v>
      </c>
      <c r="I4" s="36" t="s">
        <v>380</v>
      </c>
      <c r="J4" s="36" t="s">
        <v>381</v>
      </c>
      <c r="K4" s="36" t="s">
        <v>382</v>
      </c>
      <c r="L4" s="36" t="s">
        <v>383</v>
      </c>
      <c r="M4" s="36" t="s">
        <v>384</v>
      </c>
      <c r="N4" s="36" t="s">
        <v>385</v>
      </c>
      <c r="O4" s="36" t="s">
        <v>386</v>
      </c>
      <c r="P4" s="36" t="s">
        <v>546</v>
      </c>
    </row>
    <row r="5" spans="1:19" x14ac:dyDescent="0.25">
      <c r="A5" s="10" t="s">
        <v>224</v>
      </c>
      <c r="B5" s="23">
        <v>3405</v>
      </c>
      <c r="C5" s="53">
        <v>279</v>
      </c>
      <c r="D5" s="53">
        <v>433</v>
      </c>
      <c r="E5" s="53">
        <v>271</v>
      </c>
      <c r="F5" s="53">
        <v>158</v>
      </c>
      <c r="G5" s="53">
        <v>99</v>
      </c>
      <c r="H5" s="53">
        <v>62</v>
      </c>
      <c r="I5" s="53">
        <v>55</v>
      </c>
      <c r="J5" s="53">
        <v>34</v>
      </c>
      <c r="K5" s="53">
        <v>31</v>
      </c>
      <c r="L5" s="53">
        <v>16</v>
      </c>
      <c r="M5" s="53">
        <v>14</v>
      </c>
      <c r="N5" s="53">
        <v>11</v>
      </c>
      <c r="O5" s="53">
        <v>25</v>
      </c>
      <c r="P5" s="53">
        <v>1917</v>
      </c>
      <c r="Q5" s="10"/>
      <c r="R5" s="53"/>
      <c r="S5" s="22"/>
    </row>
    <row r="6" spans="1:19" x14ac:dyDescent="0.25">
      <c r="A6" s="21" t="s">
        <v>353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21"/>
      <c r="R6" s="17"/>
      <c r="S6" s="22"/>
    </row>
    <row r="7" spans="1:19" x14ac:dyDescent="0.25">
      <c r="A7" s="21" t="s">
        <v>365</v>
      </c>
      <c r="B7" s="55">
        <v>4</v>
      </c>
      <c r="C7" s="55">
        <v>1</v>
      </c>
      <c r="D7" s="55">
        <v>1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2</v>
      </c>
      <c r="Q7" s="21"/>
      <c r="R7" s="17"/>
      <c r="S7" s="22"/>
    </row>
    <row r="8" spans="1:19" x14ac:dyDescent="0.25">
      <c r="A8" s="21" t="s">
        <v>355</v>
      </c>
      <c r="B8" s="55">
        <v>73</v>
      </c>
      <c r="C8" s="55">
        <v>13</v>
      </c>
      <c r="D8" s="55">
        <v>7</v>
      </c>
      <c r="E8" s="55">
        <v>12</v>
      </c>
      <c r="F8" s="55">
        <v>3</v>
      </c>
      <c r="G8" s="55">
        <v>1</v>
      </c>
      <c r="H8" s="55">
        <v>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35</v>
      </c>
      <c r="Q8" s="21"/>
      <c r="R8" s="17"/>
      <c r="S8" s="22"/>
    </row>
    <row r="9" spans="1:19" x14ac:dyDescent="0.25">
      <c r="A9" s="21" t="s">
        <v>356</v>
      </c>
      <c r="B9" s="55">
        <v>432</v>
      </c>
      <c r="C9" s="55">
        <v>57</v>
      </c>
      <c r="D9" s="55">
        <v>90</v>
      </c>
      <c r="E9" s="55">
        <v>42</v>
      </c>
      <c r="F9" s="55">
        <v>22</v>
      </c>
      <c r="G9" s="55">
        <v>15</v>
      </c>
      <c r="H9" s="55">
        <v>8</v>
      </c>
      <c r="I9" s="55">
        <v>3</v>
      </c>
      <c r="J9" s="55">
        <v>3</v>
      </c>
      <c r="K9" s="55">
        <v>0</v>
      </c>
      <c r="L9" s="55">
        <v>1</v>
      </c>
      <c r="M9" s="55">
        <v>0</v>
      </c>
      <c r="N9" s="55">
        <v>1</v>
      </c>
      <c r="O9" s="55">
        <v>0</v>
      </c>
      <c r="P9" s="55">
        <v>190</v>
      </c>
      <c r="Q9" s="21"/>
      <c r="R9" s="17"/>
      <c r="S9" s="22"/>
    </row>
    <row r="10" spans="1:19" x14ac:dyDescent="0.25">
      <c r="A10" s="21" t="s">
        <v>357</v>
      </c>
      <c r="B10" s="55">
        <v>1266</v>
      </c>
      <c r="C10" s="55">
        <v>121</v>
      </c>
      <c r="D10" s="55">
        <v>209</v>
      </c>
      <c r="E10" s="55">
        <v>134</v>
      </c>
      <c r="F10" s="55">
        <v>72</v>
      </c>
      <c r="G10" s="55">
        <v>41</v>
      </c>
      <c r="H10" s="55">
        <v>18</v>
      </c>
      <c r="I10" s="55">
        <v>19</v>
      </c>
      <c r="J10" s="55">
        <v>7</v>
      </c>
      <c r="K10" s="55">
        <v>8</v>
      </c>
      <c r="L10" s="55">
        <v>3</v>
      </c>
      <c r="M10" s="55">
        <v>5</v>
      </c>
      <c r="N10" s="55">
        <v>4</v>
      </c>
      <c r="O10" s="55">
        <v>3</v>
      </c>
      <c r="P10" s="55">
        <v>622</v>
      </c>
      <c r="Q10" s="21"/>
      <c r="R10" s="17"/>
      <c r="S10" s="22"/>
    </row>
    <row r="11" spans="1:19" x14ac:dyDescent="0.25">
      <c r="A11" s="21" t="s">
        <v>358</v>
      </c>
      <c r="B11" s="55">
        <v>1297</v>
      </c>
      <c r="C11" s="55">
        <v>70</v>
      </c>
      <c r="D11" s="55">
        <v>104</v>
      </c>
      <c r="E11" s="55">
        <v>61</v>
      </c>
      <c r="F11" s="55">
        <v>49</v>
      </c>
      <c r="G11" s="55">
        <v>33</v>
      </c>
      <c r="H11" s="55">
        <v>27</v>
      </c>
      <c r="I11" s="55">
        <v>20</v>
      </c>
      <c r="J11" s="55">
        <v>18</v>
      </c>
      <c r="K11" s="55">
        <v>14</v>
      </c>
      <c r="L11" s="55">
        <v>6</v>
      </c>
      <c r="M11" s="55">
        <v>5</v>
      </c>
      <c r="N11" s="55">
        <v>6</v>
      </c>
      <c r="O11" s="55">
        <v>10</v>
      </c>
      <c r="P11" s="55">
        <v>874</v>
      </c>
      <c r="Q11" s="21"/>
      <c r="R11" s="17"/>
      <c r="S11" s="22"/>
    </row>
    <row r="12" spans="1:19" x14ac:dyDescent="0.25">
      <c r="A12" s="21" t="s">
        <v>359</v>
      </c>
      <c r="B12" s="55">
        <v>301</v>
      </c>
      <c r="C12" s="55">
        <v>15</v>
      </c>
      <c r="D12" s="55">
        <v>22</v>
      </c>
      <c r="E12" s="55">
        <v>17</v>
      </c>
      <c r="F12" s="55">
        <v>10</v>
      </c>
      <c r="G12" s="55">
        <v>9</v>
      </c>
      <c r="H12" s="55">
        <v>6</v>
      </c>
      <c r="I12" s="55">
        <v>10</v>
      </c>
      <c r="J12" s="55">
        <v>6</v>
      </c>
      <c r="K12" s="55">
        <v>8</v>
      </c>
      <c r="L12" s="55">
        <v>6</v>
      </c>
      <c r="M12" s="55">
        <v>4</v>
      </c>
      <c r="N12" s="55">
        <v>0</v>
      </c>
      <c r="O12" s="55">
        <v>11</v>
      </c>
      <c r="P12" s="55">
        <v>177</v>
      </c>
      <c r="Q12" s="21"/>
      <c r="R12" s="17"/>
      <c r="S12" s="22"/>
    </row>
    <row r="13" spans="1:19" x14ac:dyDescent="0.25">
      <c r="A13" s="21" t="s">
        <v>360</v>
      </c>
      <c r="B13" s="55">
        <v>32</v>
      </c>
      <c r="C13" s="55">
        <v>2</v>
      </c>
      <c r="D13" s="55">
        <v>0</v>
      </c>
      <c r="E13" s="55">
        <v>5</v>
      </c>
      <c r="F13" s="55">
        <v>2</v>
      </c>
      <c r="G13" s="55">
        <v>0</v>
      </c>
      <c r="H13" s="55">
        <v>2</v>
      </c>
      <c r="I13" s="55">
        <v>2</v>
      </c>
      <c r="J13" s="55">
        <v>0</v>
      </c>
      <c r="K13" s="55">
        <v>1</v>
      </c>
      <c r="L13" s="55">
        <v>0</v>
      </c>
      <c r="M13" s="55">
        <v>0</v>
      </c>
      <c r="N13" s="55">
        <v>0</v>
      </c>
      <c r="O13" s="55">
        <v>1</v>
      </c>
      <c r="P13" s="55">
        <v>17</v>
      </c>
      <c r="Q13" s="21"/>
      <c r="R13" s="17"/>
      <c r="S13" s="22"/>
    </row>
    <row r="14" spans="1:19" x14ac:dyDescent="0.25">
      <c r="A14" s="21" t="s">
        <v>364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21"/>
      <c r="R14" s="17"/>
      <c r="S14" s="22"/>
    </row>
    <row r="15" spans="1:19" x14ac:dyDescent="0.25">
      <c r="A15" s="11" t="s">
        <v>545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9" x14ac:dyDescent="0.25">
      <c r="A16" s="11" t="s">
        <v>557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H30"/>
  <sheetViews>
    <sheetView workbookViewId="0"/>
  </sheetViews>
  <sheetFormatPr baseColWidth="10" defaultColWidth="11.44140625" defaultRowHeight="13.2" x14ac:dyDescent="0.25"/>
  <cols>
    <col min="1" max="1" width="14.44140625" style="11" customWidth="1"/>
    <col min="2" max="6" width="12.109375" style="11" customWidth="1"/>
    <col min="7" max="16384" width="11.44140625" style="11"/>
  </cols>
  <sheetData>
    <row r="1" spans="1:8" x14ac:dyDescent="0.25">
      <c r="A1" s="10" t="s">
        <v>944</v>
      </c>
    </row>
    <row r="2" spans="1:8" x14ac:dyDescent="0.25">
      <c r="A2" s="12" t="s">
        <v>945</v>
      </c>
    </row>
    <row r="4" spans="1:8" s="51" customFormat="1" x14ac:dyDescent="0.25">
      <c r="A4" s="45"/>
      <c r="B4" s="36" t="s">
        <v>224</v>
      </c>
      <c r="C4" s="36" t="s">
        <v>258</v>
      </c>
      <c r="D4" s="36" t="s">
        <v>259</v>
      </c>
      <c r="E4" s="36" t="s">
        <v>260</v>
      </c>
      <c r="F4" s="36" t="s">
        <v>743</v>
      </c>
      <c r="G4" s="36" t="s">
        <v>330</v>
      </c>
      <c r="H4" s="36" t="s">
        <v>744</v>
      </c>
    </row>
    <row r="5" spans="1:8" x14ac:dyDescent="0.25">
      <c r="A5" s="38" t="s">
        <v>224</v>
      </c>
      <c r="B5" s="23">
        <v>3405</v>
      </c>
      <c r="C5" s="53">
        <v>1488</v>
      </c>
      <c r="D5" s="53">
        <v>1436</v>
      </c>
      <c r="E5" s="53">
        <v>356</v>
      </c>
      <c r="F5" s="53">
        <v>83</v>
      </c>
      <c r="G5" s="53">
        <v>21</v>
      </c>
      <c r="H5" s="23">
        <v>21</v>
      </c>
    </row>
    <row r="6" spans="1:8" x14ac:dyDescent="0.25">
      <c r="A6" s="42" t="s">
        <v>558</v>
      </c>
      <c r="B6" s="17">
        <v>419</v>
      </c>
      <c r="C6" s="17">
        <v>311</v>
      </c>
      <c r="D6" s="17">
        <v>84</v>
      </c>
      <c r="E6" s="17">
        <v>20</v>
      </c>
      <c r="F6" s="22">
        <v>3</v>
      </c>
      <c r="G6" s="22">
        <v>1</v>
      </c>
      <c r="H6" s="22">
        <v>0</v>
      </c>
    </row>
    <row r="7" spans="1:8" x14ac:dyDescent="0.25">
      <c r="A7" s="42" t="s">
        <v>561</v>
      </c>
      <c r="B7" s="17">
        <v>536</v>
      </c>
      <c r="C7" s="17">
        <v>409</v>
      </c>
      <c r="D7" s="17">
        <v>108</v>
      </c>
      <c r="E7" s="17">
        <v>14</v>
      </c>
      <c r="F7" s="22">
        <v>5</v>
      </c>
      <c r="G7" s="22">
        <v>0</v>
      </c>
      <c r="H7" s="22">
        <v>0</v>
      </c>
    </row>
    <row r="8" spans="1:8" x14ac:dyDescent="0.25">
      <c r="A8" s="54" t="s">
        <v>562</v>
      </c>
      <c r="B8" s="55">
        <v>429</v>
      </c>
      <c r="C8" s="55">
        <v>270</v>
      </c>
      <c r="D8" s="17">
        <v>139</v>
      </c>
      <c r="E8" s="17">
        <v>18</v>
      </c>
      <c r="F8" s="22">
        <v>1</v>
      </c>
      <c r="G8" s="22">
        <v>1</v>
      </c>
      <c r="H8" s="22">
        <v>0</v>
      </c>
    </row>
    <row r="9" spans="1:8" x14ac:dyDescent="0.25">
      <c r="A9" s="42" t="s">
        <v>563</v>
      </c>
      <c r="B9" s="17">
        <v>355</v>
      </c>
      <c r="C9" s="17">
        <v>159</v>
      </c>
      <c r="D9" s="17">
        <v>180</v>
      </c>
      <c r="E9" s="17">
        <v>15</v>
      </c>
      <c r="F9" s="22">
        <v>1</v>
      </c>
      <c r="G9" s="22">
        <v>0</v>
      </c>
      <c r="H9" s="22">
        <v>0</v>
      </c>
    </row>
    <row r="10" spans="1:8" x14ac:dyDescent="0.25">
      <c r="A10" s="42" t="s">
        <v>564</v>
      </c>
      <c r="B10" s="17">
        <v>334</v>
      </c>
      <c r="C10" s="17">
        <v>94</v>
      </c>
      <c r="D10" s="17">
        <v>219</v>
      </c>
      <c r="E10" s="17">
        <v>17</v>
      </c>
      <c r="F10" s="22">
        <v>4</v>
      </c>
      <c r="G10" s="22">
        <v>0</v>
      </c>
      <c r="H10" s="22">
        <v>0</v>
      </c>
    </row>
    <row r="11" spans="1:8" x14ac:dyDescent="0.25">
      <c r="A11" s="42" t="s">
        <v>565</v>
      </c>
      <c r="B11" s="17">
        <v>283</v>
      </c>
      <c r="C11" s="17">
        <v>61</v>
      </c>
      <c r="D11" s="17">
        <v>176</v>
      </c>
      <c r="E11" s="17">
        <v>38</v>
      </c>
      <c r="F11" s="22">
        <v>8</v>
      </c>
      <c r="G11" s="22">
        <v>0</v>
      </c>
      <c r="H11" s="22">
        <v>0</v>
      </c>
    </row>
    <row r="12" spans="1:8" x14ac:dyDescent="0.25">
      <c r="A12" s="42" t="s">
        <v>566</v>
      </c>
      <c r="B12" s="17">
        <v>257</v>
      </c>
      <c r="C12" s="17">
        <v>57</v>
      </c>
      <c r="D12" s="17">
        <v>163</v>
      </c>
      <c r="E12" s="17">
        <v>30</v>
      </c>
      <c r="F12" s="22">
        <v>5</v>
      </c>
      <c r="G12" s="22">
        <v>2</v>
      </c>
      <c r="H12" s="22">
        <v>0</v>
      </c>
    </row>
    <row r="13" spans="1:8" x14ac:dyDescent="0.25">
      <c r="A13" s="42" t="s">
        <v>567</v>
      </c>
      <c r="B13" s="17">
        <v>166</v>
      </c>
      <c r="C13" s="17">
        <v>31</v>
      </c>
      <c r="D13" s="17">
        <v>93</v>
      </c>
      <c r="E13" s="17">
        <v>34</v>
      </c>
      <c r="F13" s="22">
        <v>5</v>
      </c>
      <c r="G13" s="22">
        <v>2</v>
      </c>
      <c r="H13" s="22">
        <v>1</v>
      </c>
    </row>
    <row r="14" spans="1:8" x14ac:dyDescent="0.25">
      <c r="A14" s="42" t="s">
        <v>568</v>
      </c>
      <c r="B14" s="17">
        <v>164</v>
      </c>
      <c r="C14" s="17">
        <v>31</v>
      </c>
      <c r="D14" s="17">
        <v>86</v>
      </c>
      <c r="E14" s="17">
        <v>41</v>
      </c>
      <c r="F14" s="22">
        <v>4</v>
      </c>
      <c r="G14" s="22">
        <v>0</v>
      </c>
      <c r="H14" s="22">
        <v>2</v>
      </c>
    </row>
    <row r="15" spans="1:8" x14ac:dyDescent="0.25">
      <c r="A15" s="42" t="s">
        <v>569</v>
      </c>
      <c r="B15" s="17">
        <v>115</v>
      </c>
      <c r="C15" s="17">
        <v>16</v>
      </c>
      <c r="D15" s="17">
        <v>66</v>
      </c>
      <c r="E15" s="17">
        <v>23</v>
      </c>
      <c r="F15" s="22">
        <v>5</v>
      </c>
      <c r="G15" s="22">
        <v>2</v>
      </c>
      <c r="H15" s="22">
        <v>3</v>
      </c>
    </row>
    <row r="16" spans="1:8" x14ac:dyDescent="0.25">
      <c r="A16" s="42" t="s">
        <v>570</v>
      </c>
      <c r="B16" s="17">
        <v>103</v>
      </c>
      <c r="C16" s="17">
        <v>14</v>
      </c>
      <c r="D16" s="17">
        <v>40</v>
      </c>
      <c r="E16" s="17">
        <v>30</v>
      </c>
      <c r="F16" s="22">
        <v>13</v>
      </c>
      <c r="G16" s="22">
        <v>3</v>
      </c>
      <c r="H16" s="22">
        <v>3</v>
      </c>
    </row>
    <row r="17" spans="1:8" x14ac:dyDescent="0.25">
      <c r="A17" s="42" t="s">
        <v>571</v>
      </c>
      <c r="B17" s="17">
        <v>63</v>
      </c>
      <c r="C17" s="17">
        <v>10</v>
      </c>
      <c r="D17" s="17">
        <v>32</v>
      </c>
      <c r="E17" s="17">
        <v>16</v>
      </c>
      <c r="F17" s="22">
        <v>3</v>
      </c>
      <c r="G17" s="22">
        <v>2</v>
      </c>
      <c r="H17" s="22">
        <v>0</v>
      </c>
    </row>
    <row r="18" spans="1:8" x14ac:dyDescent="0.25">
      <c r="A18" s="42" t="s">
        <v>572</v>
      </c>
      <c r="B18" s="17">
        <v>57</v>
      </c>
      <c r="C18" s="17">
        <v>12</v>
      </c>
      <c r="D18" s="17">
        <v>13</v>
      </c>
      <c r="E18" s="17">
        <v>20</v>
      </c>
      <c r="F18" s="22">
        <v>5</v>
      </c>
      <c r="G18" s="22">
        <v>3</v>
      </c>
      <c r="H18" s="22">
        <v>4</v>
      </c>
    </row>
    <row r="19" spans="1:8" x14ac:dyDescent="0.25">
      <c r="A19" s="42" t="s">
        <v>573</v>
      </c>
      <c r="B19" s="17">
        <v>47</v>
      </c>
      <c r="C19" s="17">
        <v>7</v>
      </c>
      <c r="D19" s="17">
        <v>18</v>
      </c>
      <c r="E19" s="17">
        <v>13</v>
      </c>
      <c r="F19" s="22">
        <v>4</v>
      </c>
      <c r="G19" s="22">
        <v>2</v>
      </c>
      <c r="H19" s="22">
        <v>3</v>
      </c>
    </row>
    <row r="20" spans="1:8" x14ac:dyDescent="0.25">
      <c r="A20" s="42" t="s">
        <v>574</v>
      </c>
      <c r="B20" s="17">
        <v>22</v>
      </c>
      <c r="C20" s="17">
        <v>3</v>
      </c>
      <c r="D20" s="17">
        <v>5</v>
      </c>
      <c r="E20" s="17">
        <v>8</v>
      </c>
      <c r="F20" s="22">
        <v>4</v>
      </c>
      <c r="G20" s="22">
        <v>1</v>
      </c>
      <c r="H20" s="22">
        <v>1</v>
      </c>
    </row>
    <row r="21" spans="1:8" x14ac:dyDescent="0.25">
      <c r="A21" s="42" t="s">
        <v>575</v>
      </c>
      <c r="B21" s="17">
        <v>14</v>
      </c>
      <c r="C21" s="17">
        <v>1</v>
      </c>
      <c r="D21" s="17">
        <v>3</v>
      </c>
      <c r="E21" s="17">
        <v>5</v>
      </c>
      <c r="F21" s="22">
        <v>2</v>
      </c>
      <c r="G21" s="22">
        <v>1</v>
      </c>
      <c r="H21" s="22">
        <v>2</v>
      </c>
    </row>
    <row r="22" spans="1:8" x14ac:dyDescent="0.25">
      <c r="A22" s="42" t="s">
        <v>576</v>
      </c>
      <c r="B22" s="17">
        <v>18</v>
      </c>
      <c r="C22" s="17">
        <v>1</v>
      </c>
      <c r="D22" s="17">
        <v>5</v>
      </c>
      <c r="E22" s="17">
        <v>8</v>
      </c>
      <c r="F22" s="22">
        <v>4</v>
      </c>
      <c r="G22" s="22">
        <v>0</v>
      </c>
      <c r="H22" s="22">
        <v>0</v>
      </c>
    </row>
    <row r="23" spans="1:8" x14ac:dyDescent="0.25">
      <c r="A23" s="42" t="s">
        <v>577</v>
      </c>
      <c r="B23" s="17">
        <v>9</v>
      </c>
      <c r="C23" s="17">
        <v>0</v>
      </c>
      <c r="D23" s="17">
        <v>4</v>
      </c>
      <c r="E23" s="17">
        <v>2</v>
      </c>
      <c r="F23" s="22">
        <v>3</v>
      </c>
      <c r="G23" s="22">
        <v>0</v>
      </c>
      <c r="H23" s="22">
        <v>0</v>
      </c>
    </row>
    <row r="24" spans="1:8" x14ac:dyDescent="0.25">
      <c r="A24" s="42" t="s">
        <v>578</v>
      </c>
      <c r="B24" s="17">
        <v>5</v>
      </c>
      <c r="C24" s="17">
        <v>0</v>
      </c>
      <c r="D24" s="17">
        <v>2</v>
      </c>
      <c r="E24" s="17">
        <v>1</v>
      </c>
      <c r="F24" s="22">
        <v>0</v>
      </c>
      <c r="G24" s="22">
        <v>1</v>
      </c>
      <c r="H24" s="22">
        <v>1</v>
      </c>
    </row>
    <row r="25" spans="1:8" x14ac:dyDescent="0.25">
      <c r="A25" s="42" t="s">
        <v>579</v>
      </c>
      <c r="B25" s="17">
        <v>5</v>
      </c>
      <c r="C25" s="17">
        <v>0</v>
      </c>
      <c r="D25" s="17">
        <v>0</v>
      </c>
      <c r="E25" s="17">
        <v>1</v>
      </c>
      <c r="F25" s="22">
        <v>3</v>
      </c>
      <c r="G25" s="22">
        <v>0</v>
      </c>
      <c r="H25" s="22">
        <v>1</v>
      </c>
    </row>
    <row r="26" spans="1:8" x14ac:dyDescent="0.25">
      <c r="A26" s="42" t="s">
        <v>559</v>
      </c>
      <c r="B26" s="17">
        <v>4</v>
      </c>
      <c r="C26" s="17">
        <v>1</v>
      </c>
      <c r="D26" s="17">
        <v>0</v>
      </c>
      <c r="E26" s="17">
        <v>2</v>
      </c>
      <c r="F26" s="17">
        <v>1</v>
      </c>
      <c r="G26" s="17">
        <v>0</v>
      </c>
      <c r="H26" s="17">
        <v>0</v>
      </c>
    </row>
    <row r="30" spans="1:8" x14ac:dyDescent="0.25">
      <c r="B30" s="17"/>
      <c r="C30" s="17"/>
      <c r="D30" s="17"/>
      <c r="E30" s="17"/>
      <c r="F30" s="17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30"/>
  <sheetViews>
    <sheetView workbookViewId="0"/>
  </sheetViews>
  <sheetFormatPr baseColWidth="10" defaultColWidth="11.44140625" defaultRowHeight="13.2" x14ac:dyDescent="0.25"/>
  <cols>
    <col min="1" max="1" width="14.44140625" style="11" customWidth="1"/>
    <col min="2" max="6" width="12.109375" style="11" customWidth="1"/>
    <col min="7" max="16384" width="11.44140625" style="11"/>
  </cols>
  <sheetData>
    <row r="1" spans="1:8" x14ac:dyDescent="0.25">
      <c r="A1" s="10" t="s">
        <v>946</v>
      </c>
    </row>
    <row r="2" spans="1:8" x14ac:dyDescent="0.25">
      <c r="A2" s="12" t="s">
        <v>947</v>
      </c>
    </row>
    <row r="4" spans="1:8" s="51" customFormat="1" x14ac:dyDescent="0.25">
      <c r="A4" s="45"/>
      <c r="B4" s="36" t="s">
        <v>224</v>
      </c>
      <c r="C4" s="36" t="s">
        <v>258</v>
      </c>
      <c r="D4" s="36" t="s">
        <v>259</v>
      </c>
      <c r="E4" s="36" t="s">
        <v>260</v>
      </c>
      <c r="F4" s="36" t="s">
        <v>743</v>
      </c>
      <c r="G4" s="36" t="s">
        <v>330</v>
      </c>
      <c r="H4" s="36" t="s">
        <v>744</v>
      </c>
    </row>
    <row r="5" spans="1:8" x14ac:dyDescent="0.25">
      <c r="A5" s="38" t="s">
        <v>224</v>
      </c>
      <c r="B5" s="23">
        <v>3332</v>
      </c>
      <c r="C5" s="23">
        <v>1461</v>
      </c>
      <c r="D5" s="23">
        <v>1405</v>
      </c>
      <c r="E5" s="23">
        <v>343</v>
      </c>
      <c r="F5" s="23">
        <v>81</v>
      </c>
      <c r="G5" s="23">
        <v>21</v>
      </c>
      <c r="H5" s="23">
        <v>21</v>
      </c>
    </row>
    <row r="6" spans="1:8" x14ac:dyDescent="0.25">
      <c r="A6" s="42" t="s">
        <v>558</v>
      </c>
      <c r="B6" s="17">
        <v>405</v>
      </c>
      <c r="C6" s="17">
        <v>305</v>
      </c>
      <c r="D6" s="17">
        <v>79</v>
      </c>
      <c r="E6" s="17">
        <v>17</v>
      </c>
      <c r="F6" s="22">
        <v>3</v>
      </c>
      <c r="G6" s="22">
        <v>1</v>
      </c>
      <c r="H6" s="22">
        <v>0</v>
      </c>
    </row>
    <row r="7" spans="1:8" x14ac:dyDescent="0.25">
      <c r="A7" s="42" t="s">
        <v>561</v>
      </c>
      <c r="B7" s="17">
        <v>514</v>
      </c>
      <c r="C7" s="17">
        <v>403</v>
      </c>
      <c r="D7" s="17">
        <v>97</v>
      </c>
      <c r="E7" s="17">
        <v>11</v>
      </c>
      <c r="F7" s="22">
        <v>3</v>
      </c>
      <c r="G7" s="22">
        <v>0</v>
      </c>
      <c r="H7" s="22">
        <v>0</v>
      </c>
    </row>
    <row r="8" spans="1:8" x14ac:dyDescent="0.25">
      <c r="A8" s="42" t="s">
        <v>562</v>
      </c>
      <c r="B8" s="17">
        <v>418</v>
      </c>
      <c r="C8" s="17">
        <v>266</v>
      </c>
      <c r="D8" s="17">
        <v>135</v>
      </c>
      <c r="E8" s="17">
        <v>15</v>
      </c>
      <c r="F8" s="22">
        <v>1</v>
      </c>
      <c r="G8" s="22">
        <v>1</v>
      </c>
      <c r="H8" s="22">
        <v>0</v>
      </c>
    </row>
    <row r="9" spans="1:8" x14ac:dyDescent="0.25">
      <c r="A9" s="42" t="s">
        <v>563</v>
      </c>
      <c r="B9" s="17">
        <v>350</v>
      </c>
      <c r="C9" s="17">
        <v>155</v>
      </c>
      <c r="D9" s="17">
        <v>179</v>
      </c>
      <c r="E9" s="17">
        <v>15</v>
      </c>
      <c r="F9" s="22">
        <v>1</v>
      </c>
      <c r="G9" s="22">
        <v>0</v>
      </c>
      <c r="H9" s="22">
        <v>0</v>
      </c>
    </row>
    <row r="10" spans="1:8" x14ac:dyDescent="0.25">
      <c r="A10" s="42" t="s">
        <v>564</v>
      </c>
      <c r="B10" s="17">
        <v>326</v>
      </c>
      <c r="C10" s="17">
        <v>91</v>
      </c>
      <c r="D10" s="17">
        <v>215</v>
      </c>
      <c r="E10" s="17">
        <v>16</v>
      </c>
      <c r="F10" s="22">
        <v>4</v>
      </c>
      <c r="G10" s="22">
        <v>0</v>
      </c>
      <c r="H10" s="22">
        <v>0</v>
      </c>
    </row>
    <row r="11" spans="1:8" x14ac:dyDescent="0.25">
      <c r="A11" s="42" t="s">
        <v>565</v>
      </c>
      <c r="B11" s="17">
        <v>280</v>
      </c>
      <c r="C11" s="17">
        <v>61</v>
      </c>
      <c r="D11" s="17">
        <v>173</v>
      </c>
      <c r="E11" s="17">
        <v>38</v>
      </c>
      <c r="F11" s="22">
        <v>8</v>
      </c>
      <c r="G11" s="22">
        <v>0</v>
      </c>
      <c r="H11" s="22">
        <v>0</v>
      </c>
    </row>
    <row r="12" spans="1:8" x14ac:dyDescent="0.25">
      <c r="A12" s="42" t="s">
        <v>566</v>
      </c>
      <c r="B12" s="17">
        <v>251</v>
      </c>
      <c r="C12" s="17">
        <v>55</v>
      </c>
      <c r="D12" s="17">
        <v>161</v>
      </c>
      <c r="E12" s="17">
        <v>28</v>
      </c>
      <c r="F12" s="22">
        <v>5</v>
      </c>
      <c r="G12" s="22">
        <v>2</v>
      </c>
      <c r="H12" s="22">
        <v>0</v>
      </c>
    </row>
    <row r="13" spans="1:8" x14ac:dyDescent="0.25">
      <c r="A13" s="42" t="s">
        <v>567</v>
      </c>
      <c r="B13" s="17">
        <v>166</v>
      </c>
      <c r="C13" s="17">
        <v>31</v>
      </c>
      <c r="D13" s="17">
        <v>93</v>
      </c>
      <c r="E13" s="17">
        <v>34</v>
      </c>
      <c r="F13" s="22">
        <v>5</v>
      </c>
      <c r="G13" s="22">
        <v>2</v>
      </c>
      <c r="H13" s="22">
        <v>1</v>
      </c>
    </row>
    <row r="14" spans="1:8" x14ac:dyDescent="0.25">
      <c r="A14" s="42" t="s">
        <v>568</v>
      </c>
      <c r="B14" s="17">
        <v>164</v>
      </c>
      <c r="C14" s="17">
        <v>31</v>
      </c>
      <c r="D14" s="17">
        <v>86</v>
      </c>
      <c r="E14" s="17">
        <v>41</v>
      </c>
      <c r="F14" s="22">
        <v>4</v>
      </c>
      <c r="G14" s="22">
        <v>0</v>
      </c>
      <c r="H14" s="22">
        <v>2</v>
      </c>
    </row>
    <row r="15" spans="1:8" x14ac:dyDescent="0.25">
      <c r="A15" s="42" t="s">
        <v>569</v>
      </c>
      <c r="B15" s="17">
        <v>114</v>
      </c>
      <c r="C15" s="17">
        <v>16</v>
      </c>
      <c r="D15" s="17">
        <v>65</v>
      </c>
      <c r="E15" s="17">
        <v>23</v>
      </c>
      <c r="F15" s="22">
        <v>5</v>
      </c>
      <c r="G15" s="22">
        <v>2</v>
      </c>
      <c r="H15" s="22">
        <v>3</v>
      </c>
    </row>
    <row r="16" spans="1:8" x14ac:dyDescent="0.25">
      <c r="A16" s="42" t="s">
        <v>570</v>
      </c>
      <c r="B16" s="17">
        <v>101</v>
      </c>
      <c r="C16" s="17">
        <v>13</v>
      </c>
      <c r="D16" s="17">
        <v>40</v>
      </c>
      <c r="E16" s="17">
        <v>29</v>
      </c>
      <c r="F16" s="22">
        <v>13</v>
      </c>
      <c r="G16" s="22">
        <v>3</v>
      </c>
      <c r="H16" s="22">
        <v>3</v>
      </c>
    </row>
    <row r="17" spans="1:8" x14ac:dyDescent="0.25">
      <c r="A17" s="42" t="s">
        <v>571</v>
      </c>
      <c r="B17" s="17">
        <v>63</v>
      </c>
      <c r="C17" s="17">
        <v>10</v>
      </c>
      <c r="D17" s="17">
        <v>32</v>
      </c>
      <c r="E17" s="17">
        <v>16</v>
      </c>
      <c r="F17" s="22">
        <v>3</v>
      </c>
      <c r="G17" s="22">
        <v>2</v>
      </c>
      <c r="H17" s="22">
        <v>0</v>
      </c>
    </row>
    <row r="18" spans="1:8" x14ac:dyDescent="0.25">
      <c r="A18" s="42" t="s">
        <v>572</v>
      </c>
      <c r="B18" s="17">
        <v>56</v>
      </c>
      <c r="C18" s="17">
        <v>11</v>
      </c>
      <c r="D18" s="17">
        <v>13</v>
      </c>
      <c r="E18" s="17">
        <v>20</v>
      </c>
      <c r="F18" s="22">
        <v>5</v>
      </c>
      <c r="G18" s="22">
        <v>3</v>
      </c>
      <c r="H18" s="22">
        <v>4</v>
      </c>
    </row>
    <row r="19" spans="1:8" x14ac:dyDescent="0.25">
      <c r="A19" s="42" t="s">
        <v>573</v>
      </c>
      <c r="B19" s="17">
        <v>47</v>
      </c>
      <c r="C19" s="17">
        <v>7</v>
      </c>
      <c r="D19" s="17">
        <v>18</v>
      </c>
      <c r="E19" s="17">
        <v>13</v>
      </c>
      <c r="F19" s="22">
        <v>4</v>
      </c>
      <c r="G19" s="22">
        <v>2</v>
      </c>
      <c r="H19" s="22">
        <v>3</v>
      </c>
    </row>
    <row r="20" spans="1:8" x14ac:dyDescent="0.25">
      <c r="A20" s="42" t="s">
        <v>574</v>
      </c>
      <c r="B20" s="17">
        <v>22</v>
      </c>
      <c r="C20" s="17">
        <v>3</v>
      </c>
      <c r="D20" s="17">
        <v>5</v>
      </c>
      <c r="E20" s="17">
        <v>8</v>
      </c>
      <c r="F20" s="22">
        <v>4</v>
      </c>
      <c r="G20" s="22">
        <v>1</v>
      </c>
      <c r="H20" s="22">
        <v>1</v>
      </c>
    </row>
    <row r="21" spans="1:8" x14ac:dyDescent="0.25">
      <c r="A21" s="42" t="s">
        <v>575</v>
      </c>
      <c r="B21" s="17">
        <v>14</v>
      </c>
      <c r="C21" s="17">
        <v>1</v>
      </c>
      <c r="D21" s="17">
        <v>3</v>
      </c>
      <c r="E21" s="17">
        <v>5</v>
      </c>
      <c r="F21" s="22">
        <v>2</v>
      </c>
      <c r="G21" s="22">
        <v>1</v>
      </c>
      <c r="H21" s="22">
        <v>2</v>
      </c>
    </row>
    <row r="22" spans="1:8" x14ac:dyDescent="0.25">
      <c r="A22" s="42" t="s">
        <v>576</v>
      </c>
      <c r="B22" s="17">
        <v>18</v>
      </c>
      <c r="C22" s="17">
        <v>1</v>
      </c>
      <c r="D22" s="17">
        <v>5</v>
      </c>
      <c r="E22" s="17">
        <v>8</v>
      </c>
      <c r="F22" s="22">
        <v>4</v>
      </c>
      <c r="G22" s="22">
        <v>0</v>
      </c>
      <c r="H22" s="22">
        <v>0</v>
      </c>
    </row>
    <row r="23" spans="1:8" x14ac:dyDescent="0.25">
      <c r="A23" s="42" t="s">
        <v>577</v>
      </c>
      <c r="B23" s="17">
        <v>9</v>
      </c>
      <c r="C23" s="17">
        <v>0</v>
      </c>
      <c r="D23" s="17">
        <v>4</v>
      </c>
      <c r="E23" s="17">
        <v>2</v>
      </c>
      <c r="F23" s="22">
        <v>3</v>
      </c>
      <c r="G23" s="22">
        <v>0</v>
      </c>
      <c r="H23" s="22">
        <v>0</v>
      </c>
    </row>
    <row r="24" spans="1:8" x14ac:dyDescent="0.25">
      <c r="A24" s="42" t="s">
        <v>578</v>
      </c>
      <c r="B24" s="17">
        <v>5</v>
      </c>
      <c r="C24" s="17">
        <v>0</v>
      </c>
      <c r="D24" s="17">
        <v>2</v>
      </c>
      <c r="E24" s="17">
        <v>1</v>
      </c>
      <c r="F24" s="22">
        <v>0</v>
      </c>
      <c r="G24" s="22">
        <v>1</v>
      </c>
      <c r="H24" s="22">
        <v>1</v>
      </c>
    </row>
    <row r="25" spans="1:8" x14ac:dyDescent="0.25">
      <c r="A25" s="42" t="s">
        <v>579</v>
      </c>
      <c r="B25" s="17">
        <v>5</v>
      </c>
      <c r="C25" s="17">
        <v>0</v>
      </c>
      <c r="D25" s="17">
        <v>0</v>
      </c>
      <c r="E25" s="17">
        <v>1</v>
      </c>
      <c r="F25" s="22">
        <v>3</v>
      </c>
      <c r="G25" s="22">
        <v>0</v>
      </c>
      <c r="H25" s="22">
        <v>1</v>
      </c>
    </row>
    <row r="26" spans="1:8" x14ac:dyDescent="0.25">
      <c r="A26" s="42" t="s">
        <v>559</v>
      </c>
      <c r="B26" s="17">
        <v>4</v>
      </c>
      <c r="C26" s="17">
        <v>1</v>
      </c>
      <c r="D26" s="17">
        <v>0</v>
      </c>
      <c r="E26" s="17">
        <v>2</v>
      </c>
      <c r="F26" s="17">
        <v>1</v>
      </c>
      <c r="G26" s="17">
        <v>0</v>
      </c>
      <c r="H26" s="17">
        <v>0</v>
      </c>
    </row>
    <row r="30" spans="1:8" x14ac:dyDescent="0.25">
      <c r="B30" s="17"/>
      <c r="C30" s="17"/>
      <c r="D30" s="17"/>
      <c r="E30" s="17"/>
      <c r="F30" s="17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15"/>
  <sheetViews>
    <sheetView workbookViewId="0"/>
  </sheetViews>
  <sheetFormatPr baseColWidth="10" defaultColWidth="11.44140625" defaultRowHeight="13.2" x14ac:dyDescent="0.25"/>
  <cols>
    <col min="1" max="1" width="13.88671875" style="9" customWidth="1"/>
    <col min="2" max="2" width="11.44140625" style="9"/>
    <col min="3" max="3" width="12.33203125" style="9" customWidth="1"/>
    <col min="4" max="13" width="9.88671875" style="9" customWidth="1"/>
    <col min="14" max="14" width="4.109375" style="9" customWidth="1"/>
    <col min="15" max="16384" width="11.44140625" style="9"/>
  </cols>
  <sheetData>
    <row r="1" spans="1:14" x14ac:dyDescent="0.25">
      <c r="A1" s="38" t="s">
        <v>745</v>
      </c>
    </row>
    <row r="2" spans="1:14" x14ac:dyDescent="0.25">
      <c r="A2" s="39" t="s">
        <v>746</v>
      </c>
    </row>
    <row r="4" spans="1:14" s="40" customFormat="1" ht="12.75" customHeight="1" x14ac:dyDescent="0.25">
      <c r="A4" s="13"/>
      <c r="B4" s="140" t="s">
        <v>224</v>
      </c>
      <c r="C4" s="147" t="s">
        <v>741</v>
      </c>
      <c r="D4" s="148" t="s">
        <v>742</v>
      </c>
      <c r="E4" s="135"/>
      <c r="F4" s="135"/>
      <c r="G4" s="135"/>
      <c r="H4" s="135"/>
      <c r="I4" s="135"/>
      <c r="J4" s="135"/>
      <c r="K4" s="135"/>
      <c r="L4" s="135"/>
      <c r="M4" s="135"/>
    </row>
    <row r="5" spans="1:14" s="40" customFormat="1" ht="26.4" x14ac:dyDescent="0.25">
      <c r="A5" s="15"/>
      <c r="B5" s="140"/>
      <c r="C5" s="147"/>
      <c r="D5" s="97" t="s">
        <v>224</v>
      </c>
      <c r="E5" s="36" t="s">
        <v>877</v>
      </c>
      <c r="F5" s="36" t="s">
        <v>338</v>
      </c>
      <c r="G5" s="36" t="s">
        <v>339</v>
      </c>
      <c r="H5" s="36" t="s">
        <v>350</v>
      </c>
      <c r="I5" s="36" t="s">
        <v>351</v>
      </c>
      <c r="J5" s="36" t="s">
        <v>340</v>
      </c>
      <c r="K5" s="20" t="s">
        <v>341</v>
      </c>
      <c r="L5" s="20" t="s">
        <v>352</v>
      </c>
      <c r="M5" s="20" t="s">
        <v>344</v>
      </c>
    </row>
    <row r="6" spans="1:14" x14ac:dyDescent="0.25">
      <c r="A6" s="41" t="s">
        <v>224</v>
      </c>
      <c r="B6" s="53">
        <v>6196</v>
      </c>
      <c r="C6" s="53">
        <v>4896</v>
      </c>
      <c r="D6" s="53">
        <v>1300</v>
      </c>
      <c r="E6" s="53">
        <v>311</v>
      </c>
      <c r="F6" s="53">
        <v>94</v>
      </c>
      <c r="G6" s="53">
        <v>183</v>
      </c>
      <c r="H6" s="53">
        <v>17</v>
      </c>
      <c r="I6" s="53">
        <v>67</v>
      </c>
      <c r="J6" s="53">
        <v>330</v>
      </c>
      <c r="K6" s="53">
        <v>233</v>
      </c>
      <c r="L6" s="53">
        <v>0</v>
      </c>
      <c r="M6" s="53">
        <v>65</v>
      </c>
      <c r="N6" s="17"/>
    </row>
    <row r="7" spans="1:14" x14ac:dyDescent="0.25">
      <c r="A7" s="21" t="s">
        <v>353</v>
      </c>
      <c r="B7" s="17">
        <v>1</v>
      </c>
      <c r="C7" s="17">
        <v>1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/>
    </row>
    <row r="8" spans="1:14" x14ac:dyDescent="0.25">
      <c r="A8" s="21" t="s">
        <v>365</v>
      </c>
      <c r="B8" s="17">
        <v>114</v>
      </c>
      <c r="C8" s="17">
        <v>84</v>
      </c>
      <c r="D8" s="17">
        <v>30</v>
      </c>
      <c r="E8" s="17">
        <v>14</v>
      </c>
      <c r="F8" s="17">
        <v>0</v>
      </c>
      <c r="G8" s="17">
        <v>1</v>
      </c>
      <c r="H8" s="17">
        <v>1</v>
      </c>
      <c r="I8" s="17">
        <v>1</v>
      </c>
      <c r="J8" s="17">
        <v>11</v>
      </c>
      <c r="K8" s="17">
        <v>2</v>
      </c>
      <c r="L8" s="17">
        <v>0</v>
      </c>
      <c r="M8" s="17">
        <v>0</v>
      </c>
      <c r="N8" s="17"/>
    </row>
    <row r="9" spans="1:14" x14ac:dyDescent="0.25">
      <c r="A9" s="21" t="s">
        <v>355</v>
      </c>
      <c r="B9" s="17">
        <v>344</v>
      </c>
      <c r="C9" s="17">
        <v>198</v>
      </c>
      <c r="D9" s="17">
        <v>146</v>
      </c>
      <c r="E9" s="17">
        <v>30</v>
      </c>
      <c r="F9" s="17">
        <v>13</v>
      </c>
      <c r="G9" s="17">
        <v>18</v>
      </c>
      <c r="H9" s="17">
        <v>1</v>
      </c>
      <c r="I9" s="17">
        <v>12</v>
      </c>
      <c r="J9" s="17">
        <v>37</v>
      </c>
      <c r="K9" s="17">
        <v>29</v>
      </c>
      <c r="L9" s="17">
        <v>0</v>
      </c>
      <c r="M9" s="17">
        <v>6</v>
      </c>
      <c r="N9" s="17"/>
    </row>
    <row r="10" spans="1:14" x14ac:dyDescent="0.25">
      <c r="A10" s="21" t="s">
        <v>356</v>
      </c>
      <c r="B10" s="17">
        <v>900</v>
      </c>
      <c r="C10" s="17">
        <v>588</v>
      </c>
      <c r="D10" s="17">
        <v>312</v>
      </c>
      <c r="E10" s="17">
        <v>57</v>
      </c>
      <c r="F10" s="17">
        <v>17</v>
      </c>
      <c r="G10" s="17">
        <v>40</v>
      </c>
      <c r="H10" s="17">
        <v>0</v>
      </c>
      <c r="I10" s="17">
        <v>24</v>
      </c>
      <c r="J10" s="17">
        <v>70</v>
      </c>
      <c r="K10" s="17">
        <v>83</v>
      </c>
      <c r="L10" s="17">
        <v>0</v>
      </c>
      <c r="M10" s="17">
        <v>21</v>
      </c>
      <c r="N10" s="17"/>
    </row>
    <row r="11" spans="1:14" x14ac:dyDescent="0.25">
      <c r="A11" s="21" t="s">
        <v>357</v>
      </c>
      <c r="B11" s="17">
        <v>2054</v>
      </c>
      <c r="C11" s="17">
        <v>1647</v>
      </c>
      <c r="D11" s="17">
        <v>407</v>
      </c>
      <c r="E11" s="17">
        <v>93</v>
      </c>
      <c r="F11" s="17">
        <v>35</v>
      </c>
      <c r="G11" s="17">
        <v>53</v>
      </c>
      <c r="H11" s="17">
        <v>8</v>
      </c>
      <c r="I11" s="17">
        <v>22</v>
      </c>
      <c r="J11" s="17">
        <v>102</v>
      </c>
      <c r="K11" s="17">
        <v>73</v>
      </c>
      <c r="L11" s="17">
        <v>0</v>
      </c>
      <c r="M11" s="17">
        <v>21</v>
      </c>
      <c r="N11" s="17"/>
    </row>
    <row r="12" spans="1:14" x14ac:dyDescent="0.25">
      <c r="A12" s="21" t="s">
        <v>358</v>
      </c>
      <c r="B12" s="17">
        <v>2125</v>
      </c>
      <c r="C12" s="17">
        <v>1810</v>
      </c>
      <c r="D12" s="17">
        <v>315</v>
      </c>
      <c r="E12" s="17">
        <v>92</v>
      </c>
      <c r="F12" s="17">
        <v>22</v>
      </c>
      <c r="G12" s="17">
        <v>58</v>
      </c>
      <c r="H12" s="17">
        <v>4</v>
      </c>
      <c r="I12" s="17">
        <v>6</v>
      </c>
      <c r="J12" s="17">
        <v>82</v>
      </c>
      <c r="K12" s="17">
        <v>38</v>
      </c>
      <c r="L12" s="17">
        <v>0</v>
      </c>
      <c r="M12" s="17">
        <v>13</v>
      </c>
      <c r="N12" s="17"/>
    </row>
    <row r="13" spans="1:14" x14ac:dyDescent="0.25">
      <c r="A13" s="21" t="s">
        <v>359</v>
      </c>
      <c r="B13" s="17">
        <v>593</v>
      </c>
      <c r="C13" s="17">
        <v>511</v>
      </c>
      <c r="D13" s="17">
        <v>82</v>
      </c>
      <c r="E13" s="17">
        <v>22</v>
      </c>
      <c r="F13" s="17">
        <v>5</v>
      </c>
      <c r="G13" s="17">
        <v>12</v>
      </c>
      <c r="H13" s="17">
        <v>3</v>
      </c>
      <c r="I13" s="17">
        <v>2</v>
      </c>
      <c r="J13" s="17">
        <v>28</v>
      </c>
      <c r="K13" s="17">
        <v>7</v>
      </c>
      <c r="L13" s="17">
        <v>0</v>
      </c>
      <c r="M13" s="17">
        <v>3</v>
      </c>
      <c r="N13" s="17"/>
    </row>
    <row r="14" spans="1:14" x14ac:dyDescent="0.25">
      <c r="A14" s="21" t="s">
        <v>360</v>
      </c>
      <c r="B14" s="17">
        <v>65</v>
      </c>
      <c r="C14" s="17">
        <v>57</v>
      </c>
      <c r="D14" s="17">
        <v>8</v>
      </c>
      <c r="E14" s="17">
        <v>3</v>
      </c>
      <c r="F14" s="17">
        <v>2</v>
      </c>
      <c r="G14" s="17">
        <v>1</v>
      </c>
      <c r="H14" s="17">
        <v>0</v>
      </c>
      <c r="I14" s="17">
        <v>0</v>
      </c>
      <c r="J14" s="17">
        <v>0</v>
      </c>
      <c r="K14" s="17">
        <v>1</v>
      </c>
      <c r="L14" s="17">
        <v>0</v>
      </c>
      <c r="M14" s="17">
        <v>1</v>
      </c>
      <c r="N14" s="17"/>
    </row>
    <row r="15" spans="1:14" x14ac:dyDescent="0.25">
      <c r="A15" s="21" t="s">
        <v>364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/>
    </row>
  </sheetData>
  <mergeCells count="3">
    <mergeCell ref="B4:B5"/>
    <mergeCell ref="C4:C5"/>
    <mergeCell ref="D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P67"/>
  <sheetViews>
    <sheetView workbookViewId="0"/>
  </sheetViews>
  <sheetFormatPr baseColWidth="10" defaultColWidth="11.44140625" defaultRowHeight="13.2" x14ac:dyDescent="0.25"/>
  <cols>
    <col min="1" max="1" width="8.6640625" style="9" customWidth="1"/>
    <col min="2" max="2" width="7.6640625" style="9" customWidth="1"/>
    <col min="3" max="7" width="8.44140625" style="9" customWidth="1"/>
    <col min="8" max="8" width="3.33203125" style="9" customWidth="1"/>
    <col min="9" max="9" width="8.6640625" style="9" customWidth="1"/>
    <col min="10" max="10" width="7.6640625" style="9" customWidth="1"/>
    <col min="11" max="15" width="8.44140625" style="9" customWidth="1"/>
    <col min="16" max="16384" width="11.44140625" style="9"/>
  </cols>
  <sheetData>
    <row r="1" spans="1:15" s="11" customFormat="1" x14ac:dyDescent="0.25">
      <c r="A1" s="10" t="s">
        <v>868</v>
      </c>
      <c r="B1" s="10"/>
    </row>
    <row r="2" spans="1:15" s="11" customFormat="1" x14ac:dyDescent="0.25">
      <c r="A2" s="12" t="s">
        <v>904</v>
      </c>
      <c r="B2" s="12"/>
    </row>
    <row r="3" spans="1:15" s="11" customFormat="1" x14ac:dyDescent="0.25"/>
    <row r="4" spans="1:15" s="11" customFormat="1" ht="26.4" x14ac:dyDescent="0.25">
      <c r="A4" s="13"/>
      <c r="B4" s="13"/>
      <c r="C4" s="52" t="s">
        <v>224</v>
      </c>
      <c r="D4" s="48" t="s">
        <v>258</v>
      </c>
      <c r="E4" s="48" t="s">
        <v>259</v>
      </c>
      <c r="F4" s="48" t="s">
        <v>260</v>
      </c>
      <c r="G4" s="48" t="s">
        <v>560</v>
      </c>
      <c r="I4" s="13"/>
      <c r="J4" s="13"/>
      <c r="K4" s="52" t="s">
        <v>224</v>
      </c>
      <c r="L4" s="48" t="s">
        <v>258</v>
      </c>
      <c r="M4" s="48" t="s">
        <v>259</v>
      </c>
      <c r="N4" s="48" t="s">
        <v>260</v>
      </c>
      <c r="O4" s="48" t="s">
        <v>560</v>
      </c>
    </row>
    <row r="5" spans="1:15" s="11" customFormat="1" x14ac:dyDescent="0.25">
      <c r="A5" s="10" t="s">
        <v>224</v>
      </c>
      <c r="B5" s="10"/>
      <c r="C5" s="53">
        <f>SUM(C6:C42,K5:K39)</f>
        <v>6196</v>
      </c>
      <c r="D5" s="53">
        <f>SUM(D6:D42,L5:L39)</f>
        <v>3122</v>
      </c>
      <c r="E5" s="53">
        <f>SUM(E6:E42,M5:M39)</f>
        <v>2276</v>
      </c>
      <c r="F5" s="53">
        <f>SUM(F6:F42,N5:N39)</f>
        <v>583</v>
      </c>
      <c r="G5" s="53">
        <f>SUM(G6:G42,O5:O39)</f>
        <v>215</v>
      </c>
      <c r="I5" s="149" t="s">
        <v>593</v>
      </c>
      <c r="J5" s="123">
        <v>1983</v>
      </c>
      <c r="K5" s="121">
        <f>SUM(L5:O5)</f>
        <v>248</v>
      </c>
      <c r="L5" s="121">
        <v>134</v>
      </c>
      <c r="M5" s="121">
        <v>95</v>
      </c>
      <c r="N5" s="121">
        <v>12</v>
      </c>
      <c r="O5" s="121">
        <v>7</v>
      </c>
    </row>
    <row r="6" spans="1:15" x14ac:dyDescent="0.25">
      <c r="A6" s="150" t="s">
        <v>353</v>
      </c>
      <c r="B6" s="150"/>
      <c r="C6" s="121">
        <f>SUM(D6:G6)</f>
        <v>1</v>
      </c>
      <c r="D6" s="121">
        <v>1</v>
      </c>
      <c r="E6" s="121">
        <v>0</v>
      </c>
      <c r="F6" s="121">
        <v>0</v>
      </c>
      <c r="G6" s="121">
        <v>0</v>
      </c>
      <c r="I6" s="149"/>
      <c r="J6" s="123">
        <v>1984</v>
      </c>
      <c r="K6" s="121">
        <f>SUM(L6:O6)</f>
        <v>237</v>
      </c>
      <c r="L6" s="121">
        <v>129</v>
      </c>
      <c r="M6" s="121">
        <v>85</v>
      </c>
      <c r="N6" s="121">
        <v>13</v>
      </c>
      <c r="O6" s="121">
        <v>10</v>
      </c>
    </row>
    <row r="7" spans="1:15" x14ac:dyDescent="0.25">
      <c r="A7" s="149" t="s">
        <v>575</v>
      </c>
      <c r="B7" s="123">
        <v>2001</v>
      </c>
      <c r="C7" s="121">
        <f t="shared" ref="C7:C42" si="0">SUM(D7:G7)</f>
        <v>2</v>
      </c>
      <c r="D7" s="121">
        <v>2</v>
      </c>
      <c r="E7" s="121">
        <v>0</v>
      </c>
      <c r="F7" s="121">
        <v>0</v>
      </c>
      <c r="G7" s="121">
        <v>0</v>
      </c>
      <c r="I7" s="149" t="s">
        <v>594</v>
      </c>
      <c r="J7" s="123">
        <v>1982</v>
      </c>
      <c r="K7" s="121">
        <f t="shared" ref="K7:K39" si="1">SUM(L7:O7)</f>
        <v>240</v>
      </c>
      <c r="L7" s="121">
        <v>119</v>
      </c>
      <c r="M7" s="121">
        <v>92</v>
      </c>
      <c r="N7" s="121">
        <v>21</v>
      </c>
      <c r="O7" s="121">
        <v>8</v>
      </c>
    </row>
    <row r="8" spans="1:15" x14ac:dyDescent="0.25">
      <c r="A8" s="149"/>
      <c r="B8" s="123">
        <v>2002</v>
      </c>
      <c r="C8" s="121">
        <f t="shared" si="0"/>
        <v>3</v>
      </c>
      <c r="D8" s="121">
        <v>3</v>
      </c>
      <c r="E8" s="121">
        <v>0</v>
      </c>
      <c r="F8" s="121">
        <v>0</v>
      </c>
      <c r="G8" s="121">
        <v>0</v>
      </c>
      <c r="I8" s="149"/>
      <c r="J8" s="123">
        <v>1983</v>
      </c>
      <c r="K8" s="121">
        <f t="shared" si="1"/>
        <v>245</v>
      </c>
      <c r="L8" s="121">
        <v>128</v>
      </c>
      <c r="M8" s="121">
        <v>94</v>
      </c>
      <c r="N8" s="121">
        <v>17</v>
      </c>
      <c r="O8" s="121">
        <v>6</v>
      </c>
    </row>
    <row r="9" spans="1:15" x14ac:dyDescent="0.25">
      <c r="A9" s="149" t="s">
        <v>576</v>
      </c>
      <c r="B9" s="123">
        <v>2000</v>
      </c>
      <c r="C9" s="121">
        <f t="shared" si="0"/>
        <v>8</v>
      </c>
      <c r="D9" s="121">
        <v>7</v>
      </c>
      <c r="E9" s="121">
        <v>1</v>
      </c>
      <c r="F9" s="121">
        <v>0</v>
      </c>
      <c r="G9" s="121">
        <v>0</v>
      </c>
      <c r="I9" s="149" t="s">
        <v>595</v>
      </c>
      <c r="J9" s="123">
        <v>1981</v>
      </c>
      <c r="K9" s="121">
        <f t="shared" si="1"/>
        <v>229</v>
      </c>
      <c r="L9" s="121">
        <v>97</v>
      </c>
      <c r="M9" s="121">
        <v>102</v>
      </c>
      <c r="N9" s="121">
        <v>22</v>
      </c>
      <c r="O9" s="121">
        <v>8</v>
      </c>
    </row>
    <row r="10" spans="1:15" x14ac:dyDescent="0.25">
      <c r="A10" s="149"/>
      <c r="B10" s="123">
        <v>2001</v>
      </c>
      <c r="C10" s="121">
        <f t="shared" si="0"/>
        <v>2</v>
      </c>
      <c r="D10" s="121">
        <v>2</v>
      </c>
      <c r="E10" s="121">
        <v>0</v>
      </c>
      <c r="F10" s="121">
        <v>0</v>
      </c>
      <c r="G10" s="121">
        <v>0</v>
      </c>
      <c r="I10" s="149"/>
      <c r="J10" s="123">
        <v>1982</v>
      </c>
      <c r="K10" s="121">
        <f t="shared" si="1"/>
        <v>272</v>
      </c>
      <c r="L10" s="121">
        <v>120</v>
      </c>
      <c r="M10" s="121">
        <v>112</v>
      </c>
      <c r="N10" s="121">
        <v>27</v>
      </c>
      <c r="O10" s="121">
        <v>13</v>
      </c>
    </row>
    <row r="11" spans="1:15" x14ac:dyDescent="0.25">
      <c r="A11" s="149" t="s">
        <v>577</v>
      </c>
      <c r="B11" s="123">
        <v>1999</v>
      </c>
      <c r="C11" s="121">
        <f t="shared" si="0"/>
        <v>16</v>
      </c>
      <c r="D11" s="121">
        <v>14</v>
      </c>
      <c r="E11" s="121">
        <v>2</v>
      </c>
      <c r="F11" s="121">
        <v>0</v>
      </c>
      <c r="G11" s="121">
        <v>0</v>
      </c>
      <c r="I11" s="149" t="s">
        <v>596</v>
      </c>
      <c r="J11" s="123">
        <v>1980</v>
      </c>
      <c r="K11" s="121">
        <f t="shared" si="1"/>
        <v>224</v>
      </c>
      <c r="L11" s="121">
        <v>89</v>
      </c>
      <c r="M11" s="121">
        <v>97</v>
      </c>
      <c r="N11" s="121">
        <v>30</v>
      </c>
      <c r="O11" s="121">
        <v>8</v>
      </c>
    </row>
    <row r="12" spans="1:15" x14ac:dyDescent="0.25">
      <c r="A12" s="149"/>
      <c r="B12" s="123">
        <v>2000</v>
      </c>
      <c r="C12" s="121">
        <f t="shared" si="0"/>
        <v>11</v>
      </c>
      <c r="D12" s="121">
        <v>7</v>
      </c>
      <c r="E12" s="121">
        <v>4</v>
      </c>
      <c r="F12" s="121">
        <v>0</v>
      </c>
      <c r="G12" s="121">
        <v>0</v>
      </c>
      <c r="I12" s="149"/>
      <c r="J12" s="123">
        <v>1981</v>
      </c>
      <c r="K12" s="121">
        <f t="shared" si="1"/>
        <v>241</v>
      </c>
      <c r="L12" s="121">
        <v>98</v>
      </c>
      <c r="M12" s="121">
        <v>109</v>
      </c>
      <c r="N12" s="121">
        <v>28</v>
      </c>
      <c r="O12" s="121">
        <v>6</v>
      </c>
    </row>
    <row r="13" spans="1:15" x14ac:dyDescent="0.25">
      <c r="A13" s="149" t="s">
        <v>578</v>
      </c>
      <c r="B13" s="123">
        <v>1998</v>
      </c>
      <c r="C13" s="121">
        <f t="shared" si="0"/>
        <v>8</v>
      </c>
      <c r="D13" s="121">
        <v>5</v>
      </c>
      <c r="E13" s="121">
        <v>2</v>
      </c>
      <c r="F13" s="121">
        <v>1</v>
      </c>
      <c r="G13" s="121">
        <v>0</v>
      </c>
      <c r="H13" s="9" t="s">
        <v>329</v>
      </c>
      <c r="I13" s="149" t="s">
        <v>597</v>
      </c>
      <c r="J13" s="123">
        <v>1979</v>
      </c>
      <c r="K13" s="121">
        <f t="shared" si="1"/>
        <v>234</v>
      </c>
      <c r="L13" s="121">
        <v>85</v>
      </c>
      <c r="M13" s="121">
        <v>110</v>
      </c>
      <c r="N13" s="121">
        <v>28</v>
      </c>
      <c r="O13" s="121">
        <v>11</v>
      </c>
    </row>
    <row r="14" spans="1:15" x14ac:dyDescent="0.25">
      <c r="A14" s="149"/>
      <c r="B14" s="123">
        <v>1999</v>
      </c>
      <c r="C14" s="121">
        <f t="shared" si="0"/>
        <v>20</v>
      </c>
      <c r="D14" s="121">
        <v>17</v>
      </c>
      <c r="E14" s="121">
        <v>3</v>
      </c>
      <c r="F14" s="121">
        <v>0</v>
      </c>
      <c r="G14" s="121">
        <v>0</v>
      </c>
      <c r="I14" s="149"/>
      <c r="J14" s="123">
        <v>1980</v>
      </c>
      <c r="K14" s="121">
        <f t="shared" si="1"/>
        <v>222</v>
      </c>
      <c r="L14" s="121">
        <v>89</v>
      </c>
      <c r="M14" s="121">
        <v>98</v>
      </c>
      <c r="N14" s="121">
        <v>28</v>
      </c>
      <c r="O14" s="121">
        <v>7</v>
      </c>
    </row>
    <row r="15" spans="1:15" x14ac:dyDescent="0.25">
      <c r="A15" s="149" t="s">
        <v>579</v>
      </c>
      <c r="B15" s="123">
        <v>1997</v>
      </c>
      <c r="C15" s="121">
        <f t="shared" si="0"/>
        <v>24</v>
      </c>
      <c r="D15" s="121">
        <v>20</v>
      </c>
      <c r="E15" s="121">
        <v>3</v>
      </c>
      <c r="F15" s="121">
        <v>1</v>
      </c>
      <c r="G15" s="121">
        <v>0</v>
      </c>
      <c r="I15" s="149" t="s">
        <v>598</v>
      </c>
      <c r="J15" s="123">
        <v>1978</v>
      </c>
      <c r="K15" s="121">
        <f t="shared" si="1"/>
        <v>166</v>
      </c>
      <c r="L15" s="121">
        <v>65</v>
      </c>
      <c r="M15" s="121">
        <v>70</v>
      </c>
      <c r="N15" s="121">
        <v>25</v>
      </c>
      <c r="O15" s="121">
        <v>6</v>
      </c>
    </row>
    <row r="16" spans="1:15" x14ac:dyDescent="0.25">
      <c r="A16" s="149"/>
      <c r="B16" s="123">
        <v>1998</v>
      </c>
      <c r="C16" s="121">
        <f t="shared" si="0"/>
        <v>20</v>
      </c>
      <c r="D16" s="121">
        <v>10</v>
      </c>
      <c r="E16" s="121">
        <v>9</v>
      </c>
      <c r="F16" s="121">
        <v>1</v>
      </c>
      <c r="G16" s="121">
        <v>0</v>
      </c>
      <c r="I16" s="149"/>
      <c r="J16" s="123">
        <v>1979</v>
      </c>
      <c r="K16" s="121">
        <f t="shared" si="1"/>
        <v>221</v>
      </c>
      <c r="L16" s="121">
        <v>88</v>
      </c>
      <c r="M16" s="121">
        <v>102</v>
      </c>
      <c r="N16" s="121">
        <v>22</v>
      </c>
      <c r="O16" s="121">
        <v>9</v>
      </c>
    </row>
    <row r="17" spans="1:15" x14ac:dyDescent="0.25">
      <c r="A17" s="149" t="s">
        <v>580</v>
      </c>
      <c r="B17" s="123">
        <v>1996</v>
      </c>
      <c r="C17" s="121">
        <f t="shared" si="0"/>
        <v>24</v>
      </c>
      <c r="D17" s="121">
        <v>18</v>
      </c>
      <c r="E17" s="121">
        <v>5</v>
      </c>
      <c r="F17" s="121">
        <v>1</v>
      </c>
      <c r="G17" s="121">
        <v>0</v>
      </c>
      <c r="I17" s="149" t="s">
        <v>599</v>
      </c>
      <c r="J17" s="123">
        <v>1977</v>
      </c>
      <c r="K17" s="121">
        <f t="shared" si="1"/>
        <v>150</v>
      </c>
      <c r="L17" s="121">
        <v>54</v>
      </c>
      <c r="M17" s="121">
        <v>69</v>
      </c>
      <c r="N17" s="121">
        <v>23</v>
      </c>
      <c r="O17" s="121">
        <v>4</v>
      </c>
    </row>
    <row r="18" spans="1:15" x14ac:dyDescent="0.25">
      <c r="A18" s="149"/>
      <c r="B18" s="123">
        <v>1997</v>
      </c>
      <c r="C18" s="121">
        <f t="shared" si="0"/>
        <v>22</v>
      </c>
      <c r="D18" s="121">
        <v>17</v>
      </c>
      <c r="E18" s="121">
        <v>4</v>
      </c>
      <c r="F18" s="121">
        <v>1</v>
      </c>
      <c r="G18" s="121">
        <v>0</v>
      </c>
      <c r="I18" s="149"/>
      <c r="J18" s="123">
        <v>1978</v>
      </c>
      <c r="K18" s="121">
        <f t="shared" si="1"/>
        <v>166</v>
      </c>
      <c r="L18" s="121">
        <v>62</v>
      </c>
      <c r="M18" s="121">
        <v>71</v>
      </c>
      <c r="N18" s="121">
        <v>28</v>
      </c>
      <c r="O18" s="121">
        <v>5</v>
      </c>
    </row>
    <row r="19" spans="1:15" x14ac:dyDescent="0.25">
      <c r="A19" s="149" t="s">
        <v>581</v>
      </c>
      <c r="B19" s="123">
        <v>1995</v>
      </c>
      <c r="C19" s="121">
        <f t="shared" si="0"/>
        <v>32</v>
      </c>
      <c r="D19" s="121">
        <v>21</v>
      </c>
      <c r="E19" s="121">
        <v>9</v>
      </c>
      <c r="F19" s="121">
        <v>2</v>
      </c>
      <c r="G19" s="121">
        <v>0</v>
      </c>
      <c r="I19" s="149" t="s">
        <v>600</v>
      </c>
      <c r="J19" s="123">
        <v>1976</v>
      </c>
      <c r="K19" s="121">
        <f t="shared" si="1"/>
        <v>91</v>
      </c>
      <c r="L19" s="121">
        <v>33</v>
      </c>
      <c r="M19" s="121">
        <v>36</v>
      </c>
      <c r="N19" s="121">
        <v>16</v>
      </c>
      <c r="O19" s="121">
        <v>6</v>
      </c>
    </row>
    <row r="20" spans="1:15" x14ac:dyDescent="0.25">
      <c r="A20" s="149"/>
      <c r="B20" s="123">
        <v>1996</v>
      </c>
      <c r="C20" s="121">
        <f t="shared" si="0"/>
        <v>24</v>
      </c>
      <c r="D20" s="121">
        <v>16</v>
      </c>
      <c r="E20" s="121">
        <v>7</v>
      </c>
      <c r="F20" s="121">
        <v>1</v>
      </c>
      <c r="G20" s="121">
        <v>0</v>
      </c>
      <c r="I20" s="149"/>
      <c r="J20" s="123">
        <v>1977</v>
      </c>
      <c r="K20" s="121">
        <f t="shared" si="1"/>
        <v>148</v>
      </c>
      <c r="L20" s="121">
        <v>74</v>
      </c>
      <c r="M20" s="121">
        <v>50</v>
      </c>
      <c r="N20" s="121">
        <v>18</v>
      </c>
      <c r="O20" s="121">
        <v>6</v>
      </c>
    </row>
    <row r="21" spans="1:15" x14ac:dyDescent="0.25">
      <c r="A21" s="149" t="s">
        <v>582</v>
      </c>
      <c r="B21" s="123">
        <v>1994</v>
      </c>
      <c r="C21" s="121">
        <f t="shared" si="0"/>
        <v>32</v>
      </c>
      <c r="D21" s="121">
        <v>22</v>
      </c>
      <c r="E21" s="121">
        <v>9</v>
      </c>
      <c r="F21" s="121">
        <v>1</v>
      </c>
      <c r="G21" s="121">
        <v>0</v>
      </c>
      <c r="I21" s="149" t="s">
        <v>601</v>
      </c>
      <c r="J21" s="123">
        <v>1975</v>
      </c>
      <c r="K21" s="121">
        <f t="shared" si="1"/>
        <v>59</v>
      </c>
      <c r="L21" s="121">
        <v>30</v>
      </c>
      <c r="M21" s="121">
        <v>19</v>
      </c>
      <c r="N21" s="121">
        <v>7</v>
      </c>
      <c r="O21" s="121">
        <v>3</v>
      </c>
    </row>
    <row r="22" spans="1:15" x14ac:dyDescent="0.25">
      <c r="A22" s="149"/>
      <c r="B22" s="123">
        <v>1995</v>
      </c>
      <c r="C22" s="121">
        <f t="shared" si="0"/>
        <v>38</v>
      </c>
      <c r="D22" s="121">
        <v>27</v>
      </c>
      <c r="E22" s="121">
        <v>10</v>
      </c>
      <c r="F22" s="121">
        <v>1</v>
      </c>
      <c r="G22" s="121">
        <v>0</v>
      </c>
      <c r="I22" s="149"/>
      <c r="J22" s="123">
        <v>1976</v>
      </c>
      <c r="K22" s="121">
        <f t="shared" si="1"/>
        <v>90</v>
      </c>
      <c r="L22" s="121">
        <v>31</v>
      </c>
      <c r="M22" s="121">
        <v>45</v>
      </c>
      <c r="N22" s="121">
        <v>9</v>
      </c>
      <c r="O22" s="121">
        <v>5</v>
      </c>
    </row>
    <row r="23" spans="1:15" x14ac:dyDescent="0.25">
      <c r="A23" s="149" t="s">
        <v>583</v>
      </c>
      <c r="B23" s="123">
        <v>1993</v>
      </c>
      <c r="C23" s="121">
        <f t="shared" si="0"/>
        <v>41</v>
      </c>
      <c r="D23" s="121">
        <v>26</v>
      </c>
      <c r="E23" s="121">
        <v>12</v>
      </c>
      <c r="F23" s="121">
        <v>1</v>
      </c>
      <c r="G23" s="121">
        <v>2</v>
      </c>
      <c r="I23" s="149" t="s">
        <v>602</v>
      </c>
      <c r="J23" s="123">
        <v>1974</v>
      </c>
      <c r="K23" s="121">
        <f t="shared" si="1"/>
        <v>43</v>
      </c>
      <c r="L23" s="121">
        <v>17</v>
      </c>
      <c r="M23" s="121">
        <v>17</v>
      </c>
      <c r="N23" s="121">
        <v>6</v>
      </c>
      <c r="O23" s="121">
        <v>3</v>
      </c>
    </row>
    <row r="24" spans="1:15" x14ac:dyDescent="0.25">
      <c r="A24" s="149"/>
      <c r="B24" s="123">
        <v>1994</v>
      </c>
      <c r="C24" s="121">
        <f t="shared" si="0"/>
        <v>41</v>
      </c>
      <c r="D24" s="121">
        <v>25</v>
      </c>
      <c r="E24" s="121">
        <v>16</v>
      </c>
      <c r="F24" s="121">
        <v>0</v>
      </c>
      <c r="G24" s="121">
        <v>0</v>
      </c>
      <c r="I24" s="149"/>
      <c r="J24" s="123">
        <v>1975</v>
      </c>
      <c r="K24" s="121">
        <f t="shared" si="1"/>
        <v>59</v>
      </c>
      <c r="L24" s="121">
        <v>25</v>
      </c>
      <c r="M24" s="121">
        <v>26</v>
      </c>
      <c r="N24" s="121">
        <v>4</v>
      </c>
      <c r="O24" s="121">
        <v>4</v>
      </c>
    </row>
    <row r="25" spans="1:15" x14ac:dyDescent="0.25">
      <c r="A25" s="149" t="s">
        <v>584</v>
      </c>
      <c r="B25" s="123">
        <v>1992</v>
      </c>
      <c r="C25" s="121">
        <f t="shared" si="0"/>
        <v>47</v>
      </c>
      <c r="D25" s="121">
        <v>27</v>
      </c>
      <c r="E25" s="121">
        <v>15</v>
      </c>
      <c r="F25" s="121">
        <v>4</v>
      </c>
      <c r="G25" s="121">
        <v>1</v>
      </c>
      <c r="I25" s="149" t="s">
        <v>603</v>
      </c>
      <c r="J25" s="123">
        <v>1973</v>
      </c>
      <c r="K25" s="121">
        <f t="shared" si="1"/>
        <v>31</v>
      </c>
      <c r="L25" s="121">
        <v>18</v>
      </c>
      <c r="M25" s="121">
        <v>7</v>
      </c>
      <c r="N25" s="121">
        <v>5</v>
      </c>
      <c r="O25" s="121">
        <v>1</v>
      </c>
    </row>
    <row r="26" spans="1:15" x14ac:dyDescent="0.25">
      <c r="A26" s="149"/>
      <c r="B26" s="123">
        <v>1993</v>
      </c>
      <c r="C26" s="121">
        <f t="shared" si="0"/>
        <v>43</v>
      </c>
      <c r="D26" s="121">
        <v>26</v>
      </c>
      <c r="E26" s="121">
        <v>11</v>
      </c>
      <c r="F26" s="121">
        <v>6</v>
      </c>
      <c r="G26" s="121">
        <v>0</v>
      </c>
      <c r="I26" s="149"/>
      <c r="J26" s="123">
        <v>1974</v>
      </c>
      <c r="K26" s="121">
        <f t="shared" si="1"/>
        <v>32</v>
      </c>
      <c r="L26" s="121">
        <v>14</v>
      </c>
      <c r="M26" s="121">
        <v>15</v>
      </c>
      <c r="N26" s="121">
        <v>1</v>
      </c>
      <c r="O26" s="121">
        <v>2</v>
      </c>
    </row>
    <row r="27" spans="1:15" x14ac:dyDescent="0.25">
      <c r="A27" s="149" t="s">
        <v>585</v>
      </c>
      <c r="B27" s="123">
        <v>1991</v>
      </c>
      <c r="C27" s="121">
        <f t="shared" si="0"/>
        <v>45</v>
      </c>
      <c r="D27" s="121">
        <v>30</v>
      </c>
      <c r="E27" s="121">
        <v>13</v>
      </c>
      <c r="F27" s="121">
        <v>2</v>
      </c>
      <c r="G27" s="121">
        <v>0</v>
      </c>
      <c r="I27" s="149" t="s">
        <v>604</v>
      </c>
      <c r="J27" s="123">
        <v>1972</v>
      </c>
      <c r="K27" s="121">
        <f t="shared" si="1"/>
        <v>17</v>
      </c>
      <c r="L27" s="121">
        <v>8</v>
      </c>
      <c r="M27" s="121">
        <v>7</v>
      </c>
      <c r="N27" s="121">
        <v>1</v>
      </c>
      <c r="O27" s="121">
        <v>1</v>
      </c>
    </row>
    <row r="28" spans="1:15" x14ac:dyDescent="0.25">
      <c r="A28" s="149"/>
      <c r="B28" s="123">
        <v>1992</v>
      </c>
      <c r="C28" s="121">
        <f t="shared" si="0"/>
        <v>65</v>
      </c>
      <c r="D28" s="121">
        <v>37</v>
      </c>
      <c r="E28" s="121">
        <v>21</v>
      </c>
      <c r="F28" s="121">
        <v>7</v>
      </c>
      <c r="G28" s="121">
        <v>0</v>
      </c>
      <c r="I28" s="149"/>
      <c r="J28" s="123">
        <v>1973</v>
      </c>
      <c r="K28" s="121">
        <f t="shared" si="1"/>
        <v>23</v>
      </c>
      <c r="L28" s="121">
        <v>14</v>
      </c>
      <c r="M28" s="121">
        <v>6</v>
      </c>
      <c r="N28" s="121">
        <v>0</v>
      </c>
      <c r="O28" s="121">
        <v>3</v>
      </c>
    </row>
    <row r="29" spans="1:15" x14ac:dyDescent="0.25">
      <c r="A29" s="149" t="s">
        <v>586</v>
      </c>
      <c r="B29" s="123">
        <v>1990</v>
      </c>
      <c r="C29" s="121">
        <f t="shared" si="0"/>
        <v>74</v>
      </c>
      <c r="D29" s="121">
        <v>43</v>
      </c>
      <c r="E29" s="121">
        <v>22</v>
      </c>
      <c r="F29" s="121">
        <v>6</v>
      </c>
      <c r="G29" s="121">
        <v>3</v>
      </c>
      <c r="I29" s="149" t="s">
        <v>605</v>
      </c>
      <c r="J29" s="123">
        <v>1971</v>
      </c>
      <c r="K29" s="121">
        <f t="shared" si="1"/>
        <v>13</v>
      </c>
      <c r="L29" s="121">
        <v>7</v>
      </c>
      <c r="M29" s="121">
        <v>3</v>
      </c>
      <c r="N29" s="121">
        <v>3</v>
      </c>
      <c r="O29" s="121">
        <v>0</v>
      </c>
    </row>
    <row r="30" spans="1:15" x14ac:dyDescent="0.25">
      <c r="A30" s="149"/>
      <c r="B30" s="123">
        <v>1991</v>
      </c>
      <c r="C30" s="121">
        <f t="shared" si="0"/>
        <v>77</v>
      </c>
      <c r="D30" s="121">
        <v>47</v>
      </c>
      <c r="E30" s="121">
        <v>22</v>
      </c>
      <c r="F30" s="121">
        <v>5</v>
      </c>
      <c r="G30" s="121">
        <v>3</v>
      </c>
      <c r="I30" s="149"/>
      <c r="J30" s="123">
        <v>1972</v>
      </c>
      <c r="K30" s="121">
        <f t="shared" si="1"/>
        <v>9</v>
      </c>
      <c r="L30" s="121">
        <v>7</v>
      </c>
      <c r="M30" s="121">
        <v>2</v>
      </c>
      <c r="N30" s="121">
        <v>0</v>
      </c>
      <c r="O30" s="121">
        <v>0</v>
      </c>
    </row>
    <row r="31" spans="1:15" x14ac:dyDescent="0.25">
      <c r="A31" s="149" t="s">
        <v>587</v>
      </c>
      <c r="B31" s="123">
        <v>1989</v>
      </c>
      <c r="C31" s="121">
        <f t="shared" si="0"/>
        <v>91</v>
      </c>
      <c r="D31" s="121">
        <v>57</v>
      </c>
      <c r="E31" s="121">
        <v>31</v>
      </c>
      <c r="F31" s="121">
        <v>1</v>
      </c>
      <c r="G31" s="121">
        <v>2</v>
      </c>
      <c r="I31" s="149" t="s">
        <v>606</v>
      </c>
      <c r="J31" s="123">
        <v>1970</v>
      </c>
      <c r="K31" s="121">
        <f t="shared" si="1"/>
        <v>7</v>
      </c>
      <c r="L31" s="121">
        <v>4</v>
      </c>
      <c r="M31" s="121">
        <v>2</v>
      </c>
      <c r="N31" s="121">
        <v>1</v>
      </c>
      <c r="O31" s="121">
        <v>0</v>
      </c>
    </row>
    <row r="32" spans="1:15" x14ac:dyDescent="0.25">
      <c r="A32" s="149"/>
      <c r="B32" s="123">
        <v>1990</v>
      </c>
      <c r="C32" s="121">
        <f t="shared" si="0"/>
        <v>85</v>
      </c>
      <c r="D32" s="121">
        <v>48</v>
      </c>
      <c r="E32" s="121">
        <v>28</v>
      </c>
      <c r="F32" s="121">
        <v>6</v>
      </c>
      <c r="G32" s="121">
        <v>3</v>
      </c>
      <c r="I32" s="149"/>
      <c r="J32" s="123">
        <v>1971</v>
      </c>
      <c r="K32" s="121">
        <f t="shared" si="1"/>
        <v>19</v>
      </c>
      <c r="L32" s="121">
        <v>10</v>
      </c>
      <c r="M32" s="121">
        <v>6</v>
      </c>
      <c r="N32" s="121">
        <v>2</v>
      </c>
      <c r="O32" s="121">
        <v>1</v>
      </c>
    </row>
    <row r="33" spans="1:16" x14ac:dyDescent="0.25">
      <c r="A33" s="149" t="s">
        <v>588</v>
      </c>
      <c r="B33" s="123">
        <v>1988</v>
      </c>
      <c r="C33" s="121">
        <f t="shared" si="0"/>
        <v>105</v>
      </c>
      <c r="D33" s="121">
        <v>64</v>
      </c>
      <c r="E33" s="121">
        <v>29</v>
      </c>
      <c r="F33" s="121">
        <v>9</v>
      </c>
      <c r="G33" s="121">
        <v>3</v>
      </c>
      <c r="I33" s="149" t="s">
        <v>607</v>
      </c>
      <c r="J33" s="123">
        <v>1969</v>
      </c>
      <c r="K33" s="121">
        <f t="shared" si="1"/>
        <v>3</v>
      </c>
      <c r="L33" s="121">
        <v>1</v>
      </c>
      <c r="M33" s="121">
        <v>0</v>
      </c>
      <c r="N33" s="121">
        <v>2</v>
      </c>
      <c r="O33" s="121">
        <v>0</v>
      </c>
    </row>
    <row r="34" spans="1:16" x14ac:dyDescent="0.25">
      <c r="A34" s="149"/>
      <c r="B34" s="123">
        <v>1989</v>
      </c>
      <c r="C34" s="121">
        <f t="shared" si="0"/>
        <v>97</v>
      </c>
      <c r="D34" s="121">
        <v>58</v>
      </c>
      <c r="E34" s="121">
        <v>30</v>
      </c>
      <c r="F34" s="121">
        <v>8</v>
      </c>
      <c r="G34" s="121">
        <v>1</v>
      </c>
      <c r="I34" s="149"/>
      <c r="J34" s="123">
        <v>1970</v>
      </c>
      <c r="K34" s="121">
        <f t="shared" si="1"/>
        <v>5</v>
      </c>
      <c r="L34" s="121">
        <v>3</v>
      </c>
      <c r="M34" s="121">
        <v>2</v>
      </c>
      <c r="N34" s="121">
        <v>0</v>
      </c>
      <c r="O34" s="121">
        <v>0</v>
      </c>
    </row>
    <row r="35" spans="1:16" x14ac:dyDescent="0.25">
      <c r="A35" s="149" t="s">
        <v>589</v>
      </c>
      <c r="B35" s="123">
        <v>1987</v>
      </c>
      <c r="C35" s="121">
        <f t="shared" si="0"/>
        <v>130</v>
      </c>
      <c r="D35" s="121">
        <v>73</v>
      </c>
      <c r="E35" s="121">
        <v>38</v>
      </c>
      <c r="F35" s="121">
        <v>12</v>
      </c>
      <c r="G35" s="121">
        <v>7</v>
      </c>
      <c r="H35" s="58"/>
      <c r="I35" s="149" t="s">
        <v>608</v>
      </c>
      <c r="J35" s="123">
        <v>1968</v>
      </c>
      <c r="K35" s="121">
        <f t="shared" si="1"/>
        <v>3</v>
      </c>
      <c r="L35" s="121">
        <v>2</v>
      </c>
      <c r="M35" s="121">
        <v>1</v>
      </c>
      <c r="N35" s="121">
        <v>0</v>
      </c>
      <c r="O35" s="121">
        <v>0</v>
      </c>
      <c r="P35" s="58"/>
    </row>
    <row r="36" spans="1:16" x14ac:dyDescent="0.25">
      <c r="A36" s="149"/>
      <c r="B36" s="123">
        <v>1988</v>
      </c>
      <c r="C36" s="121">
        <f t="shared" si="0"/>
        <v>131</v>
      </c>
      <c r="D36" s="121">
        <v>65</v>
      </c>
      <c r="E36" s="121">
        <v>44</v>
      </c>
      <c r="F36" s="121">
        <v>14</v>
      </c>
      <c r="G36" s="121">
        <v>8</v>
      </c>
      <c r="H36" s="58"/>
      <c r="I36" s="149"/>
      <c r="J36" s="123">
        <v>1969</v>
      </c>
      <c r="K36" s="121">
        <f t="shared" si="1"/>
        <v>4</v>
      </c>
      <c r="L36" s="121">
        <v>1</v>
      </c>
      <c r="M36" s="121">
        <v>2</v>
      </c>
      <c r="N36" s="121">
        <v>1</v>
      </c>
      <c r="O36" s="121">
        <v>0</v>
      </c>
      <c r="P36" s="58"/>
    </row>
    <row r="37" spans="1:16" x14ac:dyDescent="0.25">
      <c r="A37" s="149" t="s">
        <v>590</v>
      </c>
      <c r="B37" s="123">
        <v>1986</v>
      </c>
      <c r="C37" s="121">
        <f t="shared" si="0"/>
        <v>148</v>
      </c>
      <c r="D37" s="121">
        <v>88</v>
      </c>
      <c r="E37" s="121">
        <v>43</v>
      </c>
      <c r="F37" s="121">
        <v>9</v>
      </c>
      <c r="G37" s="121">
        <v>8</v>
      </c>
      <c r="H37" s="58"/>
      <c r="I37" s="149" t="s">
        <v>609</v>
      </c>
      <c r="J37" s="123">
        <v>1967</v>
      </c>
      <c r="K37" s="121">
        <f t="shared" si="1"/>
        <v>2</v>
      </c>
      <c r="L37" s="121">
        <v>0</v>
      </c>
      <c r="M37" s="121">
        <v>1</v>
      </c>
      <c r="N37" s="121">
        <v>1</v>
      </c>
      <c r="O37" s="121">
        <v>0</v>
      </c>
      <c r="P37" s="58"/>
    </row>
    <row r="38" spans="1:16" x14ac:dyDescent="0.25">
      <c r="A38" s="149"/>
      <c r="B38" s="123">
        <v>1987</v>
      </c>
      <c r="C38" s="121">
        <f t="shared" si="0"/>
        <v>162</v>
      </c>
      <c r="D38" s="121">
        <v>96</v>
      </c>
      <c r="E38" s="121">
        <v>45</v>
      </c>
      <c r="F38" s="121">
        <v>15</v>
      </c>
      <c r="G38" s="121">
        <v>6</v>
      </c>
      <c r="H38" s="58"/>
      <c r="I38" s="149"/>
      <c r="J38" s="123">
        <v>1968</v>
      </c>
      <c r="K38" s="121">
        <f t="shared" si="1"/>
        <v>0</v>
      </c>
      <c r="L38" s="121">
        <v>0</v>
      </c>
      <c r="M38" s="121">
        <v>0</v>
      </c>
      <c r="N38" s="121">
        <v>0</v>
      </c>
      <c r="O38" s="121">
        <v>0</v>
      </c>
      <c r="P38" s="58"/>
    </row>
    <row r="39" spans="1:16" x14ac:dyDescent="0.25">
      <c r="A39" s="149" t="s">
        <v>591</v>
      </c>
      <c r="B39" s="123">
        <v>1985</v>
      </c>
      <c r="C39" s="121">
        <f t="shared" si="0"/>
        <v>166</v>
      </c>
      <c r="D39" s="121">
        <v>103</v>
      </c>
      <c r="E39" s="121">
        <v>49</v>
      </c>
      <c r="F39" s="121">
        <v>13</v>
      </c>
      <c r="G39" s="121">
        <v>1</v>
      </c>
      <c r="H39" s="58"/>
      <c r="I39" s="58" t="s">
        <v>793</v>
      </c>
      <c r="J39" s="131" t="s">
        <v>948</v>
      </c>
      <c r="K39" s="121">
        <f t="shared" si="1"/>
        <v>0</v>
      </c>
      <c r="L39" s="121">
        <v>0</v>
      </c>
      <c r="M39" s="121">
        <v>0</v>
      </c>
      <c r="N39" s="121">
        <v>0</v>
      </c>
      <c r="O39" s="121">
        <v>0</v>
      </c>
      <c r="P39" s="58"/>
    </row>
    <row r="40" spans="1:16" x14ac:dyDescent="0.25">
      <c r="A40" s="149"/>
      <c r="B40" s="123">
        <v>1986</v>
      </c>
      <c r="C40" s="121">
        <f t="shared" si="0"/>
        <v>158</v>
      </c>
      <c r="D40" s="121">
        <v>90</v>
      </c>
      <c r="E40" s="121">
        <v>47</v>
      </c>
      <c r="F40" s="121">
        <v>14</v>
      </c>
      <c r="G40" s="121">
        <v>7</v>
      </c>
      <c r="H40" s="58"/>
      <c r="I40" s="56"/>
      <c r="J40" s="123"/>
      <c r="K40" s="121"/>
      <c r="N40" s="58"/>
      <c r="O40" s="58"/>
      <c r="P40" s="58"/>
    </row>
    <row r="41" spans="1:16" x14ac:dyDescent="0.25">
      <c r="A41" s="149" t="s">
        <v>592</v>
      </c>
      <c r="B41" s="123">
        <v>1984</v>
      </c>
      <c r="C41" s="121">
        <f t="shared" si="0"/>
        <v>226</v>
      </c>
      <c r="D41" s="121">
        <v>124</v>
      </c>
      <c r="E41" s="121">
        <v>73</v>
      </c>
      <c r="F41" s="121">
        <v>22</v>
      </c>
      <c r="G41" s="121">
        <v>7</v>
      </c>
      <c r="H41" s="58"/>
      <c r="I41" s="56"/>
      <c r="J41" s="83"/>
      <c r="K41" s="121"/>
      <c r="L41" s="58"/>
      <c r="M41" s="58"/>
      <c r="N41" s="58"/>
      <c r="O41" s="58"/>
      <c r="P41" s="58"/>
    </row>
    <row r="42" spans="1:16" x14ac:dyDescent="0.25">
      <c r="A42" s="149"/>
      <c r="B42" s="123">
        <v>1985</v>
      </c>
      <c r="C42" s="121">
        <f t="shared" si="0"/>
        <v>224</v>
      </c>
      <c r="D42" s="121">
        <v>130</v>
      </c>
      <c r="E42" s="121">
        <v>66</v>
      </c>
      <c r="F42" s="121">
        <v>18</v>
      </c>
      <c r="G42" s="121">
        <v>10</v>
      </c>
      <c r="H42" s="58"/>
      <c r="L42" s="58"/>
      <c r="M42" s="58"/>
      <c r="N42" s="58"/>
      <c r="O42" s="58"/>
      <c r="P42" s="58"/>
    </row>
    <row r="43" spans="1:16" x14ac:dyDescent="0.25">
      <c r="H43" s="58"/>
      <c r="I43" s="56"/>
      <c r="J43" s="56"/>
      <c r="K43" s="56"/>
      <c r="L43" s="58"/>
      <c r="M43" s="58"/>
      <c r="N43" s="58"/>
      <c r="O43" s="58"/>
      <c r="P43" s="58"/>
    </row>
    <row r="44" spans="1:16" x14ac:dyDescent="0.25">
      <c r="H44" s="58"/>
      <c r="I44" s="56"/>
      <c r="K44" s="56"/>
      <c r="L44" s="58"/>
      <c r="M44" s="58"/>
      <c r="N44" s="58"/>
      <c r="O44" s="58"/>
      <c r="P44" s="58"/>
    </row>
    <row r="45" spans="1:16" x14ac:dyDescent="0.25">
      <c r="H45" s="58"/>
      <c r="I45" s="56"/>
      <c r="K45" s="56"/>
      <c r="L45" s="58"/>
      <c r="M45" s="58"/>
      <c r="N45" s="58"/>
      <c r="O45" s="58"/>
      <c r="P45" s="58"/>
    </row>
    <row r="46" spans="1:16" x14ac:dyDescent="0.25">
      <c r="H46" s="58"/>
      <c r="I46" s="56"/>
      <c r="K46" s="56"/>
      <c r="L46" s="58"/>
      <c r="M46" s="58"/>
      <c r="N46" s="58"/>
      <c r="O46" s="58"/>
      <c r="P46" s="58"/>
    </row>
    <row r="47" spans="1:16" x14ac:dyDescent="0.25">
      <c r="H47" s="58"/>
      <c r="I47" s="56"/>
      <c r="J47" s="58"/>
      <c r="K47" s="56"/>
      <c r="L47" s="58"/>
      <c r="M47" s="58"/>
      <c r="N47" s="58"/>
      <c r="O47" s="58"/>
      <c r="P47" s="58"/>
    </row>
    <row r="48" spans="1:16" x14ac:dyDescent="0.25">
      <c r="H48" s="58"/>
      <c r="I48" s="56"/>
      <c r="J48" s="58"/>
      <c r="K48" s="56"/>
      <c r="L48" s="58"/>
      <c r="M48" s="58"/>
      <c r="N48" s="58"/>
      <c r="O48" s="58"/>
      <c r="P48" s="58"/>
    </row>
    <row r="49" spans="8:16" x14ac:dyDescent="0.25">
      <c r="H49" s="58"/>
      <c r="I49" s="58"/>
      <c r="J49" s="58"/>
      <c r="K49" s="58"/>
      <c r="L49" s="58"/>
      <c r="M49" s="58"/>
      <c r="N49" s="58"/>
      <c r="O49" s="58"/>
      <c r="P49" s="58"/>
    </row>
    <row r="50" spans="8:16" x14ac:dyDescent="0.25">
      <c r="H50" s="58"/>
      <c r="I50" s="58"/>
      <c r="J50" s="58"/>
      <c r="K50" s="58"/>
      <c r="L50" s="58"/>
      <c r="M50" s="58"/>
      <c r="N50" s="58"/>
      <c r="O50" s="58"/>
      <c r="P50" s="58"/>
    </row>
    <row r="51" spans="8:16" x14ac:dyDescent="0.25">
      <c r="H51" s="58"/>
      <c r="I51" s="58"/>
      <c r="J51" s="58"/>
      <c r="K51" s="58"/>
      <c r="L51" s="58"/>
      <c r="M51" s="58"/>
      <c r="N51" s="58"/>
      <c r="O51" s="58"/>
      <c r="P51" s="58"/>
    </row>
    <row r="52" spans="8:16" x14ac:dyDescent="0.25">
      <c r="J52" s="58"/>
      <c r="K52" s="58"/>
      <c r="L52" s="58"/>
    </row>
    <row r="53" spans="8:16" x14ac:dyDescent="0.25">
      <c r="J53" s="58"/>
      <c r="K53" s="58"/>
      <c r="L53" s="58"/>
    </row>
    <row r="54" spans="8:16" x14ac:dyDescent="0.25">
      <c r="J54" s="58"/>
      <c r="K54" s="58"/>
      <c r="L54" s="58"/>
    </row>
    <row r="55" spans="8:16" x14ac:dyDescent="0.25">
      <c r="J55" s="58"/>
      <c r="K55" s="58"/>
      <c r="L55" s="58"/>
    </row>
    <row r="56" spans="8:16" x14ac:dyDescent="0.25">
      <c r="J56" s="58"/>
      <c r="K56" s="58"/>
      <c r="L56" s="58"/>
    </row>
    <row r="57" spans="8:16" x14ac:dyDescent="0.25">
      <c r="J57" s="58"/>
      <c r="K57" s="58"/>
      <c r="L57" s="58"/>
    </row>
    <row r="58" spans="8:16" x14ac:dyDescent="0.25">
      <c r="K58" s="58"/>
      <c r="L58" s="58"/>
    </row>
    <row r="59" spans="8:16" x14ac:dyDescent="0.25">
      <c r="K59" s="58"/>
      <c r="L59" s="58"/>
    </row>
    <row r="60" spans="8:16" x14ac:dyDescent="0.25">
      <c r="K60" s="58"/>
      <c r="L60" s="58"/>
    </row>
    <row r="61" spans="8:16" x14ac:dyDescent="0.25">
      <c r="K61" s="58"/>
      <c r="L61" s="58"/>
    </row>
    <row r="62" spans="8:16" x14ac:dyDescent="0.25">
      <c r="K62" s="58"/>
      <c r="L62" s="58"/>
    </row>
    <row r="63" spans="8:16" x14ac:dyDescent="0.25">
      <c r="K63" s="58"/>
      <c r="L63" s="58"/>
    </row>
    <row r="64" spans="8:16" x14ac:dyDescent="0.25">
      <c r="K64" s="58"/>
      <c r="L64" s="58"/>
    </row>
    <row r="65" spans="11:12" x14ac:dyDescent="0.25">
      <c r="K65" s="58"/>
      <c r="L65" s="58"/>
    </row>
    <row r="66" spans="11:12" x14ac:dyDescent="0.25">
      <c r="K66" s="58"/>
      <c r="L66" s="58"/>
    </row>
    <row r="67" spans="11:12" x14ac:dyDescent="0.25">
      <c r="K67" s="58"/>
      <c r="L67" s="58"/>
    </row>
  </sheetData>
  <mergeCells count="36">
    <mergeCell ref="A27:A28"/>
    <mergeCell ref="A9:A10"/>
    <mergeCell ref="A11:A12"/>
    <mergeCell ref="A13:A14"/>
    <mergeCell ref="A6:B6"/>
    <mergeCell ref="A7:A8"/>
    <mergeCell ref="A15:A16"/>
    <mergeCell ref="A17:A18"/>
    <mergeCell ref="A19:A20"/>
    <mergeCell ref="A21:A22"/>
    <mergeCell ref="A23:A24"/>
    <mergeCell ref="A25:A26"/>
    <mergeCell ref="A41:A42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A29:A30"/>
    <mergeCell ref="A31:A32"/>
    <mergeCell ref="A33:A34"/>
    <mergeCell ref="A35:A36"/>
    <mergeCell ref="A37:A38"/>
    <mergeCell ref="A39:A40"/>
    <mergeCell ref="I23:I24"/>
    <mergeCell ref="I25:I26"/>
    <mergeCell ref="I27:I28"/>
    <mergeCell ref="I37:I38"/>
    <mergeCell ref="I29:I30"/>
    <mergeCell ref="I31:I32"/>
    <mergeCell ref="I33:I34"/>
    <mergeCell ref="I35:I36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A23"/>
  <sheetViews>
    <sheetView topLeftCell="A10" workbookViewId="0"/>
  </sheetViews>
  <sheetFormatPr baseColWidth="10" defaultColWidth="11.44140625" defaultRowHeight="13.2" x14ac:dyDescent="0.25"/>
  <cols>
    <col min="1" max="16384" width="11.44140625" style="9"/>
  </cols>
  <sheetData>
    <row r="1" spans="1:1" x14ac:dyDescent="0.25">
      <c r="A1" s="59" t="s">
        <v>781</v>
      </c>
    </row>
    <row r="2" spans="1:1" x14ac:dyDescent="0.25">
      <c r="A2" s="9" t="s">
        <v>487</v>
      </c>
    </row>
    <row r="3" spans="1:1" x14ac:dyDescent="0.25">
      <c r="A3" s="9" t="s">
        <v>488</v>
      </c>
    </row>
    <row r="4" spans="1:1" x14ac:dyDescent="0.25">
      <c r="A4" s="9" t="s">
        <v>489</v>
      </c>
    </row>
    <row r="5" spans="1:1" x14ac:dyDescent="0.25">
      <c r="A5" s="9" t="s">
        <v>491</v>
      </c>
    </row>
    <row r="6" spans="1:1" x14ac:dyDescent="0.25">
      <c r="A6" s="9" t="s">
        <v>493</v>
      </c>
    </row>
    <row r="7" spans="1:1" x14ac:dyDescent="0.25">
      <c r="A7" s="9" t="s">
        <v>495</v>
      </c>
    </row>
    <row r="10" spans="1:1" ht="13.8" x14ac:dyDescent="0.3">
      <c r="A10" s="60" t="s">
        <v>336</v>
      </c>
    </row>
    <row r="11" spans="1:1" x14ac:dyDescent="0.25">
      <c r="A11" s="61" t="s">
        <v>929</v>
      </c>
    </row>
    <row r="12" spans="1:1" x14ac:dyDescent="0.25">
      <c r="A12" s="61" t="s">
        <v>930</v>
      </c>
    </row>
    <row r="13" spans="1:1" x14ac:dyDescent="0.25">
      <c r="A13" s="61" t="s">
        <v>490</v>
      </c>
    </row>
    <row r="14" spans="1:1" x14ac:dyDescent="0.25">
      <c r="A14" s="61" t="s">
        <v>492</v>
      </c>
    </row>
    <row r="15" spans="1:1" x14ac:dyDescent="0.25">
      <c r="A15" s="61" t="s">
        <v>494</v>
      </c>
    </row>
    <row r="16" spans="1:1" x14ac:dyDescent="0.25">
      <c r="A16" s="61" t="s">
        <v>496</v>
      </c>
    </row>
    <row r="23" spans="1:1" x14ac:dyDescent="0.25">
      <c r="A23" s="9" t="s">
        <v>329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L24"/>
  <sheetViews>
    <sheetView workbookViewId="0"/>
  </sheetViews>
  <sheetFormatPr baseColWidth="10" defaultColWidth="11.44140625" defaultRowHeight="13.2" x14ac:dyDescent="0.25"/>
  <cols>
    <col min="1" max="1" width="10.6640625" style="11" customWidth="1"/>
    <col min="2" max="10" width="9.33203125" style="11" customWidth="1"/>
    <col min="11" max="16384" width="11.44140625" style="11"/>
  </cols>
  <sheetData>
    <row r="1" spans="1:12" x14ac:dyDescent="0.25">
      <c r="A1" s="10" t="s">
        <v>656</v>
      </c>
    </row>
    <row r="2" spans="1:12" x14ac:dyDescent="0.25">
      <c r="A2" s="12" t="s">
        <v>931</v>
      </c>
    </row>
    <row r="4" spans="1:12" x14ac:dyDescent="0.25">
      <c r="A4" s="34"/>
      <c r="B4" s="151" t="s">
        <v>99</v>
      </c>
      <c r="C4" s="151"/>
      <c r="D4" s="151"/>
      <c r="E4" s="151" t="s">
        <v>231</v>
      </c>
      <c r="F4" s="151"/>
      <c r="G4" s="151"/>
      <c r="H4" s="151" t="s">
        <v>232</v>
      </c>
      <c r="I4" s="151"/>
      <c r="J4" s="151"/>
    </row>
    <row r="5" spans="1:12" x14ac:dyDescent="0.25">
      <c r="A5" s="34"/>
      <c r="B5" s="35" t="s">
        <v>224</v>
      </c>
      <c r="C5" s="35" t="s">
        <v>229</v>
      </c>
      <c r="D5" s="35" t="s">
        <v>230</v>
      </c>
      <c r="E5" s="35" t="s">
        <v>224</v>
      </c>
      <c r="F5" s="35" t="s">
        <v>229</v>
      </c>
      <c r="G5" s="35" t="s">
        <v>230</v>
      </c>
      <c r="H5" s="35" t="s">
        <v>224</v>
      </c>
      <c r="I5" s="35" t="s">
        <v>229</v>
      </c>
      <c r="J5" s="35" t="s">
        <v>230</v>
      </c>
    </row>
    <row r="6" spans="1:12" x14ac:dyDescent="0.25">
      <c r="A6" s="11" t="s">
        <v>227</v>
      </c>
      <c r="B6" s="121">
        <v>37</v>
      </c>
      <c r="C6" s="121">
        <v>17</v>
      </c>
      <c r="D6" s="121">
        <v>20</v>
      </c>
      <c r="E6" s="121">
        <v>16</v>
      </c>
      <c r="F6" s="121">
        <v>9</v>
      </c>
      <c r="G6" s="121">
        <v>7</v>
      </c>
      <c r="H6" s="121">
        <v>21</v>
      </c>
      <c r="I6" s="121">
        <v>8</v>
      </c>
      <c r="J6" s="121">
        <v>13</v>
      </c>
    </row>
    <row r="7" spans="1:12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24" spans="1:1" x14ac:dyDescent="0.25">
      <c r="A24" s="11" t="s">
        <v>329</v>
      </c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M24"/>
  <sheetViews>
    <sheetView workbookViewId="0"/>
  </sheetViews>
  <sheetFormatPr baseColWidth="10" defaultColWidth="11.44140625" defaultRowHeight="13.2" x14ac:dyDescent="0.25"/>
  <cols>
    <col min="1" max="1" width="10.109375" style="11" customWidth="1"/>
    <col min="2" max="10" width="9.109375" style="11" customWidth="1"/>
    <col min="11" max="11" width="7.5546875" style="11" customWidth="1"/>
    <col min="12" max="16384" width="11.44140625" style="11"/>
  </cols>
  <sheetData>
    <row r="1" spans="1:13" x14ac:dyDescent="0.25">
      <c r="A1" s="10" t="s">
        <v>657</v>
      </c>
    </row>
    <row r="2" spans="1:13" x14ac:dyDescent="0.25">
      <c r="A2" s="12" t="s">
        <v>915</v>
      </c>
    </row>
    <row r="4" spans="1:13" x14ac:dyDescent="0.25">
      <c r="A4" s="34"/>
      <c r="B4" s="151" t="s">
        <v>99</v>
      </c>
      <c r="C4" s="151"/>
      <c r="D4" s="151"/>
      <c r="E4" s="151" t="s">
        <v>231</v>
      </c>
      <c r="F4" s="151"/>
      <c r="G4" s="151"/>
      <c r="H4" s="151" t="s">
        <v>232</v>
      </c>
      <c r="I4" s="151"/>
      <c r="J4" s="151"/>
    </row>
    <row r="5" spans="1:13" x14ac:dyDescent="0.25">
      <c r="A5" s="34"/>
      <c r="B5" s="35" t="s">
        <v>224</v>
      </c>
      <c r="C5" s="35" t="s">
        <v>229</v>
      </c>
      <c r="D5" s="35" t="s">
        <v>230</v>
      </c>
      <c r="E5" s="35" t="s">
        <v>224</v>
      </c>
      <c r="F5" s="35" t="s">
        <v>229</v>
      </c>
      <c r="G5" s="35" t="s">
        <v>230</v>
      </c>
      <c r="H5" s="35" t="s">
        <v>224</v>
      </c>
      <c r="I5" s="35" t="s">
        <v>229</v>
      </c>
      <c r="J5" s="35" t="s">
        <v>230</v>
      </c>
    </row>
    <row r="6" spans="1:13" x14ac:dyDescent="0.25">
      <c r="A6" s="11" t="s">
        <v>227</v>
      </c>
      <c r="B6" s="121">
        <v>15</v>
      </c>
      <c r="C6" s="121">
        <v>5</v>
      </c>
      <c r="D6" s="121">
        <v>10</v>
      </c>
      <c r="E6" s="121">
        <v>7</v>
      </c>
      <c r="F6" s="121">
        <v>3</v>
      </c>
      <c r="G6" s="121">
        <v>4</v>
      </c>
      <c r="H6" s="121">
        <v>8</v>
      </c>
      <c r="I6" s="121">
        <v>2</v>
      </c>
      <c r="J6" s="121">
        <v>6</v>
      </c>
    </row>
    <row r="7" spans="1:13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5">
      <c r="A9" s="9"/>
      <c r="B9" s="9"/>
      <c r="C9" s="9"/>
      <c r="M9" s="9"/>
    </row>
    <row r="10" spans="1:13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24" spans="1:1" x14ac:dyDescent="0.25">
      <c r="A24" s="11" t="s">
        <v>329</v>
      </c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21"/>
  <sheetViews>
    <sheetView workbookViewId="0"/>
  </sheetViews>
  <sheetFormatPr baseColWidth="10" defaultColWidth="11.44140625" defaultRowHeight="13.2" x14ac:dyDescent="0.25"/>
  <cols>
    <col min="1" max="1" width="28.88671875" style="11" customWidth="1"/>
    <col min="2" max="4" width="11.44140625" style="11"/>
    <col min="5" max="10" width="9.33203125" style="11" customWidth="1"/>
    <col min="11" max="16384" width="11.44140625" style="11"/>
  </cols>
  <sheetData>
    <row r="1" spans="1:7" x14ac:dyDescent="0.25">
      <c r="A1" s="10" t="s">
        <v>658</v>
      </c>
    </row>
    <row r="2" spans="1:7" x14ac:dyDescent="0.25">
      <c r="A2" s="12" t="s">
        <v>659</v>
      </c>
    </row>
    <row r="4" spans="1:7" x14ac:dyDescent="0.25">
      <c r="A4" s="35"/>
      <c r="B4" s="35" t="s">
        <v>224</v>
      </c>
      <c r="C4" s="35" t="s">
        <v>247</v>
      </c>
      <c r="D4" s="35" t="s">
        <v>248</v>
      </c>
      <c r="E4" s="63"/>
      <c r="F4" s="63"/>
      <c r="G4" s="63"/>
    </row>
    <row r="5" spans="1:7" x14ac:dyDescent="0.25">
      <c r="A5" s="64" t="s">
        <v>224</v>
      </c>
      <c r="B5" s="122">
        <v>15</v>
      </c>
      <c r="C5" s="122">
        <v>8</v>
      </c>
      <c r="D5" s="122">
        <v>7</v>
      </c>
      <c r="E5" s="63"/>
      <c r="F5" s="63"/>
      <c r="G5" s="63"/>
    </row>
    <row r="6" spans="1:7" x14ac:dyDescent="0.25">
      <c r="A6" s="11" t="s">
        <v>305</v>
      </c>
      <c r="B6" s="127">
        <v>14</v>
      </c>
      <c r="C6" s="127">
        <v>8</v>
      </c>
      <c r="D6" s="127">
        <v>6</v>
      </c>
    </row>
    <row r="7" spans="1:7" x14ac:dyDescent="0.25">
      <c r="A7" s="21" t="s">
        <v>242</v>
      </c>
      <c r="B7" s="127">
        <f>B8+B9+B10</f>
        <v>14</v>
      </c>
      <c r="C7" s="127">
        <f t="shared" ref="C7:D7" si="0">C8+C9+C10</f>
        <v>8</v>
      </c>
      <c r="D7" s="127">
        <f t="shared" si="0"/>
        <v>6</v>
      </c>
    </row>
    <row r="8" spans="1:7" x14ac:dyDescent="0.25">
      <c r="A8" s="65" t="s">
        <v>245</v>
      </c>
      <c r="B8" s="127">
        <v>14</v>
      </c>
      <c r="C8" s="121">
        <v>8</v>
      </c>
      <c r="D8" s="121">
        <v>6</v>
      </c>
    </row>
    <row r="9" spans="1:7" x14ac:dyDescent="0.25">
      <c r="A9" s="65" t="s">
        <v>244</v>
      </c>
      <c r="B9" s="121">
        <v>0</v>
      </c>
      <c r="C9" s="121">
        <v>0</v>
      </c>
      <c r="D9" s="121">
        <v>0</v>
      </c>
    </row>
    <row r="10" spans="1:7" x14ac:dyDescent="0.25">
      <c r="A10" s="65" t="s">
        <v>246</v>
      </c>
      <c r="B10" s="121">
        <v>0</v>
      </c>
      <c r="C10" s="121">
        <v>0</v>
      </c>
      <c r="D10" s="121">
        <v>0</v>
      </c>
    </row>
    <row r="11" spans="1:7" x14ac:dyDescent="0.25">
      <c r="A11" s="21" t="s">
        <v>243</v>
      </c>
      <c r="B11" s="121">
        <v>0</v>
      </c>
      <c r="C11" s="121">
        <v>0</v>
      </c>
      <c r="D11" s="121">
        <v>0</v>
      </c>
    </row>
    <row r="12" spans="1:7" x14ac:dyDescent="0.25">
      <c r="A12" s="65" t="s">
        <v>244</v>
      </c>
      <c r="B12" s="121">
        <v>0</v>
      </c>
      <c r="C12" s="121">
        <v>0</v>
      </c>
      <c r="D12" s="121">
        <v>0</v>
      </c>
    </row>
    <row r="13" spans="1:7" x14ac:dyDescent="0.25">
      <c r="A13" s="65" t="s">
        <v>246</v>
      </c>
      <c r="B13" s="121">
        <v>0</v>
      </c>
      <c r="C13" s="121">
        <v>0</v>
      </c>
      <c r="D13" s="121">
        <v>0</v>
      </c>
    </row>
    <row r="14" spans="1:7" x14ac:dyDescent="0.25">
      <c r="A14" s="11" t="s">
        <v>306</v>
      </c>
      <c r="B14" s="127">
        <v>1</v>
      </c>
      <c r="C14" s="127">
        <v>0</v>
      </c>
      <c r="D14" s="127">
        <v>1</v>
      </c>
    </row>
    <row r="15" spans="1:7" x14ac:dyDescent="0.25">
      <c r="A15" s="21" t="s">
        <v>242</v>
      </c>
      <c r="B15" s="127">
        <v>1</v>
      </c>
      <c r="C15" s="127">
        <v>0</v>
      </c>
      <c r="D15" s="127">
        <v>1</v>
      </c>
    </row>
    <row r="16" spans="1:7" x14ac:dyDescent="0.25">
      <c r="A16" s="65" t="s">
        <v>245</v>
      </c>
      <c r="B16" s="127">
        <v>1</v>
      </c>
      <c r="C16" s="127">
        <v>0</v>
      </c>
      <c r="D16" s="127">
        <v>1</v>
      </c>
    </row>
    <row r="17" spans="1:4" x14ac:dyDescent="0.25">
      <c r="A17" s="65" t="s">
        <v>244</v>
      </c>
      <c r="B17" s="121">
        <v>0</v>
      </c>
      <c r="C17" s="121">
        <v>0</v>
      </c>
      <c r="D17" s="121">
        <v>0</v>
      </c>
    </row>
    <row r="18" spans="1:4" x14ac:dyDescent="0.25">
      <c r="A18" s="65" t="s">
        <v>246</v>
      </c>
      <c r="B18" s="121">
        <v>0</v>
      </c>
      <c r="C18" s="121">
        <v>0</v>
      </c>
      <c r="D18" s="121">
        <v>0</v>
      </c>
    </row>
    <row r="19" spans="1:4" x14ac:dyDescent="0.25">
      <c r="A19" s="21" t="s">
        <v>243</v>
      </c>
      <c r="B19" s="121">
        <v>0</v>
      </c>
      <c r="C19" s="121">
        <v>0</v>
      </c>
      <c r="D19" s="121">
        <v>0</v>
      </c>
    </row>
    <row r="20" spans="1:4" x14ac:dyDescent="0.25">
      <c r="A20" s="65" t="s">
        <v>244</v>
      </c>
      <c r="B20" s="121">
        <v>0</v>
      </c>
      <c r="C20" s="121">
        <v>0</v>
      </c>
      <c r="D20" s="121">
        <v>0</v>
      </c>
    </row>
    <row r="21" spans="1:4" x14ac:dyDescent="0.25">
      <c r="A21" s="65" t="s">
        <v>246</v>
      </c>
      <c r="B21" s="121">
        <v>0</v>
      </c>
      <c r="C21" s="121">
        <v>0</v>
      </c>
      <c r="D21" s="121">
        <v>0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9"/>
  <sheetViews>
    <sheetView workbookViewId="0"/>
  </sheetViews>
  <sheetFormatPr baseColWidth="10" defaultColWidth="11.44140625" defaultRowHeight="13.2" x14ac:dyDescent="0.25"/>
  <cols>
    <col min="1" max="1" width="11.44140625" style="11"/>
    <col min="2" max="10" width="10.109375" style="11" customWidth="1"/>
    <col min="11" max="16384" width="11.44140625" style="11"/>
  </cols>
  <sheetData>
    <row r="1" spans="1:10" x14ac:dyDescent="0.25">
      <c r="A1" s="10" t="s">
        <v>667</v>
      </c>
    </row>
    <row r="2" spans="1:10" x14ac:dyDescent="0.25">
      <c r="A2" s="12" t="s">
        <v>902</v>
      </c>
    </row>
    <row r="4" spans="1:10" x14ac:dyDescent="0.25">
      <c r="A4" s="13"/>
      <c r="B4" s="134" t="s">
        <v>228</v>
      </c>
      <c r="C4" s="135"/>
      <c r="D4" s="136"/>
      <c r="E4" s="134" t="s">
        <v>231</v>
      </c>
      <c r="F4" s="135"/>
      <c r="G4" s="136"/>
      <c r="H4" s="134" t="s">
        <v>232</v>
      </c>
      <c r="I4" s="135"/>
      <c r="J4" s="136"/>
    </row>
    <row r="5" spans="1:10" x14ac:dyDescent="0.25">
      <c r="A5" s="13"/>
      <c r="B5" s="14" t="s">
        <v>224</v>
      </c>
      <c r="C5" s="15" t="s">
        <v>229</v>
      </c>
      <c r="D5" s="16" t="s">
        <v>230</v>
      </c>
      <c r="E5" s="14" t="s">
        <v>224</v>
      </c>
      <c r="F5" s="15" t="s">
        <v>229</v>
      </c>
      <c r="G5" s="16" t="s">
        <v>230</v>
      </c>
      <c r="H5" s="14" t="s">
        <v>224</v>
      </c>
      <c r="I5" s="15" t="s">
        <v>229</v>
      </c>
      <c r="J5" s="16" t="s">
        <v>230</v>
      </c>
    </row>
    <row r="6" spans="1:10" x14ac:dyDescent="0.25">
      <c r="A6" s="11" t="s">
        <v>227</v>
      </c>
      <c r="B6" s="17">
        <v>6196</v>
      </c>
      <c r="C6" s="17">
        <v>3211</v>
      </c>
      <c r="D6" s="17">
        <v>2985</v>
      </c>
      <c r="E6" s="17">
        <v>3405</v>
      </c>
      <c r="F6" s="17">
        <v>1762</v>
      </c>
      <c r="G6" s="17">
        <v>1643</v>
      </c>
      <c r="H6" s="17">
        <v>2791</v>
      </c>
      <c r="I6" s="17">
        <v>1449</v>
      </c>
      <c r="J6" s="17">
        <v>1342</v>
      </c>
    </row>
    <row r="8" spans="1:10" x14ac:dyDescent="0.25">
      <c r="B8" s="18"/>
      <c r="C8" s="19"/>
      <c r="D8" s="18"/>
      <c r="E8" s="18"/>
      <c r="F8" s="18"/>
      <c r="G8" s="18"/>
      <c r="H8" s="100"/>
      <c r="I8" s="18"/>
      <c r="J8" s="18"/>
    </row>
    <row r="9" spans="1:10" x14ac:dyDescent="0.25">
      <c r="A9" s="9"/>
      <c r="B9" s="9"/>
      <c r="C9" s="9"/>
      <c r="D9" s="9"/>
      <c r="E9" s="9"/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N5"/>
  <sheetViews>
    <sheetView workbookViewId="0"/>
  </sheetViews>
  <sheetFormatPr baseColWidth="10" defaultColWidth="11.44140625" defaultRowHeight="13.2" x14ac:dyDescent="0.25"/>
  <cols>
    <col min="1" max="1" width="11.88671875" style="9" customWidth="1"/>
    <col min="2" max="10" width="9.33203125" style="9" customWidth="1"/>
    <col min="11" max="11" width="11.44140625" style="9"/>
    <col min="12" max="12" width="8.6640625" style="9" customWidth="1"/>
    <col min="13" max="13" width="10.5546875" style="9" customWidth="1"/>
    <col min="14" max="14" width="10.88671875" style="9" customWidth="1"/>
    <col min="15" max="16384" width="11.44140625" style="9"/>
  </cols>
  <sheetData>
    <row r="1" spans="1:14" x14ac:dyDescent="0.25">
      <c r="A1" s="59" t="s">
        <v>660</v>
      </c>
    </row>
    <row r="2" spans="1:14" x14ac:dyDescent="0.25">
      <c r="A2" s="61" t="s">
        <v>661</v>
      </c>
    </row>
    <row r="4" spans="1:14" ht="25.5" customHeight="1" x14ac:dyDescent="0.25">
      <c r="A4" s="62"/>
      <c r="B4" s="66" t="s">
        <v>99</v>
      </c>
      <c r="C4" s="66" t="s">
        <v>233</v>
      </c>
      <c r="D4" s="66" t="s">
        <v>234</v>
      </c>
      <c r="E4" s="66" t="s">
        <v>235</v>
      </c>
      <c r="F4" s="66" t="s">
        <v>53</v>
      </c>
      <c r="G4" s="66" t="s">
        <v>302</v>
      </c>
      <c r="H4" s="66" t="s">
        <v>236</v>
      </c>
      <c r="I4" s="66" t="s">
        <v>237</v>
      </c>
      <c r="J4" s="66" t="s">
        <v>238</v>
      </c>
      <c r="K4" s="66" t="s">
        <v>239</v>
      </c>
      <c r="L4" s="66" t="s">
        <v>54</v>
      </c>
      <c r="M4" s="66" t="s">
        <v>240</v>
      </c>
      <c r="N4" s="66" t="s">
        <v>241</v>
      </c>
    </row>
    <row r="5" spans="1:14" x14ac:dyDescent="0.25">
      <c r="A5" s="9" t="s">
        <v>227</v>
      </c>
      <c r="B5" s="121">
        <v>15</v>
      </c>
      <c r="C5" s="121">
        <v>2</v>
      </c>
      <c r="D5" s="121">
        <v>0</v>
      </c>
      <c r="E5" s="121">
        <v>1</v>
      </c>
      <c r="F5" s="121">
        <v>1</v>
      </c>
      <c r="G5" s="121">
        <v>1</v>
      </c>
      <c r="H5" s="121">
        <v>2</v>
      </c>
      <c r="I5" s="121">
        <v>1</v>
      </c>
      <c r="J5" s="121">
        <v>0</v>
      </c>
      <c r="K5" s="121">
        <v>1</v>
      </c>
      <c r="L5" s="121">
        <v>3</v>
      </c>
      <c r="M5" s="121">
        <v>1</v>
      </c>
      <c r="N5" s="121">
        <v>2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K5"/>
  <sheetViews>
    <sheetView workbookViewId="0"/>
  </sheetViews>
  <sheetFormatPr baseColWidth="10" defaultColWidth="11.44140625" defaultRowHeight="13.2" x14ac:dyDescent="0.25"/>
  <cols>
    <col min="1" max="2" width="11.44140625" style="9"/>
    <col min="3" max="3" width="12.33203125" style="9" customWidth="1"/>
    <col min="4" max="10" width="11.44140625" style="9"/>
    <col min="11" max="11" width="13.6640625" style="9" customWidth="1"/>
    <col min="12" max="16384" width="11.44140625" style="9"/>
  </cols>
  <sheetData>
    <row r="1" spans="1:11" x14ac:dyDescent="0.25">
      <c r="A1" s="59" t="s">
        <v>663</v>
      </c>
    </row>
    <row r="2" spans="1:11" x14ac:dyDescent="0.25">
      <c r="A2" s="61" t="s">
        <v>662</v>
      </c>
    </row>
    <row r="3" spans="1:11" s="11" customFormat="1" ht="10.5" customHeight="1" x14ac:dyDescent="0.25"/>
    <row r="4" spans="1:11" s="11" customFormat="1" ht="26.25" customHeight="1" x14ac:dyDescent="0.25">
      <c r="A4" s="50"/>
      <c r="B4" s="66" t="s">
        <v>224</v>
      </c>
      <c r="C4" s="36" t="s">
        <v>353</v>
      </c>
      <c r="D4" s="36" t="s">
        <v>354</v>
      </c>
      <c r="E4" s="36" t="s">
        <v>355</v>
      </c>
      <c r="F4" s="36" t="s">
        <v>356</v>
      </c>
      <c r="G4" s="36" t="s">
        <v>357</v>
      </c>
      <c r="H4" s="36" t="s">
        <v>358</v>
      </c>
      <c r="I4" s="36" t="s">
        <v>359</v>
      </c>
      <c r="J4" s="36" t="s">
        <v>360</v>
      </c>
      <c r="K4" s="36" t="s">
        <v>361</v>
      </c>
    </row>
    <row r="5" spans="1:11" s="11" customFormat="1" x14ac:dyDescent="0.25">
      <c r="A5" s="49" t="s">
        <v>224</v>
      </c>
      <c r="B5" s="17">
        <v>15</v>
      </c>
      <c r="C5" s="17">
        <v>0</v>
      </c>
      <c r="D5" s="17">
        <v>0</v>
      </c>
      <c r="E5" s="17">
        <v>1</v>
      </c>
      <c r="F5" s="17">
        <v>1</v>
      </c>
      <c r="G5" s="17">
        <v>7</v>
      </c>
      <c r="H5" s="17">
        <v>4</v>
      </c>
      <c r="I5" s="17">
        <v>2</v>
      </c>
      <c r="J5" s="17">
        <v>0</v>
      </c>
      <c r="K5" s="127">
        <v>0</v>
      </c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G5"/>
  <sheetViews>
    <sheetView workbookViewId="0"/>
  </sheetViews>
  <sheetFormatPr baseColWidth="10" defaultColWidth="11.44140625" defaultRowHeight="13.2" x14ac:dyDescent="0.25"/>
  <cols>
    <col min="1" max="2" width="11.44140625" style="9"/>
    <col min="3" max="3" width="12.88671875" style="9" customWidth="1"/>
    <col min="4" max="6" width="11.44140625" style="9"/>
    <col min="7" max="7" width="12.5546875" style="9" customWidth="1"/>
    <col min="8" max="16384" width="11.44140625" style="9"/>
  </cols>
  <sheetData>
    <row r="1" spans="1:7" x14ac:dyDescent="0.25">
      <c r="A1" s="59" t="s">
        <v>664</v>
      </c>
    </row>
    <row r="2" spans="1:7" x14ac:dyDescent="0.25">
      <c r="A2" s="61" t="s">
        <v>665</v>
      </c>
    </row>
    <row r="3" spans="1:7" s="11" customFormat="1" ht="10.5" customHeight="1" x14ac:dyDescent="0.25"/>
    <row r="4" spans="1:7" s="11" customFormat="1" ht="26.25" customHeight="1" x14ac:dyDescent="0.25">
      <c r="A4" s="50"/>
      <c r="B4" s="66" t="s">
        <v>224</v>
      </c>
      <c r="C4" s="36" t="s">
        <v>366</v>
      </c>
      <c r="D4" s="36" t="s">
        <v>367</v>
      </c>
      <c r="E4" s="36" t="s">
        <v>368</v>
      </c>
      <c r="F4" s="36" t="s">
        <v>387</v>
      </c>
      <c r="G4" s="36" t="s">
        <v>388</v>
      </c>
    </row>
    <row r="5" spans="1:7" x14ac:dyDescent="0.25">
      <c r="A5" s="9" t="s">
        <v>224</v>
      </c>
      <c r="B5" s="121">
        <v>15</v>
      </c>
      <c r="C5" s="121">
        <v>0</v>
      </c>
      <c r="D5" s="121">
        <v>4</v>
      </c>
      <c r="E5" s="121">
        <v>3</v>
      </c>
      <c r="F5" s="121">
        <v>8</v>
      </c>
      <c r="G5" s="121">
        <v>0</v>
      </c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26"/>
  <sheetViews>
    <sheetView workbookViewId="0"/>
  </sheetViews>
  <sheetFormatPr baseColWidth="10" defaultColWidth="11.44140625" defaultRowHeight="13.2" x14ac:dyDescent="0.25"/>
  <cols>
    <col min="1" max="16384" width="11.44140625" style="9"/>
  </cols>
  <sheetData>
    <row r="1" spans="1:1" x14ac:dyDescent="0.25">
      <c r="A1" s="59" t="s">
        <v>776</v>
      </c>
    </row>
    <row r="2" spans="1:1" x14ac:dyDescent="0.25">
      <c r="A2" s="9" t="s">
        <v>610</v>
      </c>
    </row>
    <row r="3" spans="1:1" x14ac:dyDescent="0.25">
      <c r="A3" s="9" t="s">
        <v>611</v>
      </c>
    </row>
    <row r="4" spans="1:1" x14ac:dyDescent="0.25">
      <c r="A4" s="9" t="s">
        <v>323</v>
      </c>
    </row>
    <row r="5" spans="1:1" x14ac:dyDescent="0.25">
      <c r="A5" s="9" t="s">
        <v>756</v>
      </c>
    </row>
    <row r="6" spans="1:1" x14ac:dyDescent="0.25">
      <c r="A6" s="9" t="s">
        <v>307</v>
      </c>
    </row>
    <row r="7" spans="1:1" x14ac:dyDescent="0.25">
      <c r="A7" s="9" t="s">
        <v>750</v>
      </c>
    </row>
    <row r="8" spans="1:1" x14ac:dyDescent="0.25">
      <c r="A8" s="9" t="s">
        <v>308</v>
      </c>
    </row>
    <row r="10" spans="1:1" ht="13.8" x14ac:dyDescent="0.3">
      <c r="A10" s="60" t="s">
        <v>275</v>
      </c>
    </row>
    <row r="11" spans="1:1" x14ac:dyDescent="0.25">
      <c r="A11" s="61" t="s">
        <v>932</v>
      </c>
    </row>
    <row r="12" spans="1:1" x14ac:dyDescent="0.25">
      <c r="A12" s="61" t="s">
        <v>933</v>
      </c>
    </row>
    <row r="13" spans="1:1" x14ac:dyDescent="0.25">
      <c r="A13" s="61" t="s">
        <v>324</v>
      </c>
    </row>
    <row r="14" spans="1:1" x14ac:dyDescent="0.25">
      <c r="A14" s="61" t="s">
        <v>757</v>
      </c>
    </row>
    <row r="15" spans="1:1" x14ac:dyDescent="0.25">
      <c r="A15" s="61" t="s">
        <v>309</v>
      </c>
    </row>
    <row r="16" spans="1:1" x14ac:dyDescent="0.25">
      <c r="A16" s="61" t="s">
        <v>751</v>
      </c>
    </row>
    <row r="17" spans="1:1" x14ac:dyDescent="0.25">
      <c r="A17" s="61" t="s">
        <v>310</v>
      </c>
    </row>
    <row r="20" spans="1:1" x14ac:dyDescent="0.25">
      <c r="A20" s="68"/>
    </row>
    <row r="21" spans="1:1" x14ac:dyDescent="0.25">
      <c r="A21" s="68"/>
    </row>
    <row r="22" spans="1:1" x14ac:dyDescent="0.25">
      <c r="A22" s="68"/>
    </row>
    <row r="23" spans="1:1" x14ac:dyDescent="0.25">
      <c r="A23" s="68"/>
    </row>
    <row r="24" spans="1:1" x14ac:dyDescent="0.25">
      <c r="A24" s="68" t="s">
        <v>329</v>
      </c>
    </row>
    <row r="25" spans="1:1" x14ac:dyDescent="0.25">
      <c r="A25" s="68"/>
    </row>
    <row r="26" spans="1:1" x14ac:dyDescent="0.25">
      <c r="A26" s="68"/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M20"/>
  <sheetViews>
    <sheetView workbookViewId="0"/>
  </sheetViews>
  <sheetFormatPr baseColWidth="10" defaultColWidth="11.44140625" defaultRowHeight="13.2" x14ac:dyDescent="0.25"/>
  <cols>
    <col min="1" max="1" width="15.5546875" style="11" customWidth="1"/>
    <col min="2" max="13" width="9.6640625" style="11" customWidth="1"/>
    <col min="14" max="16384" width="11.44140625" style="11"/>
  </cols>
  <sheetData>
    <row r="1" spans="1:13" x14ac:dyDescent="0.25">
      <c r="A1" s="59" t="s">
        <v>701</v>
      </c>
    </row>
    <row r="2" spans="1:13" x14ac:dyDescent="0.25">
      <c r="A2" s="61" t="s">
        <v>916</v>
      </c>
    </row>
    <row r="4" spans="1:13" x14ac:dyDescent="0.25">
      <c r="A4" s="34"/>
      <c r="B4" s="151" t="s">
        <v>265</v>
      </c>
      <c r="C4" s="151"/>
      <c r="D4" s="151"/>
      <c r="E4" s="151" t="s">
        <v>627</v>
      </c>
      <c r="F4" s="151"/>
      <c r="G4" s="151"/>
      <c r="H4" s="151" t="s">
        <v>100</v>
      </c>
      <c r="I4" s="151"/>
      <c r="J4" s="151"/>
      <c r="K4" s="151" t="s">
        <v>101</v>
      </c>
      <c r="L4" s="151"/>
      <c r="M4" s="151"/>
    </row>
    <row r="5" spans="1:13" ht="17.25" customHeight="1" x14ac:dyDescent="0.25">
      <c r="A5" s="34"/>
      <c r="B5" s="69" t="s">
        <v>99</v>
      </c>
      <c r="C5" s="69" t="s">
        <v>264</v>
      </c>
      <c r="D5" s="69" t="s">
        <v>248</v>
      </c>
      <c r="E5" s="69" t="s">
        <v>99</v>
      </c>
      <c r="F5" s="69" t="s">
        <v>264</v>
      </c>
      <c r="G5" s="69" t="s">
        <v>248</v>
      </c>
      <c r="H5" s="69" t="s">
        <v>99</v>
      </c>
      <c r="I5" s="69" t="s">
        <v>264</v>
      </c>
      <c r="J5" s="69" t="s">
        <v>248</v>
      </c>
      <c r="K5" s="69" t="s">
        <v>99</v>
      </c>
      <c r="L5" s="69" t="s">
        <v>264</v>
      </c>
      <c r="M5" s="69" t="s">
        <v>248</v>
      </c>
    </row>
    <row r="6" spans="1:13" x14ac:dyDescent="0.25">
      <c r="A6" s="10" t="s">
        <v>224</v>
      </c>
      <c r="B6" s="23">
        <v>8253</v>
      </c>
      <c r="C6" s="53">
        <v>7606</v>
      </c>
      <c r="D6" s="53">
        <v>647</v>
      </c>
      <c r="E6" s="53">
        <v>8045</v>
      </c>
      <c r="F6" s="53">
        <v>7530</v>
      </c>
      <c r="G6" s="53">
        <v>515</v>
      </c>
      <c r="H6" s="53">
        <v>205</v>
      </c>
      <c r="I6" s="53">
        <v>76</v>
      </c>
      <c r="J6" s="53">
        <v>129</v>
      </c>
      <c r="K6" s="53">
        <v>3</v>
      </c>
      <c r="L6" s="53">
        <v>0</v>
      </c>
      <c r="M6" s="53">
        <v>3</v>
      </c>
    </row>
    <row r="7" spans="1:13" x14ac:dyDescent="0.25">
      <c r="A7" s="11" t="s">
        <v>266</v>
      </c>
      <c r="B7" s="22">
        <v>1</v>
      </c>
      <c r="C7" s="17">
        <v>0</v>
      </c>
      <c r="D7" s="17">
        <v>1</v>
      </c>
      <c r="E7" s="17">
        <v>1</v>
      </c>
      <c r="F7" s="17">
        <v>0</v>
      </c>
      <c r="G7" s="17">
        <v>1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</row>
    <row r="8" spans="1:13" x14ac:dyDescent="0.25">
      <c r="A8" s="11" t="s">
        <v>102</v>
      </c>
      <c r="B8" s="22">
        <v>177</v>
      </c>
      <c r="C8" s="17">
        <v>165</v>
      </c>
      <c r="D8" s="17">
        <v>12</v>
      </c>
      <c r="E8" s="17">
        <v>176</v>
      </c>
      <c r="F8" s="17">
        <v>165</v>
      </c>
      <c r="G8" s="17">
        <v>11</v>
      </c>
      <c r="H8" s="17">
        <v>0</v>
      </c>
      <c r="I8" s="17">
        <v>0</v>
      </c>
      <c r="J8" s="17">
        <v>0</v>
      </c>
      <c r="K8" s="17">
        <v>1</v>
      </c>
      <c r="L8" s="17">
        <v>0</v>
      </c>
      <c r="M8" s="17">
        <v>1</v>
      </c>
    </row>
    <row r="9" spans="1:13" x14ac:dyDescent="0.25">
      <c r="A9" s="11" t="s">
        <v>103</v>
      </c>
      <c r="B9" s="22">
        <v>440</v>
      </c>
      <c r="C9" s="17">
        <v>416</v>
      </c>
      <c r="D9" s="17">
        <v>24</v>
      </c>
      <c r="E9" s="17">
        <v>440</v>
      </c>
      <c r="F9" s="17">
        <v>416</v>
      </c>
      <c r="G9" s="17">
        <v>24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</row>
    <row r="10" spans="1:13" x14ac:dyDescent="0.25">
      <c r="A10" s="11" t="s">
        <v>104</v>
      </c>
      <c r="B10" s="22">
        <v>1192</v>
      </c>
      <c r="C10" s="17">
        <v>1107</v>
      </c>
      <c r="D10" s="17">
        <v>85</v>
      </c>
      <c r="E10" s="17">
        <v>1166</v>
      </c>
      <c r="F10" s="17">
        <v>1096</v>
      </c>
      <c r="G10" s="17">
        <v>70</v>
      </c>
      <c r="H10" s="17">
        <v>26</v>
      </c>
      <c r="I10" s="17">
        <v>11</v>
      </c>
      <c r="J10" s="17">
        <v>15</v>
      </c>
      <c r="K10" s="17">
        <v>0</v>
      </c>
      <c r="L10" s="17">
        <v>0</v>
      </c>
      <c r="M10" s="17">
        <v>0</v>
      </c>
    </row>
    <row r="11" spans="1:13" x14ac:dyDescent="0.25">
      <c r="A11" s="11" t="s">
        <v>105</v>
      </c>
      <c r="B11" s="22">
        <v>2752</v>
      </c>
      <c r="C11" s="17">
        <v>2560</v>
      </c>
      <c r="D11" s="17">
        <v>192</v>
      </c>
      <c r="E11" s="17">
        <v>2695</v>
      </c>
      <c r="F11" s="17">
        <v>2537</v>
      </c>
      <c r="G11" s="17">
        <v>158</v>
      </c>
      <c r="H11" s="17">
        <v>55</v>
      </c>
      <c r="I11" s="17">
        <v>23</v>
      </c>
      <c r="J11" s="17">
        <v>32</v>
      </c>
      <c r="K11" s="17">
        <v>2</v>
      </c>
      <c r="L11" s="17">
        <v>0</v>
      </c>
      <c r="M11" s="17">
        <v>2</v>
      </c>
    </row>
    <row r="12" spans="1:13" x14ac:dyDescent="0.25">
      <c r="A12" s="11" t="s">
        <v>106</v>
      </c>
      <c r="B12" s="22">
        <v>2808</v>
      </c>
      <c r="C12" s="17">
        <v>2587</v>
      </c>
      <c r="D12" s="17">
        <v>221</v>
      </c>
      <c r="E12" s="17">
        <v>2727</v>
      </c>
      <c r="F12" s="17">
        <v>2558</v>
      </c>
      <c r="G12" s="17">
        <v>169</v>
      </c>
      <c r="H12" s="17">
        <v>81</v>
      </c>
      <c r="I12" s="17">
        <v>29</v>
      </c>
      <c r="J12" s="17">
        <v>52</v>
      </c>
      <c r="K12" s="17">
        <v>0</v>
      </c>
      <c r="L12" s="17">
        <v>0</v>
      </c>
      <c r="M12" s="17">
        <v>0</v>
      </c>
    </row>
    <row r="13" spans="1:13" x14ac:dyDescent="0.25">
      <c r="A13" s="11" t="s">
        <v>107</v>
      </c>
      <c r="B13" s="22">
        <v>810</v>
      </c>
      <c r="C13" s="17">
        <v>710</v>
      </c>
      <c r="D13" s="17">
        <v>100</v>
      </c>
      <c r="E13" s="17">
        <v>774</v>
      </c>
      <c r="F13" s="17">
        <v>700</v>
      </c>
      <c r="G13" s="17">
        <v>74</v>
      </c>
      <c r="H13" s="17">
        <v>36</v>
      </c>
      <c r="I13" s="17">
        <v>10</v>
      </c>
      <c r="J13" s="17">
        <v>26</v>
      </c>
      <c r="K13" s="17">
        <v>0</v>
      </c>
      <c r="L13" s="17">
        <v>0</v>
      </c>
      <c r="M13" s="17">
        <v>0</v>
      </c>
    </row>
    <row r="14" spans="1:13" x14ac:dyDescent="0.25">
      <c r="A14" s="11" t="s">
        <v>108</v>
      </c>
      <c r="B14" s="22">
        <v>73</v>
      </c>
      <c r="C14" s="17">
        <v>61</v>
      </c>
      <c r="D14" s="17">
        <v>12</v>
      </c>
      <c r="E14" s="17">
        <v>66</v>
      </c>
      <c r="F14" s="17">
        <v>58</v>
      </c>
      <c r="G14" s="17">
        <v>8</v>
      </c>
      <c r="H14" s="17">
        <v>7</v>
      </c>
      <c r="I14" s="17">
        <v>3</v>
      </c>
      <c r="J14" s="17">
        <v>4</v>
      </c>
      <c r="K14" s="17">
        <v>0</v>
      </c>
      <c r="L14" s="17">
        <v>0</v>
      </c>
      <c r="M14" s="17">
        <v>0</v>
      </c>
    </row>
    <row r="15" spans="1:13" x14ac:dyDescent="0.25">
      <c r="A15" s="11" t="s">
        <v>267</v>
      </c>
      <c r="B15" s="22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</row>
    <row r="19" spans="3:12" x14ac:dyDescent="0.25"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3:12" x14ac:dyDescent="0.25">
      <c r="C20" s="22"/>
      <c r="D20" s="22"/>
      <c r="E20" s="22"/>
      <c r="F20" s="22"/>
      <c r="G20" s="22"/>
      <c r="H20" s="22"/>
      <c r="I20" s="22"/>
      <c r="J20" s="22"/>
      <c r="K20" s="22"/>
      <c r="L20" s="22"/>
    </row>
  </sheetData>
  <mergeCells count="4">
    <mergeCell ref="B4:D4"/>
    <mergeCell ref="E4:G4"/>
    <mergeCell ref="H4:J4"/>
    <mergeCell ref="K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N15"/>
  <sheetViews>
    <sheetView workbookViewId="0"/>
  </sheetViews>
  <sheetFormatPr baseColWidth="10" defaultColWidth="11.44140625" defaultRowHeight="13.2" x14ac:dyDescent="0.25"/>
  <cols>
    <col min="1" max="1" width="15" style="11" customWidth="1"/>
    <col min="2" max="3" width="8.6640625" style="11" customWidth="1"/>
    <col min="4" max="4" width="9.44140625" style="11" bestFit="1" customWidth="1"/>
    <col min="5" max="6" width="8.6640625" style="11" customWidth="1"/>
    <col min="7" max="7" width="9.44140625" style="11" bestFit="1" customWidth="1"/>
    <col min="8" max="9" width="8.6640625" style="11" customWidth="1"/>
    <col min="10" max="10" width="9.44140625" style="11" bestFit="1" customWidth="1"/>
    <col min="11" max="12" width="8.6640625" style="11" customWidth="1"/>
    <col min="13" max="13" width="9.44140625" style="11" bestFit="1" customWidth="1"/>
    <col min="14" max="16384" width="11.44140625" style="11"/>
  </cols>
  <sheetData>
    <row r="1" spans="1:14" x14ac:dyDescent="0.25">
      <c r="A1" s="59" t="s">
        <v>702</v>
      </c>
    </row>
    <row r="2" spans="1:14" x14ac:dyDescent="0.25">
      <c r="A2" s="61" t="s">
        <v>917</v>
      </c>
    </row>
    <row r="4" spans="1:14" x14ac:dyDescent="0.25">
      <c r="A4" s="34"/>
      <c r="B4" s="151" t="s">
        <v>265</v>
      </c>
      <c r="C4" s="151"/>
      <c r="D4" s="151"/>
      <c r="E4" s="151" t="s">
        <v>627</v>
      </c>
      <c r="F4" s="151"/>
      <c r="G4" s="151"/>
      <c r="H4" s="151" t="s">
        <v>100</v>
      </c>
      <c r="I4" s="151"/>
      <c r="J4" s="151"/>
      <c r="K4" s="151" t="s">
        <v>101</v>
      </c>
      <c r="L4" s="151"/>
      <c r="M4" s="151"/>
    </row>
    <row r="5" spans="1:14" x14ac:dyDescent="0.25">
      <c r="A5" s="34"/>
      <c r="B5" s="69" t="s">
        <v>99</v>
      </c>
      <c r="C5" s="69" t="s">
        <v>264</v>
      </c>
      <c r="D5" s="69" t="s">
        <v>248</v>
      </c>
      <c r="E5" s="69" t="s">
        <v>99</v>
      </c>
      <c r="F5" s="69" t="s">
        <v>264</v>
      </c>
      <c r="G5" s="69" t="s">
        <v>248</v>
      </c>
      <c r="H5" s="69" t="s">
        <v>99</v>
      </c>
      <c r="I5" s="69" t="s">
        <v>264</v>
      </c>
      <c r="J5" s="69" t="s">
        <v>248</v>
      </c>
      <c r="K5" s="69" t="s">
        <v>99</v>
      </c>
      <c r="L5" s="69" t="s">
        <v>264</v>
      </c>
      <c r="M5" s="69" t="s">
        <v>248</v>
      </c>
    </row>
    <row r="6" spans="1:14" x14ac:dyDescent="0.25">
      <c r="A6" s="10" t="s">
        <v>224</v>
      </c>
      <c r="B6" s="53">
        <v>6075</v>
      </c>
      <c r="C6" s="53">
        <v>5654</v>
      </c>
      <c r="D6" s="53">
        <v>421</v>
      </c>
      <c r="E6" s="53">
        <v>5941</v>
      </c>
      <c r="F6" s="53">
        <v>5604</v>
      </c>
      <c r="G6" s="53">
        <v>337</v>
      </c>
      <c r="H6" s="53">
        <v>132</v>
      </c>
      <c r="I6" s="53">
        <v>50</v>
      </c>
      <c r="J6" s="53">
        <v>82</v>
      </c>
      <c r="K6" s="53">
        <v>2</v>
      </c>
      <c r="L6" s="53">
        <v>0</v>
      </c>
      <c r="M6" s="53">
        <v>2</v>
      </c>
      <c r="N6" s="127"/>
    </row>
    <row r="7" spans="1:14" x14ac:dyDescent="0.25">
      <c r="A7" s="11" t="s">
        <v>266</v>
      </c>
      <c r="B7" s="17">
        <v>1</v>
      </c>
      <c r="C7" s="17">
        <v>0</v>
      </c>
      <c r="D7" s="17">
        <v>1</v>
      </c>
      <c r="E7" s="17">
        <v>1</v>
      </c>
      <c r="F7" s="17">
        <v>0</v>
      </c>
      <c r="G7" s="17">
        <v>1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27"/>
    </row>
    <row r="8" spans="1:14" x14ac:dyDescent="0.25">
      <c r="A8" s="11" t="s">
        <v>102</v>
      </c>
      <c r="B8" s="17">
        <v>114</v>
      </c>
      <c r="C8" s="17">
        <v>111</v>
      </c>
      <c r="D8" s="17">
        <v>3</v>
      </c>
      <c r="E8" s="17">
        <v>114</v>
      </c>
      <c r="F8" s="17">
        <v>111</v>
      </c>
      <c r="G8" s="17">
        <v>3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27"/>
    </row>
    <row r="9" spans="1:14" x14ac:dyDescent="0.25">
      <c r="A9" s="11" t="s">
        <v>103</v>
      </c>
      <c r="B9" s="17">
        <v>345</v>
      </c>
      <c r="C9" s="17">
        <v>328</v>
      </c>
      <c r="D9" s="17">
        <v>17</v>
      </c>
      <c r="E9" s="17">
        <v>345</v>
      </c>
      <c r="F9" s="17">
        <v>328</v>
      </c>
      <c r="G9" s="17">
        <v>17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27"/>
    </row>
    <row r="10" spans="1:14" x14ac:dyDescent="0.25">
      <c r="A10" s="11" t="s">
        <v>104</v>
      </c>
      <c r="B10" s="17">
        <v>883</v>
      </c>
      <c r="C10" s="17">
        <v>835</v>
      </c>
      <c r="D10" s="17">
        <v>48</v>
      </c>
      <c r="E10" s="17">
        <v>865</v>
      </c>
      <c r="F10" s="17">
        <v>828</v>
      </c>
      <c r="G10" s="17">
        <v>37</v>
      </c>
      <c r="H10" s="17">
        <v>18</v>
      </c>
      <c r="I10" s="17">
        <v>7</v>
      </c>
      <c r="J10" s="17">
        <v>11</v>
      </c>
      <c r="K10" s="17">
        <v>0</v>
      </c>
      <c r="L10" s="17">
        <v>0</v>
      </c>
      <c r="M10" s="17">
        <v>0</v>
      </c>
      <c r="N10" s="127"/>
    </row>
    <row r="11" spans="1:14" x14ac:dyDescent="0.25">
      <c r="A11" s="11" t="s">
        <v>105</v>
      </c>
      <c r="B11" s="17">
        <v>2020</v>
      </c>
      <c r="C11" s="17">
        <v>1884</v>
      </c>
      <c r="D11" s="17">
        <v>136</v>
      </c>
      <c r="E11" s="17">
        <v>1981</v>
      </c>
      <c r="F11" s="17">
        <v>1869</v>
      </c>
      <c r="G11" s="17">
        <v>112</v>
      </c>
      <c r="H11" s="17">
        <v>37</v>
      </c>
      <c r="I11" s="17">
        <v>15</v>
      </c>
      <c r="J11" s="17">
        <v>22</v>
      </c>
      <c r="K11" s="17">
        <v>2</v>
      </c>
      <c r="L11" s="17">
        <v>0</v>
      </c>
      <c r="M11" s="17">
        <v>2</v>
      </c>
      <c r="N11" s="127"/>
    </row>
    <row r="12" spans="1:14" x14ac:dyDescent="0.25">
      <c r="A12" s="11" t="s">
        <v>106</v>
      </c>
      <c r="B12" s="17">
        <v>2079</v>
      </c>
      <c r="C12" s="17">
        <v>1934</v>
      </c>
      <c r="D12" s="17">
        <v>145</v>
      </c>
      <c r="E12" s="17">
        <v>2029</v>
      </c>
      <c r="F12" s="17">
        <v>1916</v>
      </c>
      <c r="G12" s="17">
        <v>113</v>
      </c>
      <c r="H12" s="17">
        <v>50</v>
      </c>
      <c r="I12" s="17">
        <v>18</v>
      </c>
      <c r="J12" s="17">
        <v>32</v>
      </c>
      <c r="K12" s="17">
        <v>0</v>
      </c>
      <c r="L12" s="17">
        <v>0</v>
      </c>
      <c r="M12" s="17">
        <v>0</v>
      </c>
      <c r="N12" s="127"/>
    </row>
    <row r="13" spans="1:14" x14ac:dyDescent="0.25">
      <c r="A13" s="11" t="s">
        <v>107</v>
      </c>
      <c r="B13" s="17">
        <v>575</v>
      </c>
      <c r="C13" s="17">
        <v>513</v>
      </c>
      <c r="D13" s="17">
        <v>62</v>
      </c>
      <c r="E13" s="17">
        <v>555</v>
      </c>
      <c r="F13" s="17">
        <v>506</v>
      </c>
      <c r="G13" s="17">
        <v>49</v>
      </c>
      <c r="H13" s="17">
        <v>20</v>
      </c>
      <c r="I13" s="17">
        <v>7</v>
      </c>
      <c r="J13" s="17">
        <v>13</v>
      </c>
      <c r="K13" s="17">
        <v>0</v>
      </c>
      <c r="L13" s="17">
        <v>0</v>
      </c>
      <c r="M13" s="17">
        <v>0</v>
      </c>
      <c r="N13" s="127"/>
    </row>
    <row r="14" spans="1:14" x14ac:dyDescent="0.25">
      <c r="A14" s="11" t="s">
        <v>108</v>
      </c>
      <c r="B14" s="17">
        <v>58</v>
      </c>
      <c r="C14" s="17">
        <v>49</v>
      </c>
      <c r="D14" s="17">
        <v>9</v>
      </c>
      <c r="E14" s="17">
        <v>51</v>
      </c>
      <c r="F14" s="17">
        <v>46</v>
      </c>
      <c r="G14" s="17">
        <v>5</v>
      </c>
      <c r="H14" s="17">
        <v>7</v>
      </c>
      <c r="I14" s="17">
        <v>3</v>
      </c>
      <c r="J14" s="17">
        <v>4</v>
      </c>
      <c r="K14" s="17">
        <v>0</v>
      </c>
      <c r="L14" s="17">
        <v>0</v>
      </c>
      <c r="M14" s="17">
        <v>0</v>
      </c>
      <c r="N14" s="127"/>
    </row>
    <row r="15" spans="1:14" x14ac:dyDescent="0.25">
      <c r="A15" s="11" t="s">
        <v>267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27"/>
    </row>
  </sheetData>
  <mergeCells count="4">
    <mergeCell ref="B4:D4"/>
    <mergeCell ref="E4:G4"/>
    <mergeCell ref="H4:J4"/>
    <mergeCell ref="K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N5"/>
  <sheetViews>
    <sheetView workbookViewId="0"/>
  </sheetViews>
  <sheetFormatPr baseColWidth="10" defaultColWidth="11.44140625" defaultRowHeight="13.2" x14ac:dyDescent="0.25"/>
  <cols>
    <col min="1" max="1" width="9.88671875" style="11" customWidth="1"/>
    <col min="2" max="10" width="9.44140625" style="11" customWidth="1"/>
    <col min="11" max="11" width="11.44140625" style="11"/>
    <col min="12" max="12" width="9.44140625" style="11" customWidth="1"/>
    <col min="13" max="13" width="10.88671875" style="11" customWidth="1"/>
    <col min="14" max="14" width="10.44140625" style="11" customWidth="1"/>
    <col min="15" max="16384" width="11.44140625" style="11"/>
  </cols>
  <sheetData>
    <row r="1" spans="1:14" x14ac:dyDescent="0.25">
      <c r="A1" s="10" t="s">
        <v>703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4" x14ac:dyDescent="0.25">
      <c r="A2" s="12" t="s">
        <v>704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4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4" x14ac:dyDescent="0.25">
      <c r="A4" s="34"/>
      <c r="B4" s="27" t="s">
        <v>224</v>
      </c>
      <c r="C4" s="27" t="s">
        <v>233</v>
      </c>
      <c r="D4" s="27" t="s">
        <v>234</v>
      </c>
      <c r="E4" s="27" t="s">
        <v>235</v>
      </c>
      <c r="F4" s="27" t="s">
        <v>53</v>
      </c>
      <c r="G4" s="27" t="s">
        <v>302</v>
      </c>
      <c r="H4" s="27" t="s">
        <v>236</v>
      </c>
      <c r="I4" s="27" t="s">
        <v>237</v>
      </c>
      <c r="J4" s="27" t="s">
        <v>238</v>
      </c>
      <c r="K4" s="27" t="s">
        <v>239</v>
      </c>
      <c r="L4" s="27" t="s">
        <v>54</v>
      </c>
      <c r="M4" s="27" t="s">
        <v>240</v>
      </c>
      <c r="N4" s="27" t="s">
        <v>241</v>
      </c>
    </row>
    <row r="5" spans="1:14" x14ac:dyDescent="0.25">
      <c r="A5" s="11" t="s">
        <v>227</v>
      </c>
      <c r="B5" s="17">
        <v>6075</v>
      </c>
      <c r="C5" s="17">
        <v>454</v>
      </c>
      <c r="D5" s="17">
        <v>466</v>
      </c>
      <c r="E5" s="17">
        <v>498</v>
      </c>
      <c r="F5" s="17">
        <v>443</v>
      </c>
      <c r="G5" s="17">
        <v>507</v>
      </c>
      <c r="H5" s="17">
        <v>484</v>
      </c>
      <c r="I5" s="17">
        <v>501</v>
      </c>
      <c r="J5" s="17">
        <v>535</v>
      </c>
      <c r="K5" s="17">
        <v>543</v>
      </c>
      <c r="L5" s="17">
        <v>546</v>
      </c>
      <c r="M5" s="17">
        <v>531</v>
      </c>
      <c r="N5" s="17">
        <v>567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J15"/>
  <sheetViews>
    <sheetView workbookViewId="0"/>
  </sheetViews>
  <sheetFormatPr baseColWidth="10" defaultColWidth="11.44140625" defaultRowHeight="13.2" x14ac:dyDescent="0.25"/>
  <cols>
    <col min="1" max="1" width="14" style="11" bestFit="1" customWidth="1"/>
    <col min="2" max="10" width="12.33203125" style="11" customWidth="1"/>
    <col min="11" max="16384" width="11.44140625" style="11"/>
  </cols>
  <sheetData>
    <row r="1" spans="1:10" x14ac:dyDescent="0.25">
      <c r="A1" s="10" t="s">
        <v>756</v>
      </c>
    </row>
    <row r="2" spans="1:10" x14ac:dyDescent="0.25">
      <c r="A2" s="12" t="s">
        <v>757</v>
      </c>
    </row>
    <row r="4" spans="1:10" ht="12.75" customHeight="1" x14ac:dyDescent="0.25">
      <c r="A4" s="62"/>
      <c r="B4" s="151" t="s">
        <v>224</v>
      </c>
      <c r="C4" s="151"/>
      <c r="D4" s="151"/>
      <c r="E4" s="151" t="s">
        <v>754</v>
      </c>
      <c r="F4" s="151"/>
      <c r="G4" s="151"/>
      <c r="H4" s="151" t="s">
        <v>755</v>
      </c>
      <c r="I4" s="151"/>
      <c r="J4" s="151"/>
    </row>
    <row r="5" spans="1:10" x14ac:dyDescent="0.25">
      <c r="A5" s="120"/>
      <c r="B5" s="70" t="s">
        <v>224</v>
      </c>
      <c r="C5" s="70" t="s">
        <v>264</v>
      </c>
      <c r="D5" s="70" t="s">
        <v>248</v>
      </c>
      <c r="E5" s="70" t="s">
        <v>224</v>
      </c>
      <c r="F5" s="70" t="s">
        <v>264</v>
      </c>
      <c r="G5" s="70" t="s">
        <v>248</v>
      </c>
      <c r="H5" s="70" t="s">
        <v>224</v>
      </c>
      <c r="I5" s="70" t="s">
        <v>264</v>
      </c>
      <c r="J5" s="70" t="s">
        <v>248</v>
      </c>
    </row>
    <row r="6" spans="1:10" x14ac:dyDescent="0.25">
      <c r="A6" s="10" t="s">
        <v>224</v>
      </c>
      <c r="B6" s="53">
        <v>6075</v>
      </c>
      <c r="C6" s="53">
        <v>5654</v>
      </c>
      <c r="D6" s="53">
        <v>421</v>
      </c>
      <c r="E6" s="53">
        <v>4145</v>
      </c>
      <c r="F6" s="53">
        <v>3949</v>
      </c>
      <c r="G6" s="53">
        <v>196</v>
      </c>
      <c r="H6" s="53">
        <v>1930</v>
      </c>
      <c r="I6" s="53">
        <v>1705</v>
      </c>
      <c r="J6" s="53">
        <v>225</v>
      </c>
    </row>
    <row r="7" spans="1:10" x14ac:dyDescent="0.25">
      <c r="A7" s="11" t="s">
        <v>255</v>
      </c>
      <c r="B7" s="17">
        <v>1</v>
      </c>
      <c r="C7" s="17">
        <v>0</v>
      </c>
      <c r="D7" s="17">
        <v>1</v>
      </c>
      <c r="E7" s="17">
        <v>0</v>
      </c>
      <c r="F7" s="17">
        <v>0</v>
      </c>
      <c r="G7" s="17">
        <v>0</v>
      </c>
      <c r="H7" s="17">
        <v>1</v>
      </c>
      <c r="I7" s="17">
        <v>0</v>
      </c>
      <c r="J7" s="17">
        <v>1</v>
      </c>
    </row>
    <row r="8" spans="1:10" x14ac:dyDescent="0.25">
      <c r="A8" s="11" t="s">
        <v>109</v>
      </c>
      <c r="B8" s="17">
        <v>114</v>
      </c>
      <c r="C8" s="17">
        <v>111</v>
      </c>
      <c r="D8" s="17">
        <v>3</v>
      </c>
      <c r="E8" s="17">
        <v>93</v>
      </c>
      <c r="F8" s="17">
        <v>91</v>
      </c>
      <c r="G8" s="17">
        <v>2</v>
      </c>
      <c r="H8" s="17">
        <v>21</v>
      </c>
      <c r="I8" s="17">
        <v>20</v>
      </c>
      <c r="J8" s="17">
        <v>1</v>
      </c>
    </row>
    <row r="9" spans="1:10" x14ac:dyDescent="0.25">
      <c r="A9" s="11" t="s">
        <v>110</v>
      </c>
      <c r="B9" s="17">
        <v>345</v>
      </c>
      <c r="C9" s="17">
        <v>328</v>
      </c>
      <c r="D9" s="17">
        <v>17</v>
      </c>
      <c r="E9" s="17">
        <v>276</v>
      </c>
      <c r="F9" s="17">
        <v>267</v>
      </c>
      <c r="G9" s="17">
        <v>9</v>
      </c>
      <c r="H9" s="17">
        <v>69</v>
      </c>
      <c r="I9" s="17">
        <v>61</v>
      </c>
      <c r="J9" s="17">
        <v>8</v>
      </c>
    </row>
    <row r="10" spans="1:10" x14ac:dyDescent="0.25">
      <c r="A10" s="11" t="s">
        <v>111</v>
      </c>
      <c r="B10" s="17">
        <v>883</v>
      </c>
      <c r="C10" s="17">
        <v>835</v>
      </c>
      <c r="D10" s="17">
        <v>48</v>
      </c>
      <c r="E10" s="17">
        <v>678</v>
      </c>
      <c r="F10" s="17">
        <v>654</v>
      </c>
      <c r="G10" s="17">
        <v>24</v>
      </c>
      <c r="H10" s="17">
        <v>205</v>
      </c>
      <c r="I10" s="17">
        <v>181</v>
      </c>
      <c r="J10" s="17">
        <v>24</v>
      </c>
    </row>
    <row r="11" spans="1:10" x14ac:dyDescent="0.25">
      <c r="A11" s="11" t="s">
        <v>112</v>
      </c>
      <c r="B11" s="17">
        <v>2020</v>
      </c>
      <c r="C11" s="17">
        <v>1884</v>
      </c>
      <c r="D11" s="17">
        <v>136</v>
      </c>
      <c r="E11" s="17">
        <v>1417</v>
      </c>
      <c r="F11" s="17">
        <v>1351</v>
      </c>
      <c r="G11" s="17">
        <v>66</v>
      </c>
      <c r="H11" s="17">
        <v>603</v>
      </c>
      <c r="I11" s="17">
        <v>533</v>
      </c>
      <c r="J11" s="17">
        <v>70</v>
      </c>
    </row>
    <row r="12" spans="1:10" x14ac:dyDescent="0.25">
      <c r="A12" s="11" t="s">
        <v>113</v>
      </c>
      <c r="B12" s="17">
        <v>2079</v>
      </c>
      <c r="C12" s="17">
        <v>1934</v>
      </c>
      <c r="D12" s="17">
        <v>145</v>
      </c>
      <c r="E12" s="17">
        <v>1342</v>
      </c>
      <c r="F12" s="17">
        <v>1270</v>
      </c>
      <c r="G12" s="17">
        <v>72</v>
      </c>
      <c r="H12" s="17">
        <v>737</v>
      </c>
      <c r="I12" s="17">
        <v>664</v>
      </c>
      <c r="J12" s="17">
        <v>73</v>
      </c>
    </row>
    <row r="13" spans="1:10" x14ac:dyDescent="0.25">
      <c r="A13" s="11" t="s">
        <v>114</v>
      </c>
      <c r="B13" s="17">
        <v>575</v>
      </c>
      <c r="C13" s="17">
        <v>513</v>
      </c>
      <c r="D13" s="17">
        <v>62</v>
      </c>
      <c r="E13" s="17">
        <v>319</v>
      </c>
      <c r="F13" s="17">
        <v>298</v>
      </c>
      <c r="G13" s="17">
        <v>21</v>
      </c>
      <c r="H13" s="17">
        <v>256</v>
      </c>
      <c r="I13" s="17">
        <v>215</v>
      </c>
      <c r="J13" s="17">
        <v>41</v>
      </c>
    </row>
    <row r="14" spans="1:10" x14ac:dyDescent="0.25">
      <c r="A14" s="11" t="s">
        <v>115</v>
      </c>
      <c r="B14" s="17">
        <v>58</v>
      </c>
      <c r="C14" s="17">
        <v>49</v>
      </c>
      <c r="D14" s="17">
        <v>9</v>
      </c>
      <c r="E14" s="17">
        <v>20</v>
      </c>
      <c r="F14" s="17">
        <v>18</v>
      </c>
      <c r="G14" s="17">
        <v>2</v>
      </c>
      <c r="H14" s="17">
        <v>38</v>
      </c>
      <c r="I14" s="17">
        <v>31</v>
      </c>
      <c r="J14" s="17">
        <v>7</v>
      </c>
    </row>
    <row r="15" spans="1:10" x14ac:dyDescent="0.25">
      <c r="A15" s="11" t="s">
        <v>256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K15"/>
  <sheetViews>
    <sheetView workbookViewId="0"/>
  </sheetViews>
  <sheetFormatPr baseColWidth="10" defaultColWidth="11.44140625" defaultRowHeight="13.2" x14ac:dyDescent="0.25"/>
  <cols>
    <col min="1" max="1" width="14" style="11" bestFit="1" customWidth="1"/>
    <col min="2" max="2" width="11" style="11" customWidth="1"/>
    <col min="3" max="3" width="10.6640625" style="11" customWidth="1"/>
    <col min="4" max="4" width="11.109375" style="11" customWidth="1"/>
    <col min="5" max="5" width="11.44140625" style="11"/>
    <col min="6" max="6" width="13" style="11" customWidth="1"/>
    <col min="7" max="7" width="11.109375" style="11" customWidth="1"/>
    <col min="8" max="8" width="12.88671875" style="11" customWidth="1"/>
    <col min="9" max="9" width="15.88671875" style="11" customWidth="1"/>
    <col min="10" max="10" width="15" style="11" customWidth="1"/>
    <col min="11" max="11" width="11.109375" style="11" customWidth="1"/>
    <col min="12" max="16384" width="11.44140625" style="11"/>
  </cols>
  <sheetData>
    <row r="1" spans="1:11" x14ac:dyDescent="0.25">
      <c r="A1" s="10" t="s">
        <v>705</v>
      </c>
      <c r="B1" s="10"/>
    </row>
    <row r="2" spans="1:11" x14ac:dyDescent="0.25">
      <c r="A2" s="12" t="s">
        <v>706</v>
      </c>
      <c r="B2" s="12"/>
    </row>
    <row r="4" spans="1:11" ht="12.75" customHeight="1" x14ac:dyDescent="0.25">
      <c r="A4" s="62"/>
      <c r="B4" s="62"/>
      <c r="C4" s="151" t="s">
        <v>627</v>
      </c>
      <c r="D4" s="151"/>
      <c r="E4" s="151" t="s">
        <v>225</v>
      </c>
      <c r="F4" s="151"/>
      <c r="G4" s="151"/>
      <c r="H4" s="151" t="s">
        <v>226</v>
      </c>
      <c r="I4" s="151"/>
      <c r="J4" s="151"/>
      <c r="K4" s="151"/>
    </row>
    <row r="5" spans="1:11" ht="26.4" x14ac:dyDescent="0.25">
      <c r="A5" s="62"/>
      <c r="B5" s="62" t="s">
        <v>224</v>
      </c>
      <c r="C5" s="70" t="s">
        <v>752</v>
      </c>
      <c r="D5" s="70" t="s">
        <v>753</v>
      </c>
      <c r="E5" s="70" t="s">
        <v>268</v>
      </c>
      <c r="F5" s="70" t="s">
        <v>269</v>
      </c>
      <c r="G5" s="70" t="s">
        <v>270</v>
      </c>
      <c r="H5" s="70" t="s">
        <v>271</v>
      </c>
      <c r="I5" s="70" t="s">
        <v>272</v>
      </c>
      <c r="J5" s="70" t="s">
        <v>273</v>
      </c>
      <c r="K5" s="70" t="s">
        <v>274</v>
      </c>
    </row>
    <row r="6" spans="1:11" x14ac:dyDescent="0.25">
      <c r="A6" s="10" t="s">
        <v>224</v>
      </c>
      <c r="B6" s="23">
        <v>6075</v>
      </c>
      <c r="C6" s="53">
        <v>5927</v>
      </c>
      <c r="D6" s="53">
        <v>14</v>
      </c>
      <c r="E6" s="53">
        <v>131</v>
      </c>
      <c r="F6" s="53">
        <v>1</v>
      </c>
      <c r="G6" s="53">
        <v>0</v>
      </c>
      <c r="H6" s="53">
        <v>2</v>
      </c>
      <c r="I6" s="53">
        <v>0</v>
      </c>
      <c r="J6" s="53">
        <v>0</v>
      </c>
      <c r="K6" s="53">
        <v>0</v>
      </c>
    </row>
    <row r="7" spans="1:11" x14ac:dyDescent="0.25">
      <c r="A7" s="11" t="s">
        <v>255</v>
      </c>
      <c r="B7" s="22">
        <v>1</v>
      </c>
      <c r="C7" s="17">
        <v>1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</row>
    <row r="8" spans="1:11" x14ac:dyDescent="0.25">
      <c r="A8" s="11" t="s">
        <v>109</v>
      </c>
      <c r="B8" s="22">
        <v>114</v>
      </c>
      <c r="C8" s="17">
        <v>114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</row>
    <row r="9" spans="1:11" x14ac:dyDescent="0.25">
      <c r="A9" s="11" t="s">
        <v>110</v>
      </c>
      <c r="B9" s="22">
        <v>345</v>
      </c>
      <c r="C9" s="17">
        <v>344</v>
      </c>
      <c r="D9" s="17">
        <v>1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</row>
    <row r="10" spans="1:11" x14ac:dyDescent="0.25">
      <c r="A10" s="11" t="s">
        <v>111</v>
      </c>
      <c r="B10" s="22">
        <v>883</v>
      </c>
      <c r="C10" s="17">
        <v>864</v>
      </c>
      <c r="D10" s="17">
        <v>1</v>
      </c>
      <c r="E10" s="17">
        <v>18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</row>
    <row r="11" spans="1:11" x14ac:dyDescent="0.25">
      <c r="A11" s="11" t="s">
        <v>112</v>
      </c>
      <c r="B11" s="22">
        <v>2020</v>
      </c>
      <c r="C11" s="17">
        <v>1975</v>
      </c>
      <c r="D11" s="17">
        <v>6</v>
      </c>
      <c r="E11" s="17">
        <v>36</v>
      </c>
      <c r="F11" s="17">
        <v>1</v>
      </c>
      <c r="G11" s="17">
        <v>0</v>
      </c>
      <c r="H11" s="17">
        <v>2</v>
      </c>
      <c r="I11" s="17">
        <v>0</v>
      </c>
      <c r="J11" s="17">
        <v>0</v>
      </c>
      <c r="K11" s="17">
        <v>0</v>
      </c>
    </row>
    <row r="12" spans="1:11" x14ac:dyDescent="0.25">
      <c r="A12" s="11" t="s">
        <v>113</v>
      </c>
      <c r="B12" s="22">
        <v>2079</v>
      </c>
      <c r="C12" s="17">
        <v>2025</v>
      </c>
      <c r="D12" s="17">
        <v>4</v>
      </c>
      <c r="E12" s="17">
        <v>50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</row>
    <row r="13" spans="1:11" x14ac:dyDescent="0.25">
      <c r="A13" s="11" t="s">
        <v>114</v>
      </c>
      <c r="B13" s="22">
        <v>575</v>
      </c>
      <c r="C13" s="17">
        <v>553</v>
      </c>
      <c r="D13" s="17">
        <v>2</v>
      </c>
      <c r="E13" s="17">
        <v>20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</row>
    <row r="14" spans="1:11" x14ac:dyDescent="0.25">
      <c r="A14" s="11" t="s">
        <v>115</v>
      </c>
      <c r="B14" s="22">
        <v>58</v>
      </c>
      <c r="C14" s="17">
        <v>51</v>
      </c>
      <c r="D14" s="17">
        <v>0</v>
      </c>
      <c r="E14" s="17">
        <v>7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</row>
    <row r="15" spans="1:11" x14ac:dyDescent="0.25">
      <c r="A15" s="11" t="s">
        <v>256</v>
      </c>
      <c r="B15" s="22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</row>
  </sheetData>
  <mergeCells count="3">
    <mergeCell ref="C4:D4"/>
    <mergeCell ref="E4:G4"/>
    <mergeCell ref="H4:K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I10"/>
  <sheetViews>
    <sheetView workbookViewId="0"/>
  </sheetViews>
  <sheetFormatPr baseColWidth="10" defaultColWidth="11.44140625" defaultRowHeight="13.2" x14ac:dyDescent="0.25"/>
  <cols>
    <col min="1" max="1" width="11.88671875" style="11" customWidth="1"/>
    <col min="2" max="4" width="12.88671875" style="11" customWidth="1"/>
    <col min="5" max="5" width="11.109375" style="11" customWidth="1"/>
    <col min="6" max="6" width="14.6640625" style="11" customWidth="1"/>
    <col min="7" max="7" width="12.88671875" style="11" customWidth="1"/>
    <col min="8" max="9" width="11.109375" style="11" customWidth="1"/>
    <col min="10" max="16384" width="11.44140625" style="11"/>
  </cols>
  <sheetData>
    <row r="1" spans="1:9" x14ac:dyDescent="0.25">
      <c r="A1" s="10" t="s">
        <v>747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12" t="s">
        <v>748</v>
      </c>
      <c r="B2" s="29"/>
      <c r="C2" s="29"/>
      <c r="D2" s="29"/>
      <c r="H2" s="29"/>
      <c r="I2" s="29"/>
    </row>
    <row r="3" spans="1:9" x14ac:dyDescent="0.25">
      <c r="B3" s="29"/>
      <c r="C3" s="29"/>
      <c r="D3" s="29"/>
      <c r="H3" s="29"/>
      <c r="I3" s="29"/>
    </row>
    <row r="4" spans="1:9" x14ac:dyDescent="0.25">
      <c r="A4" s="71"/>
      <c r="B4" s="15" t="s">
        <v>224</v>
      </c>
      <c r="C4" s="15" t="s">
        <v>880</v>
      </c>
      <c r="D4" s="15" t="s">
        <v>749</v>
      </c>
    </row>
    <row r="5" spans="1:9" x14ac:dyDescent="0.25">
      <c r="A5" s="114" t="s">
        <v>311</v>
      </c>
      <c r="B5" s="23">
        <v>6075</v>
      </c>
      <c r="C5" s="23">
        <v>4145</v>
      </c>
      <c r="D5" s="23">
        <v>1930</v>
      </c>
    </row>
    <row r="6" spans="1:9" x14ac:dyDescent="0.25">
      <c r="A6" s="72" t="s">
        <v>629</v>
      </c>
      <c r="B6" s="22">
        <v>5941</v>
      </c>
      <c r="C6" s="22">
        <v>4120</v>
      </c>
      <c r="D6" s="22">
        <v>1821</v>
      </c>
    </row>
    <row r="7" spans="1:9" x14ac:dyDescent="0.25">
      <c r="A7" s="72" t="s">
        <v>100</v>
      </c>
      <c r="B7" s="22">
        <v>132</v>
      </c>
      <c r="C7" s="22">
        <v>25</v>
      </c>
      <c r="D7" s="22">
        <v>107</v>
      </c>
    </row>
    <row r="8" spans="1:9" x14ac:dyDescent="0.25">
      <c r="A8" s="72" t="s">
        <v>101</v>
      </c>
      <c r="B8" s="22">
        <v>2</v>
      </c>
      <c r="C8" s="22">
        <v>0</v>
      </c>
      <c r="D8" s="22">
        <v>2</v>
      </c>
    </row>
    <row r="9" spans="1:9" x14ac:dyDescent="0.25">
      <c r="A9" s="73"/>
      <c r="B9" s="22"/>
      <c r="C9" s="22"/>
      <c r="D9" s="22"/>
    </row>
    <row r="10" spans="1:9" x14ac:dyDescent="0.25">
      <c r="A10" s="31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7"/>
  <sheetViews>
    <sheetView workbookViewId="0"/>
  </sheetViews>
  <sheetFormatPr baseColWidth="10" defaultColWidth="11.44140625" defaultRowHeight="13.2" x14ac:dyDescent="0.25"/>
  <cols>
    <col min="1" max="1" width="10.33203125" style="11" customWidth="1"/>
    <col min="2" max="10" width="9.33203125" style="11" customWidth="1"/>
    <col min="11" max="11" width="10.44140625" style="11" bestFit="1" customWidth="1"/>
    <col min="12" max="12" width="9.33203125" style="11" customWidth="1"/>
    <col min="13" max="13" width="10.88671875" style="11" bestFit="1" customWidth="1"/>
    <col min="14" max="14" width="10.6640625" style="11" bestFit="1" customWidth="1"/>
    <col min="15" max="16384" width="11.44140625" style="11"/>
  </cols>
  <sheetData>
    <row r="1" spans="1:14" x14ac:dyDescent="0.25">
      <c r="A1" s="10" t="s">
        <v>668</v>
      </c>
    </row>
    <row r="2" spans="1:14" x14ac:dyDescent="0.25">
      <c r="A2" s="12" t="s">
        <v>763</v>
      </c>
    </row>
    <row r="4" spans="1:14" x14ac:dyDescent="0.25">
      <c r="A4" s="13"/>
      <c r="B4" s="20" t="s">
        <v>224</v>
      </c>
      <c r="C4" s="20" t="s">
        <v>233</v>
      </c>
      <c r="D4" s="20" t="s">
        <v>234</v>
      </c>
      <c r="E4" s="20" t="s">
        <v>235</v>
      </c>
      <c r="F4" s="20" t="s">
        <v>53</v>
      </c>
      <c r="G4" s="20" t="s">
        <v>302</v>
      </c>
      <c r="H4" s="20" t="s">
        <v>236</v>
      </c>
      <c r="I4" s="20" t="s">
        <v>237</v>
      </c>
      <c r="J4" s="20" t="s">
        <v>238</v>
      </c>
      <c r="K4" s="20" t="s">
        <v>239</v>
      </c>
      <c r="L4" s="20" t="s">
        <v>54</v>
      </c>
      <c r="M4" s="20" t="s">
        <v>240</v>
      </c>
      <c r="N4" s="20" t="s">
        <v>241</v>
      </c>
    </row>
    <row r="5" spans="1:14" x14ac:dyDescent="0.25">
      <c r="A5" s="11" t="s">
        <v>227</v>
      </c>
      <c r="B5" s="53">
        <v>6196</v>
      </c>
      <c r="C5" s="122">
        <v>466</v>
      </c>
      <c r="D5" s="122">
        <v>474</v>
      </c>
      <c r="E5" s="122">
        <v>507</v>
      </c>
      <c r="F5" s="122">
        <v>455</v>
      </c>
      <c r="G5" s="122">
        <v>520</v>
      </c>
      <c r="H5" s="122">
        <v>490</v>
      </c>
      <c r="I5" s="122">
        <v>507</v>
      </c>
      <c r="J5" s="122">
        <v>550</v>
      </c>
      <c r="K5" s="122">
        <v>549</v>
      </c>
      <c r="L5" s="122">
        <v>558</v>
      </c>
      <c r="M5" s="122">
        <v>543</v>
      </c>
      <c r="N5" s="122">
        <v>577</v>
      </c>
    </row>
    <row r="6" spans="1:14" x14ac:dyDescent="0.25">
      <c r="A6" s="21" t="s">
        <v>229</v>
      </c>
      <c r="B6" s="22">
        <v>3211</v>
      </c>
      <c r="C6" s="22">
        <v>251</v>
      </c>
      <c r="D6" s="22">
        <v>247</v>
      </c>
      <c r="E6" s="22">
        <v>268</v>
      </c>
      <c r="F6" s="22">
        <v>236</v>
      </c>
      <c r="G6" s="22">
        <v>244</v>
      </c>
      <c r="H6" s="22">
        <v>242</v>
      </c>
      <c r="I6" s="22">
        <v>288</v>
      </c>
      <c r="J6" s="22">
        <v>279</v>
      </c>
      <c r="K6" s="22">
        <v>286</v>
      </c>
      <c r="L6" s="22">
        <v>290</v>
      </c>
      <c r="M6" s="22">
        <v>285</v>
      </c>
      <c r="N6" s="22">
        <v>295</v>
      </c>
    </row>
    <row r="7" spans="1:14" x14ac:dyDescent="0.25">
      <c r="A7" s="21" t="s">
        <v>230</v>
      </c>
      <c r="B7" s="22">
        <v>2985</v>
      </c>
      <c r="C7" s="22">
        <v>215</v>
      </c>
      <c r="D7" s="22">
        <v>227</v>
      </c>
      <c r="E7" s="22">
        <v>239</v>
      </c>
      <c r="F7" s="22">
        <v>219</v>
      </c>
      <c r="G7" s="22">
        <v>276</v>
      </c>
      <c r="H7" s="22">
        <v>248</v>
      </c>
      <c r="I7" s="22">
        <v>219</v>
      </c>
      <c r="J7" s="22">
        <v>271</v>
      </c>
      <c r="K7" s="22">
        <v>263</v>
      </c>
      <c r="L7" s="22">
        <v>268</v>
      </c>
      <c r="M7" s="22">
        <v>258</v>
      </c>
      <c r="N7" s="22">
        <v>282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H18"/>
  <sheetViews>
    <sheetView workbookViewId="0"/>
  </sheetViews>
  <sheetFormatPr baseColWidth="10" defaultColWidth="11.44140625" defaultRowHeight="13.2" x14ac:dyDescent="0.25"/>
  <cols>
    <col min="1" max="1" width="24.6640625" style="11" customWidth="1"/>
    <col min="2" max="4" width="11.109375" style="11" customWidth="1"/>
    <col min="5" max="5" width="24.109375" style="11" customWidth="1"/>
    <col min="6" max="6" width="12.88671875" style="11" customWidth="1"/>
    <col min="7" max="8" width="11.109375" style="11" customWidth="1"/>
    <col min="9" max="16384" width="11.44140625" style="11"/>
  </cols>
  <sheetData>
    <row r="1" spans="1:8" x14ac:dyDescent="0.25">
      <c r="A1" s="10" t="s">
        <v>707</v>
      </c>
      <c r="B1" s="29"/>
      <c r="C1" s="29"/>
      <c r="D1" s="29"/>
      <c r="E1" s="29"/>
      <c r="F1" s="29"/>
      <c r="G1" s="29"/>
      <c r="H1" s="29"/>
    </row>
    <row r="2" spans="1:8" x14ac:dyDescent="0.25">
      <c r="A2" s="12" t="s">
        <v>708</v>
      </c>
      <c r="B2" s="29"/>
      <c r="C2" s="29"/>
      <c r="D2" s="29"/>
      <c r="F2" s="29"/>
      <c r="G2" s="29"/>
      <c r="H2" s="29"/>
    </row>
    <row r="3" spans="1:8" x14ac:dyDescent="0.25">
      <c r="B3" s="29"/>
      <c r="C3" s="29"/>
      <c r="D3" s="29"/>
      <c r="F3" s="29"/>
      <c r="G3" s="29"/>
      <c r="H3" s="29"/>
    </row>
    <row r="4" spans="1:8" x14ac:dyDescent="0.25">
      <c r="A4" s="13"/>
      <c r="B4" s="74" t="s">
        <v>224</v>
      </c>
      <c r="C4" s="29"/>
      <c r="D4" s="29"/>
      <c r="F4" s="29"/>
      <c r="G4" s="29"/>
      <c r="H4" s="29"/>
    </row>
    <row r="5" spans="1:8" x14ac:dyDescent="0.25">
      <c r="A5" s="10" t="s">
        <v>224</v>
      </c>
      <c r="B5" s="53">
        <v>6075</v>
      </c>
      <c r="C5" s="29"/>
      <c r="D5" s="29"/>
      <c r="F5" s="29"/>
      <c r="G5" s="29"/>
      <c r="H5" s="29"/>
    </row>
    <row r="6" spans="1:8" x14ac:dyDescent="0.25">
      <c r="A6" s="72" t="s">
        <v>628</v>
      </c>
      <c r="B6" s="29">
        <v>5941</v>
      </c>
      <c r="D6" s="29"/>
    </row>
    <row r="7" spans="1:8" x14ac:dyDescent="0.25">
      <c r="A7" s="75" t="s">
        <v>312</v>
      </c>
      <c r="B7" s="17">
        <v>3081</v>
      </c>
    </row>
    <row r="8" spans="1:8" x14ac:dyDescent="0.25">
      <c r="A8" s="75" t="s">
        <v>313</v>
      </c>
      <c r="B8" s="17">
        <v>2860</v>
      </c>
    </row>
    <row r="9" spans="1:8" x14ac:dyDescent="0.25">
      <c r="A9" s="72" t="s">
        <v>321</v>
      </c>
      <c r="B9" s="29">
        <v>132</v>
      </c>
      <c r="D9" s="22"/>
    </row>
    <row r="10" spans="1:8" x14ac:dyDescent="0.25">
      <c r="A10" s="75" t="s">
        <v>314</v>
      </c>
      <c r="B10" s="22">
        <v>37</v>
      </c>
    </row>
    <row r="11" spans="1:8" x14ac:dyDescent="0.25">
      <c r="A11" s="75" t="s">
        <v>315</v>
      </c>
      <c r="B11" s="22">
        <v>56</v>
      </c>
    </row>
    <row r="12" spans="1:8" x14ac:dyDescent="0.25">
      <c r="A12" s="75" t="s">
        <v>316</v>
      </c>
      <c r="B12" s="22">
        <v>39</v>
      </c>
    </row>
    <row r="13" spans="1:8" x14ac:dyDescent="0.25">
      <c r="A13" s="76" t="s">
        <v>322</v>
      </c>
      <c r="B13" s="22">
        <v>2</v>
      </c>
      <c r="D13" s="22"/>
    </row>
    <row r="14" spans="1:8" x14ac:dyDescent="0.25">
      <c r="A14" s="75" t="s">
        <v>317</v>
      </c>
      <c r="B14" s="22">
        <v>1</v>
      </c>
    </row>
    <row r="15" spans="1:8" x14ac:dyDescent="0.25">
      <c r="A15" s="75" t="s">
        <v>318</v>
      </c>
      <c r="B15" s="22">
        <v>1</v>
      </c>
    </row>
    <row r="16" spans="1:8" x14ac:dyDescent="0.25">
      <c r="A16" s="75" t="s">
        <v>319</v>
      </c>
      <c r="B16" s="22">
        <v>0</v>
      </c>
    </row>
    <row r="17" spans="1:2" x14ac:dyDescent="0.25">
      <c r="A17" s="75" t="s">
        <v>320</v>
      </c>
      <c r="B17" s="22">
        <v>0</v>
      </c>
    </row>
    <row r="18" spans="1:2" x14ac:dyDescent="0.25">
      <c r="A18" s="72"/>
      <c r="B18" s="22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A36"/>
  <sheetViews>
    <sheetView workbookViewId="0"/>
  </sheetViews>
  <sheetFormatPr baseColWidth="10" defaultColWidth="11.44140625" defaultRowHeight="13.2" x14ac:dyDescent="0.25"/>
  <cols>
    <col min="1" max="7" width="11.44140625" style="9"/>
    <col min="8" max="8" width="22.44140625" style="9" customWidth="1"/>
    <col min="9" max="9" width="11.44140625" style="9"/>
    <col min="10" max="10" width="1.6640625" style="9" customWidth="1"/>
    <col min="11" max="16384" width="11.44140625" style="9"/>
  </cols>
  <sheetData>
    <row r="1" spans="1:1" x14ac:dyDescent="0.25">
      <c r="A1" s="59" t="s">
        <v>777</v>
      </c>
    </row>
    <row r="2" spans="1:1" x14ac:dyDescent="0.25">
      <c r="A2" s="9" t="s">
        <v>497</v>
      </c>
    </row>
    <row r="3" spans="1:1" x14ac:dyDescent="0.25">
      <c r="A3" s="9" t="s">
        <v>499</v>
      </c>
    </row>
    <row r="4" spans="1:1" x14ac:dyDescent="0.25">
      <c r="A4" s="9" t="s">
        <v>500</v>
      </c>
    </row>
    <row r="5" spans="1:1" x14ac:dyDescent="0.25">
      <c r="A5" s="9" t="s">
        <v>518</v>
      </c>
    </row>
    <row r="6" spans="1:1" x14ac:dyDescent="0.25">
      <c r="A6" s="9" t="s">
        <v>520</v>
      </c>
    </row>
    <row r="7" spans="1:1" x14ac:dyDescent="0.25">
      <c r="A7" s="9" t="s">
        <v>519</v>
      </c>
    </row>
    <row r="8" spans="1:1" x14ac:dyDescent="0.25">
      <c r="A8" s="9" t="s">
        <v>613</v>
      </c>
    </row>
    <row r="9" spans="1:1" x14ac:dyDescent="0.25">
      <c r="A9" s="9" t="s">
        <v>612</v>
      </c>
    </row>
    <row r="10" spans="1:1" x14ac:dyDescent="0.25">
      <c r="A10" s="22" t="s">
        <v>44</v>
      </c>
    </row>
    <row r="11" spans="1:1" x14ac:dyDescent="0.25">
      <c r="A11" s="9" t="s">
        <v>501</v>
      </c>
    </row>
    <row r="14" spans="1:1" ht="13.8" x14ac:dyDescent="0.3">
      <c r="A14" s="60" t="s">
        <v>276</v>
      </c>
    </row>
    <row r="15" spans="1:1" x14ac:dyDescent="0.25">
      <c r="A15" s="61" t="s">
        <v>498</v>
      </c>
    </row>
    <row r="16" spans="1:1" x14ac:dyDescent="0.25">
      <c r="A16" s="61" t="s">
        <v>918</v>
      </c>
    </row>
    <row r="17" spans="1:1" x14ac:dyDescent="0.25">
      <c r="A17" s="61" t="s">
        <v>919</v>
      </c>
    </row>
    <row r="18" spans="1:1" x14ac:dyDescent="0.25">
      <c r="A18" s="61" t="s">
        <v>920</v>
      </c>
    </row>
    <row r="19" spans="1:1" x14ac:dyDescent="0.25">
      <c r="A19" s="61" t="s">
        <v>921</v>
      </c>
    </row>
    <row r="20" spans="1:1" x14ac:dyDescent="0.25">
      <c r="A20" s="61" t="s">
        <v>922</v>
      </c>
    </row>
    <row r="21" spans="1:1" x14ac:dyDescent="0.25">
      <c r="A21" s="12" t="s">
        <v>639</v>
      </c>
    </row>
    <row r="22" spans="1:1" x14ac:dyDescent="0.25">
      <c r="A22" s="61" t="s">
        <v>923</v>
      </c>
    </row>
    <row r="23" spans="1:1" x14ac:dyDescent="0.25">
      <c r="A23" s="61" t="s">
        <v>924</v>
      </c>
    </row>
    <row r="24" spans="1:1" x14ac:dyDescent="0.25">
      <c r="A24" s="61" t="s">
        <v>925</v>
      </c>
    </row>
    <row r="25" spans="1:1" x14ac:dyDescent="0.25">
      <c r="A25" s="61"/>
    </row>
    <row r="26" spans="1:1" x14ac:dyDescent="0.25">
      <c r="A26" s="61"/>
    </row>
    <row r="27" spans="1:1" x14ac:dyDescent="0.25">
      <c r="A27" s="68"/>
    </row>
    <row r="28" spans="1:1" x14ac:dyDescent="0.25">
      <c r="A28" s="68"/>
    </row>
    <row r="29" spans="1:1" x14ac:dyDescent="0.25">
      <c r="A29" s="68"/>
    </row>
    <row r="30" spans="1:1" x14ac:dyDescent="0.25">
      <c r="A30" s="68"/>
    </row>
    <row r="31" spans="1:1" x14ac:dyDescent="0.25">
      <c r="A31" s="68"/>
    </row>
    <row r="32" spans="1:1" x14ac:dyDescent="0.25">
      <c r="A32" s="68"/>
    </row>
    <row r="33" spans="1:1" x14ac:dyDescent="0.25">
      <c r="A33" s="68"/>
    </row>
    <row r="34" spans="1:1" x14ac:dyDescent="0.25">
      <c r="A34" s="68"/>
    </row>
    <row r="35" spans="1:1" x14ac:dyDescent="0.25">
      <c r="A35" s="68"/>
    </row>
    <row r="36" spans="1:1" x14ac:dyDescent="0.25">
      <c r="A36" s="68"/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E6"/>
  <sheetViews>
    <sheetView workbookViewId="0"/>
  </sheetViews>
  <sheetFormatPr baseColWidth="10" defaultColWidth="11.44140625" defaultRowHeight="13.2" x14ac:dyDescent="0.25"/>
  <cols>
    <col min="1" max="1" width="43.6640625" style="9" customWidth="1"/>
    <col min="2" max="5" width="11" style="9" customWidth="1"/>
    <col min="6" max="16384" width="11.44140625" style="9"/>
  </cols>
  <sheetData>
    <row r="1" spans="1:5" s="22" customFormat="1" x14ac:dyDescent="0.25">
      <c r="A1" s="23" t="s">
        <v>631</v>
      </c>
    </row>
    <row r="2" spans="1:5" s="22" customFormat="1" x14ac:dyDescent="0.25">
      <c r="A2" s="24" t="s">
        <v>632</v>
      </c>
    </row>
    <row r="3" spans="1:5" s="22" customFormat="1" x14ac:dyDescent="0.25"/>
    <row r="4" spans="1:5" s="22" customFormat="1" ht="27" customHeight="1" x14ac:dyDescent="0.25">
      <c r="A4" s="25"/>
      <c r="B4" s="20" t="s">
        <v>224</v>
      </c>
      <c r="C4" s="20" t="s">
        <v>480</v>
      </c>
      <c r="D4" s="20" t="s">
        <v>466</v>
      </c>
      <c r="E4" s="20" t="s">
        <v>465</v>
      </c>
    </row>
    <row r="5" spans="1:5" x14ac:dyDescent="0.25">
      <c r="A5" s="77" t="s">
        <v>467</v>
      </c>
      <c r="B5" s="22">
        <v>2982</v>
      </c>
      <c r="C5" s="22">
        <v>2871</v>
      </c>
      <c r="D5" s="22">
        <v>63</v>
      </c>
      <c r="E5" s="22">
        <v>48</v>
      </c>
    </row>
    <row r="6" spans="1:5" x14ac:dyDescent="0.25">
      <c r="A6" s="9" t="s">
        <v>468</v>
      </c>
      <c r="B6" s="22">
        <v>2825</v>
      </c>
      <c r="C6" s="22">
        <v>2723</v>
      </c>
      <c r="D6" s="22">
        <v>56</v>
      </c>
      <c r="E6" s="22">
        <v>46</v>
      </c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M6"/>
  <sheetViews>
    <sheetView workbookViewId="0"/>
  </sheetViews>
  <sheetFormatPr baseColWidth="10" defaultColWidth="11.44140625" defaultRowHeight="13.2" x14ac:dyDescent="0.25"/>
  <cols>
    <col min="1" max="9" width="8.6640625" style="11" customWidth="1"/>
    <col min="10" max="10" width="10.88671875" style="11" customWidth="1"/>
    <col min="11" max="11" width="9.88671875" style="11" customWidth="1"/>
    <col min="12" max="12" width="11.5546875" style="11" customWidth="1"/>
    <col min="13" max="13" width="10.6640625" style="11" customWidth="1"/>
    <col min="14" max="16384" width="11.44140625" style="11"/>
  </cols>
  <sheetData>
    <row r="1" spans="1:13" x14ac:dyDescent="0.25">
      <c r="A1" s="10" t="s">
        <v>633</v>
      </c>
    </row>
    <row r="2" spans="1:13" x14ac:dyDescent="0.25">
      <c r="A2" s="12" t="s">
        <v>906</v>
      </c>
    </row>
    <row r="4" spans="1:13" ht="25.5" customHeight="1" x14ac:dyDescent="0.25">
      <c r="A4" s="20" t="s">
        <v>224</v>
      </c>
      <c r="B4" s="20" t="s">
        <v>233</v>
      </c>
      <c r="C4" s="20" t="s">
        <v>234</v>
      </c>
      <c r="D4" s="20" t="s">
        <v>235</v>
      </c>
      <c r="E4" s="20" t="s">
        <v>53</v>
      </c>
      <c r="F4" s="20" t="s">
        <v>302</v>
      </c>
      <c r="G4" s="20" t="s">
        <v>236</v>
      </c>
      <c r="H4" s="20" t="s">
        <v>237</v>
      </c>
      <c r="I4" s="20" t="s">
        <v>238</v>
      </c>
      <c r="J4" s="20" t="s">
        <v>239</v>
      </c>
      <c r="K4" s="20" t="s">
        <v>54</v>
      </c>
      <c r="L4" s="20" t="s">
        <v>240</v>
      </c>
      <c r="M4" s="20" t="s">
        <v>241</v>
      </c>
    </row>
    <row r="5" spans="1:13" x14ac:dyDescent="0.25">
      <c r="A5" s="22">
        <v>2982</v>
      </c>
      <c r="B5" s="22">
        <v>134</v>
      </c>
      <c r="C5" s="22">
        <v>131</v>
      </c>
      <c r="D5" s="22">
        <v>185</v>
      </c>
      <c r="E5" s="22">
        <v>221</v>
      </c>
      <c r="F5" s="22">
        <v>309</v>
      </c>
      <c r="G5" s="22">
        <v>393</v>
      </c>
      <c r="H5" s="22">
        <v>316</v>
      </c>
      <c r="I5" s="22">
        <v>202</v>
      </c>
      <c r="J5" s="22">
        <v>381</v>
      </c>
      <c r="K5" s="22">
        <v>283</v>
      </c>
      <c r="L5" s="22">
        <v>248</v>
      </c>
      <c r="M5" s="22">
        <v>179</v>
      </c>
    </row>
    <row r="6" spans="1:13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E24"/>
  <sheetViews>
    <sheetView workbookViewId="0"/>
  </sheetViews>
  <sheetFormatPr baseColWidth="10" defaultColWidth="11.44140625" defaultRowHeight="13.2" x14ac:dyDescent="0.25"/>
  <cols>
    <col min="1" max="1" width="23.5546875" style="11" customWidth="1"/>
    <col min="2" max="2" width="13.44140625" style="11" customWidth="1"/>
    <col min="3" max="3" width="9" style="11" customWidth="1"/>
    <col min="4" max="4" width="13.44140625" style="11" customWidth="1"/>
    <col min="5" max="5" width="9.109375" style="11" customWidth="1"/>
    <col min="6" max="16384" width="11.44140625" style="11"/>
  </cols>
  <sheetData>
    <row r="1" spans="1:5" x14ac:dyDescent="0.25">
      <c r="A1" s="10" t="s">
        <v>865</v>
      </c>
    </row>
    <row r="2" spans="1:5" x14ac:dyDescent="0.25">
      <c r="A2" s="12" t="s">
        <v>866</v>
      </c>
    </row>
    <row r="4" spans="1:5" ht="52.8" x14ac:dyDescent="0.25">
      <c r="A4" s="13"/>
      <c r="B4" s="36" t="s">
        <v>864</v>
      </c>
      <c r="C4" s="15" t="s">
        <v>626</v>
      </c>
      <c r="D4" s="36" t="s">
        <v>867</v>
      </c>
      <c r="E4" s="15" t="s">
        <v>626</v>
      </c>
    </row>
    <row r="5" spans="1:5" x14ac:dyDescent="0.25">
      <c r="A5" s="10" t="s">
        <v>99</v>
      </c>
      <c r="B5" s="23">
        <v>2982</v>
      </c>
      <c r="C5" s="115">
        <f>B5/$B$5</f>
        <v>1</v>
      </c>
      <c r="D5" s="23">
        <v>2825</v>
      </c>
      <c r="E5" s="115">
        <f>D5/$B$5</f>
        <v>0.94735077129443324</v>
      </c>
    </row>
    <row r="6" spans="1:5" x14ac:dyDescent="0.25">
      <c r="A6" s="21" t="s">
        <v>327</v>
      </c>
      <c r="B6" s="22">
        <v>647</v>
      </c>
      <c r="C6" s="78">
        <f>B6/$B$5</f>
        <v>0.2169684775318578</v>
      </c>
      <c r="D6" s="22">
        <v>751</v>
      </c>
      <c r="E6" s="78">
        <f>D6/$B$5</f>
        <v>0.25184439973172368</v>
      </c>
    </row>
    <row r="7" spans="1:5" x14ac:dyDescent="0.25">
      <c r="A7" s="21" t="s">
        <v>325</v>
      </c>
      <c r="B7" s="22">
        <v>28</v>
      </c>
      <c r="C7" s="78">
        <f>B7/$B$5</f>
        <v>9.3896713615023476E-3</v>
      </c>
      <c r="D7" s="22">
        <v>40</v>
      </c>
      <c r="E7" s="78">
        <f>D7/$B$5</f>
        <v>1.341381623071764E-2</v>
      </c>
    </row>
    <row r="8" spans="1:5" x14ac:dyDescent="0.25">
      <c r="A8" s="21" t="s">
        <v>326</v>
      </c>
      <c r="B8" s="22">
        <v>2307</v>
      </c>
      <c r="C8" s="78">
        <f>B8/$B$5</f>
        <v>0.77364185110663986</v>
      </c>
      <c r="D8" s="22">
        <v>2034</v>
      </c>
      <c r="E8" s="78">
        <f>D8/$B$5</f>
        <v>0.68209255533199198</v>
      </c>
    </row>
    <row r="24" spans="1:1" x14ac:dyDescent="0.25">
      <c r="A24" s="11" t="s">
        <v>329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O18"/>
  <sheetViews>
    <sheetView workbookViewId="0"/>
  </sheetViews>
  <sheetFormatPr baseColWidth="10" defaultColWidth="11.44140625" defaultRowHeight="13.2" x14ac:dyDescent="0.25"/>
  <cols>
    <col min="1" max="1" width="15.6640625" style="9" customWidth="1"/>
    <col min="2" max="13" width="9.109375" style="9" customWidth="1"/>
    <col min="14" max="16384" width="11.44140625" style="9"/>
  </cols>
  <sheetData>
    <row r="1" spans="1:15" x14ac:dyDescent="0.25">
      <c r="A1" s="10" t="s">
        <v>634</v>
      </c>
    </row>
    <row r="2" spans="1:15" x14ac:dyDescent="0.25">
      <c r="A2" s="12" t="s">
        <v>907</v>
      </c>
    </row>
    <row r="4" spans="1:15" x14ac:dyDescent="0.25">
      <c r="A4" s="71"/>
      <c r="B4" s="79" t="s">
        <v>823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5" ht="12.75" customHeight="1" x14ac:dyDescent="0.25">
      <c r="A5" s="152" t="s">
        <v>824</v>
      </c>
      <c r="B5" s="153" t="s">
        <v>224</v>
      </c>
      <c r="C5" s="153" t="s">
        <v>469</v>
      </c>
      <c r="D5" s="153" t="s">
        <v>470</v>
      </c>
      <c r="E5" s="153" t="s">
        <v>471</v>
      </c>
      <c r="F5" s="153" t="s">
        <v>472</v>
      </c>
      <c r="G5" s="153" t="s">
        <v>473</v>
      </c>
      <c r="H5" s="153" t="s">
        <v>474</v>
      </c>
      <c r="I5" s="153" t="s">
        <v>475</v>
      </c>
      <c r="J5" s="153" t="s">
        <v>476</v>
      </c>
      <c r="K5" s="153" t="s">
        <v>477</v>
      </c>
      <c r="L5" s="153" t="s">
        <v>478</v>
      </c>
      <c r="M5" s="153" t="s">
        <v>479</v>
      </c>
    </row>
    <row r="6" spans="1:15" x14ac:dyDescent="0.25">
      <c r="A6" s="152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</row>
    <row r="7" spans="1:15" x14ac:dyDescent="0.25">
      <c r="A7" s="59" t="s">
        <v>224</v>
      </c>
      <c r="B7" s="53">
        <v>2871</v>
      </c>
      <c r="C7" s="53">
        <v>0</v>
      </c>
      <c r="D7" s="23">
        <v>1</v>
      </c>
      <c r="E7" s="53">
        <v>45</v>
      </c>
      <c r="F7" s="53">
        <v>326</v>
      </c>
      <c r="G7" s="53">
        <v>785</v>
      </c>
      <c r="H7" s="53">
        <v>678</v>
      </c>
      <c r="I7" s="53">
        <v>357</v>
      </c>
      <c r="J7" s="53">
        <v>244</v>
      </c>
      <c r="K7" s="53">
        <v>160</v>
      </c>
      <c r="L7" s="53">
        <v>100</v>
      </c>
      <c r="M7" s="53">
        <v>175</v>
      </c>
      <c r="N7" s="17"/>
    </row>
    <row r="8" spans="1:15" x14ac:dyDescent="0.25">
      <c r="A8" s="21" t="s">
        <v>469</v>
      </c>
      <c r="B8" s="17">
        <v>0</v>
      </c>
      <c r="C8" s="17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17"/>
    </row>
    <row r="9" spans="1:15" x14ac:dyDescent="0.25">
      <c r="A9" s="21" t="s">
        <v>470</v>
      </c>
      <c r="B9" s="17">
        <v>7</v>
      </c>
      <c r="C9" s="17">
        <v>0</v>
      </c>
      <c r="D9" s="22">
        <v>1</v>
      </c>
      <c r="E9" s="22">
        <v>1</v>
      </c>
      <c r="F9" s="22">
        <v>3</v>
      </c>
      <c r="G9" s="22">
        <v>1</v>
      </c>
      <c r="H9" s="22">
        <v>1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/>
    </row>
    <row r="10" spans="1:15" x14ac:dyDescent="0.25">
      <c r="A10" s="21" t="s">
        <v>471</v>
      </c>
      <c r="B10" s="17">
        <v>101</v>
      </c>
      <c r="C10" s="17">
        <v>0</v>
      </c>
      <c r="D10" s="22">
        <v>0</v>
      </c>
      <c r="E10" s="17">
        <v>24</v>
      </c>
      <c r="F10" s="17">
        <v>40</v>
      </c>
      <c r="G10" s="17">
        <v>19</v>
      </c>
      <c r="H10" s="17">
        <v>13</v>
      </c>
      <c r="I10" s="22">
        <v>4</v>
      </c>
      <c r="J10" s="22">
        <v>0</v>
      </c>
      <c r="K10" s="17">
        <v>0</v>
      </c>
      <c r="L10" s="22">
        <v>0</v>
      </c>
      <c r="M10" s="22">
        <v>1</v>
      </c>
      <c r="N10" s="22"/>
      <c r="O10" s="22"/>
    </row>
    <row r="11" spans="1:15" x14ac:dyDescent="0.25">
      <c r="A11" s="21" t="s">
        <v>472</v>
      </c>
      <c r="B11" s="17">
        <v>525</v>
      </c>
      <c r="C11" s="17">
        <v>0</v>
      </c>
      <c r="D11" s="22">
        <v>0</v>
      </c>
      <c r="E11" s="17">
        <v>14</v>
      </c>
      <c r="F11" s="17">
        <v>193</v>
      </c>
      <c r="G11" s="17">
        <v>215</v>
      </c>
      <c r="H11" s="17">
        <v>68</v>
      </c>
      <c r="I11" s="17">
        <v>22</v>
      </c>
      <c r="J11" s="17">
        <v>8</v>
      </c>
      <c r="K11" s="17">
        <v>2</v>
      </c>
      <c r="L11" s="17">
        <v>1</v>
      </c>
      <c r="M11" s="22">
        <v>2</v>
      </c>
      <c r="N11" s="22"/>
      <c r="O11" s="22"/>
    </row>
    <row r="12" spans="1:15" x14ac:dyDescent="0.25">
      <c r="A12" s="21" t="s">
        <v>473</v>
      </c>
      <c r="B12" s="17">
        <v>859</v>
      </c>
      <c r="C12" s="17">
        <v>0</v>
      </c>
      <c r="D12" s="22">
        <v>0</v>
      </c>
      <c r="E12" s="17">
        <v>3</v>
      </c>
      <c r="F12" s="17">
        <v>67</v>
      </c>
      <c r="G12" s="17">
        <v>436</v>
      </c>
      <c r="H12" s="17">
        <v>267</v>
      </c>
      <c r="I12" s="17">
        <v>56</v>
      </c>
      <c r="J12" s="17">
        <v>17</v>
      </c>
      <c r="K12" s="17">
        <v>5</v>
      </c>
      <c r="L12" s="17">
        <v>3</v>
      </c>
      <c r="M12" s="22">
        <v>5</v>
      </c>
      <c r="N12" s="17"/>
      <c r="O12" s="22"/>
    </row>
    <row r="13" spans="1:15" x14ac:dyDescent="0.25">
      <c r="A13" s="21" t="s">
        <v>474</v>
      </c>
      <c r="B13" s="17">
        <v>555</v>
      </c>
      <c r="C13" s="17">
        <v>0</v>
      </c>
      <c r="D13" s="22">
        <v>0</v>
      </c>
      <c r="E13" s="17">
        <v>3</v>
      </c>
      <c r="F13" s="17">
        <v>18</v>
      </c>
      <c r="G13" s="17">
        <v>92</v>
      </c>
      <c r="H13" s="17">
        <v>255</v>
      </c>
      <c r="I13" s="17">
        <v>120</v>
      </c>
      <c r="J13" s="17">
        <v>41</v>
      </c>
      <c r="K13" s="17">
        <v>17</v>
      </c>
      <c r="L13" s="17">
        <v>4</v>
      </c>
      <c r="M13" s="17">
        <v>5</v>
      </c>
      <c r="N13" s="17"/>
      <c r="O13" s="22"/>
    </row>
    <row r="14" spans="1:15" x14ac:dyDescent="0.25">
      <c r="A14" s="21" t="s">
        <v>475</v>
      </c>
      <c r="B14" s="17">
        <v>331</v>
      </c>
      <c r="C14" s="17">
        <v>0</v>
      </c>
      <c r="D14" s="22">
        <v>0</v>
      </c>
      <c r="E14" s="22">
        <v>0</v>
      </c>
      <c r="F14" s="17">
        <v>2</v>
      </c>
      <c r="G14" s="17">
        <v>14</v>
      </c>
      <c r="H14" s="17">
        <v>56</v>
      </c>
      <c r="I14" s="17">
        <v>125</v>
      </c>
      <c r="J14" s="17">
        <v>71</v>
      </c>
      <c r="K14" s="17">
        <v>33</v>
      </c>
      <c r="L14" s="17">
        <v>11</v>
      </c>
      <c r="M14" s="17">
        <v>19</v>
      </c>
      <c r="N14" s="17"/>
      <c r="O14" s="22"/>
    </row>
    <row r="15" spans="1:15" x14ac:dyDescent="0.25">
      <c r="A15" s="21" t="s">
        <v>476</v>
      </c>
      <c r="B15" s="17">
        <v>207</v>
      </c>
      <c r="C15" s="17">
        <v>0</v>
      </c>
      <c r="D15" s="22">
        <v>0</v>
      </c>
      <c r="E15" s="22">
        <v>0</v>
      </c>
      <c r="F15" s="17">
        <v>3</v>
      </c>
      <c r="G15" s="17">
        <v>7</v>
      </c>
      <c r="H15" s="17">
        <v>15</v>
      </c>
      <c r="I15" s="17">
        <v>19</v>
      </c>
      <c r="J15" s="17">
        <v>75</v>
      </c>
      <c r="K15" s="17">
        <v>45</v>
      </c>
      <c r="L15" s="17">
        <v>22</v>
      </c>
      <c r="M15" s="17">
        <v>21</v>
      </c>
      <c r="N15" s="17"/>
      <c r="O15" s="22"/>
    </row>
    <row r="16" spans="1:15" x14ac:dyDescent="0.25">
      <c r="A16" s="21" t="s">
        <v>477</v>
      </c>
      <c r="B16" s="17">
        <v>152</v>
      </c>
      <c r="C16" s="17">
        <v>0</v>
      </c>
      <c r="D16" s="22">
        <v>0</v>
      </c>
      <c r="E16" s="22">
        <v>0</v>
      </c>
      <c r="F16" s="22">
        <v>0</v>
      </c>
      <c r="G16" s="17">
        <v>1</v>
      </c>
      <c r="H16" s="17">
        <v>3</v>
      </c>
      <c r="I16" s="17">
        <v>6</v>
      </c>
      <c r="J16" s="17">
        <v>24</v>
      </c>
      <c r="K16" s="17">
        <v>48</v>
      </c>
      <c r="L16" s="17">
        <v>31</v>
      </c>
      <c r="M16" s="17">
        <v>39</v>
      </c>
      <c r="N16" s="17"/>
      <c r="O16" s="22"/>
    </row>
    <row r="17" spans="1:15" x14ac:dyDescent="0.25">
      <c r="A17" s="21" t="s">
        <v>478</v>
      </c>
      <c r="B17" s="17">
        <v>78</v>
      </c>
      <c r="C17" s="17">
        <v>0</v>
      </c>
      <c r="D17" s="22">
        <v>0</v>
      </c>
      <c r="E17" s="22">
        <v>0</v>
      </c>
      <c r="F17" s="22">
        <v>0</v>
      </c>
      <c r="G17" s="17">
        <v>0</v>
      </c>
      <c r="H17" s="17">
        <v>0</v>
      </c>
      <c r="I17" s="22">
        <v>3</v>
      </c>
      <c r="J17" s="17">
        <v>6</v>
      </c>
      <c r="K17" s="17">
        <v>10</v>
      </c>
      <c r="L17" s="17">
        <v>21</v>
      </c>
      <c r="M17" s="17">
        <v>38</v>
      </c>
      <c r="N17" s="17"/>
      <c r="O17" s="22"/>
    </row>
    <row r="18" spans="1:15" x14ac:dyDescent="0.25">
      <c r="A18" s="21" t="s">
        <v>479</v>
      </c>
      <c r="B18" s="17">
        <v>56</v>
      </c>
      <c r="C18" s="17">
        <v>0</v>
      </c>
      <c r="D18" s="22">
        <v>0</v>
      </c>
      <c r="E18" s="22">
        <v>0</v>
      </c>
      <c r="F18" s="17">
        <v>0</v>
      </c>
      <c r="G18" s="22">
        <v>0</v>
      </c>
      <c r="H18" s="22">
        <v>0</v>
      </c>
      <c r="I18" s="17">
        <v>2</v>
      </c>
      <c r="J18" s="17">
        <v>2</v>
      </c>
      <c r="K18" s="17">
        <v>0</v>
      </c>
      <c r="L18" s="17">
        <v>7</v>
      </c>
      <c r="M18" s="17">
        <v>45</v>
      </c>
      <c r="N18" s="17"/>
      <c r="O18" s="22"/>
    </row>
  </sheetData>
  <mergeCells count="13">
    <mergeCell ref="A5:A6"/>
    <mergeCell ref="B5:B6"/>
    <mergeCell ref="C5:C6"/>
    <mergeCell ref="D5:D6"/>
    <mergeCell ref="M5:M6"/>
    <mergeCell ref="I5:I6"/>
    <mergeCell ref="J5:J6"/>
    <mergeCell ref="K5:K6"/>
    <mergeCell ref="L5:L6"/>
    <mergeCell ref="E5:E6"/>
    <mergeCell ref="F5:F6"/>
    <mergeCell ref="G5:G6"/>
    <mergeCell ref="H5:H6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N17"/>
  <sheetViews>
    <sheetView workbookViewId="0"/>
  </sheetViews>
  <sheetFormatPr baseColWidth="10" defaultColWidth="11.44140625" defaultRowHeight="13.2" x14ac:dyDescent="0.25"/>
  <cols>
    <col min="1" max="1" width="18.88671875" style="9" customWidth="1"/>
    <col min="2" max="3" width="9" style="9" customWidth="1"/>
    <col min="4" max="4" width="9.44140625" style="9" customWidth="1"/>
    <col min="5" max="13" width="9" style="9" customWidth="1"/>
    <col min="14" max="16384" width="11.44140625" style="9"/>
  </cols>
  <sheetData>
    <row r="1" spans="1:14" x14ac:dyDescent="0.25">
      <c r="A1" s="10" t="s">
        <v>635</v>
      </c>
    </row>
    <row r="2" spans="1:14" x14ac:dyDescent="0.25">
      <c r="A2" s="12" t="s">
        <v>908</v>
      </c>
    </row>
    <row r="3" spans="1:14" x14ac:dyDescent="0.25">
      <c r="A3" s="41"/>
    </row>
    <row r="4" spans="1:14" x14ac:dyDescent="0.25">
      <c r="A4" s="144" t="s">
        <v>826</v>
      </c>
      <c r="B4" s="79" t="s">
        <v>825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4" ht="26.4" x14ac:dyDescent="0.25">
      <c r="A5" s="144"/>
      <c r="B5" s="106" t="s">
        <v>224</v>
      </c>
      <c r="C5" s="106" t="s">
        <v>337</v>
      </c>
      <c r="D5" s="106" t="s">
        <v>740</v>
      </c>
      <c r="E5" s="48" t="s">
        <v>877</v>
      </c>
      <c r="F5" s="48" t="s">
        <v>338</v>
      </c>
      <c r="G5" s="48" t="s">
        <v>339</v>
      </c>
      <c r="H5" s="48" t="s">
        <v>350</v>
      </c>
      <c r="I5" s="48" t="s">
        <v>351</v>
      </c>
      <c r="J5" s="48" t="s">
        <v>340</v>
      </c>
      <c r="K5" s="48" t="s">
        <v>341</v>
      </c>
      <c r="L5" s="48" t="s">
        <v>342</v>
      </c>
      <c r="M5" s="48" t="s">
        <v>344</v>
      </c>
    </row>
    <row r="6" spans="1:14" x14ac:dyDescent="0.25">
      <c r="A6" s="116" t="s">
        <v>224</v>
      </c>
      <c r="B6" s="117">
        <v>2871</v>
      </c>
      <c r="C6" s="118">
        <v>2513</v>
      </c>
      <c r="D6" s="118">
        <f>SUM(E6:M6)</f>
        <v>358</v>
      </c>
      <c r="E6" s="118">
        <v>80</v>
      </c>
      <c r="F6" s="118">
        <v>19</v>
      </c>
      <c r="G6" s="118">
        <v>61</v>
      </c>
      <c r="H6" s="118">
        <v>14</v>
      </c>
      <c r="I6" s="118">
        <v>25</v>
      </c>
      <c r="J6" s="118">
        <v>141</v>
      </c>
      <c r="K6" s="118">
        <v>12</v>
      </c>
      <c r="L6" s="118">
        <v>0</v>
      </c>
      <c r="M6" s="118">
        <v>6</v>
      </c>
      <c r="N6" s="121"/>
    </row>
    <row r="7" spans="1:14" x14ac:dyDescent="0.25">
      <c r="A7" s="42" t="s">
        <v>337</v>
      </c>
      <c r="B7" s="98">
        <v>2457</v>
      </c>
      <c r="C7" s="98">
        <v>2217</v>
      </c>
      <c r="D7" s="76">
        <f t="shared" ref="D7:D16" si="0">SUM(E7:M7)</f>
        <v>240</v>
      </c>
      <c r="E7" s="98">
        <v>56</v>
      </c>
      <c r="F7" s="98">
        <v>4</v>
      </c>
      <c r="G7" s="98">
        <v>43</v>
      </c>
      <c r="H7" s="98">
        <v>11</v>
      </c>
      <c r="I7" s="98">
        <v>11</v>
      </c>
      <c r="J7" s="98">
        <v>100</v>
      </c>
      <c r="K7" s="98">
        <v>11</v>
      </c>
      <c r="L7" s="98">
        <v>0</v>
      </c>
      <c r="M7" s="98">
        <v>4</v>
      </c>
      <c r="N7" s="121"/>
    </row>
    <row r="8" spans="1:14" x14ac:dyDescent="0.25">
      <c r="A8" s="42" t="s">
        <v>740</v>
      </c>
      <c r="B8" s="98">
        <f>SUM(B9:B16)</f>
        <v>414</v>
      </c>
      <c r="C8" s="98">
        <f t="shared" ref="C8:M8" si="1">SUM(C9:C16)</f>
        <v>296</v>
      </c>
      <c r="D8" s="98">
        <f t="shared" si="0"/>
        <v>118</v>
      </c>
      <c r="E8" s="98">
        <f t="shared" si="1"/>
        <v>24</v>
      </c>
      <c r="F8" s="98">
        <f t="shared" si="1"/>
        <v>15</v>
      </c>
      <c r="G8" s="98">
        <f t="shared" si="1"/>
        <v>18</v>
      </c>
      <c r="H8" s="98">
        <f t="shared" si="1"/>
        <v>3</v>
      </c>
      <c r="I8" s="98">
        <f t="shared" si="1"/>
        <v>14</v>
      </c>
      <c r="J8" s="98">
        <f t="shared" si="1"/>
        <v>41</v>
      </c>
      <c r="K8" s="98">
        <f t="shared" si="1"/>
        <v>1</v>
      </c>
      <c r="L8" s="98">
        <f t="shared" si="1"/>
        <v>0</v>
      </c>
      <c r="M8" s="98">
        <f t="shared" si="1"/>
        <v>2</v>
      </c>
      <c r="N8" s="121"/>
    </row>
    <row r="9" spans="1:14" x14ac:dyDescent="0.25">
      <c r="A9" s="43" t="s">
        <v>877</v>
      </c>
      <c r="B9" s="98">
        <v>84</v>
      </c>
      <c r="C9" s="98">
        <v>63</v>
      </c>
      <c r="D9" s="76">
        <f t="shared" si="0"/>
        <v>21</v>
      </c>
      <c r="E9" s="98">
        <v>11</v>
      </c>
      <c r="F9" s="98">
        <v>1</v>
      </c>
      <c r="G9" s="98">
        <v>2</v>
      </c>
      <c r="H9" s="98">
        <v>1</v>
      </c>
      <c r="I9" s="98">
        <v>0</v>
      </c>
      <c r="J9" s="98">
        <v>5</v>
      </c>
      <c r="K9" s="98">
        <v>1</v>
      </c>
      <c r="L9" s="76">
        <v>0</v>
      </c>
      <c r="M9" s="98">
        <v>0</v>
      </c>
      <c r="N9" s="121"/>
    </row>
    <row r="10" spans="1:14" x14ac:dyDescent="0.25">
      <c r="A10" s="43" t="s">
        <v>338</v>
      </c>
      <c r="B10" s="98">
        <v>52</v>
      </c>
      <c r="C10" s="98">
        <v>35</v>
      </c>
      <c r="D10" s="76">
        <f t="shared" si="0"/>
        <v>17</v>
      </c>
      <c r="E10" s="98">
        <v>3</v>
      </c>
      <c r="F10" s="98">
        <v>14</v>
      </c>
      <c r="G10" s="98">
        <v>0</v>
      </c>
      <c r="H10" s="98">
        <v>0</v>
      </c>
      <c r="I10" s="76">
        <v>0</v>
      </c>
      <c r="J10" s="76">
        <v>0</v>
      </c>
      <c r="K10" s="76">
        <v>0</v>
      </c>
      <c r="L10" s="76">
        <v>0</v>
      </c>
      <c r="M10" s="98">
        <v>0</v>
      </c>
      <c r="N10" s="121"/>
    </row>
    <row r="11" spans="1:14" x14ac:dyDescent="0.25">
      <c r="A11" s="43" t="s">
        <v>339</v>
      </c>
      <c r="B11" s="98">
        <v>34</v>
      </c>
      <c r="C11" s="98">
        <v>19</v>
      </c>
      <c r="D11" s="76">
        <f t="shared" si="0"/>
        <v>15</v>
      </c>
      <c r="E11" s="76">
        <v>1</v>
      </c>
      <c r="F11" s="76">
        <v>0</v>
      </c>
      <c r="G11" s="98">
        <v>13</v>
      </c>
      <c r="H11" s="98">
        <v>0</v>
      </c>
      <c r="I11" s="98">
        <v>0</v>
      </c>
      <c r="J11" s="98">
        <v>0</v>
      </c>
      <c r="K11" s="76">
        <v>0</v>
      </c>
      <c r="L11" s="76">
        <v>0</v>
      </c>
      <c r="M11" s="98">
        <v>1</v>
      </c>
      <c r="N11" s="121"/>
    </row>
    <row r="12" spans="1:14" x14ac:dyDescent="0.25">
      <c r="A12" s="44" t="s">
        <v>949</v>
      </c>
      <c r="B12" s="76">
        <v>14</v>
      </c>
      <c r="C12" s="98">
        <v>12</v>
      </c>
      <c r="D12" s="76">
        <f t="shared" si="0"/>
        <v>2</v>
      </c>
      <c r="E12" s="98">
        <v>2</v>
      </c>
      <c r="F12" s="98">
        <v>0</v>
      </c>
      <c r="G12" s="76">
        <v>0</v>
      </c>
      <c r="H12" s="76">
        <v>0</v>
      </c>
      <c r="I12" s="98">
        <v>0</v>
      </c>
      <c r="J12" s="98">
        <v>0</v>
      </c>
      <c r="K12" s="98">
        <v>0</v>
      </c>
      <c r="L12" s="76">
        <v>0</v>
      </c>
      <c r="M12" s="98">
        <v>0</v>
      </c>
      <c r="N12" s="121"/>
    </row>
    <row r="13" spans="1:14" x14ac:dyDescent="0.25">
      <c r="A13" s="44" t="s">
        <v>950</v>
      </c>
      <c r="B13" s="76">
        <v>47</v>
      </c>
      <c r="C13" s="98">
        <v>30</v>
      </c>
      <c r="D13" s="76">
        <f t="shared" si="0"/>
        <v>17</v>
      </c>
      <c r="E13" s="98">
        <v>1</v>
      </c>
      <c r="F13" s="98">
        <v>0</v>
      </c>
      <c r="G13" s="76">
        <v>1</v>
      </c>
      <c r="H13" s="76">
        <v>1</v>
      </c>
      <c r="I13" s="98">
        <v>13</v>
      </c>
      <c r="J13" s="98">
        <v>1</v>
      </c>
      <c r="K13" s="98">
        <v>0</v>
      </c>
      <c r="L13" s="76">
        <v>0</v>
      </c>
      <c r="M13" s="98">
        <v>0</v>
      </c>
      <c r="N13" s="121"/>
    </row>
    <row r="14" spans="1:14" x14ac:dyDescent="0.25">
      <c r="A14" s="44" t="s">
        <v>951</v>
      </c>
      <c r="B14" s="76">
        <v>162</v>
      </c>
      <c r="C14" s="98">
        <v>118</v>
      </c>
      <c r="D14" s="76">
        <f t="shared" si="0"/>
        <v>44</v>
      </c>
      <c r="E14" s="98">
        <v>5</v>
      </c>
      <c r="F14" s="98">
        <v>0</v>
      </c>
      <c r="G14" s="76">
        <v>1</v>
      </c>
      <c r="H14" s="76">
        <v>1</v>
      </c>
      <c r="I14" s="98">
        <v>1</v>
      </c>
      <c r="J14" s="98">
        <v>35</v>
      </c>
      <c r="K14" s="98">
        <v>0</v>
      </c>
      <c r="L14" s="76">
        <v>0</v>
      </c>
      <c r="M14" s="98">
        <v>1</v>
      </c>
      <c r="N14" s="121"/>
    </row>
    <row r="15" spans="1:14" x14ac:dyDescent="0.25">
      <c r="A15" s="105" t="s">
        <v>341</v>
      </c>
      <c r="B15" s="76">
        <v>11</v>
      </c>
      <c r="C15" s="98">
        <v>11</v>
      </c>
      <c r="D15" s="76">
        <f t="shared" si="0"/>
        <v>0</v>
      </c>
      <c r="E15" s="98">
        <v>0</v>
      </c>
      <c r="F15" s="76">
        <v>0</v>
      </c>
      <c r="G15" s="76">
        <v>0</v>
      </c>
      <c r="H15" s="76">
        <v>0</v>
      </c>
      <c r="I15" s="98">
        <v>0</v>
      </c>
      <c r="J15" s="98">
        <v>0</v>
      </c>
      <c r="K15" s="98">
        <v>0</v>
      </c>
      <c r="L15" s="76">
        <v>0</v>
      </c>
      <c r="M15" s="98">
        <v>0</v>
      </c>
      <c r="N15" s="121"/>
    </row>
    <row r="16" spans="1:14" x14ac:dyDescent="0.25">
      <c r="A16" s="31" t="s">
        <v>344</v>
      </c>
      <c r="B16" s="98">
        <v>10</v>
      </c>
      <c r="C16" s="98">
        <v>8</v>
      </c>
      <c r="D16" s="76">
        <f t="shared" si="0"/>
        <v>2</v>
      </c>
      <c r="E16" s="98">
        <v>1</v>
      </c>
      <c r="F16" s="76">
        <v>0</v>
      </c>
      <c r="G16" s="76">
        <v>1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121"/>
    </row>
    <row r="17" spans="1:13" x14ac:dyDescent="0.25">
      <c r="A17" s="1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</sheetData>
  <mergeCells count="1">
    <mergeCell ref="A4:A5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ignoredErrors>
    <ignoredError sqref="D8" formula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A1:R22"/>
  <sheetViews>
    <sheetView workbookViewId="0"/>
  </sheetViews>
  <sheetFormatPr baseColWidth="10" defaultColWidth="11.44140625" defaultRowHeight="13.2" x14ac:dyDescent="0.25"/>
  <cols>
    <col min="1" max="1" width="30.44140625" style="41" customWidth="1"/>
    <col min="2" max="2" width="5.5546875" style="9" customWidth="1"/>
    <col min="3" max="3" width="9.109375" style="9" customWidth="1"/>
    <col min="4" max="4" width="13" style="9" customWidth="1"/>
    <col min="5" max="6" width="11" style="9" customWidth="1"/>
    <col min="7" max="7" width="11.109375" style="9" customWidth="1"/>
    <col min="8" max="8" width="14.33203125" style="9" customWidth="1"/>
    <col min="9" max="9" width="11.44140625" style="9" customWidth="1"/>
    <col min="10" max="10" width="15.44140625" style="9" customWidth="1"/>
    <col min="11" max="11" width="12" style="9" customWidth="1"/>
    <col min="12" max="12" width="10.33203125" style="9" customWidth="1"/>
    <col min="13" max="13" width="9.44140625" style="9" customWidth="1"/>
    <col min="14" max="14" width="8.88671875" style="9" customWidth="1"/>
    <col min="15" max="15" width="10.33203125" style="9" customWidth="1"/>
    <col min="16" max="16" width="9.88671875" style="9" customWidth="1"/>
    <col min="17" max="17" width="10.33203125" style="9" customWidth="1"/>
    <col min="18" max="16384" width="11.44140625" style="9"/>
  </cols>
  <sheetData>
    <row r="1" spans="1:18" x14ac:dyDescent="0.25">
      <c r="A1" s="64" t="s">
        <v>636</v>
      </c>
    </row>
    <row r="2" spans="1:18" x14ac:dyDescent="0.25">
      <c r="A2" s="82" t="s">
        <v>905</v>
      </c>
    </row>
    <row r="4" spans="1:18" x14ac:dyDescent="0.25">
      <c r="A4" s="81"/>
      <c r="B4" s="135" t="s">
        <v>828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8" s="59" customFormat="1" ht="80.400000000000006" x14ac:dyDescent="0.25">
      <c r="A5" s="67" t="s">
        <v>827</v>
      </c>
      <c r="B5" s="111" t="s">
        <v>224</v>
      </c>
      <c r="C5" s="112" t="s">
        <v>734</v>
      </c>
      <c r="D5" s="112" t="s">
        <v>729</v>
      </c>
      <c r="E5" s="112" t="s">
        <v>730</v>
      </c>
      <c r="F5" s="112" t="s">
        <v>698</v>
      </c>
      <c r="G5" s="112" t="s">
        <v>726</v>
      </c>
      <c r="H5" s="112" t="s">
        <v>733</v>
      </c>
      <c r="I5" s="112" t="s">
        <v>731</v>
      </c>
      <c r="J5" s="112" t="s">
        <v>732</v>
      </c>
      <c r="K5" s="112" t="s">
        <v>699</v>
      </c>
      <c r="L5" s="112" t="s">
        <v>700</v>
      </c>
      <c r="M5" s="112" t="s">
        <v>282</v>
      </c>
      <c r="N5" s="112" t="s">
        <v>735</v>
      </c>
      <c r="O5" s="112" t="s">
        <v>727</v>
      </c>
      <c r="P5" s="112" t="s">
        <v>728</v>
      </c>
      <c r="Q5" s="112" t="s">
        <v>284</v>
      </c>
    </row>
    <row r="6" spans="1:18" x14ac:dyDescent="0.25">
      <c r="A6" s="119" t="s">
        <v>224</v>
      </c>
      <c r="B6" s="53">
        <v>2871</v>
      </c>
      <c r="C6" s="53">
        <v>64</v>
      </c>
      <c r="D6" s="53">
        <v>175</v>
      </c>
      <c r="E6" s="53">
        <v>749</v>
      </c>
      <c r="F6" s="53">
        <v>232</v>
      </c>
      <c r="G6" s="53">
        <v>221</v>
      </c>
      <c r="H6" s="53">
        <v>368</v>
      </c>
      <c r="I6" s="53">
        <v>36</v>
      </c>
      <c r="J6" s="53">
        <v>147</v>
      </c>
      <c r="K6" s="53">
        <v>216</v>
      </c>
      <c r="L6" s="53">
        <v>126</v>
      </c>
      <c r="M6" s="53">
        <v>27</v>
      </c>
      <c r="N6" s="53">
        <v>12</v>
      </c>
      <c r="O6" s="53">
        <v>105</v>
      </c>
      <c r="P6" s="53">
        <v>134</v>
      </c>
      <c r="Q6" s="53">
        <v>259</v>
      </c>
      <c r="R6" s="121"/>
    </row>
    <row r="7" spans="1:18" x14ac:dyDescent="0.25">
      <c r="A7" s="47" t="s">
        <v>734</v>
      </c>
      <c r="B7" s="17">
        <v>11</v>
      </c>
      <c r="C7" s="17">
        <v>5</v>
      </c>
      <c r="D7" s="22">
        <v>0</v>
      </c>
      <c r="E7" s="22">
        <v>1</v>
      </c>
      <c r="F7" s="22">
        <v>0</v>
      </c>
      <c r="G7" s="22">
        <v>0</v>
      </c>
      <c r="H7" s="22">
        <v>2</v>
      </c>
      <c r="I7" s="22">
        <v>0</v>
      </c>
      <c r="J7" s="22">
        <v>0</v>
      </c>
      <c r="K7" s="22">
        <v>1</v>
      </c>
      <c r="L7" s="22">
        <v>2</v>
      </c>
      <c r="M7" s="22">
        <v>0</v>
      </c>
      <c r="N7" s="22">
        <v>0</v>
      </c>
      <c r="O7" s="17">
        <v>0</v>
      </c>
      <c r="P7" s="17">
        <v>0</v>
      </c>
      <c r="Q7" s="17">
        <v>0</v>
      </c>
      <c r="R7" s="121"/>
    </row>
    <row r="8" spans="1:18" ht="26.4" x14ac:dyDescent="0.25">
      <c r="A8" s="47" t="s">
        <v>729</v>
      </c>
      <c r="B8" s="17">
        <v>126</v>
      </c>
      <c r="C8" s="22">
        <v>4</v>
      </c>
      <c r="D8" s="22">
        <v>51</v>
      </c>
      <c r="E8" s="22">
        <v>27</v>
      </c>
      <c r="F8" s="22">
        <v>8</v>
      </c>
      <c r="G8" s="22">
        <v>4</v>
      </c>
      <c r="H8" s="22">
        <v>7</v>
      </c>
      <c r="I8" s="22">
        <v>2</v>
      </c>
      <c r="J8" s="22">
        <v>4</v>
      </c>
      <c r="K8" s="22">
        <v>2</v>
      </c>
      <c r="L8" s="22">
        <v>3</v>
      </c>
      <c r="M8" s="22">
        <v>1</v>
      </c>
      <c r="N8" s="22">
        <v>0</v>
      </c>
      <c r="O8" s="17">
        <v>2</v>
      </c>
      <c r="P8" s="17">
        <v>4</v>
      </c>
      <c r="Q8" s="17">
        <v>7</v>
      </c>
      <c r="R8" s="121"/>
    </row>
    <row r="9" spans="1:18" ht="26.4" x14ac:dyDescent="0.25">
      <c r="A9" s="47" t="s">
        <v>837</v>
      </c>
      <c r="B9" s="17">
        <v>792</v>
      </c>
      <c r="C9" s="22">
        <v>12</v>
      </c>
      <c r="D9" s="22">
        <v>46</v>
      </c>
      <c r="E9" s="22">
        <v>451</v>
      </c>
      <c r="F9" s="22">
        <v>53</v>
      </c>
      <c r="G9" s="22">
        <v>54</v>
      </c>
      <c r="H9" s="22">
        <v>52</v>
      </c>
      <c r="I9" s="22">
        <v>5</v>
      </c>
      <c r="J9" s="22">
        <v>25</v>
      </c>
      <c r="K9" s="22">
        <v>33</v>
      </c>
      <c r="L9" s="22">
        <v>11</v>
      </c>
      <c r="M9" s="22">
        <v>5</v>
      </c>
      <c r="N9" s="22">
        <v>1</v>
      </c>
      <c r="O9" s="17">
        <v>13</v>
      </c>
      <c r="P9" s="17">
        <v>11</v>
      </c>
      <c r="Q9" s="17">
        <v>20</v>
      </c>
      <c r="R9" s="121"/>
    </row>
    <row r="10" spans="1:18" x14ac:dyDescent="0.25">
      <c r="A10" s="47" t="s">
        <v>830</v>
      </c>
      <c r="B10" s="17">
        <v>204</v>
      </c>
      <c r="C10" s="22">
        <v>4</v>
      </c>
      <c r="D10" s="22">
        <v>9</v>
      </c>
      <c r="E10" s="22">
        <v>47</v>
      </c>
      <c r="F10" s="22">
        <v>66</v>
      </c>
      <c r="G10" s="22">
        <v>18</v>
      </c>
      <c r="H10" s="22">
        <v>12</v>
      </c>
      <c r="I10" s="22">
        <v>2</v>
      </c>
      <c r="J10" s="22">
        <v>7</v>
      </c>
      <c r="K10" s="22">
        <v>16</v>
      </c>
      <c r="L10" s="22">
        <v>5</v>
      </c>
      <c r="M10" s="22">
        <v>2</v>
      </c>
      <c r="N10" s="22">
        <v>1</v>
      </c>
      <c r="O10" s="17">
        <v>5</v>
      </c>
      <c r="P10" s="17">
        <v>6</v>
      </c>
      <c r="Q10" s="17">
        <v>4</v>
      </c>
      <c r="R10" s="121"/>
    </row>
    <row r="11" spans="1:18" x14ac:dyDescent="0.25">
      <c r="A11" s="47" t="s">
        <v>838</v>
      </c>
      <c r="B11" s="17">
        <v>377</v>
      </c>
      <c r="C11" s="22">
        <v>9</v>
      </c>
      <c r="D11" s="22">
        <v>24</v>
      </c>
      <c r="E11" s="22">
        <v>71</v>
      </c>
      <c r="F11" s="22">
        <v>37</v>
      </c>
      <c r="G11" s="22">
        <v>89</v>
      </c>
      <c r="H11" s="22">
        <v>37</v>
      </c>
      <c r="I11" s="22">
        <v>7</v>
      </c>
      <c r="J11" s="22">
        <v>17</v>
      </c>
      <c r="K11" s="22">
        <v>32</v>
      </c>
      <c r="L11" s="22">
        <v>12</v>
      </c>
      <c r="M11" s="22">
        <v>2</v>
      </c>
      <c r="N11" s="22">
        <v>1</v>
      </c>
      <c r="O11" s="17">
        <v>7</v>
      </c>
      <c r="P11" s="17">
        <v>15</v>
      </c>
      <c r="Q11" s="17">
        <v>17</v>
      </c>
      <c r="R11" s="121"/>
    </row>
    <row r="12" spans="1:18" ht="39.6" x14ac:dyDescent="0.25">
      <c r="A12" s="47" t="s">
        <v>839</v>
      </c>
      <c r="B12" s="17">
        <v>417</v>
      </c>
      <c r="C12" s="22">
        <v>15</v>
      </c>
      <c r="D12" s="22">
        <v>13</v>
      </c>
      <c r="E12" s="22">
        <v>40</v>
      </c>
      <c r="F12" s="22">
        <v>20</v>
      </c>
      <c r="G12" s="22">
        <v>13</v>
      </c>
      <c r="H12" s="22">
        <v>143</v>
      </c>
      <c r="I12" s="22">
        <v>5</v>
      </c>
      <c r="J12" s="22">
        <v>39</v>
      </c>
      <c r="K12" s="22">
        <v>42</v>
      </c>
      <c r="L12" s="22">
        <v>12</v>
      </c>
      <c r="M12" s="22">
        <v>5</v>
      </c>
      <c r="N12" s="22">
        <v>1</v>
      </c>
      <c r="O12" s="17">
        <v>7</v>
      </c>
      <c r="P12" s="17">
        <v>35</v>
      </c>
      <c r="Q12" s="17">
        <v>27</v>
      </c>
      <c r="R12" s="121"/>
    </row>
    <row r="13" spans="1:18" ht="26.4" x14ac:dyDescent="0.25">
      <c r="A13" s="47" t="s">
        <v>840</v>
      </c>
      <c r="B13" s="17">
        <v>7</v>
      </c>
      <c r="C13" s="22">
        <v>0</v>
      </c>
      <c r="D13" s="22">
        <v>1</v>
      </c>
      <c r="E13" s="22">
        <v>0</v>
      </c>
      <c r="F13" s="22">
        <v>0</v>
      </c>
      <c r="G13" s="22">
        <v>0</v>
      </c>
      <c r="H13" s="22">
        <v>1</v>
      </c>
      <c r="I13" s="22">
        <v>1</v>
      </c>
      <c r="J13" s="22">
        <v>1</v>
      </c>
      <c r="K13" s="22">
        <v>1</v>
      </c>
      <c r="L13" s="22">
        <v>1</v>
      </c>
      <c r="M13" s="22">
        <v>0</v>
      </c>
      <c r="N13" s="22">
        <v>0</v>
      </c>
      <c r="O13" s="17">
        <v>0</v>
      </c>
      <c r="P13" s="17">
        <v>0</v>
      </c>
      <c r="Q13" s="17">
        <v>1</v>
      </c>
      <c r="R13" s="121"/>
    </row>
    <row r="14" spans="1:18" ht="39.6" x14ac:dyDescent="0.25">
      <c r="A14" s="47" t="s">
        <v>841</v>
      </c>
      <c r="B14" s="17">
        <v>27</v>
      </c>
      <c r="C14" s="22">
        <v>0</v>
      </c>
      <c r="D14" s="22">
        <v>2</v>
      </c>
      <c r="E14" s="22">
        <v>1</v>
      </c>
      <c r="F14" s="22">
        <v>2</v>
      </c>
      <c r="G14" s="22">
        <v>2</v>
      </c>
      <c r="H14" s="22">
        <v>4</v>
      </c>
      <c r="I14" s="22">
        <v>1</v>
      </c>
      <c r="J14" s="22">
        <v>11</v>
      </c>
      <c r="K14" s="22">
        <v>1</v>
      </c>
      <c r="L14" s="22">
        <v>0</v>
      </c>
      <c r="M14" s="22">
        <v>0</v>
      </c>
      <c r="N14" s="22">
        <v>0</v>
      </c>
      <c r="O14" s="17">
        <v>1</v>
      </c>
      <c r="P14" s="17">
        <v>2</v>
      </c>
      <c r="Q14" s="17">
        <v>0</v>
      </c>
      <c r="R14" s="121"/>
    </row>
    <row r="15" spans="1:18" ht="26.4" x14ac:dyDescent="0.25">
      <c r="A15" s="47" t="s">
        <v>842</v>
      </c>
      <c r="B15" s="17">
        <v>6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2</v>
      </c>
      <c r="I15" s="22">
        <v>0</v>
      </c>
      <c r="J15" s="22">
        <v>0</v>
      </c>
      <c r="K15" s="22">
        <v>3</v>
      </c>
      <c r="L15" s="22">
        <v>0</v>
      </c>
      <c r="M15" s="22">
        <v>0</v>
      </c>
      <c r="N15" s="22">
        <v>0</v>
      </c>
      <c r="O15" s="17">
        <v>0</v>
      </c>
      <c r="P15" s="17">
        <v>0</v>
      </c>
      <c r="Q15" s="17">
        <v>1</v>
      </c>
      <c r="R15" s="121"/>
    </row>
    <row r="16" spans="1:18" x14ac:dyDescent="0.25">
      <c r="A16" s="47" t="s">
        <v>831</v>
      </c>
      <c r="B16" s="17">
        <v>101</v>
      </c>
      <c r="C16" s="22">
        <v>0</v>
      </c>
      <c r="D16" s="22">
        <v>3</v>
      </c>
      <c r="E16" s="22">
        <v>4</v>
      </c>
      <c r="F16" s="22">
        <v>4</v>
      </c>
      <c r="G16" s="22">
        <v>10</v>
      </c>
      <c r="H16" s="22">
        <v>9</v>
      </c>
      <c r="I16" s="22">
        <v>0</v>
      </c>
      <c r="J16" s="22">
        <v>4</v>
      </c>
      <c r="K16" s="22">
        <v>10</v>
      </c>
      <c r="L16" s="22">
        <v>36</v>
      </c>
      <c r="M16" s="22">
        <v>0</v>
      </c>
      <c r="N16" s="22">
        <v>1</v>
      </c>
      <c r="O16" s="17">
        <v>7</v>
      </c>
      <c r="P16" s="17">
        <v>5</v>
      </c>
      <c r="Q16" s="17">
        <v>8</v>
      </c>
      <c r="R16" s="121"/>
    </row>
    <row r="17" spans="1:18" x14ac:dyDescent="0.25">
      <c r="A17" s="47" t="s">
        <v>282</v>
      </c>
      <c r="B17" s="17">
        <v>58</v>
      </c>
      <c r="C17" s="22">
        <v>2</v>
      </c>
      <c r="D17" s="22">
        <v>4</v>
      </c>
      <c r="E17" s="22">
        <v>13</v>
      </c>
      <c r="F17" s="22">
        <v>6</v>
      </c>
      <c r="G17" s="22">
        <v>3</v>
      </c>
      <c r="H17" s="22">
        <v>7</v>
      </c>
      <c r="I17" s="22">
        <v>1</v>
      </c>
      <c r="J17" s="22">
        <v>2</v>
      </c>
      <c r="K17" s="22">
        <v>2</v>
      </c>
      <c r="L17" s="22">
        <v>4</v>
      </c>
      <c r="M17" s="22">
        <v>5</v>
      </c>
      <c r="N17" s="22">
        <v>0</v>
      </c>
      <c r="O17" s="17">
        <v>2</v>
      </c>
      <c r="P17" s="17">
        <v>4</v>
      </c>
      <c r="Q17" s="17">
        <v>3</v>
      </c>
      <c r="R17" s="121"/>
    </row>
    <row r="18" spans="1:18" ht="26.4" x14ac:dyDescent="0.25">
      <c r="A18" s="57" t="s">
        <v>735</v>
      </c>
      <c r="B18" s="17">
        <v>197</v>
      </c>
      <c r="C18" s="22">
        <v>3</v>
      </c>
      <c r="D18" s="22">
        <v>7</v>
      </c>
      <c r="E18" s="22">
        <v>19</v>
      </c>
      <c r="F18" s="22">
        <v>4</v>
      </c>
      <c r="G18" s="22">
        <v>6</v>
      </c>
      <c r="H18" s="22">
        <v>28</v>
      </c>
      <c r="I18" s="22">
        <v>7</v>
      </c>
      <c r="J18" s="22">
        <v>15</v>
      </c>
      <c r="K18" s="22">
        <v>29</v>
      </c>
      <c r="L18" s="22">
        <v>20</v>
      </c>
      <c r="M18" s="22">
        <v>1</v>
      </c>
      <c r="N18" s="22">
        <v>5</v>
      </c>
      <c r="O18" s="17">
        <v>21</v>
      </c>
      <c r="P18" s="17">
        <v>14</v>
      </c>
      <c r="Q18" s="17">
        <v>18</v>
      </c>
      <c r="R18" s="121"/>
    </row>
    <row r="19" spans="1:18" x14ac:dyDescent="0.25">
      <c r="A19" s="41" t="s">
        <v>727</v>
      </c>
      <c r="B19" s="17">
        <v>38</v>
      </c>
      <c r="C19" s="17">
        <v>1</v>
      </c>
      <c r="D19" s="17">
        <v>0</v>
      </c>
      <c r="E19" s="17">
        <v>2</v>
      </c>
      <c r="F19" s="17">
        <v>3</v>
      </c>
      <c r="G19" s="17">
        <v>1</v>
      </c>
      <c r="H19" s="17">
        <v>5</v>
      </c>
      <c r="I19" s="17">
        <v>0</v>
      </c>
      <c r="J19" s="17">
        <v>0</v>
      </c>
      <c r="K19" s="17">
        <v>4</v>
      </c>
      <c r="L19" s="17">
        <v>1</v>
      </c>
      <c r="M19" s="17">
        <v>0</v>
      </c>
      <c r="N19" s="17">
        <v>0</v>
      </c>
      <c r="O19" s="17">
        <v>14</v>
      </c>
      <c r="P19" s="17">
        <v>6</v>
      </c>
      <c r="Q19" s="17">
        <v>1</v>
      </c>
      <c r="R19" s="121"/>
    </row>
    <row r="20" spans="1:18" x14ac:dyDescent="0.25">
      <c r="A20" s="57" t="s">
        <v>843</v>
      </c>
      <c r="B20" s="17">
        <v>253</v>
      </c>
      <c r="C20" s="17">
        <v>4</v>
      </c>
      <c r="D20" s="17">
        <v>10</v>
      </c>
      <c r="E20" s="17">
        <v>47</v>
      </c>
      <c r="F20" s="17">
        <v>23</v>
      </c>
      <c r="G20" s="17">
        <v>17</v>
      </c>
      <c r="H20" s="17">
        <v>36</v>
      </c>
      <c r="I20" s="17">
        <v>3</v>
      </c>
      <c r="J20" s="17">
        <v>14</v>
      </c>
      <c r="K20" s="17">
        <v>27</v>
      </c>
      <c r="L20" s="17">
        <v>13</v>
      </c>
      <c r="M20" s="17">
        <v>2</v>
      </c>
      <c r="N20" s="17">
        <v>1</v>
      </c>
      <c r="O20" s="17">
        <v>11</v>
      </c>
      <c r="P20" s="17">
        <v>23</v>
      </c>
      <c r="Q20" s="17">
        <v>22</v>
      </c>
      <c r="R20" s="121"/>
    </row>
    <row r="21" spans="1:18" ht="26.4" x14ac:dyDescent="0.25">
      <c r="A21" s="57" t="s">
        <v>284</v>
      </c>
      <c r="B21" s="17">
        <v>257</v>
      </c>
      <c r="C21" s="17">
        <v>5</v>
      </c>
      <c r="D21" s="17">
        <v>5</v>
      </c>
      <c r="E21" s="17">
        <v>26</v>
      </c>
      <c r="F21" s="17">
        <v>6</v>
      </c>
      <c r="G21" s="17">
        <v>4</v>
      </c>
      <c r="H21" s="17">
        <v>23</v>
      </c>
      <c r="I21" s="17">
        <v>2</v>
      </c>
      <c r="J21" s="17">
        <v>8</v>
      </c>
      <c r="K21" s="17">
        <v>13</v>
      </c>
      <c r="L21" s="17">
        <v>6</v>
      </c>
      <c r="M21" s="17">
        <v>4</v>
      </c>
      <c r="N21" s="17">
        <v>1</v>
      </c>
      <c r="O21" s="17">
        <v>15</v>
      </c>
      <c r="P21" s="17">
        <v>9</v>
      </c>
      <c r="Q21" s="17">
        <v>130</v>
      </c>
      <c r="R21" s="121"/>
    </row>
    <row r="22" spans="1:18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</sheetData>
  <mergeCells count="1">
    <mergeCell ref="B4:Q4"/>
  </mergeCells>
  <phoneticPr fontId="7" type="noConversion"/>
  <pageMargins left="0.19685039370078741" right="0.19685039370078741" top="0.19685039370078741" bottom="0.19685039370078741" header="0" footer="0"/>
  <pageSetup paperSize="9" scale="7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H17"/>
  <sheetViews>
    <sheetView workbookViewId="0"/>
  </sheetViews>
  <sheetFormatPr baseColWidth="10" defaultColWidth="11.44140625" defaultRowHeight="13.2" x14ac:dyDescent="0.25"/>
  <cols>
    <col min="1" max="1" width="16.109375" style="9" customWidth="1"/>
    <col min="2" max="2" width="15.33203125" style="83" customWidth="1"/>
    <col min="3" max="4" width="14.44140625" style="83" customWidth="1"/>
    <col min="5" max="5" width="15.44140625" style="83" customWidth="1"/>
    <col min="6" max="7" width="14.44140625" style="9" customWidth="1"/>
    <col min="8" max="16384" width="11.44140625" style="9"/>
  </cols>
  <sheetData>
    <row r="1" spans="1:8" x14ac:dyDescent="0.25">
      <c r="A1" s="10" t="s">
        <v>638</v>
      </c>
    </row>
    <row r="2" spans="1:8" x14ac:dyDescent="0.25">
      <c r="A2" s="12" t="s">
        <v>639</v>
      </c>
    </row>
    <row r="4" spans="1:8" x14ac:dyDescent="0.25">
      <c r="A4" s="71"/>
      <c r="B4" s="135" t="s">
        <v>229</v>
      </c>
      <c r="C4" s="135"/>
      <c r="D4" s="135"/>
      <c r="E4" s="135" t="s">
        <v>230</v>
      </c>
      <c r="F4" s="135"/>
      <c r="G4" s="135"/>
    </row>
    <row r="5" spans="1:8" ht="66" x14ac:dyDescent="0.25">
      <c r="A5" s="71"/>
      <c r="B5" s="36" t="s">
        <v>637</v>
      </c>
      <c r="C5" s="36" t="s">
        <v>844</v>
      </c>
      <c r="D5" s="36" t="s">
        <v>845</v>
      </c>
      <c r="E5" s="36" t="s">
        <v>637</v>
      </c>
      <c r="F5" s="36" t="s">
        <v>844</v>
      </c>
      <c r="G5" s="36" t="s">
        <v>845</v>
      </c>
    </row>
    <row r="6" spans="1:8" ht="12" customHeight="1" x14ac:dyDescent="0.25">
      <c r="A6" s="59" t="s">
        <v>224</v>
      </c>
      <c r="B6" s="53">
        <v>500</v>
      </c>
      <c r="C6" s="53">
        <v>433</v>
      </c>
      <c r="D6" s="53">
        <v>2564</v>
      </c>
      <c r="E6" s="53">
        <v>507</v>
      </c>
      <c r="F6" s="53">
        <v>386</v>
      </c>
      <c r="G6" s="53">
        <v>2581</v>
      </c>
      <c r="H6" s="121"/>
    </row>
    <row r="7" spans="1:8" x14ac:dyDescent="0.25">
      <c r="A7" s="42" t="s">
        <v>469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</row>
    <row r="8" spans="1:8" x14ac:dyDescent="0.25">
      <c r="A8" s="42" t="s">
        <v>470</v>
      </c>
      <c r="B8" s="17">
        <v>1</v>
      </c>
      <c r="C8" s="17">
        <v>1</v>
      </c>
      <c r="D8" s="17">
        <v>1</v>
      </c>
      <c r="E8" s="17">
        <v>0</v>
      </c>
      <c r="F8" s="17">
        <v>2</v>
      </c>
      <c r="G8" s="17">
        <v>6</v>
      </c>
    </row>
    <row r="9" spans="1:8" x14ac:dyDescent="0.25">
      <c r="A9" s="42" t="s">
        <v>471</v>
      </c>
      <c r="B9" s="17">
        <v>9</v>
      </c>
      <c r="C9" s="17">
        <v>9</v>
      </c>
      <c r="D9" s="17">
        <v>41</v>
      </c>
      <c r="E9" s="17">
        <v>17</v>
      </c>
      <c r="F9" s="17">
        <v>20</v>
      </c>
      <c r="G9" s="17">
        <v>85</v>
      </c>
    </row>
    <row r="10" spans="1:8" x14ac:dyDescent="0.25">
      <c r="A10" s="42" t="s">
        <v>472</v>
      </c>
      <c r="B10" s="17">
        <v>63</v>
      </c>
      <c r="C10" s="17">
        <v>51</v>
      </c>
      <c r="D10" s="17">
        <v>284</v>
      </c>
      <c r="E10" s="17">
        <v>89</v>
      </c>
      <c r="F10" s="17">
        <v>98</v>
      </c>
      <c r="G10" s="17">
        <v>447</v>
      </c>
    </row>
    <row r="11" spans="1:8" x14ac:dyDescent="0.25">
      <c r="A11" s="42" t="s">
        <v>473</v>
      </c>
      <c r="B11" s="17">
        <v>163</v>
      </c>
      <c r="C11" s="17">
        <v>131</v>
      </c>
      <c r="D11" s="17">
        <v>677</v>
      </c>
      <c r="E11" s="17">
        <v>186</v>
      </c>
      <c r="F11" s="17">
        <v>141</v>
      </c>
      <c r="G11" s="17">
        <v>741</v>
      </c>
    </row>
    <row r="12" spans="1:8" x14ac:dyDescent="0.25">
      <c r="A12" s="42" t="s">
        <v>474</v>
      </c>
      <c r="B12" s="17">
        <v>115</v>
      </c>
      <c r="C12" s="17">
        <v>105</v>
      </c>
      <c r="D12" s="17">
        <v>593</v>
      </c>
      <c r="E12" s="17">
        <v>94</v>
      </c>
      <c r="F12" s="17">
        <v>56</v>
      </c>
      <c r="G12" s="17">
        <v>516</v>
      </c>
    </row>
    <row r="13" spans="1:8" x14ac:dyDescent="0.25">
      <c r="A13" s="42" t="s">
        <v>475</v>
      </c>
      <c r="B13" s="17">
        <v>60</v>
      </c>
      <c r="C13" s="17">
        <v>38</v>
      </c>
      <c r="D13" s="17">
        <v>340</v>
      </c>
      <c r="E13" s="17">
        <v>51</v>
      </c>
      <c r="F13" s="17">
        <v>26</v>
      </c>
      <c r="G13" s="17">
        <v>315</v>
      </c>
    </row>
    <row r="14" spans="1:8" x14ac:dyDescent="0.25">
      <c r="A14" s="42" t="s">
        <v>476</v>
      </c>
      <c r="B14" s="17">
        <v>35</v>
      </c>
      <c r="C14" s="17">
        <v>41</v>
      </c>
      <c r="D14" s="17">
        <v>224</v>
      </c>
      <c r="E14" s="17">
        <v>25</v>
      </c>
      <c r="F14" s="17">
        <v>23</v>
      </c>
      <c r="G14" s="17">
        <v>189</v>
      </c>
    </row>
    <row r="15" spans="1:8" x14ac:dyDescent="0.25">
      <c r="A15" s="42" t="s">
        <v>477</v>
      </c>
      <c r="B15" s="17">
        <v>26</v>
      </c>
      <c r="C15" s="17">
        <v>24</v>
      </c>
      <c r="D15" s="17">
        <v>146</v>
      </c>
      <c r="E15" s="17">
        <v>21</v>
      </c>
      <c r="F15" s="17">
        <v>8</v>
      </c>
      <c r="G15" s="17">
        <v>151</v>
      </c>
    </row>
    <row r="16" spans="1:8" x14ac:dyDescent="0.25">
      <c r="A16" s="42" t="s">
        <v>478</v>
      </c>
      <c r="B16" s="17">
        <v>13</v>
      </c>
      <c r="C16" s="17">
        <v>14</v>
      </c>
      <c r="D16" s="17">
        <v>91</v>
      </c>
      <c r="E16" s="17">
        <v>7</v>
      </c>
      <c r="F16" s="17">
        <v>5</v>
      </c>
      <c r="G16" s="17">
        <v>76</v>
      </c>
    </row>
    <row r="17" spans="1:7" x14ac:dyDescent="0.25">
      <c r="A17" s="42" t="s">
        <v>479</v>
      </c>
      <c r="B17" s="17">
        <v>15</v>
      </c>
      <c r="C17" s="17">
        <v>19</v>
      </c>
      <c r="D17" s="17">
        <v>167</v>
      </c>
      <c r="E17" s="17">
        <v>17</v>
      </c>
      <c r="F17" s="17">
        <v>7</v>
      </c>
      <c r="G17" s="17">
        <v>55</v>
      </c>
    </row>
  </sheetData>
  <mergeCells count="2">
    <mergeCell ref="B4:D4"/>
    <mergeCell ref="E4:G4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I111"/>
  <sheetViews>
    <sheetView workbookViewId="0"/>
  </sheetViews>
  <sheetFormatPr baseColWidth="10" defaultColWidth="11.44140625" defaultRowHeight="13.2" x14ac:dyDescent="0.25"/>
  <cols>
    <col min="1" max="1" width="14" style="22" bestFit="1" customWidth="1"/>
    <col min="2" max="8" width="10.33203125" style="22" customWidth="1"/>
    <col min="9" max="9" width="11.33203125" style="22" customWidth="1"/>
    <col min="10" max="16384" width="11.44140625" style="22"/>
  </cols>
  <sheetData>
    <row r="1" spans="1:9" x14ac:dyDescent="0.25">
      <c r="A1" s="23" t="s">
        <v>640</v>
      </c>
    </row>
    <row r="2" spans="1:9" x14ac:dyDescent="0.25">
      <c r="A2" s="24" t="s">
        <v>909</v>
      </c>
    </row>
    <row r="4" spans="1:9" x14ac:dyDescent="0.25">
      <c r="A4" s="84"/>
      <c r="B4" s="154" t="s">
        <v>229</v>
      </c>
      <c r="C4" s="154"/>
      <c r="D4" s="154"/>
      <c r="E4" s="154"/>
      <c r="F4" s="154" t="s">
        <v>230</v>
      </c>
      <c r="G4" s="154"/>
      <c r="H4" s="154"/>
      <c r="I4" s="154"/>
    </row>
    <row r="5" spans="1:9" ht="17.25" customHeight="1" x14ac:dyDescent="0.25">
      <c r="A5" s="84"/>
      <c r="B5" s="27" t="s">
        <v>99</v>
      </c>
      <c r="C5" s="27" t="s">
        <v>286</v>
      </c>
      <c r="D5" s="27" t="s">
        <v>334</v>
      </c>
      <c r="E5" s="27" t="s">
        <v>345</v>
      </c>
      <c r="F5" s="27" t="s">
        <v>99</v>
      </c>
      <c r="G5" s="27" t="s">
        <v>287</v>
      </c>
      <c r="H5" s="27" t="s">
        <v>521</v>
      </c>
      <c r="I5" s="27" t="s">
        <v>346</v>
      </c>
    </row>
    <row r="6" spans="1:9" x14ac:dyDescent="0.25">
      <c r="A6" s="23" t="s">
        <v>224</v>
      </c>
      <c r="B6" s="23">
        <v>2997</v>
      </c>
      <c r="C6" s="23">
        <v>2383</v>
      </c>
      <c r="D6" s="23">
        <v>44</v>
      </c>
      <c r="E6" s="23">
        <v>570</v>
      </c>
      <c r="F6" s="23">
        <v>2967</v>
      </c>
      <c r="G6" s="23">
        <v>2425</v>
      </c>
      <c r="H6" s="23">
        <v>22</v>
      </c>
      <c r="I6" s="23">
        <v>520</v>
      </c>
    </row>
    <row r="7" spans="1:9" x14ac:dyDescent="0.25">
      <c r="A7" s="22" t="s">
        <v>255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</row>
    <row r="8" spans="1:9" x14ac:dyDescent="0.25">
      <c r="A8" s="22" t="s">
        <v>64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</row>
    <row r="9" spans="1:9" x14ac:dyDescent="0.25">
      <c r="A9" s="22" t="s">
        <v>65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</row>
    <row r="10" spans="1:9" x14ac:dyDescent="0.25">
      <c r="A10" s="22" t="s">
        <v>66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</row>
    <row r="11" spans="1:9" x14ac:dyDescent="0.25">
      <c r="A11" s="22" t="s">
        <v>67</v>
      </c>
      <c r="B11" s="22">
        <v>0</v>
      </c>
      <c r="C11" s="22">
        <v>0</v>
      </c>
      <c r="D11" s="22">
        <v>0</v>
      </c>
      <c r="E11" s="22">
        <v>0</v>
      </c>
      <c r="F11" s="22">
        <v>2</v>
      </c>
      <c r="G11" s="22">
        <v>2</v>
      </c>
      <c r="H11" s="22">
        <v>0</v>
      </c>
      <c r="I11" s="22">
        <v>0</v>
      </c>
    </row>
    <row r="12" spans="1:9" x14ac:dyDescent="0.25">
      <c r="A12" s="22" t="s">
        <v>68</v>
      </c>
      <c r="B12" s="22">
        <v>2</v>
      </c>
      <c r="C12" s="22">
        <v>2</v>
      </c>
      <c r="D12" s="22">
        <v>0</v>
      </c>
      <c r="E12" s="22">
        <v>0</v>
      </c>
      <c r="F12" s="22">
        <v>6</v>
      </c>
      <c r="G12" s="22">
        <v>6</v>
      </c>
      <c r="H12" s="22">
        <v>0</v>
      </c>
      <c r="I12" s="22">
        <v>0</v>
      </c>
    </row>
    <row r="13" spans="1:9" x14ac:dyDescent="0.25">
      <c r="A13" s="22" t="s">
        <v>69</v>
      </c>
      <c r="B13" s="22">
        <v>3</v>
      </c>
      <c r="C13" s="22">
        <v>3</v>
      </c>
      <c r="D13" s="22">
        <v>0</v>
      </c>
      <c r="E13" s="22">
        <v>0</v>
      </c>
      <c r="F13" s="22">
        <v>7</v>
      </c>
      <c r="G13" s="22">
        <v>7</v>
      </c>
      <c r="H13" s="22">
        <v>0</v>
      </c>
      <c r="I13" s="22">
        <v>0</v>
      </c>
    </row>
    <row r="14" spans="1:9" x14ac:dyDescent="0.25">
      <c r="A14" s="22" t="s">
        <v>70</v>
      </c>
      <c r="B14" s="22">
        <v>4</v>
      </c>
      <c r="C14" s="22">
        <v>4</v>
      </c>
      <c r="D14" s="22">
        <v>0</v>
      </c>
      <c r="E14" s="22">
        <v>0</v>
      </c>
      <c r="F14" s="22">
        <v>13</v>
      </c>
      <c r="G14" s="22">
        <v>13</v>
      </c>
      <c r="H14" s="22">
        <v>0</v>
      </c>
      <c r="I14" s="22">
        <v>0</v>
      </c>
    </row>
    <row r="15" spans="1:9" x14ac:dyDescent="0.25">
      <c r="A15" s="22" t="s">
        <v>71</v>
      </c>
      <c r="B15" s="22">
        <v>5</v>
      </c>
      <c r="C15" s="22">
        <v>5</v>
      </c>
      <c r="D15" s="22">
        <v>0</v>
      </c>
      <c r="E15" s="22">
        <v>0</v>
      </c>
      <c r="F15" s="22">
        <v>17</v>
      </c>
      <c r="G15" s="22">
        <v>17</v>
      </c>
      <c r="H15" s="22">
        <v>0</v>
      </c>
      <c r="I15" s="22">
        <v>0</v>
      </c>
    </row>
    <row r="16" spans="1:9" x14ac:dyDescent="0.25">
      <c r="A16" s="22" t="s">
        <v>72</v>
      </c>
      <c r="B16" s="22">
        <v>14</v>
      </c>
      <c r="C16" s="22">
        <v>14</v>
      </c>
      <c r="D16" s="22">
        <v>0</v>
      </c>
      <c r="E16" s="22">
        <v>0</v>
      </c>
      <c r="F16" s="22">
        <v>29</v>
      </c>
      <c r="G16" s="22">
        <v>29</v>
      </c>
      <c r="H16" s="22">
        <v>0</v>
      </c>
      <c r="I16" s="22">
        <v>0</v>
      </c>
    </row>
    <row r="17" spans="1:9" x14ac:dyDescent="0.25">
      <c r="A17" s="22" t="s">
        <v>73</v>
      </c>
      <c r="B17" s="22">
        <v>24</v>
      </c>
      <c r="C17" s="22">
        <v>24</v>
      </c>
      <c r="D17" s="22">
        <v>0</v>
      </c>
      <c r="E17" s="22">
        <v>0</v>
      </c>
      <c r="F17" s="22">
        <v>39</v>
      </c>
      <c r="G17" s="22">
        <v>39</v>
      </c>
      <c r="H17" s="22">
        <v>0</v>
      </c>
      <c r="I17" s="22">
        <v>0</v>
      </c>
    </row>
    <row r="18" spans="1:9" x14ac:dyDescent="0.25">
      <c r="A18" s="22" t="s">
        <v>74</v>
      </c>
      <c r="B18" s="22">
        <v>24</v>
      </c>
      <c r="C18" s="22">
        <v>24</v>
      </c>
      <c r="D18" s="22">
        <v>0</v>
      </c>
      <c r="E18" s="22">
        <v>0</v>
      </c>
      <c r="F18" s="22">
        <v>57</v>
      </c>
      <c r="G18" s="22">
        <v>57</v>
      </c>
      <c r="H18" s="22">
        <v>0</v>
      </c>
      <c r="I18" s="22">
        <v>0</v>
      </c>
    </row>
    <row r="19" spans="1:9" x14ac:dyDescent="0.25">
      <c r="A19" s="22" t="s">
        <v>75</v>
      </c>
      <c r="B19" s="22">
        <v>41</v>
      </c>
      <c r="C19" s="22">
        <v>40</v>
      </c>
      <c r="D19" s="22">
        <v>0</v>
      </c>
      <c r="E19" s="22">
        <v>1</v>
      </c>
      <c r="F19" s="22">
        <v>59</v>
      </c>
      <c r="G19" s="22">
        <v>59</v>
      </c>
      <c r="H19" s="22">
        <v>0</v>
      </c>
      <c r="I19" s="22">
        <v>0</v>
      </c>
    </row>
    <row r="20" spans="1:9" x14ac:dyDescent="0.25">
      <c r="A20" s="22" t="s">
        <v>76</v>
      </c>
      <c r="B20" s="22">
        <v>65</v>
      </c>
      <c r="C20" s="22">
        <v>65</v>
      </c>
      <c r="D20" s="22">
        <v>0</v>
      </c>
      <c r="E20" s="22">
        <v>0</v>
      </c>
      <c r="F20" s="22">
        <v>107</v>
      </c>
      <c r="G20" s="22">
        <v>105</v>
      </c>
      <c r="H20" s="22">
        <v>0</v>
      </c>
      <c r="I20" s="22">
        <v>2</v>
      </c>
    </row>
    <row r="21" spans="1:9" x14ac:dyDescent="0.25">
      <c r="A21" s="22" t="s">
        <v>77</v>
      </c>
      <c r="B21" s="22">
        <v>85</v>
      </c>
      <c r="C21" s="22">
        <v>84</v>
      </c>
      <c r="D21" s="22">
        <v>0</v>
      </c>
      <c r="E21" s="22">
        <v>1</v>
      </c>
      <c r="F21" s="22">
        <v>149</v>
      </c>
      <c r="G21" s="22">
        <v>145</v>
      </c>
      <c r="H21" s="22">
        <v>0</v>
      </c>
      <c r="I21" s="22">
        <v>4</v>
      </c>
    </row>
    <row r="22" spans="1:9" x14ac:dyDescent="0.25">
      <c r="A22" s="22" t="s">
        <v>78</v>
      </c>
      <c r="B22" s="22">
        <v>120</v>
      </c>
      <c r="C22" s="22">
        <v>119</v>
      </c>
      <c r="D22" s="22">
        <v>0</v>
      </c>
      <c r="E22" s="22">
        <v>1</v>
      </c>
      <c r="F22" s="22">
        <v>173</v>
      </c>
      <c r="G22" s="22">
        <v>169</v>
      </c>
      <c r="H22" s="22">
        <v>0</v>
      </c>
      <c r="I22" s="22">
        <v>4</v>
      </c>
    </row>
    <row r="23" spans="1:9" x14ac:dyDescent="0.25">
      <c r="A23" s="22" t="s">
        <v>79</v>
      </c>
      <c r="B23" s="22">
        <v>140</v>
      </c>
      <c r="C23" s="22">
        <v>136</v>
      </c>
      <c r="D23" s="22">
        <v>0</v>
      </c>
      <c r="E23" s="22">
        <v>4</v>
      </c>
      <c r="F23" s="22">
        <v>211</v>
      </c>
      <c r="G23" s="22">
        <v>209</v>
      </c>
      <c r="H23" s="22">
        <v>0</v>
      </c>
      <c r="I23" s="22">
        <v>2</v>
      </c>
    </row>
    <row r="24" spans="1:9" x14ac:dyDescent="0.25">
      <c r="A24" s="22" t="s">
        <v>623</v>
      </c>
      <c r="B24" s="22">
        <v>156</v>
      </c>
      <c r="C24" s="22">
        <v>152</v>
      </c>
      <c r="D24" s="22">
        <v>0</v>
      </c>
      <c r="E24" s="22">
        <v>4</v>
      </c>
      <c r="F24" s="22">
        <v>155</v>
      </c>
      <c r="G24" s="22">
        <v>146</v>
      </c>
      <c r="H24" s="22">
        <v>0</v>
      </c>
      <c r="I24" s="22">
        <v>9</v>
      </c>
    </row>
    <row r="25" spans="1:9" x14ac:dyDescent="0.25">
      <c r="A25" s="22" t="s">
        <v>81</v>
      </c>
      <c r="B25" s="22">
        <v>175</v>
      </c>
      <c r="C25" s="22">
        <v>170</v>
      </c>
      <c r="D25" s="22">
        <v>0</v>
      </c>
      <c r="E25" s="22">
        <v>5</v>
      </c>
      <c r="F25" s="22">
        <v>171</v>
      </c>
      <c r="G25" s="22">
        <v>162</v>
      </c>
      <c r="H25" s="22">
        <v>0</v>
      </c>
      <c r="I25" s="22">
        <v>9</v>
      </c>
    </row>
    <row r="26" spans="1:9" x14ac:dyDescent="0.25">
      <c r="A26" s="22" t="s">
        <v>82</v>
      </c>
      <c r="B26" s="22">
        <v>157</v>
      </c>
      <c r="C26" s="22">
        <v>156</v>
      </c>
      <c r="D26" s="22">
        <v>0</v>
      </c>
      <c r="E26" s="22">
        <v>1</v>
      </c>
      <c r="F26" s="22">
        <v>189</v>
      </c>
      <c r="G26" s="22">
        <v>175</v>
      </c>
      <c r="H26" s="22">
        <v>0</v>
      </c>
      <c r="I26" s="22">
        <v>14</v>
      </c>
    </row>
    <row r="27" spans="1:9" x14ac:dyDescent="0.25">
      <c r="A27" s="22" t="s">
        <v>83</v>
      </c>
      <c r="B27" s="22">
        <v>180</v>
      </c>
      <c r="C27" s="22">
        <v>174</v>
      </c>
      <c r="D27" s="22">
        <v>0</v>
      </c>
      <c r="E27" s="22">
        <v>6</v>
      </c>
      <c r="F27" s="22">
        <v>156</v>
      </c>
      <c r="G27" s="22">
        <v>143</v>
      </c>
      <c r="H27" s="22">
        <v>0</v>
      </c>
      <c r="I27" s="22">
        <v>13</v>
      </c>
    </row>
    <row r="28" spans="1:9" x14ac:dyDescent="0.25">
      <c r="A28" s="22" t="s">
        <v>84</v>
      </c>
      <c r="B28" s="22">
        <v>162</v>
      </c>
      <c r="C28" s="22">
        <v>150</v>
      </c>
      <c r="D28" s="22">
        <v>1</v>
      </c>
      <c r="E28" s="22">
        <v>11</v>
      </c>
      <c r="F28" s="22">
        <v>132</v>
      </c>
      <c r="G28" s="22">
        <v>113</v>
      </c>
      <c r="H28" s="22">
        <v>0</v>
      </c>
      <c r="I28" s="22">
        <v>19</v>
      </c>
    </row>
    <row r="29" spans="1:9" x14ac:dyDescent="0.25">
      <c r="A29" s="22" t="s">
        <v>85</v>
      </c>
      <c r="B29" s="22">
        <v>146</v>
      </c>
      <c r="C29" s="22">
        <v>136</v>
      </c>
      <c r="D29" s="22">
        <v>0</v>
      </c>
      <c r="E29" s="22">
        <v>10</v>
      </c>
      <c r="F29" s="22">
        <v>138</v>
      </c>
      <c r="G29" s="22">
        <v>119</v>
      </c>
      <c r="H29" s="22">
        <v>0</v>
      </c>
      <c r="I29" s="22">
        <v>19</v>
      </c>
    </row>
    <row r="30" spans="1:9" x14ac:dyDescent="0.25">
      <c r="A30" s="22" t="s">
        <v>86</v>
      </c>
      <c r="B30" s="22">
        <v>125</v>
      </c>
      <c r="C30" s="22">
        <v>111</v>
      </c>
      <c r="D30" s="22">
        <v>0</v>
      </c>
      <c r="E30" s="22">
        <v>14</v>
      </c>
      <c r="F30" s="22">
        <v>115</v>
      </c>
      <c r="G30" s="22">
        <v>98</v>
      </c>
      <c r="H30" s="22">
        <v>0</v>
      </c>
      <c r="I30" s="22">
        <v>17</v>
      </c>
    </row>
    <row r="31" spans="1:9" x14ac:dyDescent="0.25">
      <c r="A31" s="22" t="s">
        <v>87</v>
      </c>
      <c r="B31" s="22">
        <v>130</v>
      </c>
      <c r="C31" s="22">
        <v>109</v>
      </c>
      <c r="D31" s="22">
        <v>0</v>
      </c>
      <c r="E31" s="22">
        <v>21</v>
      </c>
      <c r="F31" s="22">
        <v>98</v>
      </c>
      <c r="G31" s="22">
        <v>73</v>
      </c>
      <c r="H31" s="22">
        <v>1</v>
      </c>
      <c r="I31" s="22">
        <v>24</v>
      </c>
    </row>
    <row r="32" spans="1:9" x14ac:dyDescent="0.25">
      <c r="A32" s="22" t="s">
        <v>88</v>
      </c>
      <c r="B32" s="22">
        <v>135</v>
      </c>
      <c r="C32" s="22">
        <v>119</v>
      </c>
      <c r="D32" s="22">
        <v>0</v>
      </c>
      <c r="E32" s="22">
        <v>16</v>
      </c>
      <c r="F32" s="22">
        <v>89</v>
      </c>
      <c r="G32" s="22">
        <v>64</v>
      </c>
      <c r="H32" s="22">
        <v>0</v>
      </c>
      <c r="I32" s="22">
        <v>25</v>
      </c>
    </row>
    <row r="33" spans="1:9" x14ac:dyDescent="0.25">
      <c r="A33" s="22" t="s">
        <v>89</v>
      </c>
      <c r="B33" s="22">
        <v>94</v>
      </c>
      <c r="C33" s="22">
        <v>81</v>
      </c>
      <c r="D33" s="22">
        <v>0</v>
      </c>
      <c r="E33" s="22">
        <v>13</v>
      </c>
      <c r="F33" s="22">
        <v>82</v>
      </c>
      <c r="G33" s="22">
        <v>62</v>
      </c>
      <c r="H33" s="22">
        <v>0</v>
      </c>
      <c r="I33" s="22">
        <v>20</v>
      </c>
    </row>
    <row r="34" spans="1:9" x14ac:dyDescent="0.25">
      <c r="A34" s="22" t="s">
        <v>90</v>
      </c>
      <c r="B34" s="22">
        <v>82</v>
      </c>
      <c r="C34" s="22">
        <v>57</v>
      </c>
      <c r="D34" s="22">
        <v>0</v>
      </c>
      <c r="E34" s="22">
        <v>25</v>
      </c>
      <c r="F34" s="22">
        <v>65</v>
      </c>
      <c r="G34" s="22">
        <v>45</v>
      </c>
      <c r="H34" s="22">
        <v>0</v>
      </c>
      <c r="I34" s="22">
        <v>20</v>
      </c>
    </row>
    <row r="35" spans="1:9" x14ac:dyDescent="0.25">
      <c r="A35" s="22" t="s">
        <v>91</v>
      </c>
      <c r="B35" s="22">
        <v>71</v>
      </c>
      <c r="C35" s="22">
        <v>46</v>
      </c>
      <c r="D35" s="22">
        <v>0</v>
      </c>
      <c r="E35" s="22">
        <v>25</v>
      </c>
      <c r="F35" s="22">
        <v>81</v>
      </c>
      <c r="G35" s="22">
        <v>56</v>
      </c>
      <c r="H35" s="22">
        <v>0</v>
      </c>
      <c r="I35" s="22">
        <v>25</v>
      </c>
    </row>
    <row r="36" spans="1:9" x14ac:dyDescent="0.25">
      <c r="A36" s="22" t="s">
        <v>92</v>
      </c>
      <c r="B36" s="22">
        <v>63</v>
      </c>
      <c r="C36" s="22">
        <v>48</v>
      </c>
      <c r="D36" s="22">
        <v>0</v>
      </c>
      <c r="E36" s="22">
        <v>15</v>
      </c>
      <c r="F36" s="22">
        <v>63</v>
      </c>
      <c r="G36" s="22">
        <v>41</v>
      </c>
      <c r="H36" s="22">
        <v>1</v>
      </c>
      <c r="I36" s="22">
        <v>21</v>
      </c>
    </row>
    <row r="37" spans="1:9" x14ac:dyDescent="0.25">
      <c r="A37" s="22" t="s">
        <v>93</v>
      </c>
      <c r="B37" s="22">
        <v>68</v>
      </c>
      <c r="C37" s="22">
        <v>47</v>
      </c>
      <c r="D37" s="22">
        <v>1</v>
      </c>
      <c r="E37" s="22">
        <v>20</v>
      </c>
      <c r="F37" s="22">
        <v>50</v>
      </c>
      <c r="G37" s="22">
        <v>33</v>
      </c>
      <c r="H37" s="22">
        <v>0</v>
      </c>
      <c r="I37" s="22">
        <v>17</v>
      </c>
    </row>
    <row r="38" spans="1:9" x14ac:dyDescent="0.25">
      <c r="A38" s="22" t="s">
        <v>94</v>
      </c>
      <c r="B38" s="22">
        <v>66</v>
      </c>
      <c r="C38" s="22">
        <v>44</v>
      </c>
      <c r="D38" s="22">
        <v>0</v>
      </c>
      <c r="E38" s="22">
        <v>22</v>
      </c>
      <c r="F38" s="22">
        <v>35</v>
      </c>
      <c r="G38" s="22">
        <v>26</v>
      </c>
      <c r="H38" s="22">
        <v>0</v>
      </c>
      <c r="I38" s="22">
        <v>9</v>
      </c>
    </row>
    <row r="39" spans="1:9" x14ac:dyDescent="0.25">
      <c r="A39" s="22" t="s">
        <v>95</v>
      </c>
      <c r="B39" s="22">
        <v>52</v>
      </c>
      <c r="C39" s="22">
        <v>36</v>
      </c>
      <c r="D39" s="22">
        <v>0</v>
      </c>
      <c r="E39" s="22">
        <v>16</v>
      </c>
      <c r="F39" s="22">
        <v>49</v>
      </c>
      <c r="G39" s="22">
        <v>30</v>
      </c>
      <c r="H39" s="22">
        <v>1</v>
      </c>
      <c r="I39" s="22">
        <v>18</v>
      </c>
    </row>
    <row r="40" spans="1:9" x14ac:dyDescent="0.25">
      <c r="A40" s="22" t="s">
        <v>96</v>
      </c>
      <c r="B40" s="22">
        <v>58</v>
      </c>
      <c r="C40" s="22">
        <v>36</v>
      </c>
      <c r="D40" s="22">
        <v>0</v>
      </c>
      <c r="E40" s="22">
        <v>22</v>
      </c>
      <c r="F40" s="22">
        <v>45</v>
      </c>
      <c r="G40" s="22">
        <v>25</v>
      </c>
      <c r="H40" s="22">
        <v>0</v>
      </c>
      <c r="I40" s="22">
        <v>20</v>
      </c>
    </row>
    <row r="41" spans="1:9" x14ac:dyDescent="0.25">
      <c r="A41" s="22" t="s">
        <v>97</v>
      </c>
      <c r="B41" s="22">
        <v>43</v>
      </c>
      <c r="C41" s="22">
        <v>24</v>
      </c>
      <c r="D41" s="22">
        <v>0</v>
      </c>
      <c r="E41" s="22">
        <v>19</v>
      </c>
      <c r="F41" s="22">
        <v>42</v>
      </c>
      <c r="G41" s="22">
        <v>20</v>
      </c>
      <c r="H41" s="22">
        <v>0</v>
      </c>
      <c r="I41" s="22">
        <v>22</v>
      </c>
    </row>
    <row r="42" spans="1:9" x14ac:dyDescent="0.25">
      <c r="A42" s="22" t="s">
        <v>98</v>
      </c>
      <c r="B42" s="22">
        <v>46</v>
      </c>
      <c r="C42" s="22">
        <v>20</v>
      </c>
      <c r="D42" s="22">
        <v>1</v>
      </c>
      <c r="E42" s="22">
        <v>25</v>
      </c>
      <c r="F42" s="22">
        <v>41</v>
      </c>
      <c r="G42" s="22">
        <v>12</v>
      </c>
      <c r="H42" s="22">
        <v>3</v>
      </c>
      <c r="I42" s="22">
        <v>26</v>
      </c>
    </row>
    <row r="43" spans="1:9" x14ac:dyDescent="0.25">
      <c r="A43" s="22" t="s">
        <v>116</v>
      </c>
      <c r="B43" s="22">
        <v>36</v>
      </c>
      <c r="C43" s="22">
        <v>22</v>
      </c>
      <c r="D43" s="22">
        <v>0</v>
      </c>
      <c r="E43" s="22">
        <v>14</v>
      </c>
      <c r="F43" s="22">
        <v>37</v>
      </c>
      <c r="G43" s="22">
        <v>18</v>
      </c>
      <c r="H43" s="22">
        <v>0</v>
      </c>
      <c r="I43" s="22">
        <v>19</v>
      </c>
    </row>
    <row r="44" spans="1:9" x14ac:dyDescent="0.25">
      <c r="A44" s="22" t="s">
        <v>117</v>
      </c>
      <c r="B44" s="22">
        <v>39</v>
      </c>
      <c r="C44" s="22">
        <v>19</v>
      </c>
      <c r="D44" s="22">
        <v>0</v>
      </c>
      <c r="E44" s="22">
        <v>20</v>
      </c>
      <c r="F44" s="22">
        <v>45</v>
      </c>
      <c r="G44" s="22">
        <v>24</v>
      </c>
      <c r="H44" s="22">
        <v>0</v>
      </c>
      <c r="I44" s="22">
        <v>21</v>
      </c>
    </row>
    <row r="45" spans="1:9" x14ac:dyDescent="0.25">
      <c r="A45" s="22" t="s">
        <v>118</v>
      </c>
      <c r="B45" s="22">
        <v>37</v>
      </c>
      <c r="C45" s="22">
        <v>13</v>
      </c>
      <c r="D45" s="22">
        <v>1</v>
      </c>
      <c r="E45" s="22">
        <v>23</v>
      </c>
      <c r="F45" s="22">
        <v>25</v>
      </c>
      <c r="G45" s="22">
        <v>14</v>
      </c>
      <c r="H45" s="22">
        <v>0</v>
      </c>
      <c r="I45" s="22">
        <v>11</v>
      </c>
    </row>
    <row r="46" spans="1:9" x14ac:dyDescent="0.25">
      <c r="A46" s="22" t="s">
        <v>119</v>
      </c>
      <c r="B46" s="22">
        <v>30</v>
      </c>
      <c r="C46" s="22">
        <v>11</v>
      </c>
      <c r="D46" s="22">
        <v>1</v>
      </c>
      <c r="E46" s="22">
        <v>18</v>
      </c>
      <c r="F46" s="22">
        <v>30</v>
      </c>
      <c r="G46" s="22">
        <v>11</v>
      </c>
      <c r="H46" s="22">
        <v>2</v>
      </c>
      <c r="I46" s="22">
        <v>17</v>
      </c>
    </row>
    <row r="47" spans="1:9" x14ac:dyDescent="0.25">
      <c r="A47" s="22" t="s">
        <v>120</v>
      </c>
      <c r="B47" s="22">
        <v>28</v>
      </c>
      <c r="C47" s="22">
        <v>9</v>
      </c>
      <c r="D47" s="22">
        <v>0</v>
      </c>
      <c r="E47" s="22">
        <v>19</v>
      </c>
      <c r="F47" s="22">
        <v>22</v>
      </c>
      <c r="G47" s="22">
        <v>5</v>
      </c>
      <c r="H47" s="22">
        <v>1</v>
      </c>
      <c r="I47" s="22">
        <v>16</v>
      </c>
    </row>
    <row r="48" spans="1:9" x14ac:dyDescent="0.25">
      <c r="A48" s="22" t="s">
        <v>121</v>
      </c>
      <c r="B48" s="22">
        <v>32</v>
      </c>
      <c r="C48" s="22">
        <v>9</v>
      </c>
      <c r="D48" s="22">
        <v>2</v>
      </c>
      <c r="E48" s="22">
        <v>21</v>
      </c>
      <c r="F48" s="22">
        <v>35</v>
      </c>
      <c r="G48" s="22">
        <v>17</v>
      </c>
      <c r="H48" s="22">
        <v>0</v>
      </c>
      <c r="I48" s="22">
        <v>18</v>
      </c>
    </row>
    <row r="49" spans="1:9" x14ac:dyDescent="0.25">
      <c r="A49" s="22" t="s">
        <v>122</v>
      </c>
      <c r="B49" s="22">
        <v>14</v>
      </c>
      <c r="C49" s="22">
        <v>3</v>
      </c>
      <c r="D49" s="22">
        <v>0</v>
      </c>
      <c r="E49" s="22">
        <v>11</v>
      </c>
      <c r="F49" s="22">
        <v>13</v>
      </c>
      <c r="G49" s="22">
        <v>4</v>
      </c>
      <c r="H49" s="22">
        <v>1</v>
      </c>
      <c r="I49" s="22">
        <v>8</v>
      </c>
    </row>
    <row r="50" spans="1:9" x14ac:dyDescent="0.25">
      <c r="A50" s="22" t="s">
        <v>123</v>
      </c>
      <c r="B50" s="22">
        <v>18</v>
      </c>
      <c r="C50" s="22">
        <v>7</v>
      </c>
      <c r="D50" s="22">
        <v>0</v>
      </c>
      <c r="E50" s="22">
        <v>11</v>
      </c>
      <c r="F50" s="22">
        <v>11</v>
      </c>
      <c r="G50" s="22">
        <v>2</v>
      </c>
      <c r="H50" s="22">
        <v>3</v>
      </c>
      <c r="I50" s="22">
        <v>6</v>
      </c>
    </row>
    <row r="51" spans="1:9" x14ac:dyDescent="0.25">
      <c r="A51" s="22" t="s">
        <v>124</v>
      </c>
      <c r="B51" s="22">
        <v>25</v>
      </c>
      <c r="C51" s="22">
        <v>7</v>
      </c>
      <c r="D51" s="22">
        <v>0</v>
      </c>
      <c r="E51" s="22">
        <v>18</v>
      </c>
      <c r="F51" s="22">
        <v>12</v>
      </c>
      <c r="G51" s="22">
        <v>8</v>
      </c>
      <c r="H51" s="22">
        <v>0</v>
      </c>
      <c r="I51" s="22">
        <v>4</v>
      </c>
    </row>
    <row r="52" spans="1:9" x14ac:dyDescent="0.25">
      <c r="A52" s="22" t="s">
        <v>125</v>
      </c>
      <c r="B52" s="22">
        <v>16</v>
      </c>
      <c r="C52" s="22">
        <v>7</v>
      </c>
      <c r="D52" s="22">
        <v>1</v>
      </c>
      <c r="E52" s="22">
        <v>8</v>
      </c>
      <c r="F52" s="22">
        <v>10</v>
      </c>
      <c r="G52" s="22">
        <v>3</v>
      </c>
      <c r="H52" s="22">
        <v>0</v>
      </c>
      <c r="I52" s="22">
        <v>7</v>
      </c>
    </row>
    <row r="53" spans="1:9" x14ac:dyDescent="0.25">
      <c r="A53" s="22" t="s">
        <v>277</v>
      </c>
      <c r="B53" s="22">
        <v>186</v>
      </c>
      <c r="C53" s="22">
        <v>40</v>
      </c>
      <c r="D53" s="22">
        <v>36</v>
      </c>
      <c r="E53" s="22">
        <v>110</v>
      </c>
      <c r="F53" s="22">
        <v>62</v>
      </c>
      <c r="G53" s="22">
        <v>19</v>
      </c>
      <c r="H53" s="22">
        <v>9</v>
      </c>
      <c r="I53" s="22">
        <v>34</v>
      </c>
    </row>
    <row r="56" spans="1:9" x14ac:dyDescent="0.25">
      <c r="A56" s="17"/>
    </row>
    <row r="57" spans="1:9" x14ac:dyDescent="0.25">
      <c r="A57" s="17"/>
    </row>
    <row r="58" spans="1:9" x14ac:dyDescent="0.25">
      <c r="A58" s="17"/>
    </row>
    <row r="59" spans="1:9" x14ac:dyDescent="0.25">
      <c r="A59" s="17"/>
    </row>
    <row r="60" spans="1:9" x14ac:dyDescent="0.25">
      <c r="A60" s="17"/>
    </row>
    <row r="61" spans="1:9" x14ac:dyDescent="0.25">
      <c r="A61" s="17"/>
    </row>
    <row r="62" spans="1:9" x14ac:dyDescent="0.25">
      <c r="A62" s="17"/>
    </row>
    <row r="63" spans="1:9" x14ac:dyDescent="0.25">
      <c r="A63" s="17"/>
    </row>
    <row r="64" spans="1:9" x14ac:dyDescent="0.25">
      <c r="A64" s="17"/>
    </row>
    <row r="65" spans="1:1" x14ac:dyDescent="0.25">
      <c r="A65" s="17"/>
    </row>
    <row r="66" spans="1:1" x14ac:dyDescent="0.25">
      <c r="A66" s="17"/>
    </row>
    <row r="67" spans="1:1" x14ac:dyDescent="0.25">
      <c r="A67" s="17"/>
    </row>
    <row r="68" spans="1:1" x14ac:dyDescent="0.25">
      <c r="A68" s="17"/>
    </row>
    <row r="69" spans="1:1" x14ac:dyDescent="0.25">
      <c r="A69" s="17"/>
    </row>
    <row r="70" spans="1:1" x14ac:dyDescent="0.25">
      <c r="A70" s="17"/>
    </row>
    <row r="71" spans="1:1" x14ac:dyDescent="0.25">
      <c r="A71" s="17"/>
    </row>
    <row r="72" spans="1:1" x14ac:dyDescent="0.25">
      <c r="A72" s="17"/>
    </row>
    <row r="73" spans="1:1" x14ac:dyDescent="0.25">
      <c r="A73" s="17"/>
    </row>
    <row r="74" spans="1:1" x14ac:dyDescent="0.25">
      <c r="A74" s="17"/>
    </row>
    <row r="75" spans="1:1" x14ac:dyDescent="0.25">
      <c r="A75" s="17"/>
    </row>
    <row r="76" spans="1:1" x14ac:dyDescent="0.25">
      <c r="A76" s="17"/>
    </row>
    <row r="77" spans="1:1" x14ac:dyDescent="0.25">
      <c r="A77" s="17"/>
    </row>
    <row r="78" spans="1:1" x14ac:dyDescent="0.25">
      <c r="A78" s="17"/>
    </row>
    <row r="79" spans="1:1" x14ac:dyDescent="0.25">
      <c r="A79" s="17"/>
    </row>
    <row r="80" spans="1:1" x14ac:dyDescent="0.25">
      <c r="A80" s="17"/>
    </row>
    <row r="81" spans="1:1" x14ac:dyDescent="0.25">
      <c r="A81" s="17"/>
    </row>
    <row r="82" spans="1:1" x14ac:dyDescent="0.25">
      <c r="A82" s="17"/>
    </row>
    <row r="83" spans="1:1" x14ac:dyDescent="0.25">
      <c r="A83" s="17"/>
    </row>
    <row r="84" spans="1:1" x14ac:dyDescent="0.25">
      <c r="A84" s="17"/>
    </row>
    <row r="85" spans="1:1" x14ac:dyDescent="0.25">
      <c r="A85" s="17"/>
    </row>
    <row r="86" spans="1:1" x14ac:dyDescent="0.25">
      <c r="A86" s="17"/>
    </row>
    <row r="87" spans="1:1" x14ac:dyDescent="0.25">
      <c r="A87" s="17"/>
    </row>
    <row r="88" spans="1:1" x14ac:dyDescent="0.25">
      <c r="A88" s="17"/>
    </row>
    <row r="89" spans="1:1" x14ac:dyDescent="0.25">
      <c r="A89" s="17"/>
    </row>
    <row r="90" spans="1:1" x14ac:dyDescent="0.25">
      <c r="A90" s="17"/>
    </row>
    <row r="91" spans="1:1" x14ac:dyDescent="0.25">
      <c r="A91" s="17"/>
    </row>
    <row r="92" spans="1:1" x14ac:dyDescent="0.25">
      <c r="A92" s="17"/>
    </row>
    <row r="93" spans="1:1" x14ac:dyDescent="0.25">
      <c r="A93" s="17"/>
    </row>
    <row r="94" spans="1:1" x14ac:dyDescent="0.25">
      <c r="A94" s="17"/>
    </row>
    <row r="95" spans="1:1" x14ac:dyDescent="0.25">
      <c r="A95" s="17"/>
    </row>
    <row r="96" spans="1:1" x14ac:dyDescent="0.25">
      <c r="A96" s="17"/>
    </row>
    <row r="97" spans="1:1" x14ac:dyDescent="0.25">
      <c r="A97" s="17"/>
    </row>
    <row r="98" spans="1:1" x14ac:dyDescent="0.25">
      <c r="A98" s="17"/>
    </row>
    <row r="99" spans="1:1" x14ac:dyDescent="0.25">
      <c r="A99" s="17"/>
    </row>
    <row r="100" spans="1:1" x14ac:dyDescent="0.25">
      <c r="A100" s="17"/>
    </row>
    <row r="101" spans="1:1" x14ac:dyDescent="0.25">
      <c r="A101" s="17"/>
    </row>
    <row r="102" spans="1:1" x14ac:dyDescent="0.25">
      <c r="A102" s="17"/>
    </row>
    <row r="103" spans="1:1" x14ac:dyDescent="0.25">
      <c r="A103" s="17"/>
    </row>
    <row r="104" spans="1:1" x14ac:dyDescent="0.25">
      <c r="A104" s="17"/>
    </row>
    <row r="105" spans="1:1" x14ac:dyDescent="0.25">
      <c r="A105" s="17"/>
    </row>
    <row r="106" spans="1:1" x14ac:dyDescent="0.25">
      <c r="A106" s="17"/>
    </row>
    <row r="107" spans="1:1" x14ac:dyDescent="0.25">
      <c r="A107" s="17"/>
    </row>
    <row r="108" spans="1:1" x14ac:dyDescent="0.25">
      <c r="A108" s="17"/>
    </row>
    <row r="109" spans="1:1" x14ac:dyDescent="0.25">
      <c r="A109" s="17"/>
    </row>
    <row r="110" spans="1:1" x14ac:dyDescent="0.25">
      <c r="A110" s="17"/>
    </row>
    <row r="111" spans="1:1" x14ac:dyDescent="0.25">
      <c r="A111" s="17"/>
    </row>
  </sheetData>
  <mergeCells count="2">
    <mergeCell ref="B4:E4"/>
    <mergeCell ref="F4:I4"/>
  </mergeCells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16"/>
  <sheetViews>
    <sheetView workbookViewId="0"/>
  </sheetViews>
  <sheetFormatPr baseColWidth="10" defaultColWidth="11.44140625" defaultRowHeight="13.2" x14ac:dyDescent="0.25"/>
  <cols>
    <col min="1" max="1" width="33.6640625" style="22" customWidth="1"/>
    <col min="2" max="13" width="9" style="22" customWidth="1"/>
    <col min="14" max="16384" width="11.44140625" style="22"/>
  </cols>
  <sheetData>
    <row r="1" spans="1:13" x14ac:dyDescent="0.25">
      <c r="A1" s="23" t="s">
        <v>736</v>
      </c>
    </row>
    <row r="2" spans="1:13" x14ac:dyDescent="0.25">
      <c r="A2" s="24" t="s">
        <v>737</v>
      </c>
    </row>
    <row r="4" spans="1:13" x14ac:dyDescent="0.25">
      <c r="A4" s="25"/>
      <c r="B4" s="137" t="s">
        <v>249</v>
      </c>
      <c r="C4" s="138"/>
      <c r="D4" s="138"/>
      <c r="E4" s="138"/>
      <c r="F4" s="138"/>
      <c r="G4" s="138"/>
      <c r="H4" s="138"/>
      <c r="I4" s="138"/>
      <c r="J4" s="138"/>
      <c r="K4" s="26"/>
      <c r="L4" s="26"/>
      <c r="M4" s="26"/>
    </row>
    <row r="5" spans="1:13" ht="26.4" x14ac:dyDescent="0.25">
      <c r="A5" s="25"/>
      <c r="B5" s="27" t="s">
        <v>224</v>
      </c>
      <c r="C5" s="27" t="s">
        <v>251</v>
      </c>
      <c r="D5" s="27" t="s">
        <v>55</v>
      </c>
      <c r="E5" s="27" t="s">
        <v>56</v>
      </c>
      <c r="F5" s="27" t="s">
        <v>57</v>
      </c>
      <c r="G5" s="27" t="s">
        <v>58</v>
      </c>
      <c r="H5" s="27" t="s">
        <v>59</v>
      </c>
      <c r="I5" s="27" t="s">
        <v>60</v>
      </c>
      <c r="J5" s="27" t="s">
        <v>361</v>
      </c>
      <c r="K5" s="28"/>
      <c r="L5" s="28"/>
    </row>
    <row r="6" spans="1:13" x14ac:dyDescent="0.25">
      <c r="A6" s="23" t="s">
        <v>224</v>
      </c>
      <c r="B6" s="53">
        <v>6196</v>
      </c>
      <c r="C6" s="53">
        <v>115</v>
      </c>
      <c r="D6" s="53">
        <v>344</v>
      </c>
      <c r="E6" s="53">
        <v>900</v>
      </c>
      <c r="F6" s="53">
        <v>2054</v>
      </c>
      <c r="G6" s="53">
        <v>2125</v>
      </c>
      <c r="H6" s="53">
        <v>593</v>
      </c>
      <c r="I6" s="53">
        <v>65</v>
      </c>
      <c r="J6" s="53">
        <v>0</v>
      </c>
    </row>
    <row r="7" spans="1:13" x14ac:dyDescent="0.25">
      <c r="A7" s="30" t="s">
        <v>738</v>
      </c>
      <c r="B7" s="17">
        <v>2238</v>
      </c>
      <c r="C7" s="17">
        <v>8</v>
      </c>
      <c r="D7" s="17">
        <v>61</v>
      </c>
      <c r="E7" s="17">
        <v>239</v>
      </c>
      <c r="F7" s="17">
        <v>792</v>
      </c>
      <c r="G7" s="17">
        <v>859</v>
      </c>
      <c r="H7" s="17">
        <v>249</v>
      </c>
      <c r="I7" s="17">
        <v>30</v>
      </c>
      <c r="J7" s="17">
        <v>0</v>
      </c>
    </row>
    <row r="8" spans="1:13" x14ac:dyDescent="0.25">
      <c r="A8" s="31" t="s">
        <v>524</v>
      </c>
      <c r="B8" s="22">
        <v>1289</v>
      </c>
      <c r="C8" s="22">
        <v>0</v>
      </c>
      <c r="D8" s="22">
        <v>16</v>
      </c>
      <c r="E8" s="22">
        <v>125</v>
      </c>
      <c r="F8" s="22">
        <v>497</v>
      </c>
      <c r="G8" s="22">
        <v>523</v>
      </c>
      <c r="H8" s="22">
        <v>118</v>
      </c>
      <c r="I8" s="22">
        <v>10</v>
      </c>
      <c r="J8" s="22">
        <v>0</v>
      </c>
    </row>
    <row r="9" spans="1:13" x14ac:dyDescent="0.25">
      <c r="A9" s="32" t="s">
        <v>523</v>
      </c>
      <c r="B9" s="22">
        <v>1234</v>
      </c>
      <c r="C9" s="22">
        <v>0</v>
      </c>
      <c r="D9" s="22">
        <v>16</v>
      </c>
      <c r="E9" s="22">
        <v>125</v>
      </c>
      <c r="F9" s="22">
        <v>484</v>
      </c>
      <c r="G9" s="22">
        <v>495</v>
      </c>
      <c r="H9" s="17">
        <v>107</v>
      </c>
      <c r="I9" s="17">
        <v>7</v>
      </c>
      <c r="J9" s="22">
        <v>0</v>
      </c>
    </row>
    <row r="10" spans="1:13" x14ac:dyDescent="0.25">
      <c r="A10" s="32" t="s">
        <v>725</v>
      </c>
      <c r="B10" s="17">
        <v>55</v>
      </c>
      <c r="C10" s="17">
        <v>0</v>
      </c>
      <c r="D10" s="17">
        <v>0</v>
      </c>
      <c r="E10" s="22">
        <v>0</v>
      </c>
      <c r="F10" s="22">
        <v>13</v>
      </c>
      <c r="G10" s="22">
        <v>28</v>
      </c>
      <c r="H10" s="22">
        <v>11</v>
      </c>
      <c r="I10" s="22">
        <v>3</v>
      </c>
      <c r="J10" s="22">
        <v>0</v>
      </c>
    </row>
    <row r="11" spans="1:13" x14ac:dyDescent="0.25">
      <c r="A11" s="31" t="s">
        <v>525</v>
      </c>
      <c r="B11" s="22">
        <v>949</v>
      </c>
      <c r="C11" s="22">
        <v>8</v>
      </c>
      <c r="D11" s="17">
        <v>45</v>
      </c>
      <c r="E11" s="22">
        <v>114</v>
      </c>
      <c r="F11" s="22">
        <v>295</v>
      </c>
      <c r="G11" s="22">
        <v>336</v>
      </c>
      <c r="H11" s="22">
        <v>131</v>
      </c>
      <c r="I11" s="22">
        <v>20</v>
      </c>
      <c r="J11" s="22">
        <v>0</v>
      </c>
    </row>
    <row r="12" spans="1:13" x14ac:dyDescent="0.25">
      <c r="A12" s="30" t="s">
        <v>739</v>
      </c>
      <c r="B12" s="17">
        <v>3958</v>
      </c>
      <c r="C12" s="17">
        <v>107</v>
      </c>
      <c r="D12" s="17">
        <v>283</v>
      </c>
      <c r="E12" s="17">
        <v>661</v>
      </c>
      <c r="F12" s="17">
        <v>1262</v>
      </c>
      <c r="G12" s="17">
        <v>1266</v>
      </c>
      <c r="H12" s="17">
        <v>344</v>
      </c>
      <c r="I12" s="17">
        <v>35</v>
      </c>
      <c r="J12" s="17">
        <v>0</v>
      </c>
    </row>
    <row r="13" spans="1:13" x14ac:dyDescent="0.25">
      <c r="A13" s="31" t="s">
        <v>524</v>
      </c>
      <c r="B13" s="22">
        <v>2116</v>
      </c>
      <c r="C13" s="22">
        <v>4</v>
      </c>
      <c r="D13" s="22">
        <v>57</v>
      </c>
      <c r="E13" s="22">
        <v>307</v>
      </c>
      <c r="F13" s="22">
        <v>769</v>
      </c>
      <c r="G13" s="22">
        <v>774</v>
      </c>
      <c r="H13" s="22">
        <v>183</v>
      </c>
      <c r="I13" s="22">
        <v>22</v>
      </c>
      <c r="J13" s="22">
        <v>0</v>
      </c>
    </row>
    <row r="14" spans="1:13" x14ac:dyDescent="0.25">
      <c r="A14" s="32" t="s">
        <v>523</v>
      </c>
      <c r="B14" s="17">
        <v>2098</v>
      </c>
      <c r="C14" s="17">
        <v>3</v>
      </c>
      <c r="D14" s="17">
        <v>57</v>
      </c>
      <c r="E14" s="22">
        <v>307</v>
      </c>
      <c r="F14" s="33">
        <v>766</v>
      </c>
      <c r="G14" s="33">
        <v>770</v>
      </c>
      <c r="H14" s="33">
        <v>175</v>
      </c>
      <c r="I14" s="33">
        <v>20</v>
      </c>
      <c r="J14" s="22">
        <v>0</v>
      </c>
    </row>
    <row r="15" spans="1:13" x14ac:dyDescent="0.25">
      <c r="A15" s="32" t="s">
        <v>725</v>
      </c>
      <c r="B15" s="22">
        <v>18</v>
      </c>
      <c r="C15" s="22">
        <v>1</v>
      </c>
      <c r="D15" s="17">
        <v>0</v>
      </c>
      <c r="E15" s="22">
        <v>0</v>
      </c>
      <c r="F15" s="22">
        <v>3</v>
      </c>
      <c r="G15" s="33">
        <v>4</v>
      </c>
      <c r="H15" s="33">
        <v>8</v>
      </c>
      <c r="I15" s="33">
        <v>2</v>
      </c>
      <c r="J15" s="22">
        <v>0</v>
      </c>
    </row>
    <row r="16" spans="1:13" x14ac:dyDescent="0.25">
      <c r="A16" s="31" t="s">
        <v>525</v>
      </c>
      <c r="B16" s="17">
        <v>1842</v>
      </c>
      <c r="C16" s="17">
        <v>103</v>
      </c>
      <c r="D16" s="17">
        <v>226</v>
      </c>
      <c r="E16" s="22">
        <v>354</v>
      </c>
      <c r="F16" s="33">
        <v>493</v>
      </c>
      <c r="G16" s="33">
        <v>492</v>
      </c>
      <c r="H16" s="33">
        <v>161</v>
      </c>
      <c r="I16" s="22">
        <v>13</v>
      </c>
      <c r="J16" s="22">
        <v>0</v>
      </c>
    </row>
  </sheetData>
  <mergeCells count="1">
    <mergeCell ref="B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B12"/>
  <sheetViews>
    <sheetView workbookViewId="0"/>
  </sheetViews>
  <sheetFormatPr baseColWidth="10" defaultColWidth="11.44140625" defaultRowHeight="13.2" x14ac:dyDescent="0.25"/>
  <cols>
    <col min="1" max="1" width="52.6640625" style="22" customWidth="1"/>
    <col min="2" max="5" width="11.44140625" style="22"/>
    <col min="6" max="6" width="4.6640625" style="22" customWidth="1"/>
    <col min="7" max="16384" width="11.44140625" style="22"/>
  </cols>
  <sheetData>
    <row r="1" spans="1:2" x14ac:dyDescent="0.25">
      <c r="A1" s="23" t="s">
        <v>5</v>
      </c>
    </row>
    <row r="2" spans="1:2" x14ac:dyDescent="0.25">
      <c r="A2" s="24" t="s">
        <v>910</v>
      </c>
    </row>
    <row r="4" spans="1:2" ht="19.5" customHeight="1" x14ac:dyDescent="0.25">
      <c r="A4" s="25"/>
      <c r="B4" s="74" t="s">
        <v>227</v>
      </c>
    </row>
    <row r="5" spans="1:2" x14ac:dyDescent="0.25">
      <c r="A5" s="22" t="s">
        <v>229</v>
      </c>
      <c r="B5" s="22">
        <v>3064</v>
      </c>
    </row>
    <row r="6" spans="1:2" x14ac:dyDescent="0.25">
      <c r="A6" s="75" t="s">
        <v>328</v>
      </c>
      <c r="B6" s="22">
        <v>2564</v>
      </c>
    </row>
    <row r="7" spans="1:2" x14ac:dyDescent="0.25">
      <c r="A7" s="75" t="s">
        <v>45</v>
      </c>
      <c r="B7" s="22">
        <v>2178</v>
      </c>
    </row>
    <row r="8" spans="1:2" x14ac:dyDescent="0.25">
      <c r="A8" s="75" t="s">
        <v>46</v>
      </c>
      <c r="B8" s="22">
        <v>2053</v>
      </c>
    </row>
    <row r="9" spans="1:2" x14ac:dyDescent="0.25">
      <c r="A9" s="22" t="s">
        <v>230</v>
      </c>
      <c r="B9" s="22">
        <v>3088</v>
      </c>
    </row>
    <row r="10" spans="1:2" x14ac:dyDescent="0.25">
      <c r="A10" s="75" t="s">
        <v>328</v>
      </c>
      <c r="B10" s="22">
        <v>2581</v>
      </c>
    </row>
    <row r="11" spans="1:2" x14ac:dyDescent="0.25">
      <c r="A11" s="75" t="s">
        <v>45</v>
      </c>
      <c r="B11" s="22">
        <v>2274</v>
      </c>
    </row>
    <row r="12" spans="1:2" x14ac:dyDescent="0.25">
      <c r="A12" s="75" t="s">
        <v>46</v>
      </c>
      <c r="B12" s="22">
        <v>2108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G21"/>
  <sheetViews>
    <sheetView workbookViewId="0"/>
  </sheetViews>
  <sheetFormatPr baseColWidth="10" defaultColWidth="11.44140625" defaultRowHeight="13.2" x14ac:dyDescent="0.25"/>
  <cols>
    <col min="1" max="1" width="81.5546875" style="11" bestFit="1" customWidth="1"/>
    <col min="2" max="3" width="8.44140625" style="11" customWidth="1"/>
    <col min="4" max="16384" width="11.44140625" style="11"/>
  </cols>
  <sheetData>
    <row r="1" spans="1:7" x14ac:dyDescent="0.25">
      <c r="A1" s="10" t="s">
        <v>641</v>
      </c>
    </row>
    <row r="2" spans="1:7" x14ac:dyDescent="0.25">
      <c r="A2" s="12" t="s">
        <v>911</v>
      </c>
    </row>
    <row r="4" spans="1:7" ht="21.75" customHeight="1" x14ac:dyDescent="0.25">
      <c r="A4" s="13"/>
      <c r="B4" s="15" t="s">
        <v>229</v>
      </c>
      <c r="C4" s="15" t="s">
        <v>230</v>
      </c>
    </row>
    <row r="5" spans="1:7" x14ac:dyDescent="0.25">
      <c r="A5" s="10" t="s">
        <v>224</v>
      </c>
      <c r="B5" s="23">
        <v>3064</v>
      </c>
      <c r="C5" s="23">
        <v>3088</v>
      </c>
      <c r="E5" s="17"/>
    </row>
    <row r="6" spans="1:7" x14ac:dyDescent="0.25">
      <c r="A6" s="21" t="s">
        <v>734</v>
      </c>
      <c r="B6" s="22">
        <v>71</v>
      </c>
      <c r="C6" s="22">
        <v>13</v>
      </c>
      <c r="F6" s="22"/>
      <c r="G6" s="22"/>
    </row>
    <row r="7" spans="1:7" x14ac:dyDescent="0.25">
      <c r="A7" s="21" t="s">
        <v>729</v>
      </c>
      <c r="B7" s="22">
        <v>186</v>
      </c>
      <c r="C7" s="22">
        <v>120</v>
      </c>
      <c r="D7" s="22"/>
      <c r="E7" s="22"/>
      <c r="F7" s="22"/>
      <c r="G7" s="22"/>
    </row>
    <row r="8" spans="1:7" x14ac:dyDescent="0.25">
      <c r="A8" s="21" t="s">
        <v>849</v>
      </c>
      <c r="B8" s="22">
        <v>795</v>
      </c>
      <c r="C8" s="22">
        <v>811</v>
      </c>
      <c r="D8" s="22"/>
      <c r="E8" s="22"/>
      <c r="F8" s="22"/>
      <c r="G8" s="22"/>
    </row>
    <row r="9" spans="1:7" x14ac:dyDescent="0.25">
      <c r="A9" s="21" t="s">
        <v>850</v>
      </c>
      <c r="B9" s="22">
        <v>233</v>
      </c>
      <c r="C9" s="22">
        <v>225</v>
      </c>
      <c r="D9" s="22"/>
      <c r="E9" s="22"/>
      <c r="F9" s="22"/>
      <c r="G9" s="22"/>
    </row>
    <row r="10" spans="1:7" x14ac:dyDescent="0.25">
      <c r="A10" s="21" t="s">
        <v>851</v>
      </c>
      <c r="B10" s="22">
        <v>241</v>
      </c>
      <c r="C10" s="22">
        <v>421</v>
      </c>
      <c r="D10" s="22"/>
      <c r="E10" s="22"/>
      <c r="F10" s="22"/>
      <c r="G10" s="22"/>
    </row>
    <row r="11" spans="1:7" x14ac:dyDescent="0.25">
      <c r="A11" s="37" t="s">
        <v>43</v>
      </c>
      <c r="B11" s="22">
        <v>389</v>
      </c>
      <c r="C11" s="22">
        <v>462</v>
      </c>
      <c r="D11" s="22"/>
      <c r="E11" s="22"/>
      <c r="F11" s="22"/>
      <c r="G11" s="22"/>
    </row>
    <row r="12" spans="1:7" x14ac:dyDescent="0.25">
      <c r="A12" s="37" t="s">
        <v>852</v>
      </c>
      <c r="B12" s="22">
        <v>38</v>
      </c>
      <c r="C12" s="22">
        <v>7</v>
      </c>
      <c r="F12" s="22"/>
      <c r="G12" s="22"/>
    </row>
    <row r="13" spans="1:7" ht="13.2" customHeight="1" x14ac:dyDescent="0.25">
      <c r="A13" s="37" t="s">
        <v>853</v>
      </c>
      <c r="B13" s="22">
        <v>159</v>
      </c>
      <c r="C13" s="22">
        <v>29</v>
      </c>
      <c r="F13" s="22"/>
      <c r="G13" s="22"/>
    </row>
    <row r="14" spans="1:7" x14ac:dyDescent="0.25">
      <c r="A14" s="21" t="s">
        <v>854</v>
      </c>
      <c r="B14" s="22">
        <v>237</v>
      </c>
      <c r="C14" s="22">
        <v>9</v>
      </c>
      <c r="F14" s="22"/>
      <c r="G14" s="22"/>
    </row>
    <row r="15" spans="1:7" x14ac:dyDescent="0.25">
      <c r="A15" s="21" t="s">
        <v>846</v>
      </c>
      <c r="B15" s="22">
        <v>130</v>
      </c>
      <c r="C15" s="22">
        <v>113</v>
      </c>
      <c r="F15" s="22"/>
      <c r="G15" s="22"/>
    </row>
    <row r="16" spans="1:7" x14ac:dyDescent="0.25">
      <c r="A16" s="21" t="s">
        <v>847</v>
      </c>
      <c r="B16" s="22">
        <v>29</v>
      </c>
      <c r="C16" s="22">
        <v>56</v>
      </c>
      <c r="D16" s="22"/>
      <c r="E16" s="22"/>
      <c r="F16" s="22"/>
      <c r="G16" s="22"/>
    </row>
    <row r="17" spans="1:7" x14ac:dyDescent="0.25">
      <c r="A17" s="21" t="s">
        <v>735</v>
      </c>
      <c r="B17" s="22">
        <v>13</v>
      </c>
      <c r="C17" s="22">
        <v>206</v>
      </c>
      <c r="F17" s="22"/>
      <c r="G17" s="22"/>
    </row>
    <row r="18" spans="1:7" x14ac:dyDescent="0.25">
      <c r="A18" s="21" t="s">
        <v>727</v>
      </c>
      <c r="B18" s="22">
        <v>117</v>
      </c>
      <c r="C18" s="22">
        <v>50</v>
      </c>
      <c r="F18" s="22"/>
      <c r="G18" s="22"/>
    </row>
    <row r="19" spans="1:7" x14ac:dyDescent="0.25">
      <c r="A19" s="21" t="s">
        <v>848</v>
      </c>
      <c r="B19" s="22">
        <v>141</v>
      </c>
      <c r="C19" s="22">
        <v>282</v>
      </c>
      <c r="F19" s="22"/>
      <c r="G19" s="22"/>
    </row>
    <row r="20" spans="1:7" x14ac:dyDescent="0.25">
      <c r="A20" s="21" t="s">
        <v>284</v>
      </c>
      <c r="B20" s="22">
        <v>285</v>
      </c>
      <c r="C20" s="22">
        <v>284</v>
      </c>
      <c r="D20" s="22"/>
      <c r="E20" s="22"/>
      <c r="F20" s="22"/>
      <c r="G20" s="22"/>
    </row>
    <row r="21" spans="1:7" x14ac:dyDescent="0.25">
      <c r="B21" s="22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A24"/>
  <sheetViews>
    <sheetView workbookViewId="0"/>
  </sheetViews>
  <sheetFormatPr baseColWidth="10" defaultColWidth="11.44140625" defaultRowHeight="13.2" x14ac:dyDescent="0.25"/>
  <cols>
    <col min="1" max="16384" width="11.44140625" style="9"/>
  </cols>
  <sheetData>
    <row r="1" spans="1:1" x14ac:dyDescent="0.25">
      <c r="A1" s="59" t="s">
        <v>778</v>
      </c>
    </row>
    <row r="2" spans="1:1" x14ac:dyDescent="0.25">
      <c r="A2" s="9" t="s">
        <v>502</v>
      </c>
    </row>
    <row r="3" spans="1:1" x14ac:dyDescent="0.25">
      <c r="A3" s="9" t="s">
        <v>504</v>
      </c>
    </row>
    <row r="4" spans="1:1" x14ac:dyDescent="0.25">
      <c r="A4" s="9" t="s">
        <v>506</v>
      </c>
    </row>
    <row r="5" spans="1:1" x14ac:dyDescent="0.25">
      <c r="A5" s="9" t="s">
        <v>508</v>
      </c>
    </row>
    <row r="6" spans="1:1" x14ac:dyDescent="0.25">
      <c r="A6" s="9" t="s">
        <v>510</v>
      </c>
    </row>
    <row r="7" spans="1:1" x14ac:dyDescent="0.25">
      <c r="A7" s="11" t="s">
        <v>512</v>
      </c>
    </row>
    <row r="8" spans="1:1" x14ac:dyDescent="0.25">
      <c r="A8" s="11" t="s">
        <v>514</v>
      </c>
    </row>
    <row r="9" spans="1:1" x14ac:dyDescent="0.25">
      <c r="A9" s="11" t="s">
        <v>516</v>
      </c>
    </row>
    <row r="10" spans="1:1" x14ac:dyDescent="0.25">
      <c r="A10" s="11" t="s">
        <v>889</v>
      </c>
    </row>
    <row r="11" spans="1:1" x14ac:dyDescent="0.25">
      <c r="A11" s="11"/>
    </row>
    <row r="13" spans="1:1" ht="13.8" x14ac:dyDescent="0.3">
      <c r="A13" s="60" t="s">
        <v>782</v>
      </c>
    </row>
    <row r="14" spans="1:1" x14ac:dyDescent="0.25">
      <c r="A14" s="61" t="s">
        <v>503</v>
      </c>
    </row>
    <row r="15" spans="1:1" x14ac:dyDescent="0.25">
      <c r="A15" s="61" t="s">
        <v>505</v>
      </c>
    </row>
    <row r="16" spans="1:1" x14ac:dyDescent="0.25">
      <c r="A16" s="61" t="s">
        <v>507</v>
      </c>
    </row>
    <row r="17" spans="1:1" x14ac:dyDescent="0.25">
      <c r="A17" s="61" t="s">
        <v>509</v>
      </c>
    </row>
    <row r="18" spans="1:1" x14ac:dyDescent="0.25">
      <c r="A18" s="61" t="s">
        <v>511</v>
      </c>
    </row>
    <row r="19" spans="1:1" x14ac:dyDescent="0.25">
      <c r="A19" s="12" t="s">
        <v>513</v>
      </c>
    </row>
    <row r="20" spans="1:1" x14ac:dyDescent="0.25">
      <c r="A20" s="12" t="s">
        <v>515</v>
      </c>
    </row>
    <row r="21" spans="1:1" x14ac:dyDescent="0.25">
      <c r="A21" s="12" t="s">
        <v>517</v>
      </c>
    </row>
    <row r="22" spans="1:1" x14ac:dyDescent="0.25">
      <c r="A22" s="12" t="s">
        <v>888</v>
      </c>
    </row>
    <row r="24" spans="1:1" x14ac:dyDescent="0.25">
      <c r="A24" s="9" t="s">
        <v>329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T8"/>
  <sheetViews>
    <sheetView workbookViewId="0"/>
  </sheetViews>
  <sheetFormatPr baseColWidth="10" defaultColWidth="11.44140625" defaultRowHeight="13.2" x14ac:dyDescent="0.25"/>
  <cols>
    <col min="1" max="1" width="10.33203125" style="22" customWidth="1"/>
    <col min="2" max="2" width="9" style="22" customWidth="1"/>
    <col min="3" max="3" width="9.33203125" style="22" customWidth="1"/>
    <col min="4" max="4" width="9.109375" style="22" customWidth="1"/>
    <col min="5" max="5" width="8.6640625" style="22" customWidth="1"/>
    <col min="6" max="6" width="8.88671875" style="22" customWidth="1"/>
    <col min="7" max="8" width="9" style="22" customWidth="1"/>
    <col min="9" max="14" width="10.6640625" style="22" customWidth="1"/>
    <col min="15" max="16384" width="11.44140625" style="22"/>
  </cols>
  <sheetData>
    <row r="1" spans="1:20" x14ac:dyDescent="0.25">
      <c r="A1" s="23" t="s">
        <v>648</v>
      </c>
    </row>
    <row r="2" spans="1:20" x14ac:dyDescent="0.25">
      <c r="A2" s="24" t="s">
        <v>649</v>
      </c>
    </row>
    <row r="4" spans="1:20" x14ac:dyDescent="0.25">
      <c r="A4" s="25"/>
      <c r="B4" s="20" t="s">
        <v>224</v>
      </c>
      <c r="C4" s="20" t="s">
        <v>233</v>
      </c>
      <c r="D4" s="20" t="s">
        <v>234</v>
      </c>
      <c r="E4" s="20" t="s">
        <v>235</v>
      </c>
      <c r="F4" s="20" t="s">
        <v>53</v>
      </c>
      <c r="G4" s="20" t="s">
        <v>302</v>
      </c>
      <c r="H4" s="20" t="s">
        <v>236</v>
      </c>
      <c r="I4" s="20" t="s">
        <v>237</v>
      </c>
      <c r="J4" s="20" t="s">
        <v>238</v>
      </c>
      <c r="K4" s="20" t="s">
        <v>239</v>
      </c>
      <c r="L4" s="20" t="s">
        <v>54</v>
      </c>
      <c r="M4" s="20" t="s">
        <v>240</v>
      </c>
      <c r="N4" s="20" t="s">
        <v>241</v>
      </c>
    </row>
    <row r="5" spans="1:20" x14ac:dyDescent="0.25">
      <c r="A5" s="23" t="s">
        <v>227</v>
      </c>
      <c r="B5" s="53">
        <v>7722</v>
      </c>
      <c r="C5" s="53">
        <v>947</v>
      </c>
      <c r="D5" s="53">
        <v>689</v>
      </c>
      <c r="E5" s="53">
        <v>654</v>
      </c>
      <c r="F5" s="53">
        <v>598</v>
      </c>
      <c r="G5" s="53">
        <v>561</v>
      </c>
      <c r="H5" s="53">
        <v>537</v>
      </c>
      <c r="I5" s="53">
        <v>604</v>
      </c>
      <c r="J5" s="53">
        <v>584</v>
      </c>
      <c r="K5" s="53">
        <v>567</v>
      </c>
      <c r="L5" s="53">
        <v>571</v>
      </c>
      <c r="M5" s="53">
        <v>627</v>
      </c>
      <c r="N5" s="53">
        <v>783</v>
      </c>
    </row>
    <row r="6" spans="1:20" x14ac:dyDescent="0.25">
      <c r="A6" s="30" t="s">
        <v>229</v>
      </c>
      <c r="B6" s="17">
        <v>3752</v>
      </c>
      <c r="C6" s="17">
        <v>438</v>
      </c>
      <c r="D6" s="17">
        <v>320</v>
      </c>
      <c r="E6" s="17">
        <v>297</v>
      </c>
      <c r="F6" s="17">
        <v>289</v>
      </c>
      <c r="G6" s="17">
        <v>285</v>
      </c>
      <c r="H6" s="17">
        <v>262</v>
      </c>
      <c r="I6" s="17">
        <v>317</v>
      </c>
      <c r="J6" s="17">
        <v>274</v>
      </c>
      <c r="K6" s="17">
        <v>273</v>
      </c>
      <c r="L6" s="17">
        <v>285</v>
      </c>
      <c r="M6" s="17">
        <v>317</v>
      </c>
      <c r="N6" s="17">
        <v>395</v>
      </c>
      <c r="O6" s="9"/>
    </row>
    <row r="7" spans="1:20" x14ac:dyDescent="0.25">
      <c r="A7" s="30" t="s">
        <v>230</v>
      </c>
      <c r="B7" s="17">
        <v>3970</v>
      </c>
      <c r="C7" s="17">
        <v>509</v>
      </c>
      <c r="D7" s="17">
        <v>369</v>
      </c>
      <c r="E7" s="17">
        <v>357</v>
      </c>
      <c r="F7" s="17">
        <v>309</v>
      </c>
      <c r="G7" s="17">
        <v>276</v>
      </c>
      <c r="H7" s="17">
        <v>275</v>
      </c>
      <c r="I7" s="17">
        <v>287</v>
      </c>
      <c r="J7" s="17">
        <v>310</v>
      </c>
      <c r="K7" s="17">
        <v>294</v>
      </c>
      <c r="L7" s="17">
        <v>286</v>
      </c>
      <c r="M7" s="17">
        <v>310</v>
      </c>
      <c r="N7" s="17">
        <v>388</v>
      </c>
      <c r="O7" s="9"/>
    </row>
    <row r="8" spans="1:20" x14ac:dyDescent="0.25"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F7"/>
  <sheetViews>
    <sheetView workbookViewId="0"/>
  </sheetViews>
  <sheetFormatPr baseColWidth="10" defaultColWidth="11.44140625" defaultRowHeight="13.2" x14ac:dyDescent="0.25"/>
  <cols>
    <col min="1" max="1" width="27" style="22" customWidth="1"/>
    <col min="2" max="4" width="9.33203125" style="22" customWidth="1"/>
    <col min="5" max="16384" width="11.44140625" style="22"/>
  </cols>
  <sheetData>
    <row r="1" spans="1:6" x14ac:dyDescent="0.25">
      <c r="A1" s="23" t="s">
        <v>650</v>
      </c>
    </row>
    <row r="2" spans="1:6" x14ac:dyDescent="0.25">
      <c r="A2" s="24" t="s">
        <v>651</v>
      </c>
    </row>
    <row r="4" spans="1:6" ht="21" customHeight="1" x14ac:dyDescent="0.25">
      <c r="A4" s="25"/>
      <c r="B4" s="74" t="s">
        <v>224</v>
      </c>
      <c r="C4" s="74" t="s">
        <v>229</v>
      </c>
      <c r="D4" s="74" t="s">
        <v>230</v>
      </c>
    </row>
    <row r="5" spans="1:6" x14ac:dyDescent="0.25">
      <c r="A5" s="22" t="s">
        <v>289</v>
      </c>
      <c r="B5" s="22">
        <v>7722</v>
      </c>
      <c r="C5" s="22">
        <v>3752</v>
      </c>
      <c r="D5" s="22">
        <v>3970</v>
      </c>
      <c r="F5" s="87"/>
    </row>
    <row r="6" spans="1:6" x14ac:dyDescent="0.25">
      <c r="A6" s="22" t="s">
        <v>290</v>
      </c>
      <c r="B6" s="88">
        <v>10531</v>
      </c>
      <c r="C6" s="88">
        <v>5381</v>
      </c>
      <c r="D6" s="88">
        <v>5150</v>
      </c>
    </row>
    <row r="7" spans="1:6" x14ac:dyDescent="0.25">
      <c r="A7" s="22" t="s">
        <v>291</v>
      </c>
      <c r="B7" s="17">
        <v>6703</v>
      </c>
      <c r="C7" s="17">
        <v>3315</v>
      </c>
      <c r="D7" s="22">
        <v>3388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J12"/>
  <sheetViews>
    <sheetView workbookViewId="0"/>
  </sheetViews>
  <sheetFormatPr baseColWidth="10" defaultColWidth="11.44140625" defaultRowHeight="13.2" x14ac:dyDescent="0.25"/>
  <cols>
    <col min="1" max="1" width="21.6640625" style="11" customWidth="1"/>
    <col min="2" max="4" width="8.5546875" style="11" customWidth="1"/>
    <col min="5" max="6" width="11.44140625" style="11"/>
    <col min="7" max="7" width="22.6640625" style="11" customWidth="1"/>
    <col min="8" max="16384" width="11.44140625" style="11"/>
  </cols>
  <sheetData>
    <row r="1" spans="1:10" x14ac:dyDescent="0.25">
      <c r="A1" s="10" t="s">
        <v>652</v>
      </c>
    </row>
    <row r="2" spans="1:10" x14ac:dyDescent="0.25">
      <c r="A2" s="12" t="s">
        <v>653</v>
      </c>
    </row>
    <row r="4" spans="1:10" ht="18.75" customHeight="1" x14ac:dyDescent="0.25">
      <c r="A4" s="13"/>
      <c r="B4" s="15" t="s">
        <v>224</v>
      </c>
      <c r="C4" s="15" t="s">
        <v>229</v>
      </c>
      <c r="D4" s="15" t="s">
        <v>230</v>
      </c>
      <c r="G4" s="85"/>
    </row>
    <row r="5" spans="1:10" x14ac:dyDescent="0.25">
      <c r="A5" s="119" t="s">
        <v>99</v>
      </c>
      <c r="B5" s="122">
        <f>SUM(B6:B12)</f>
        <v>21</v>
      </c>
      <c r="C5" s="122">
        <f>SUM(C6:C12)</f>
        <v>14</v>
      </c>
      <c r="D5" s="122">
        <f>SUM(D6:D12)</f>
        <v>7</v>
      </c>
      <c r="F5" s="9" t="s">
        <v>329</v>
      </c>
      <c r="G5" s="9"/>
      <c r="H5" s="9"/>
      <c r="I5" s="85"/>
      <c r="J5" s="85"/>
    </row>
    <row r="6" spans="1:10" x14ac:dyDescent="0.25">
      <c r="A6" s="37" t="s">
        <v>292</v>
      </c>
      <c r="B6" s="121">
        <v>2</v>
      </c>
      <c r="C6" s="121">
        <v>1</v>
      </c>
      <c r="D6" s="121">
        <v>1</v>
      </c>
      <c r="H6" s="9"/>
      <c r="I6" s="85"/>
      <c r="J6" s="85"/>
    </row>
    <row r="7" spans="1:10" x14ac:dyDescent="0.25">
      <c r="A7" s="37" t="s">
        <v>303</v>
      </c>
      <c r="B7" s="121">
        <v>7</v>
      </c>
      <c r="C7" s="121">
        <v>6</v>
      </c>
      <c r="D7" s="121">
        <v>1</v>
      </c>
      <c r="F7" s="9"/>
      <c r="G7" s="9"/>
      <c r="H7" s="9"/>
      <c r="I7" s="85"/>
      <c r="J7" s="85"/>
    </row>
    <row r="8" spans="1:10" x14ac:dyDescent="0.25">
      <c r="A8" s="37" t="s">
        <v>293</v>
      </c>
      <c r="B8" s="121">
        <v>6</v>
      </c>
      <c r="C8" s="121">
        <v>4</v>
      </c>
      <c r="D8" s="121">
        <v>2</v>
      </c>
      <c r="F8" s="9"/>
      <c r="G8" s="9"/>
      <c r="H8" s="9"/>
      <c r="I8" s="85"/>
      <c r="J8" s="85"/>
    </row>
    <row r="9" spans="1:10" x14ac:dyDescent="0.25">
      <c r="A9" s="37" t="s">
        <v>294</v>
      </c>
      <c r="B9" s="121">
        <v>5</v>
      </c>
      <c r="C9" s="121">
        <v>3</v>
      </c>
      <c r="D9" s="121">
        <v>2</v>
      </c>
      <c r="F9" s="9"/>
      <c r="G9" s="9"/>
      <c r="H9" s="9"/>
      <c r="I9" s="85"/>
      <c r="J9" s="85"/>
    </row>
    <row r="10" spans="1:10" x14ac:dyDescent="0.25">
      <c r="A10" s="37" t="s">
        <v>295</v>
      </c>
      <c r="B10" s="121">
        <v>1</v>
      </c>
      <c r="C10" s="121">
        <v>0</v>
      </c>
      <c r="D10" s="121">
        <v>1</v>
      </c>
      <c r="F10" s="9"/>
      <c r="G10" s="9"/>
      <c r="H10" s="9"/>
      <c r="I10" s="85"/>
      <c r="J10" s="85"/>
    </row>
    <row r="11" spans="1:10" x14ac:dyDescent="0.25">
      <c r="A11" s="37" t="s">
        <v>296</v>
      </c>
      <c r="B11" s="121">
        <v>0</v>
      </c>
      <c r="C11" s="121">
        <v>0</v>
      </c>
      <c r="D11" s="121">
        <v>0</v>
      </c>
      <c r="F11" s="9"/>
      <c r="G11" s="9"/>
      <c r="H11" s="9"/>
      <c r="I11" s="85"/>
      <c r="J11" s="85"/>
    </row>
    <row r="12" spans="1:10" x14ac:dyDescent="0.25">
      <c r="A12" s="37" t="s">
        <v>297</v>
      </c>
      <c r="B12" s="121">
        <v>0</v>
      </c>
      <c r="C12" s="121">
        <v>0</v>
      </c>
      <c r="D12" s="121">
        <v>0</v>
      </c>
      <c r="F12" s="9"/>
      <c r="G12" s="9"/>
      <c r="H12" s="9"/>
      <c r="I12" s="85"/>
      <c r="J12" s="85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pageSetUpPr fitToPage="1"/>
  </sheetPr>
  <dimension ref="A1:S108"/>
  <sheetViews>
    <sheetView topLeftCell="A55" workbookViewId="0">
      <selection activeCell="L63" sqref="L63"/>
    </sheetView>
  </sheetViews>
  <sheetFormatPr baseColWidth="10" defaultColWidth="11.44140625" defaultRowHeight="13.2" x14ac:dyDescent="0.25"/>
  <cols>
    <col min="1" max="1" width="17.33203125" style="22" customWidth="1"/>
    <col min="2" max="2" width="6.44140625" style="22" customWidth="1"/>
    <col min="3" max="3" width="7.88671875" style="22" customWidth="1"/>
    <col min="4" max="4" width="8" style="22" customWidth="1"/>
    <col min="5" max="5" width="7.6640625" style="22" customWidth="1"/>
    <col min="6" max="6" width="10.88671875" style="22" customWidth="1"/>
    <col min="7" max="7" width="6.6640625" style="22" customWidth="1"/>
    <col min="8" max="8" width="7.6640625" style="22" customWidth="1"/>
    <col min="9" max="10" width="7.44140625" style="22" customWidth="1"/>
    <col min="11" max="11" width="10.33203125" style="22" customWidth="1"/>
    <col min="12" max="12" width="6.109375" style="22" customWidth="1"/>
    <col min="13" max="13" width="8.44140625" style="22" customWidth="1"/>
    <col min="14" max="14" width="8.109375" style="22" customWidth="1"/>
    <col min="15" max="15" width="6.88671875" style="22" customWidth="1"/>
    <col min="16" max="16" width="12.44140625" style="22" customWidth="1"/>
    <col min="17" max="17" width="7.109375" style="22" customWidth="1"/>
    <col min="18" max="18" width="4.88671875" style="22" hidden="1" customWidth="1"/>
    <col min="19" max="19" width="11.44140625" style="22" hidden="1" customWidth="1"/>
    <col min="20" max="16384" width="11.44140625" style="22"/>
  </cols>
  <sheetData>
    <row r="1" spans="1:16" x14ac:dyDescent="0.25">
      <c r="A1" s="23" t="s">
        <v>654</v>
      </c>
    </row>
    <row r="2" spans="1:16" x14ac:dyDescent="0.25">
      <c r="A2" s="24" t="s">
        <v>655</v>
      </c>
    </row>
    <row r="3" spans="1:16" x14ac:dyDescent="0.25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6" x14ac:dyDescent="0.25">
      <c r="A4" s="84"/>
      <c r="B4" s="154" t="s">
        <v>224</v>
      </c>
      <c r="C4" s="154"/>
      <c r="D4" s="154"/>
      <c r="E4" s="154"/>
      <c r="F4" s="154"/>
      <c r="G4" s="154" t="s">
        <v>229</v>
      </c>
      <c r="H4" s="154"/>
      <c r="I4" s="154"/>
      <c r="J4" s="154"/>
      <c r="K4" s="154"/>
      <c r="L4" s="154" t="s">
        <v>230</v>
      </c>
      <c r="M4" s="154"/>
      <c r="N4" s="154"/>
      <c r="O4" s="154"/>
      <c r="P4" s="154"/>
    </row>
    <row r="5" spans="1:16" ht="26.4" x14ac:dyDescent="0.25">
      <c r="A5" s="89"/>
      <c r="B5" s="27" t="s">
        <v>99</v>
      </c>
      <c r="C5" s="27" t="s">
        <v>286</v>
      </c>
      <c r="D5" s="27" t="s">
        <v>298</v>
      </c>
      <c r="E5" s="27" t="s">
        <v>334</v>
      </c>
      <c r="F5" s="27" t="s">
        <v>288</v>
      </c>
      <c r="G5" s="27" t="s">
        <v>99</v>
      </c>
      <c r="H5" s="27" t="s">
        <v>286</v>
      </c>
      <c r="I5" s="27" t="s">
        <v>298</v>
      </c>
      <c r="J5" s="27" t="s">
        <v>334</v>
      </c>
      <c r="K5" s="27" t="s">
        <v>288</v>
      </c>
      <c r="L5" s="27" t="s">
        <v>99</v>
      </c>
      <c r="M5" s="27" t="s">
        <v>287</v>
      </c>
      <c r="N5" s="27" t="s">
        <v>299</v>
      </c>
      <c r="O5" s="27" t="s">
        <v>335</v>
      </c>
      <c r="P5" s="27" t="s">
        <v>300</v>
      </c>
    </row>
    <row r="6" spans="1:16" x14ac:dyDescent="0.25">
      <c r="A6" s="23" t="s">
        <v>224</v>
      </c>
      <c r="B6" s="53">
        <v>7722</v>
      </c>
      <c r="C6" s="101">
        <v>896</v>
      </c>
      <c r="D6" s="101">
        <v>3074</v>
      </c>
      <c r="E6" s="23">
        <v>3295</v>
      </c>
      <c r="F6" s="53">
        <v>457</v>
      </c>
      <c r="G6" s="53">
        <v>3752</v>
      </c>
      <c r="H6" s="53">
        <v>431</v>
      </c>
      <c r="I6" s="53">
        <v>2197</v>
      </c>
      <c r="J6" s="53">
        <v>841</v>
      </c>
      <c r="K6" s="53">
        <v>283</v>
      </c>
      <c r="L6" s="53">
        <v>3970</v>
      </c>
      <c r="M6" s="53">
        <v>465</v>
      </c>
      <c r="N6" s="53">
        <v>877</v>
      </c>
      <c r="O6" s="53">
        <v>2454</v>
      </c>
      <c r="P6" s="53">
        <v>174</v>
      </c>
    </row>
    <row r="7" spans="1:16" x14ac:dyDescent="0.25">
      <c r="A7" s="22" t="s">
        <v>301</v>
      </c>
      <c r="B7" s="17">
        <v>21</v>
      </c>
      <c r="C7" s="55">
        <v>21</v>
      </c>
      <c r="D7" s="55">
        <v>0</v>
      </c>
      <c r="E7" s="22">
        <v>0</v>
      </c>
      <c r="F7" s="55">
        <v>0</v>
      </c>
      <c r="G7" s="17">
        <v>14</v>
      </c>
      <c r="H7" s="17">
        <v>14</v>
      </c>
      <c r="I7" s="17">
        <v>0</v>
      </c>
      <c r="J7" s="17">
        <v>0</v>
      </c>
      <c r="K7" s="17">
        <v>0</v>
      </c>
      <c r="L7" s="17">
        <v>7</v>
      </c>
      <c r="M7" s="17">
        <v>7</v>
      </c>
      <c r="N7" s="17">
        <v>0</v>
      </c>
      <c r="O7" s="55">
        <v>0</v>
      </c>
      <c r="P7" s="17">
        <v>0</v>
      </c>
    </row>
    <row r="8" spans="1:16" x14ac:dyDescent="0.25">
      <c r="A8" s="22" t="s">
        <v>304</v>
      </c>
      <c r="B8" s="17">
        <v>1</v>
      </c>
      <c r="C8" s="55">
        <v>1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1</v>
      </c>
      <c r="M8" s="55">
        <v>1</v>
      </c>
      <c r="N8" s="55">
        <v>0</v>
      </c>
      <c r="O8" s="55">
        <v>0</v>
      </c>
      <c r="P8" s="55">
        <v>0</v>
      </c>
    </row>
    <row r="9" spans="1:16" x14ac:dyDescent="0.25">
      <c r="A9" s="22" t="s">
        <v>126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</row>
    <row r="10" spans="1:16" x14ac:dyDescent="0.25">
      <c r="A10" s="22" t="s">
        <v>127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</row>
    <row r="11" spans="1:16" x14ac:dyDescent="0.25">
      <c r="A11" s="22" t="s">
        <v>128</v>
      </c>
      <c r="B11" s="17">
        <v>1</v>
      </c>
      <c r="C11" s="17">
        <v>1</v>
      </c>
      <c r="D11" s="17">
        <v>0</v>
      </c>
      <c r="E11" s="17">
        <v>0</v>
      </c>
      <c r="F11" s="17">
        <v>0</v>
      </c>
      <c r="G11" s="17">
        <v>1</v>
      </c>
      <c r="H11" s="17">
        <v>1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</row>
    <row r="12" spans="1:16" x14ac:dyDescent="0.25">
      <c r="A12" s="22" t="s">
        <v>129</v>
      </c>
      <c r="B12" s="17">
        <v>1</v>
      </c>
      <c r="C12" s="17">
        <v>1</v>
      </c>
      <c r="D12" s="17">
        <v>0</v>
      </c>
      <c r="E12" s="17">
        <v>0</v>
      </c>
      <c r="F12" s="17">
        <v>0</v>
      </c>
      <c r="G12" s="17">
        <v>1</v>
      </c>
      <c r="H12" s="17">
        <v>1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</row>
    <row r="13" spans="1:16" x14ac:dyDescent="0.25">
      <c r="A13" s="22" t="s">
        <v>130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</row>
    <row r="14" spans="1:16" x14ac:dyDescent="0.25">
      <c r="A14" s="22" t="s">
        <v>131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</row>
    <row r="15" spans="1:16" x14ac:dyDescent="0.25">
      <c r="A15" s="22" t="s">
        <v>132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</row>
    <row r="16" spans="1:16" x14ac:dyDescent="0.25">
      <c r="A16" s="22" t="s">
        <v>133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</row>
    <row r="17" spans="1:16" x14ac:dyDescent="0.25">
      <c r="A17" s="22" t="s">
        <v>134</v>
      </c>
      <c r="B17" s="17">
        <v>1</v>
      </c>
      <c r="C17" s="17">
        <v>1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1</v>
      </c>
      <c r="M17" s="17">
        <v>1</v>
      </c>
      <c r="N17" s="17">
        <v>0</v>
      </c>
      <c r="O17" s="17">
        <v>0</v>
      </c>
      <c r="P17" s="17">
        <v>0</v>
      </c>
    </row>
    <row r="18" spans="1:16" x14ac:dyDescent="0.25">
      <c r="A18" s="22" t="s">
        <v>135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</row>
    <row r="19" spans="1:16" x14ac:dyDescent="0.25">
      <c r="A19" s="22" t="s">
        <v>136</v>
      </c>
      <c r="B19" s="17">
        <v>1</v>
      </c>
      <c r="C19" s="17">
        <v>1</v>
      </c>
      <c r="D19" s="17">
        <v>0</v>
      </c>
      <c r="E19" s="17">
        <v>0</v>
      </c>
      <c r="F19" s="17">
        <v>0</v>
      </c>
      <c r="G19" s="17">
        <v>1</v>
      </c>
      <c r="H19" s="17">
        <v>1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</row>
    <row r="20" spans="1:16" x14ac:dyDescent="0.25">
      <c r="A20" s="22" t="s">
        <v>137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</row>
    <row r="21" spans="1:16" x14ac:dyDescent="0.25">
      <c r="A21" s="22" t="s">
        <v>138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x14ac:dyDescent="0.25">
      <c r="A22" s="22" t="s">
        <v>139</v>
      </c>
      <c r="B22" s="17">
        <v>2</v>
      </c>
      <c r="C22" s="17">
        <v>2</v>
      </c>
      <c r="D22" s="17">
        <v>0</v>
      </c>
      <c r="E22" s="17">
        <v>0</v>
      </c>
      <c r="F22" s="17">
        <v>0</v>
      </c>
      <c r="G22" s="17">
        <v>2</v>
      </c>
      <c r="H22" s="17">
        <v>2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x14ac:dyDescent="0.25">
      <c r="A23" s="22" t="s">
        <v>140</v>
      </c>
      <c r="B23" s="17">
        <v>1</v>
      </c>
      <c r="C23" s="17">
        <v>1</v>
      </c>
      <c r="D23" s="17">
        <v>0</v>
      </c>
      <c r="E23" s="17">
        <v>0</v>
      </c>
      <c r="F23" s="17">
        <v>0</v>
      </c>
      <c r="G23" s="17">
        <v>1</v>
      </c>
      <c r="H23" s="17">
        <v>1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x14ac:dyDescent="0.25">
      <c r="A24" s="22" t="s">
        <v>715</v>
      </c>
      <c r="B24" s="17">
        <v>3</v>
      </c>
      <c r="C24" s="17">
        <v>3</v>
      </c>
      <c r="D24" s="17">
        <v>0</v>
      </c>
      <c r="E24" s="17">
        <v>0</v>
      </c>
      <c r="F24" s="17">
        <v>0</v>
      </c>
      <c r="G24" s="17">
        <v>2</v>
      </c>
      <c r="H24" s="17">
        <v>2</v>
      </c>
      <c r="I24" s="17">
        <v>0</v>
      </c>
      <c r="J24" s="17">
        <v>0</v>
      </c>
      <c r="K24" s="17">
        <v>0</v>
      </c>
      <c r="L24" s="17">
        <v>1</v>
      </c>
      <c r="M24" s="17">
        <v>1</v>
      </c>
      <c r="N24" s="17">
        <v>0</v>
      </c>
      <c r="O24" s="17">
        <v>0</v>
      </c>
      <c r="P24" s="17">
        <v>0</v>
      </c>
    </row>
    <row r="25" spans="1:16" x14ac:dyDescent="0.25">
      <c r="A25" s="22" t="s">
        <v>142</v>
      </c>
      <c r="B25" s="17">
        <v>2</v>
      </c>
      <c r="C25" s="55">
        <v>2</v>
      </c>
      <c r="D25" s="55">
        <v>0</v>
      </c>
      <c r="E25" s="22">
        <v>0</v>
      </c>
      <c r="F25" s="55">
        <v>0</v>
      </c>
      <c r="G25" s="17">
        <v>2</v>
      </c>
      <c r="H25" s="17">
        <v>2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x14ac:dyDescent="0.25">
      <c r="A26" s="22" t="s">
        <v>143</v>
      </c>
      <c r="B26" s="17">
        <v>1</v>
      </c>
      <c r="C26" s="17">
        <v>1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1</v>
      </c>
      <c r="M26" s="17">
        <v>1</v>
      </c>
      <c r="N26" s="17">
        <v>0</v>
      </c>
      <c r="O26" s="17">
        <v>0</v>
      </c>
      <c r="P26" s="17">
        <v>0</v>
      </c>
    </row>
    <row r="27" spans="1:16" x14ac:dyDescent="0.25">
      <c r="A27" s="22" t="s">
        <v>144</v>
      </c>
      <c r="B27" s="17">
        <v>1</v>
      </c>
      <c r="C27" s="55">
        <v>1</v>
      </c>
      <c r="D27" s="17">
        <v>0</v>
      </c>
      <c r="E27" s="55">
        <v>0</v>
      </c>
      <c r="F27" s="17">
        <v>0</v>
      </c>
      <c r="G27" s="55">
        <v>1</v>
      </c>
      <c r="H27" s="17">
        <v>1</v>
      </c>
      <c r="I27" s="55">
        <v>0</v>
      </c>
      <c r="J27" s="17">
        <v>0</v>
      </c>
      <c r="K27" s="55">
        <v>0</v>
      </c>
      <c r="L27" s="17">
        <v>0</v>
      </c>
      <c r="M27" s="55">
        <v>0</v>
      </c>
      <c r="N27" s="17">
        <v>0</v>
      </c>
      <c r="O27" s="55">
        <v>0</v>
      </c>
      <c r="P27" s="17">
        <v>0</v>
      </c>
    </row>
    <row r="28" spans="1:16" x14ac:dyDescent="0.25">
      <c r="A28" s="22" t="s">
        <v>145</v>
      </c>
      <c r="B28" s="17">
        <v>1</v>
      </c>
      <c r="C28" s="55">
        <v>1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1</v>
      </c>
      <c r="M28" s="55">
        <v>1</v>
      </c>
      <c r="N28" s="55">
        <v>0</v>
      </c>
      <c r="O28" s="55">
        <v>0</v>
      </c>
      <c r="P28" s="55">
        <v>0</v>
      </c>
    </row>
    <row r="29" spans="1:16" x14ac:dyDescent="0.25">
      <c r="A29" s="22" t="s">
        <v>146</v>
      </c>
      <c r="B29" s="17">
        <v>2</v>
      </c>
      <c r="C29" s="55">
        <v>2</v>
      </c>
      <c r="D29" s="17">
        <v>0</v>
      </c>
      <c r="E29" s="55">
        <v>0</v>
      </c>
      <c r="F29" s="17">
        <v>0</v>
      </c>
      <c r="G29" s="55">
        <v>1</v>
      </c>
      <c r="H29" s="17">
        <v>1</v>
      </c>
      <c r="I29" s="55">
        <v>0</v>
      </c>
      <c r="J29" s="17">
        <v>0</v>
      </c>
      <c r="K29" s="55">
        <v>0</v>
      </c>
      <c r="L29" s="17">
        <v>1</v>
      </c>
      <c r="M29" s="55">
        <v>1</v>
      </c>
      <c r="N29" s="17">
        <v>0</v>
      </c>
      <c r="O29" s="55">
        <v>0</v>
      </c>
      <c r="P29" s="17">
        <v>0</v>
      </c>
    </row>
    <row r="30" spans="1:16" x14ac:dyDescent="0.25">
      <c r="A30" s="22" t="s">
        <v>147</v>
      </c>
      <c r="B30" s="17">
        <v>1</v>
      </c>
      <c r="C30" s="55">
        <v>1</v>
      </c>
      <c r="D30" s="55">
        <v>0</v>
      </c>
      <c r="E30" s="22">
        <v>0</v>
      </c>
      <c r="F30" s="55">
        <v>0</v>
      </c>
      <c r="G30" s="17">
        <v>1</v>
      </c>
      <c r="H30" s="17">
        <v>1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</row>
    <row r="31" spans="1:16" x14ac:dyDescent="0.25">
      <c r="A31" s="22" t="s">
        <v>148</v>
      </c>
      <c r="B31" s="17">
        <v>0</v>
      </c>
      <c r="C31" s="55">
        <v>0</v>
      </c>
      <c r="D31" s="55">
        <v>0</v>
      </c>
      <c r="E31" s="22">
        <v>0</v>
      </c>
      <c r="F31" s="55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</row>
    <row r="32" spans="1:16" x14ac:dyDescent="0.25">
      <c r="A32" s="22" t="s">
        <v>149</v>
      </c>
      <c r="B32" s="17">
        <v>1</v>
      </c>
      <c r="C32" s="55">
        <v>1</v>
      </c>
      <c r="D32" s="55">
        <v>0</v>
      </c>
      <c r="E32" s="22">
        <v>0</v>
      </c>
      <c r="F32" s="55">
        <v>0</v>
      </c>
      <c r="G32" s="17">
        <v>1</v>
      </c>
      <c r="H32" s="17">
        <v>1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</row>
    <row r="33" spans="1:16" x14ac:dyDescent="0.25">
      <c r="A33" s="22" t="s">
        <v>150</v>
      </c>
      <c r="B33" s="17">
        <v>1</v>
      </c>
      <c r="C33" s="55">
        <v>1</v>
      </c>
      <c r="D33" s="55">
        <v>0</v>
      </c>
      <c r="E33" s="22">
        <v>0</v>
      </c>
      <c r="F33" s="55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1</v>
      </c>
      <c r="M33" s="17">
        <v>1</v>
      </c>
      <c r="N33" s="17">
        <v>0</v>
      </c>
      <c r="O33" s="17">
        <v>0</v>
      </c>
      <c r="P33" s="17">
        <v>0</v>
      </c>
    </row>
    <row r="34" spans="1:16" x14ac:dyDescent="0.25">
      <c r="A34" s="22" t="s">
        <v>151</v>
      </c>
      <c r="B34" s="17">
        <v>3</v>
      </c>
      <c r="C34" s="55">
        <v>2</v>
      </c>
      <c r="D34" s="55">
        <v>0</v>
      </c>
      <c r="E34" s="22">
        <v>0</v>
      </c>
      <c r="F34" s="55">
        <v>1</v>
      </c>
      <c r="G34" s="17">
        <v>3</v>
      </c>
      <c r="H34" s="17">
        <v>2</v>
      </c>
      <c r="I34" s="17">
        <v>0</v>
      </c>
      <c r="J34" s="17">
        <v>0</v>
      </c>
      <c r="K34" s="17">
        <v>1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</row>
    <row r="35" spans="1:16" x14ac:dyDescent="0.25">
      <c r="A35" s="22" t="s">
        <v>152</v>
      </c>
      <c r="B35" s="17">
        <v>4</v>
      </c>
      <c r="C35" s="55">
        <v>3</v>
      </c>
      <c r="D35" s="55">
        <v>1</v>
      </c>
      <c r="E35" s="22">
        <v>0</v>
      </c>
      <c r="F35" s="55">
        <v>0</v>
      </c>
      <c r="G35" s="17">
        <v>3</v>
      </c>
      <c r="H35" s="17">
        <v>2</v>
      </c>
      <c r="I35" s="17">
        <v>1</v>
      </c>
      <c r="J35" s="17">
        <v>0</v>
      </c>
      <c r="K35" s="17">
        <v>0</v>
      </c>
      <c r="L35" s="17">
        <v>1</v>
      </c>
      <c r="M35" s="17">
        <v>1</v>
      </c>
      <c r="N35" s="17">
        <v>0</v>
      </c>
      <c r="O35" s="17">
        <v>0</v>
      </c>
      <c r="P35" s="17">
        <v>0</v>
      </c>
    </row>
    <row r="36" spans="1:16" x14ac:dyDescent="0.25">
      <c r="A36" s="22" t="s">
        <v>153</v>
      </c>
      <c r="B36" s="17">
        <v>0</v>
      </c>
      <c r="C36" s="55">
        <v>0</v>
      </c>
      <c r="D36" s="55">
        <v>0</v>
      </c>
      <c r="E36" s="22">
        <v>0</v>
      </c>
      <c r="F36" s="55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</row>
    <row r="37" spans="1:16" x14ac:dyDescent="0.25">
      <c r="A37" s="22" t="s">
        <v>154</v>
      </c>
      <c r="B37" s="17">
        <v>3</v>
      </c>
      <c r="C37" s="55">
        <v>2</v>
      </c>
      <c r="D37" s="55">
        <v>1</v>
      </c>
      <c r="E37" s="22">
        <v>0</v>
      </c>
      <c r="F37" s="55">
        <v>0</v>
      </c>
      <c r="G37" s="17">
        <v>1</v>
      </c>
      <c r="H37" s="17">
        <v>1</v>
      </c>
      <c r="I37" s="17">
        <v>0</v>
      </c>
      <c r="J37" s="17">
        <v>0</v>
      </c>
      <c r="K37" s="17">
        <v>0</v>
      </c>
      <c r="L37" s="17">
        <v>2</v>
      </c>
      <c r="M37" s="17">
        <v>1</v>
      </c>
      <c r="N37" s="17">
        <v>1</v>
      </c>
      <c r="O37" s="17">
        <v>0</v>
      </c>
      <c r="P37" s="17">
        <v>0</v>
      </c>
    </row>
    <row r="38" spans="1:16" x14ac:dyDescent="0.25">
      <c r="A38" s="22" t="s">
        <v>155</v>
      </c>
      <c r="B38" s="17">
        <v>1</v>
      </c>
      <c r="C38" s="55">
        <v>1</v>
      </c>
      <c r="D38" s="55">
        <v>0</v>
      </c>
      <c r="E38" s="22">
        <v>0</v>
      </c>
      <c r="F38" s="55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1</v>
      </c>
      <c r="M38" s="17">
        <v>1</v>
      </c>
      <c r="N38" s="17">
        <v>0</v>
      </c>
      <c r="O38" s="17">
        <v>0</v>
      </c>
      <c r="P38" s="17">
        <v>0</v>
      </c>
    </row>
    <row r="39" spans="1:16" x14ac:dyDescent="0.25">
      <c r="A39" s="22" t="s">
        <v>156</v>
      </c>
      <c r="B39" s="17">
        <v>2</v>
      </c>
      <c r="C39" s="55">
        <v>1</v>
      </c>
      <c r="D39" s="55">
        <v>1</v>
      </c>
      <c r="E39" s="22">
        <v>0</v>
      </c>
      <c r="F39" s="55">
        <v>0</v>
      </c>
      <c r="G39" s="17">
        <v>2</v>
      </c>
      <c r="H39" s="17">
        <v>1</v>
      </c>
      <c r="I39" s="17">
        <v>1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</row>
    <row r="40" spans="1:16" x14ac:dyDescent="0.25">
      <c r="A40" s="22" t="s">
        <v>157</v>
      </c>
      <c r="B40" s="17">
        <v>1</v>
      </c>
      <c r="C40" s="55">
        <v>1</v>
      </c>
      <c r="D40" s="55">
        <v>0</v>
      </c>
      <c r="E40" s="22">
        <v>0</v>
      </c>
      <c r="F40" s="55">
        <v>0</v>
      </c>
      <c r="G40" s="17">
        <v>1</v>
      </c>
      <c r="H40" s="17">
        <v>1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</row>
    <row r="41" spans="1:16" x14ac:dyDescent="0.25">
      <c r="A41" s="22" t="s">
        <v>158</v>
      </c>
      <c r="B41" s="17">
        <v>7</v>
      </c>
      <c r="C41" s="55">
        <v>6</v>
      </c>
      <c r="D41" s="55">
        <v>0</v>
      </c>
      <c r="E41" s="22">
        <v>0</v>
      </c>
      <c r="F41" s="55">
        <v>1</v>
      </c>
      <c r="G41" s="17">
        <v>6</v>
      </c>
      <c r="H41" s="17">
        <v>5</v>
      </c>
      <c r="I41" s="17">
        <v>0</v>
      </c>
      <c r="J41" s="17">
        <v>0</v>
      </c>
      <c r="K41" s="17">
        <v>1</v>
      </c>
      <c r="L41" s="17">
        <v>1</v>
      </c>
      <c r="M41" s="17">
        <v>1</v>
      </c>
      <c r="N41" s="17">
        <v>0</v>
      </c>
      <c r="O41" s="17">
        <v>0</v>
      </c>
      <c r="P41" s="17">
        <v>0</v>
      </c>
    </row>
    <row r="42" spans="1:16" x14ac:dyDescent="0.25">
      <c r="A42" s="22" t="s">
        <v>159</v>
      </c>
      <c r="B42" s="17">
        <v>4</v>
      </c>
      <c r="C42" s="55">
        <v>4</v>
      </c>
      <c r="D42" s="55">
        <v>0</v>
      </c>
      <c r="E42" s="22">
        <v>0</v>
      </c>
      <c r="F42" s="55">
        <v>0</v>
      </c>
      <c r="G42" s="17">
        <v>2</v>
      </c>
      <c r="H42" s="17">
        <v>2</v>
      </c>
      <c r="I42" s="17">
        <v>0</v>
      </c>
      <c r="J42" s="17">
        <v>0</v>
      </c>
      <c r="K42" s="17">
        <v>0</v>
      </c>
      <c r="L42" s="17">
        <v>2</v>
      </c>
      <c r="M42" s="17">
        <v>2</v>
      </c>
      <c r="N42" s="17">
        <v>0</v>
      </c>
      <c r="O42" s="17">
        <v>0</v>
      </c>
      <c r="P42" s="17">
        <v>0</v>
      </c>
    </row>
    <row r="43" spans="1:16" x14ac:dyDescent="0.25">
      <c r="A43" s="22" t="s">
        <v>160</v>
      </c>
      <c r="B43" s="17">
        <v>10</v>
      </c>
      <c r="C43" s="55">
        <v>5</v>
      </c>
      <c r="D43" s="55">
        <v>4</v>
      </c>
      <c r="E43" s="22">
        <v>0</v>
      </c>
      <c r="F43" s="55">
        <v>1</v>
      </c>
      <c r="G43" s="17">
        <v>8</v>
      </c>
      <c r="H43" s="17">
        <v>4</v>
      </c>
      <c r="I43" s="17">
        <v>3</v>
      </c>
      <c r="J43" s="17">
        <v>0</v>
      </c>
      <c r="K43" s="17">
        <v>1</v>
      </c>
      <c r="L43" s="17">
        <v>2</v>
      </c>
      <c r="M43" s="17">
        <v>1</v>
      </c>
      <c r="N43" s="17">
        <v>1</v>
      </c>
      <c r="O43" s="17">
        <v>0</v>
      </c>
      <c r="P43" s="17">
        <v>0</v>
      </c>
    </row>
    <row r="44" spans="1:16" x14ac:dyDescent="0.25">
      <c r="A44" s="22" t="s">
        <v>161</v>
      </c>
      <c r="B44" s="17">
        <v>9</v>
      </c>
      <c r="C44" s="55">
        <v>6</v>
      </c>
      <c r="D44" s="55">
        <v>3</v>
      </c>
      <c r="E44" s="22">
        <v>0</v>
      </c>
      <c r="F44" s="55">
        <v>0</v>
      </c>
      <c r="G44" s="17">
        <v>3</v>
      </c>
      <c r="H44" s="17">
        <v>3</v>
      </c>
      <c r="I44" s="17">
        <v>0</v>
      </c>
      <c r="J44" s="17">
        <v>0</v>
      </c>
      <c r="K44" s="17">
        <v>0</v>
      </c>
      <c r="L44" s="17">
        <v>6</v>
      </c>
      <c r="M44" s="17">
        <v>3</v>
      </c>
      <c r="N44" s="17">
        <v>3</v>
      </c>
      <c r="O44" s="17">
        <v>0</v>
      </c>
      <c r="P44" s="17">
        <v>0</v>
      </c>
    </row>
    <row r="45" spans="1:16" x14ac:dyDescent="0.25">
      <c r="A45" s="22" t="s">
        <v>162</v>
      </c>
      <c r="B45" s="17">
        <v>7</v>
      </c>
      <c r="C45" s="55">
        <v>4</v>
      </c>
      <c r="D45" s="55">
        <v>2</v>
      </c>
      <c r="E45" s="22">
        <v>0</v>
      </c>
      <c r="F45" s="55">
        <v>1</v>
      </c>
      <c r="G45" s="17">
        <v>5</v>
      </c>
      <c r="H45" s="17">
        <v>3</v>
      </c>
      <c r="I45" s="17">
        <v>1</v>
      </c>
      <c r="J45" s="17">
        <v>0</v>
      </c>
      <c r="K45" s="17">
        <v>1</v>
      </c>
      <c r="L45" s="17">
        <v>2</v>
      </c>
      <c r="M45" s="17">
        <v>1</v>
      </c>
      <c r="N45" s="17">
        <v>1</v>
      </c>
      <c r="O45" s="17">
        <v>0</v>
      </c>
      <c r="P45" s="17">
        <v>0</v>
      </c>
    </row>
    <row r="46" spans="1:16" x14ac:dyDescent="0.25">
      <c r="A46" s="22" t="s">
        <v>163</v>
      </c>
      <c r="B46" s="17">
        <v>8</v>
      </c>
      <c r="C46" s="55">
        <v>4</v>
      </c>
      <c r="D46" s="55">
        <v>3</v>
      </c>
      <c r="E46" s="22">
        <v>1</v>
      </c>
      <c r="F46" s="55">
        <v>0</v>
      </c>
      <c r="G46" s="17">
        <v>5</v>
      </c>
      <c r="H46" s="17">
        <v>2</v>
      </c>
      <c r="I46" s="17">
        <v>2</v>
      </c>
      <c r="J46" s="17">
        <v>1</v>
      </c>
      <c r="K46" s="17">
        <v>0</v>
      </c>
      <c r="L46" s="17">
        <v>3</v>
      </c>
      <c r="M46" s="17">
        <v>2</v>
      </c>
      <c r="N46" s="17">
        <v>1</v>
      </c>
      <c r="O46" s="17">
        <v>0</v>
      </c>
      <c r="P46" s="17">
        <v>0</v>
      </c>
    </row>
    <row r="47" spans="1:16" x14ac:dyDescent="0.25">
      <c r="A47" s="22" t="s">
        <v>164</v>
      </c>
      <c r="B47" s="17">
        <v>4</v>
      </c>
      <c r="C47" s="55">
        <v>3</v>
      </c>
      <c r="D47" s="55">
        <v>0</v>
      </c>
      <c r="E47" s="22">
        <v>0</v>
      </c>
      <c r="F47" s="55">
        <v>1</v>
      </c>
      <c r="G47" s="17">
        <v>3</v>
      </c>
      <c r="H47" s="17">
        <v>2</v>
      </c>
      <c r="I47" s="17">
        <v>0</v>
      </c>
      <c r="J47" s="17">
        <v>0</v>
      </c>
      <c r="K47" s="17">
        <v>1</v>
      </c>
      <c r="L47" s="17">
        <v>1</v>
      </c>
      <c r="M47" s="17">
        <v>1</v>
      </c>
      <c r="N47" s="17">
        <v>0</v>
      </c>
      <c r="O47" s="17">
        <v>0</v>
      </c>
      <c r="P47" s="17">
        <v>0</v>
      </c>
    </row>
    <row r="48" spans="1:16" x14ac:dyDescent="0.25">
      <c r="A48" s="22" t="s">
        <v>165</v>
      </c>
      <c r="B48" s="17">
        <v>8</v>
      </c>
      <c r="C48" s="55">
        <v>2</v>
      </c>
      <c r="D48" s="55">
        <v>4</v>
      </c>
      <c r="E48" s="22">
        <v>0</v>
      </c>
      <c r="F48" s="55">
        <v>2</v>
      </c>
      <c r="G48" s="17">
        <v>4</v>
      </c>
      <c r="H48" s="17">
        <v>1</v>
      </c>
      <c r="I48" s="17">
        <v>2</v>
      </c>
      <c r="J48" s="17">
        <v>0</v>
      </c>
      <c r="K48" s="17">
        <v>1</v>
      </c>
      <c r="L48" s="17">
        <v>4</v>
      </c>
      <c r="M48" s="17">
        <v>1</v>
      </c>
      <c r="N48" s="17">
        <v>2</v>
      </c>
      <c r="O48" s="17">
        <v>0</v>
      </c>
      <c r="P48" s="17">
        <v>1</v>
      </c>
    </row>
    <row r="49" spans="1:16" x14ac:dyDescent="0.25">
      <c r="A49" s="22" t="s">
        <v>166</v>
      </c>
      <c r="B49" s="17">
        <v>15</v>
      </c>
      <c r="C49" s="55">
        <v>8</v>
      </c>
      <c r="D49" s="55">
        <v>5</v>
      </c>
      <c r="E49" s="22">
        <v>0</v>
      </c>
      <c r="F49" s="55">
        <v>2</v>
      </c>
      <c r="G49" s="17">
        <v>11</v>
      </c>
      <c r="H49" s="17">
        <v>7</v>
      </c>
      <c r="I49" s="17">
        <v>2</v>
      </c>
      <c r="J49" s="17">
        <v>0</v>
      </c>
      <c r="K49" s="17">
        <v>2</v>
      </c>
      <c r="L49" s="17">
        <v>4</v>
      </c>
      <c r="M49" s="17">
        <v>1</v>
      </c>
      <c r="N49" s="17">
        <v>3</v>
      </c>
      <c r="O49" s="17">
        <v>0</v>
      </c>
      <c r="P49" s="17">
        <v>0</v>
      </c>
    </row>
    <row r="50" spans="1:16" x14ac:dyDescent="0.25">
      <c r="A50" s="22" t="s">
        <v>167</v>
      </c>
      <c r="B50" s="17">
        <v>13</v>
      </c>
      <c r="C50" s="55">
        <v>7</v>
      </c>
      <c r="D50" s="55">
        <v>4</v>
      </c>
      <c r="E50" s="22">
        <v>0</v>
      </c>
      <c r="F50" s="55">
        <v>2</v>
      </c>
      <c r="G50" s="17">
        <v>9</v>
      </c>
      <c r="H50" s="17">
        <v>4</v>
      </c>
      <c r="I50" s="17">
        <v>3</v>
      </c>
      <c r="J50" s="17">
        <v>0</v>
      </c>
      <c r="K50" s="17">
        <v>2</v>
      </c>
      <c r="L50" s="17">
        <v>4</v>
      </c>
      <c r="M50" s="17">
        <v>3</v>
      </c>
      <c r="N50" s="17">
        <v>1</v>
      </c>
      <c r="O50" s="17">
        <v>0</v>
      </c>
      <c r="P50" s="17">
        <v>0</v>
      </c>
    </row>
    <row r="51" spans="1:16" x14ac:dyDescent="0.25">
      <c r="A51" s="22" t="s">
        <v>168</v>
      </c>
      <c r="B51" s="17">
        <v>22</v>
      </c>
      <c r="C51" s="55">
        <v>10</v>
      </c>
      <c r="D51" s="55">
        <v>11</v>
      </c>
      <c r="E51" s="22">
        <v>0</v>
      </c>
      <c r="F51" s="55">
        <v>1</v>
      </c>
      <c r="G51" s="17">
        <v>15</v>
      </c>
      <c r="H51" s="17">
        <v>7</v>
      </c>
      <c r="I51" s="17">
        <v>7</v>
      </c>
      <c r="J51" s="17">
        <v>0</v>
      </c>
      <c r="K51" s="17">
        <v>1</v>
      </c>
      <c r="L51" s="17">
        <v>7</v>
      </c>
      <c r="M51" s="17">
        <v>3</v>
      </c>
      <c r="N51" s="17">
        <v>4</v>
      </c>
      <c r="O51" s="17">
        <v>0</v>
      </c>
      <c r="P51" s="17">
        <v>0</v>
      </c>
    </row>
    <row r="52" spans="1:16" x14ac:dyDescent="0.25">
      <c r="A52" s="22" t="s">
        <v>169</v>
      </c>
      <c r="B52" s="17">
        <v>20</v>
      </c>
      <c r="C52" s="55">
        <v>11</v>
      </c>
      <c r="D52" s="55">
        <v>7</v>
      </c>
      <c r="E52" s="22">
        <v>0</v>
      </c>
      <c r="F52" s="55">
        <v>2</v>
      </c>
      <c r="G52" s="17">
        <v>11</v>
      </c>
      <c r="H52" s="17">
        <v>7</v>
      </c>
      <c r="I52" s="17">
        <v>2</v>
      </c>
      <c r="J52" s="17">
        <v>0</v>
      </c>
      <c r="K52" s="17">
        <v>2</v>
      </c>
      <c r="L52" s="17">
        <v>9</v>
      </c>
      <c r="M52" s="17">
        <v>4</v>
      </c>
      <c r="N52" s="17">
        <v>5</v>
      </c>
      <c r="O52" s="17">
        <v>0</v>
      </c>
      <c r="P52" s="17">
        <v>0</v>
      </c>
    </row>
    <row r="53" spans="1:16" x14ac:dyDescent="0.25">
      <c r="A53" s="22" t="s">
        <v>170</v>
      </c>
      <c r="B53" s="17">
        <v>22</v>
      </c>
      <c r="C53" s="55">
        <v>10</v>
      </c>
      <c r="D53" s="55">
        <v>6</v>
      </c>
      <c r="E53" s="22">
        <v>1</v>
      </c>
      <c r="F53" s="55">
        <v>5</v>
      </c>
      <c r="G53" s="17">
        <v>10</v>
      </c>
      <c r="H53" s="17">
        <v>5</v>
      </c>
      <c r="I53" s="17">
        <v>2</v>
      </c>
      <c r="J53" s="17">
        <v>1</v>
      </c>
      <c r="K53" s="17">
        <v>2</v>
      </c>
      <c r="L53" s="17">
        <v>12</v>
      </c>
      <c r="M53" s="17">
        <v>5</v>
      </c>
      <c r="N53" s="17">
        <v>4</v>
      </c>
      <c r="O53" s="17">
        <v>0</v>
      </c>
      <c r="P53" s="17">
        <v>3</v>
      </c>
    </row>
    <row r="54" spans="1:16" x14ac:dyDescent="0.25">
      <c r="A54" s="22" t="s">
        <v>171</v>
      </c>
      <c r="B54" s="17">
        <v>27</v>
      </c>
      <c r="C54" s="55">
        <v>15</v>
      </c>
      <c r="D54" s="55">
        <v>5</v>
      </c>
      <c r="E54" s="22">
        <v>2</v>
      </c>
      <c r="F54" s="55">
        <v>5</v>
      </c>
      <c r="G54" s="17">
        <v>18</v>
      </c>
      <c r="H54" s="17">
        <v>11</v>
      </c>
      <c r="I54" s="17">
        <v>4</v>
      </c>
      <c r="J54" s="17">
        <v>1</v>
      </c>
      <c r="K54" s="17">
        <v>2</v>
      </c>
      <c r="L54" s="17">
        <v>9</v>
      </c>
      <c r="M54" s="17">
        <v>4</v>
      </c>
      <c r="N54" s="17">
        <v>1</v>
      </c>
      <c r="O54" s="17">
        <v>1</v>
      </c>
      <c r="P54" s="17">
        <v>3</v>
      </c>
    </row>
    <row r="55" spans="1:16" x14ac:dyDescent="0.25">
      <c r="A55" s="22" t="s">
        <v>172</v>
      </c>
      <c r="B55" s="17">
        <v>29</v>
      </c>
      <c r="C55" s="55">
        <v>8</v>
      </c>
      <c r="D55" s="55">
        <v>8</v>
      </c>
      <c r="E55" s="22">
        <v>2</v>
      </c>
      <c r="F55" s="55">
        <v>11</v>
      </c>
      <c r="G55" s="17">
        <v>16</v>
      </c>
      <c r="H55" s="17">
        <v>3</v>
      </c>
      <c r="I55" s="17">
        <v>4</v>
      </c>
      <c r="J55" s="17">
        <v>0</v>
      </c>
      <c r="K55" s="17">
        <v>9</v>
      </c>
      <c r="L55" s="17">
        <v>13</v>
      </c>
      <c r="M55" s="17">
        <v>5</v>
      </c>
      <c r="N55" s="17">
        <v>4</v>
      </c>
      <c r="O55" s="17">
        <v>2</v>
      </c>
      <c r="P55" s="17">
        <v>2</v>
      </c>
    </row>
    <row r="56" spans="1:16" x14ac:dyDescent="0.25">
      <c r="A56" s="22" t="s">
        <v>173</v>
      </c>
      <c r="B56" s="17">
        <v>20</v>
      </c>
      <c r="C56" s="55">
        <v>8</v>
      </c>
      <c r="D56" s="55">
        <v>5</v>
      </c>
      <c r="E56" s="22">
        <v>1</v>
      </c>
      <c r="F56" s="55">
        <v>6</v>
      </c>
      <c r="G56" s="17">
        <v>10</v>
      </c>
      <c r="H56" s="17">
        <v>4</v>
      </c>
      <c r="I56" s="17">
        <v>2</v>
      </c>
      <c r="J56" s="17">
        <v>1</v>
      </c>
      <c r="K56" s="17">
        <v>3</v>
      </c>
      <c r="L56" s="17">
        <v>10</v>
      </c>
      <c r="M56" s="17">
        <v>4</v>
      </c>
      <c r="N56" s="17">
        <v>3</v>
      </c>
      <c r="O56" s="17">
        <v>0</v>
      </c>
      <c r="P56" s="17">
        <v>3</v>
      </c>
    </row>
    <row r="57" spans="1:16" x14ac:dyDescent="0.25">
      <c r="A57" s="22" t="s">
        <v>174</v>
      </c>
      <c r="B57" s="17">
        <v>37</v>
      </c>
      <c r="C57" s="55">
        <v>13</v>
      </c>
      <c r="D57" s="55">
        <v>18</v>
      </c>
      <c r="E57" s="22">
        <v>1</v>
      </c>
      <c r="F57" s="55">
        <v>5</v>
      </c>
      <c r="G57" s="17">
        <v>26</v>
      </c>
      <c r="H57" s="17">
        <v>10</v>
      </c>
      <c r="I57" s="17">
        <v>13</v>
      </c>
      <c r="J57" s="17">
        <v>0</v>
      </c>
      <c r="K57" s="17">
        <v>3</v>
      </c>
      <c r="L57" s="17">
        <v>11</v>
      </c>
      <c r="M57" s="17">
        <v>3</v>
      </c>
      <c r="N57" s="17">
        <v>5</v>
      </c>
      <c r="O57" s="17">
        <v>1</v>
      </c>
      <c r="P57" s="17">
        <v>2</v>
      </c>
    </row>
    <row r="58" spans="1:16" x14ac:dyDescent="0.25">
      <c r="A58" s="22" t="s">
        <v>175</v>
      </c>
      <c r="B58" s="17">
        <v>37</v>
      </c>
      <c r="C58" s="55">
        <v>14</v>
      </c>
      <c r="D58" s="55">
        <v>14</v>
      </c>
      <c r="E58" s="22">
        <v>2</v>
      </c>
      <c r="F58" s="55">
        <v>7</v>
      </c>
      <c r="G58" s="17">
        <v>23</v>
      </c>
      <c r="H58" s="17">
        <v>11</v>
      </c>
      <c r="I58" s="17">
        <v>6</v>
      </c>
      <c r="J58" s="17">
        <v>1</v>
      </c>
      <c r="K58" s="17">
        <v>5</v>
      </c>
      <c r="L58" s="17">
        <v>14</v>
      </c>
      <c r="M58" s="17">
        <v>3</v>
      </c>
      <c r="N58" s="17">
        <v>8</v>
      </c>
      <c r="O58" s="17">
        <v>1</v>
      </c>
      <c r="P58" s="17">
        <v>2</v>
      </c>
    </row>
    <row r="59" spans="1:16" x14ac:dyDescent="0.25">
      <c r="A59" s="22" t="s">
        <v>176</v>
      </c>
      <c r="B59" s="17">
        <v>36</v>
      </c>
      <c r="C59" s="55">
        <v>18</v>
      </c>
      <c r="D59" s="55">
        <v>10</v>
      </c>
      <c r="E59" s="22">
        <v>1</v>
      </c>
      <c r="F59" s="55">
        <v>7</v>
      </c>
      <c r="G59" s="17">
        <v>21</v>
      </c>
      <c r="H59" s="17">
        <v>12</v>
      </c>
      <c r="I59" s="17">
        <v>4</v>
      </c>
      <c r="J59" s="17">
        <v>0</v>
      </c>
      <c r="K59" s="17">
        <v>5</v>
      </c>
      <c r="L59" s="17">
        <v>15</v>
      </c>
      <c r="M59" s="17">
        <v>6</v>
      </c>
      <c r="N59" s="17">
        <v>6</v>
      </c>
      <c r="O59" s="17">
        <v>1</v>
      </c>
      <c r="P59" s="17">
        <v>2</v>
      </c>
    </row>
    <row r="60" spans="1:16" x14ac:dyDescent="0.25">
      <c r="A60" s="22" t="s">
        <v>177</v>
      </c>
      <c r="B60" s="17">
        <v>45</v>
      </c>
      <c r="C60" s="55">
        <v>8</v>
      </c>
      <c r="D60" s="55">
        <v>22</v>
      </c>
      <c r="E60" s="22">
        <v>3</v>
      </c>
      <c r="F60" s="55">
        <v>12</v>
      </c>
      <c r="G60" s="17">
        <v>27</v>
      </c>
      <c r="H60" s="17">
        <v>4</v>
      </c>
      <c r="I60" s="17">
        <v>15</v>
      </c>
      <c r="J60" s="17">
        <v>1</v>
      </c>
      <c r="K60" s="17">
        <v>7</v>
      </c>
      <c r="L60" s="17">
        <v>18</v>
      </c>
      <c r="M60" s="17">
        <v>4</v>
      </c>
      <c r="N60" s="17">
        <v>7</v>
      </c>
      <c r="O60" s="17">
        <v>2</v>
      </c>
      <c r="P60" s="17">
        <v>5</v>
      </c>
    </row>
    <row r="61" spans="1:16" x14ac:dyDescent="0.25">
      <c r="A61" s="22" t="s">
        <v>178</v>
      </c>
      <c r="B61" s="17">
        <v>47</v>
      </c>
      <c r="C61" s="55">
        <v>12</v>
      </c>
      <c r="D61" s="55">
        <v>15</v>
      </c>
      <c r="E61" s="22">
        <v>4</v>
      </c>
      <c r="F61" s="55">
        <v>16</v>
      </c>
      <c r="G61" s="17">
        <v>27</v>
      </c>
      <c r="H61" s="17">
        <v>5</v>
      </c>
      <c r="I61" s="17">
        <v>9</v>
      </c>
      <c r="J61" s="17">
        <v>2</v>
      </c>
      <c r="K61" s="17">
        <v>11</v>
      </c>
      <c r="L61" s="17">
        <v>20</v>
      </c>
      <c r="M61" s="17">
        <v>7</v>
      </c>
      <c r="N61" s="17">
        <v>6</v>
      </c>
      <c r="O61" s="17">
        <v>2</v>
      </c>
      <c r="P61" s="17">
        <v>5</v>
      </c>
    </row>
    <row r="62" spans="1:16" x14ac:dyDescent="0.25">
      <c r="A62" s="22" t="s">
        <v>179</v>
      </c>
      <c r="B62" s="17">
        <v>48</v>
      </c>
      <c r="C62" s="55">
        <v>15</v>
      </c>
      <c r="D62" s="55">
        <v>25</v>
      </c>
      <c r="E62" s="22">
        <v>2</v>
      </c>
      <c r="F62" s="55">
        <v>6</v>
      </c>
      <c r="G62" s="17">
        <v>33</v>
      </c>
      <c r="H62" s="17">
        <v>11</v>
      </c>
      <c r="I62" s="17">
        <v>15</v>
      </c>
      <c r="J62" s="17">
        <v>2</v>
      </c>
      <c r="K62" s="17">
        <v>5</v>
      </c>
      <c r="L62" s="17">
        <v>15</v>
      </c>
      <c r="M62" s="17">
        <v>4</v>
      </c>
      <c r="N62" s="17">
        <v>10</v>
      </c>
      <c r="O62" s="17">
        <v>0</v>
      </c>
      <c r="P62" s="17">
        <v>1</v>
      </c>
    </row>
    <row r="63" spans="1:16" x14ac:dyDescent="0.25">
      <c r="A63" s="22" t="s">
        <v>180</v>
      </c>
      <c r="B63" s="17">
        <v>53</v>
      </c>
      <c r="C63" s="55">
        <v>11</v>
      </c>
      <c r="D63" s="55">
        <v>29</v>
      </c>
      <c r="E63" s="22">
        <v>3</v>
      </c>
      <c r="F63" s="55">
        <v>10</v>
      </c>
      <c r="G63" s="17">
        <v>31</v>
      </c>
      <c r="H63" s="17">
        <v>9</v>
      </c>
      <c r="I63" s="17">
        <v>16</v>
      </c>
      <c r="J63" s="17">
        <v>0</v>
      </c>
      <c r="K63" s="17">
        <v>6</v>
      </c>
      <c r="L63" s="17">
        <v>22</v>
      </c>
      <c r="M63" s="17">
        <v>2</v>
      </c>
      <c r="N63" s="17">
        <v>13</v>
      </c>
      <c r="O63" s="17">
        <v>3</v>
      </c>
      <c r="P63" s="17">
        <v>4</v>
      </c>
    </row>
    <row r="64" spans="1:16" x14ac:dyDescent="0.25">
      <c r="A64" s="22" t="s">
        <v>181</v>
      </c>
      <c r="B64" s="17">
        <v>53</v>
      </c>
      <c r="C64" s="55">
        <v>13</v>
      </c>
      <c r="D64" s="55">
        <v>25</v>
      </c>
      <c r="E64" s="22">
        <v>4</v>
      </c>
      <c r="F64" s="55">
        <v>11</v>
      </c>
      <c r="G64" s="17">
        <v>36</v>
      </c>
      <c r="H64" s="17">
        <v>8</v>
      </c>
      <c r="I64" s="17">
        <v>17</v>
      </c>
      <c r="J64" s="17">
        <v>2</v>
      </c>
      <c r="K64" s="17">
        <v>9</v>
      </c>
      <c r="L64" s="17">
        <v>17</v>
      </c>
      <c r="M64" s="17">
        <v>5</v>
      </c>
      <c r="N64" s="17">
        <v>8</v>
      </c>
      <c r="O64" s="17">
        <v>2</v>
      </c>
      <c r="P64" s="17">
        <v>2</v>
      </c>
    </row>
    <row r="65" spans="1:16" x14ac:dyDescent="0.25">
      <c r="A65" s="22" t="s">
        <v>182</v>
      </c>
      <c r="B65" s="17">
        <v>59</v>
      </c>
      <c r="C65" s="55">
        <v>11</v>
      </c>
      <c r="D65" s="55">
        <v>30</v>
      </c>
      <c r="E65" s="22">
        <v>5</v>
      </c>
      <c r="F65" s="55">
        <v>13</v>
      </c>
      <c r="G65" s="17">
        <v>33</v>
      </c>
      <c r="H65" s="17">
        <v>6</v>
      </c>
      <c r="I65" s="17">
        <v>17</v>
      </c>
      <c r="J65" s="17">
        <v>1</v>
      </c>
      <c r="K65" s="17">
        <v>9</v>
      </c>
      <c r="L65" s="17">
        <v>26</v>
      </c>
      <c r="M65" s="17">
        <v>5</v>
      </c>
      <c r="N65" s="17">
        <v>13</v>
      </c>
      <c r="O65" s="17">
        <v>4</v>
      </c>
      <c r="P65" s="17">
        <v>4</v>
      </c>
    </row>
    <row r="66" spans="1:16" x14ac:dyDescent="0.25">
      <c r="A66" s="22" t="s">
        <v>183</v>
      </c>
      <c r="B66" s="17">
        <v>60</v>
      </c>
      <c r="C66" s="55">
        <v>12</v>
      </c>
      <c r="D66" s="55">
        <v>37</v>
      </c>
      <c r="E66" s="22">
        <v>1</v>
      </c>
      <c r="F66" s="55">
        <v>10</v>
      </c>
      <c r="G66" s="17">
        <v>37</v>
      </c>
      <c r="H66" s="17">
        <v>7</v>
      </c>
      <c r="I66" s="17">
        <v>23</v>
      </c>
      <c r="J66" s="17">
        <v>0</v>
      </c>
      <c r="K66" s="17">
        <v>7</v>
      </c>
      <c r="L66" s="17">
        <v>23</v>
      </c>
      <c r="M66" s="17">
        <v>5</v>
      </c>
      <c r="N66" s="17">
        <v>14</v>
      </c>
      <c r="O66" s="17">
        <v>1</v>
      </c>
      <c r="P66" s="17">
        <v>3</v>
      </c>
    </row>
    <row r="67" spans="1:16" x14ac:dyDescent="0.25">
      <c r="A67" s="22" t="s">
        <v>184</v>
      </c>
      <c r="B67" s="17">
        <v>58</v>
      </c>
      <c r="C67" s="55">
        <v>12</v>
      </c>
      <c r="D67" s="55">
        <v>30</v>
      </c>
      <c r="E67" s="22">
        <v>1</v>
      </c>
      <c r="F67" s="55">
        <v>15</v>
      </c>
      <c r="G67" s="17">
        <v>42</v>
      </c>
      <c r="H67" s="17">
        <v>11</v>
      </c>
      <c r="I67" s="17">
        <v>22</v>
      </c>
      <c r="J67" s="17">
        <v>0</v>
      </c>
      <c r="K67" s="17">
        <v>9</v>
      </c>
      <c r="L67" s="17">
        <v>16</v>
      </c>
      <c r="M67" s="17">
        <v>1</v>
      </c>
      <c r="N67" s="17">
        <v>8</v>
      </c>
      <c r="O67" s="17">
        <v>1</v>
      </c>
      <c r="P67" s="17">
        <v>6</v>
      </c>
    </row>
    <row r="68" spans="1:16" x14ac:dyDescent="0.25">
      <c r="A68" s="22" t="s">
        <v>185</v>
      </c>
      <c r="B68" s="17">
        <v>73</v>
      </c>
      <c r="C68" s="55">
        <v>15</v>
      </c>
      <c r="D68" s="55">
        <v>36</v>
      </c>
      <c r="E68" s="22">
        <v>4</v>
      </c>
      <c r="F68" s="55">
        <v>18</v>
      </c>
      <c r="G68" s="17">
        <v>44</v>
      </c>
      <c r="H68" s="17">
        <v>11</v>
      </c>
      <c r="I68" s="17">
        <v>20</v>
      </c>
      <c r="J68" s="17">
        <v>2</v>
      </c>
      <c r="K68" s="17">
        <v>11</v>
      </c>
      <c r="L68" s="17">
        <v>29</v>
      </c>
      <c r="M68" s="17">
        <v>4</v>
      </c>
      <c r="N68" s="17">
        <v>16</v>
      </c>
      <c r="O68" s="17">
        <v>2</v>
      </c>
      <c r="P68" s="17">
        <v>7</v>
      </c>
    </row>
    <row r="69" spans="1:16" x14ac:dyDescent="0.25">
      <c r="A69" s="22" t="s">
        <v>186</v>
      </c>
      <c r="B69" s="17">
        <v>68</v>
      </c>
      <c r="C69" s="55">
        <v>10</v>
      </c>
      <c r="D69" s="55">
        <v>40</v>
      </c>
      <c r="E69" s="22">
        <v>5</v>
      </c>
      <c r="F69" s="55">
        <v>13</v>
      </c>
      <c r="G69" s="17">
        <v>41</v>
      </c>
      <c r="H69" s="17">
        <v>7</v>
      </c>
      <c r="I69" s="17">
        <v>26</v>
      </c>
      <c r="J69" s="17">
        <v>3</v>
      </c>
      <c r="K69" s="17">
        <v>5</v>
      </c>
      <c r="L69" s="17">
        <v>27</v>
      </c>
      <c r="M69" s="17">
        <v>3</v>
      </c>
      <c r="N69" s="17">
        <v>14</v>
      </c>
      <c r="O69" s="17">
        <v>2</v>
      </c>
      <c r="P69" s="17">
        <v>8</v>
      </c>
    </row>
    <row r="70" spans="1:16" x14ac:dyDescent="0.25">
      <c r="A70" s="22" t="s">
        <v>187</v>
      </c>
      <c r="B70" s="17">
        <v>75</v>
      </c>
      <c r="C70" s="55">
        <v>8</v>
      </c>
      <c r="D70" s="55">
        <v>48</v>
      </c>
      <c r="E70" s="22">
        <v>9</v>
      </c>
      <c r="F70" s="55">
        <v>10</v>
      </c>
      <c r="G70" s="17">
        <v>48</v>
      </c>
      <c r="H70" s="17">
        <v>4</v>
      </c>
      <c r="I70" s="17">
        <v>34</v>
      </c>
      <c r="J70" s="17">
        <v>4</v>
      </c>
      <c r="K70" s="17">
        <v>6</v>
      </c>
      <c r="L70" s="17">
        <v>27</v>
      </c>
      <c r="M70" s="17">
        <v>4</v>
      </c>
      <c r="N70" s="17">
        <v>14</v>
      </c>
      <c r="O70" s="17">
        <v>5</v>
      </c>
      <c r="P70" s="17">
        <v>4</v>
      </c>
    </row>
    <row r="71" spans="1:16" x14ac:dyDescent="0.25">
      <c r="A71" s="22" t="s">
        <v>188</v>
      </c>
      <c r="B71" s="17">
        <v>46</v>
      </c>
      <c r="C71" s="55">
        <v>10</v>
      </c>
      <c r="D71" s="55">
        <v>22</v>
      </c>
      <c r="E71" s="22">
        <v>5</v>
      </c>
      <c r="F71" s="55">
        <v>9</v>
      </c>
      <c r="G71" s="17">
        <v>25</v>
      </c>
      <c r="H71" s="17">
        <v>5</v>
      </c>
      <c r="I71" s="17">
        <v>13</v>
      </c>
      <c r="J71" s="17">
        <v>3</v>
      </c>
      <c r="K71" s="17">
        <v>4</v>
      </c>
      <c r="L71" s="17">
        <v>21</v>
      </c>
      <c r="M71" s="17">
        <v>5</v>
      </c>
      <c r="N71" s="17">
        <v>9</v>
      </c>
      <c r="O71" s="17">
        <v>2</v>
      </c>
      <c r="P71" s="17">
        <v>5</v>
      </c>
    </row>
    <row r="72" spans="1:16" x14ac:dyDescent="0.25">
      <c r="A72" s="22" t="s">
        <v>189</v>
      </c>
      <c r="B72" s="17">
        <v>86</v>
      </c>
      <c r="C72" s="55">
        <v>12</v>
      </c>
      <c r="D72" s="55">
        <v>51</v>
      </c>
      <c r="E72" s="22">
        <v>10</v>
      </c>
      <c r="F72" s="55">
        <v>13</v>
      </c>
      <c r="G72" s="17">
        <v>57</v>
      </c>
      <c r="H72" s="17">
        <v>7</v>
      </c>
      <c r="I72" s="17">
        <v>35</v>
      </c>
      <c r="J72" s="17">
        <v>5</v>
      </c>
      <c r="K72" s="17">
        <v>10</v>
      </c>
      <c r="L72" s="17">
        <v>29</v>
      </c>
      <c r="M72" s="17">
        <v>5</v>
      </c>
      <c r="N72" s="17">
        <v>16</v>
      </c>
      <c r="O72" s="17">
        <v>5</v>
      </c>
      <c r="P72" s="17">
        <v>3</v>
      </c>
    </row>
    <row r="73" spans="1:16" x14ac:dyDescent="0.25">
      <c r="A73" s="22" t="s">
        <v>190</v>
      </c>
      <c r="B73" s="17">
        <v>73</v>
      </c>
      <c r="C73" s="55">
        <v>7</v>
      </c>
      <c r="D73" s="55">
        <v>49</v>
      </c>
      <c r="E73" s="22">
        <v>6</v>
      </c>
      <c r="F73" s="55">
        <v>11</v>
      </c>
      <c r="G73" s="17">
        <v>47</v>
      </c>
      <c r="H73" s="17">
        <v>4</v>
      </c>
      <c r="I73" s="17">
        <v>32</v>
      </c>
      <c r="J73" s="17">
        <v>3</v>
      </c>
      <c r="K73" s="17">
        <v>8</v>
      </c>
      <c r="L73" s="17">
        <v>26</v>
      </c>
      <c r="M73" s="17">
        <v>3</v>
      </c>
      <c r="N73" s="17">
        <v>17</v>
      </c>
      <c r="O73" s="17">
        <v>3</v>
      </c>
      <c r="P73" s="17">
        <v>3</v>
      </c>
    </row>
    <row r="74" spans="1:16" x14ac:dyDescent="0.25">
      <c r="A74" s="22" t="s">
        <v>191</v>
      </c>
      <c r="B74" s="17">
        <v>113</v>
      </c>
      <c r="C74" s="55">
        <v>15</v>
      </c>
      <c r="D74" s="55">
        <v>72</v>
      </c>
      <c r="E74" s="22">
        <v>12</v>
      </c>
      <c r="F74" s="55">
        <v>14</v>
      </c>
      <c r="G74" s="17">
        <v>77</v>
      </c>
      <c r="H74" s="17">
        <v>10</v>
      </c>
      <c r="I74" s="17">
        <v>52</v>
      </c>
      <c r="J74" s="17">
        <v>7</v>
      </c>
      <c r="K74" s="17">
        <v>8</v>
      </c>
      <c r="L74" s="17">
        <v>36</v>
      </c>
      <c r="M74" s="17">
        <v>5</v>
      </c>
      <c r="N74" s="17">
        <v>20</v>
      </c>
      <c r="O74" s="17">
        <v>5</v>
      </c>
      <c r="P74" s="17">
        <v>6</v>
      </c>
    </row>
    <row r="75" spans="1:16" x14ac:dyDescent="0.25">
      <c r="A75" s="22" t="s">
        <v>192</v>
      </c>
      <c r="B75" s="17">
        <v>84</v>
      </c>
      <c r="C75" s="55">
        <v>7</v>
      </c>
      <c r="D75" s="55">
        <v>60</v>
      </c>
      <c r="E75" s="22">
        <v>8</v>
      </c>
      <c r="F75" s="55">
        <v>9</v>
      </c>
      <c r="G75" s="17">
        <v>52</v>
      </c>
      <c r="H75" s="17">
        <v>4</v>
      </c>
      <c r="I75" s="17">
        <v>41</v>
      </c>
      <c r="J75" s="17">
        <v>2</v>
      </c>
      <c r="K75" s="17">
        <v>5</v>
      </c>
      <c r="L75" s="17">
        <v>32</v>
      </c>
      <c r="M75" s="17">
        <v>3</v>
      </c>
      <c r="N75" s="17">
        <v>19</v>
      </c>
      <c r="O75" s="17">
        <v>6</v>
      </c>
      <c r="P75" s="17">
        <v>4</v>
      </c>
    </row>
    <row r="76" spans="1:16" x14ac:dyDescent="0.25">
      <c r="A76" s="22" t="s">
        <v>193</v>
      </c>
      <c r="B76" s="17">
        <v>93</v>
      </c>
      <c r="C76" s="55">
        <v>11</v>
      </c>
      <c r="D76" s="55">
        <v>59</v>
      </c>
      <c r="E76" s="22">
        <v>11</v>
      </c>
      <c r="F76" s="55">
        <v>12</v>
      </c>
      <c r="G76" s="17">
        <v>69</v>
      </c>
      <c r="H76" s="17">
        <v>8</v>
      </c>
      <c r="I76" s="17">
        <v>46</v>
      </c>
      <c r="J76" s="17">
        <v>7</v>
      </c>
      <c r="K76" s="17">
        <v>8</v>
      </c>
      <c r="L76" s="17">
        <v>24</v>
      </c>
      <c r="M76" s="17">
        <v>3</v>
      </c>
      <c r="N76" s="17">
        <v>13</v>
      </c>
      <c r="O76" s="17">
        <v>4</v>
      </c>
      <c r="P76" s="17">
        <v>4</v>
      </c>
    </row>
    <row r="77" spans="1:16" x14ac:dyDescent="0.25">
      <c r="A77" s="22" t="s">
        <v>194</v>
      </c>
      <c r="B77" s="17">
        <v>89</v>
      </c>
      <c r="C77" s="55">
        <v>9</v>
      </c>
      <c r="D77" s="55">
        <v>50</v>
      </c>
      <c r="E77" s="22">
        <v>12</v>
      </c>
      <c r="F77" s="55">
        <v>18</v>
      </c>
      <c r="G77" s="17">
        <v>52</v>
      </c>
      <c r="H77" s="17">
        <v>6</v>
      </c>
      <c r="I77" s="17">
        <v>35</v>
      </c>
      <c r="J77" s="17">
        <v>3</v>
      </c>
      <c r="K77" s="17">
        <v>8</v>
      </c>
      <c r="L77" s="17">
        <v>37</v>
      </c>
      <c r="M77" s="17">
        <v>3</v>
      </c>
      <c r="N77" s="17">
        <v>15</v>
      </c>
      <c r="O77" s="17">
        <v>9</v>
      </c>
      <c r="P77" s="17">
        <v>10</v>
      </c>
    </row>
    <row r="78" spans="1:16" x14ac:dyDescent="0.25">
      <c r="A78" s="22" t="s">
        <v>195</v>
      </c>
      <c r="B78" s="17">
        <v>118</v>
      </c>
      <c r="C78" s="55">
        <v>10</v>
      </c>
      <c r="D78" s="55">
        <v>75</v>
      </c>
      <c r="E78" s="22">
        <v>20</v>
      </c>
      <c r="F78" s="55">
        <v>13</v>
      </c>
      <c r="G78" s="17">
        <v>72</v>
      </c>
      <c r="H78" s="17">
        <v>4</v>
      </c>
      <c r="I78" s="17">
        <v>55</v>
      </c>
      <c r="J78" s="17">
        <v>7</v>
      </c>
      <c r="K78" s="17">
        <v>6</v>
      </c>
      <c r="L78" s="17">
        <v>46</v>
      </c>
      <c r="M78" s="17">
        <v>6</v>
      </c>
      <c r="N78" s="17">
        <v>20</v>
      </c>
      <c r="O78" s="17">
        <v>13</v>
      </c>
      <c r="P78" s="17">
        <v>7</v>
      </c>
    </row>
    <row r="79" spans="1:16" x14ac:dyDescent="0.25">
      <c r="A79" s="22" t="s">
        <v>196</v>
      </c>
      <c r="B79" s="17">
        <v>114</v>
      </c>
      <c r="C79" s="55">
        <v>11</v>
      </c>
      <c r="D79" s="55">
        <v>64</v>
      </c>
      <c r="E79" s="22">
        <v>23</v>
      </c>
      <c r="F79" s="55">
        <v>16</v>
      </c>
      <c r="G79" s="17">
        <v>74</v>
      </c>
      <c r="H79" s="17">
        <v>5</v>
      </c>
      <c r="I79" s="17">
        <v>50</v>
      </c>
      <c r="J79" s="17">
        <v>7</v>
      </c>
      <c r="K79" s="17">
        <v>12</v>
      </c>
      <c r="L79" s="17">
        <v>40</v>
      </c>
      <c r="M79" s="17">
        <v>6</v>
      </c>
      <c r="N79" s="17">
        <v>14</v>
      </c>
      <c r="O79" s="17">
        <v>16</v>
      </c>
      <c r="P79" s="17">
        <v>4</v>
      </c>
    </row>
    <row r="80" spans="1:16" x14ac:dyDescent="0.25">
      <c r="A80" s="22" t="s">
        <v>197</v>
      </c>
      <c r="B80" s="17">
        <v>131</v>
      </c>
      <c r="C80" s="55">
        <v>12</v>
      </c>
      <c r="D80" s="55">
        <v>83</v>
      </c>
      <c r="E80" s="22">
        <v>21</v>
      </c>
      <c r="F80" s="55">
        <v>15</v>
      </c>
      <c r="G80" s="17">
        <v>92</v>
      </c>
      <c r="H80" s="17">
        <v>8</v>
      </c>
      <c r="I80" s="17">
        <v>65</v>
      </c>
      <c r="J80" s="17">
        <v>7</v>
      </c>
      <c r="K80" s="17">
        <v>12</v>
      </c>
      <c r="L80" s="17">
        <v>39</v>
      </c>
      <c r="M80" s="17">
        <v>4</v>
      </c>
      <c r="N80" s="17">
        <v>18</v>
      </c>
      <c r="O80" s="17">
        <v>14</v>
      </c>
      <c r="P80" s="17">
        <v>3</v>
      </c>
    </row>
    <row r="81" spans="1:16" x14ac:dyDescent="0.25">
      <c r="A81" s="22" t="s">
        <v>198</v>
      </c>
      <c r="B81" s="17">
        <v>132</v>
      </c>
      <c r="C81" s="55">
        <v>8</v>
      </c>
      <c r="D81" s="55">
        <v>92</v>
      </c>
      <c r="E81" s="22">
        <v>21</v>
      </c>
      <c r="F81" s="55">
        <v>11</v>
      </c>
      <c r="G81" s="17">
        <v>92</v>
      </c>
      <c r="H81" s="17">
        <v>6</v>
      </c>
      <c r="I81" s="17">
        <v>71</v>
      </c>
      <c r="J81" s="17">
        <v>8</v>
      </c>
      <c r="K81" s="17">
        <v>7</v>
      </c>
      <c r="L81" s="17">
        <v>40</v>
      </c>
      <c r="M81" s="17">
        <v>2</v>
      </c>
      <c r="N81" s="17">
        <v>21</v>
      </c>
      <c r="O81" s="17">
        <v>13</v>
      </c>
      <c r="P81" s="17">
        <v>4</v>
      </c>
    </row>
    <row r="82" spans="1:16" x14ac:dyDescent="0.25">
      <c r="A82" s="22" t="s">
        <v>199</v>
      </c>
      <c r="B82" s="17">
        <v>129</v>
      </c>
      <c r="C82" s="55">
        <v>18</v>
      </c>
      <c r="D82" s="55">
        <v>79</v>
      </c>
      <c r="E82" s="22">
        <v>25</v>
      </c>
      <c r="F82" s="55">
        <v>7</v>
      </c>
      <c r="G82" s="17">
        <v>85</v>
      </c>
      <c r="H82" s="17">
        <v>13</v>
      </c>
      <c r="I82" s="17">
        <v>58</v>
      </c>
      <c r="J82" s="17">
        <v>8</v>
      </c>
      <c r="K82" s="17">
        <v>6</v>
      </c>
      <c r="L82" s="17">
        <v>44</v>
      </c>
      <c r="M82" s="17">
        <v>5</v>
      </c>
      <c r="N82" s="17">
        <v>21</v>
      </c>
      <c r="O82" s="17">
        <v>17</v>
      </c>
      <c r="P82" s="17">
        <v>1</v>
      </c>
    </row>
    <row r="83" spans="1:16" x14ac:dyDescent="0.25">
      <c r="A83" s="22" t="s">
        <v>200</v>
      </c>
      <c r="B83" s="17">
        <v>162</v>
      </c>
      <c r="C83" s="55">
        <v>11</v>
      </c>
      <c r="D83" s="55">
        <v>106</v>
      </c>
      <c r="E83" s="22">
        <v>34</v>
      </c>
      <c r="F83" s="55">
        <v>11</v>
      </c>
      <c r="G83" s="17">
        <v>105</v>
      </c>
      <c r="H83" s="17">
        <v>8</v>
      </c>
      <c r="I83" s="17">
        <v>81</v>
      </c>
      <c r="J83" s="17">
        <v>8</v>
      </c>
      <c r="K83" s="17">
        <v>8</v>
      </c>
      <c r="L83" s="17">
        <v>57</v>
      </c>
      <c r="M83" s="17">
        <v>3</v>
      </c>
      <c r="N83" s="17">
        <v>25</v>
      </c>
      <c r="O83" s="17">
        <v>26</v>
      </c>
      <c r="P83" s="17">
        <v>3</v>
      </c>
    </row>
    <row r="84" spans="1:16" x14ac:dyDescent="0.25">
      <c r="A84" s="22" t="s">
        <v>201</v>
      </c>
      <c r="B84" s="17">
        <v>171</v>
      </c>
      <c r="C84" s="55">
        <v>12</v>
      </c>
      <c r="D84" s="55">
        <v>110</v>
      </c>
      <c r="E84" s="22">
        <v>43</v>
      </c>
      <c r="F84" s="55">
        <v>6</v>
      </c>
      <c r="G84" s="17">
        <v>103</v>
      </c>
      <c r="H84" s="17">
        <v>7</v>
      </c>
      <c r="I84" s="17">
        <v>79</v>
      </c>
      <c r="J84" s="17">
        <v>14</v>
      </c>
      <c r="K84" s="17">
        <v>3</v>
      </c>
      <c r="L84" s="17">
        <v>68</v>
      </c>
      <c r="M84" s="17">
        <v>5</v>
      </c>
      <c r="N84" s="17">
        <v>31</v>
      </c>
      <c r="O84" s="17">
        <v>29</v>
      </c>
      <c r="P84" s="17">
        <v>3</v>
      </c>
    </row>
    <row r="85" spans="1:16" x14ac:dyDescent="0.25">
      <c r="A85" s="22" t="s">
        <v>202</v>
      </c>
      <c r="B85" s="17">
        <v>148</v>
      </c>
      <c r="C85" s="55">
        <v>12</v>
      </c>
      <c r="D85" s="55">
        <v>81</v>
      </c>
      <c r="E85" s="22">
        <v>47</v>
      </c>
      <c r="F85" s="55">
        <v>8</v>
      </c>
      <c r="G85" s="17">
        <v>76</v>
      </c>
      <c r="H85" s="17">
        <v>4</v>
      </c>
      <c r="I85" s="17">
        <v>56</v>
      </c>
      <c r="J85" s="17">
        <v>13</v>
      </c>
      <c r="K85" s="17">
        <v>3</v>
      </c>
      <c r="L85" s="17">
        <v>72</v>
      </c>
      <c r="M85" s="17">
        <v>8</v>
      </c>
      <c r="N85" s="17">
        <v>25</v>
      </c>
      <c r="O85" s="17">
        <v>34</v>
      </c>
      <c r="P85" s="17">
        <v>5</v>
      </c>
    </row>
    <row r="86" spans="1:16" x14ac:dyDescent="0.25">
      <c r="A86" s="22" t="s">
        <v>203</v>
      </c>
      <c r="B86" s="17">
        <v>209</v>
      </c>
      <c r="C86" s="55">
        <v>15</v>
      </c>
      <c r="D86" s="55">
        <v>114</v>
      </c>
      <c r="E86" s="22">
        <v>73</v>
      </c>
      <c r="F86" s="55">
        <v>7</v>
      </c>
      <c r="G86" s="17">
        <v>109</v>
      </c>
      <c r="H86" s="17">
        <v>7</v>
      </c>
      <c r="I86" s="17">
        <v>77</v>
      </c>
      <c r="J86" s="17">
        <v>22</v>
      </c>
      <c r="K86" s="17">
        <v>3</v>
      </c>
      <c r="L86" s="17">
        <v>100</v>
      </c>
      <c r="M86" s="17">
        <v>8</v>
      </c>
      <c r="N86" s="17">
        <v>37</v>
      </c>
      <c r="O86" s="17">
        <v>51</v>
      </c>
      <c r="P86" s="17">
        <v>4</v>
      </c>
    </row>
    <row r="87" spans="1:16" x14ac:dyDescent="0.25">
      <c r="A87" s="22" t="s">
        <v>204</v>
      </c>
      <c r="B87" s="17">
        <v>231</v>
      </c>
      <c r="C87" s="55">
        <v>14</v>
      </c>
      <c r="D87" s="55">
        <v>132</v>
      </c>
      <c r="E87" s="22">
        <v>73</v>
      </c>
      <c r="F87" s="55">
        <v>12</v>
      </c>
      <c r="G87" s="17">
        <v>141</v>
      </c>
      <c r="H87" s="17">
        <v>5</v>
      </c>
      <c r="I87" s="17">
        <v>105</v>
      </c>
      <c r="J87" s="17">
        <v>25</v>
      </c>
      <c r="K87" s="17">
        <v>6</v>
      </c>
      <c r="L87" s="17">
        <v>90</v>
      </c>
      <c r="M87" s="17">
        <v>9</v>
      </c>
      <c r="N87" s="17">
        <v>27</v>
      </c>
      <c r="O87" s="17">
        <v>48</v>
      </c>
      <c r="P87" s="17">
        <v>6</v>
      </c>
    </row>
    <row r="88" spans="1:16" x14ac:dyDescent="0.25">
      <c r="A88" s="22" t="s">
        <v>205</v>
      </c>
      <c r="B88" s="17">
        <v>217</v>
      </c>
      <c r="C88" s="55">
        <v>23</v>
      </c>
      <c r="D88" s="55">
        <v>110</v>
      </c>
      <c r="E88" s="22">
        <v>76</v>
      </c>
      <c r="F88" s="55">
        <v>8</v>
      </c>
      <c r="G88" s="17">
        <v>116</v>
      </c>
      <c r="H88" s="17">
        <v>10</v>
      </c>
      <c r="I88" s="17">
        <v>79</v>
      </c>
      <c r="J88" s="17">
        <v>20</v>
      </c>
      <c r="K88" s="17">
        <v>7</v>
      </c>
      <c r="L88" s="17">
        <v>101</v>
      </c>
      <c r="M88" s="17">
        <v>13</v>
      </c>
      <c r="N88" s="17">
        <v>31</v>
      </c>
      <c r="O88" s="17">
        <v>56</v>
      </c>
      <c r="P88" s="17">
        <v>1</v>
      </c>
    </row>
    <row r="89" spans="1:16" x14ac:dyDescent="0.25">
      <c r="A89" s="22" t="s">
        <v>206</v>
      </c>
      <c r="B89" s="17">
        <v>249</v>
      </c>
      <c r="C89" s="55">
        <v>21</v>
      </c>
      <c r="D89" s="55">
        <v>129</v>
      </c>
      <c r="E89" s="22">
        <v>94</v>
      </c>
      <c r="F89" s="55">
        <v>5</v>
      </c>
      <c r="G89" s="17">
        <v>125</v>
      </c>
      <c r="H89" s="17">
        <v>7</v>
      </c>
      <c r="I89" s="17">
        <v>90</v>
      </c>
      <c r="J89" s="17">
        <v>24</v>
      </c>
      <c r="K89" s="17">
        <v>4</v>
      </c>
      <c r="L89" s="17">
        <v>124</v>
      </c>
      <c r="M89" s="17">
        <v>14</v>
      </c>
      <c r="N89" s="17">
        <v>39</v>
      </c>
      <c r="O89" s="17">
        <v>70</v>
      </c>
      <c r="P89" s="17">
        <v>1</v>
      </c>
    </row>
    <row r="90" spans="1:16" x14ac:dyDescent="0.25">
      <c r="A90" s="22" t="s">
        <v>207</v>
      </c>
      <c r="B90" s="17">
        <v>290</v>
      </c>
      <c r="C90" s="55">
        <v>19</v>
      </c>
      <c r="D90" s="55">
        <v>141</v>
      </c>
      <c r="E90" s="22">
        <v>118</v>
      </c>
      <c r="F90" s="55">
        <v>12</v>
      </c>
      <c r="G90" s="17">
        <v>148</v>
      </c>
      <c r="H90" s="17">
        <v>8</v>
      </c>
      <c r="I90" s="17">
        <v>101</v>
      </c>
      <c r="J90" s="17">
        <v>33</v>
      </c>
      <c r="K90" s="17">
        <v>6</v>
      </c>
      <c r="L90" s="17">
        <v>142</v>
      </c>
      <c r="M90" s="17">
        <v>11</v>
      </c>
      <c r="N90" s="17">
        <v>40</v>
      </c>
      <c r="O90" s="17">
        <v>85</v>
      </c>
      <c r="P90" s="17">
        <v>6</v>
      </c>
    </row>
    <row r="91" spans="1:16" x14ac:dyDescent="0.25">
      <c r="A91" s="22" t="s">
        <v>208</v>
      </c>
      <c r="B91" s="17">
        <v>331</v>
      </c>
      <c r="C91" s="55">
        <v>34</v>
      </c>
      <c r="D91" s="55">
        <v>147</v>
      </c>
      <c r="E91" s="22">
        <v>147</v>
      </c>
      <c r="F91" s="55">
        <v>3</v>
      </c>
      <c r="G91" s="17">
        <v>167</v>
      </c>
      <c r="H91" s="17">
        <v>14</v>
      </c>
      <c r="I91" s="17">
        <v>113</v>
      </c>
      <c r="J91" s="17">
        <v>38</v>
      </c>
      <c r="K91" s="17">
        <v>2</v>
      </c>
      <c r="L91" s="17">
        <v>164</v>
      </c>
      <c r="M91" s="17">
        <v>20</v>
      </c>
      <c r="N91" s="17">
        <v>34</v>
      </c>
      <c r="O91" s="17">
        <v>109</v>
      </c>
      <c r="P91" s="17">
        <v>1</v>
      </c>
    </row>
    <row r="92" spans="1:16" x14ac:dyDescent="0.25">
      <c r="A92" s="22" t="s">
        <v>209</v>
      </c>
      <c r="B92" s="17">
        <v>318</v>
      </c>
      <c r="C92" s="55">
        <v>22</v>
      </c>
      <c r="D92" s="55">
        <v>131</v>
      </c>
      <c r="E92" s="22">
        <v>157</v>
      </c>
      <c r="F92" s="55">
        <v>8</v>
      </c>
      <c r="G92" s="17">
        <v>149</v>
      </c>
      <c r="H92" s="17">
        <v>5</v>
      </c>
      <c r="I92" s="17">
        <v>95</v>
      </c>
      <c r="J92" s="17">
        <v>45</v>
      </c>
      <c r="K92" s="17">
        <v>4</v>
      </c>
      <c r="L92" s="17">
        <v>169</v>
      </c>
      <c r="M92" s="17">
        <v>17</v>
      </c>
      <c r="N92" s="17">
        <v>36</v>
      </c>
      <c r="O92" s="17">
        <v>112</v>
      </c>
      <c r="P92" s="17">
        <v>4</v>
      </c>
    </row>
    <row r="93" spans="1:16" x14ac:dyDescent="0.25">
      <c r="A93" s="22" t="s">
        <v>210</v>
      </c>
      <c r="B93" s="17">
        <v>277</v>
      </c>
      <c r="C93" s="55">
        <v>23</v>
      </c>
      <c r="D93" s="55">
        <v>107</v>
      </c>
      <c r="E93" s="22">
        <v>142</v>
      </c>
      <c r="F93" s="55">
        <v>5</v>
      </c>
      <c r="G93" s="17">
        <v>127</v>
      </c>
      <c r="H93" s="17">
        <v>5</v>
      </c>
      <c r="I93" s="17">
        <v>80</v>
      </c>
      <c r="J93" s="17">
        <v>38</v>
      </c>
      <c r="K93" s="17">
        <v>4</v>
      </c>
      <c r="L93" s="17">
        <v>150</v>
      </c>
      <c r="M93" s="17">
        <v>18</v>
      </c>
      <c r="N93" s="17">
        <v>27</v>
      </c>
      <c r="O93" s="17">
        <v>104</v>
      </c>
      <c r="P93" s="17">
        <v>1</v>
      </c>
    </row>
    <row r="94" spans="1:16" x14ac:dyDescent="0.25">
      <c r="A94" s="22" t="s">
        <v>211</v>
      </c>
      <c r="B94" s="17">
        <v>359</v>
      </c>
      <c r="C94" s="55">
        <v>26</v>
      </c>
      <c r="D94" s="55">
        <v>129</v>
      </c>
      <c r="E94" s="22">
        <v>198</v>
      </c>
      <c r="F94" s="55">
        <v>6</v>
      </c>
      <c r="G94" s="17">
        <v>163</v>
      </c>
      <c r="H94" s="17">
        <v>11</v>
      </c>
      <c r="I94" s="17">
        <v>97</v>
      </c>
      <c r="J94" s="17">
        <v>53</v>
      </c>
      <c r="K94" s="17">
        <v>2</v>
      </c>
      <c r="L94" s="17">
        <v>196</v>
      </c>
      <c r="M94" s="17">
        <v>15</v>
      </c>
      <c r="N94" s="17">
        <v>32</v>
      </c>
      <c r="O94" s="17">
        <v>145</v>
      </c>
      <c r="P94" s="17">
        <v>4</v>
      </c>
    </row>
    <row r="95" spans="1:16" x14ac:dyDescent="0.25">
      <c r="A95" s="22" t="s">
        <v>212</v>
      </c>
      <c r="B95" s="17">
        <v>328</v>
      </c>
      <c r="C95" s="55">
        <v>28</v>
      </c>
      <c r="D95" s="55">
        <v>92</v>
      </c>
      <c r="E95" s="22">
        <v>206</v>
      </c>
      <c r="F95" s="55">
        <v>2</v>
      </c>
      <c r="G95" s="17">
        <v>115</v>
      </c>
      <c r="H95" s="17">
        <v>7</v>
      </c>
      <c r="I95" s="17">
        <v>61</v>
      </c>
      <c r="J95" s="17">
        <v>47</v>
      </c>
      <c r="K95" s="17">
        <v>0</v>
      </c>
      <c r="L95" s="17">
        <v>213</v>
      </c>
      <c r="M95" s="17">
        <v>21</v>
      </c>
      <c r="N95" s="17">
        <v>31</v>
      </c>
      <c r="O95" s="17">
        <v>159</v>
      </c>
      <c r="P95" s="17">
        <v>2</v>
      </c>
    </row>
    <row r="96" spans="1:16" x14ac:dyDescent="0.25">
      <c r="A96" s="22" t="s">
        <v>213</v>
      </c>
      <c r="B96" s="17">
        <v>349</v>
      </c>
      <c r="C96" s="55">
        <v>25</v>
      </c>
      <c r="D96" s="55">
        <v>83</v>
      </c>
      <c r="E96" s="22">
        <v>236</v>
      </c>
      <c r="F96" s="55">
        <v>5</v>
      </c>
      <c r="G96" s="17">
        <v>124</v>
      </c>
      <c r="H96" s="17">
        <v>5</v>
      </c>
      <c r="I96" s="17">
        <v>59</v>
      </c>
      <c r="J96" s="17">
        <v>58</v>
      </c>
      <c r="K96" s="17">
        <v>2</v>
      </c>
      <c r="L96" s="17">
        <v>225</v>
      </c>
      <c r="M96" s="17">
        <v>20</v>
      </c>
      <c r="N96" s="17">
        <v>24</v>
      </c>
      <c r="O96" s="17">
        <v>178</v>
      </c>
      <c r="P96" s="17">
        <v>3</v>
      </c>
    </row>
    <row r="97" spans="1:16" x14ac:dyDescent="0.25">
      <c r="A97" s="22" t="s">
        <v>214</v>
      </c>
      <c r="B97" s="17">
        <v>296</v>
      </c>
      <c r="C97" s="55">
        <v>24</v>
      </c>
      <c r="D97" s="55">
        <v>62</v>
      </c>
      <c r="E97" s="22">
        <v>208</v>
      </c>
      <c r="F97" s="55">
        <v>2</v>
      </c>
      <c r="G97" s="17">
        <v>91</v>
      </c>
      <c r="H97" s="17">
        <v>6</v>
      </c>
      <c r="I97" s="17">
        <v>43</v>
      </c>
      <c r="J97" s="17">
        <v>40</v>
      </c>
      <c r="K97" s="17">
        <v>2</v>
      </c>
      <c r="L97" s="17">
        <v>205</v>
      </c>
      <c r="M97" s="17">
        <v>18</v>
      </c>
      <c r="N97" s="17">
        <v>19</v>
      </c>
      <c r="O97" s="17">
        <v>168</v>
      </c>
      <c r="P97" s="17">
        <v>0</v>
      </c>
    </row>
    <row r="98" spans="1:16" x14ac:dyDescent="0.25">
      <c r="A98" s="22" t="s">
        <v>215</v>
      </c>
      <c r="B98" s="17">
        <v>301</v>
      </c>
      <c r="C98" s="55">
        <v>29</v>
      </c>
      <c r="D98" s="55">
        <v>61</v>
      </c>
      <c r="E98" s="22">
        <v>210</v>
      </c>
      <c r="F98" s="55">
        <v>1</v>
      </c>
      <c r="G98" s="17">
        <v>100</v>
      </c>
      <c r="H98" s="17">
        <v>9</v>
      </c>
      <c r="I98" s="17">
        <v>43</v>
      </c>
      <c r="J98" s="17">
        <v>48</v>
      </c>
      <c r="K98" s="17">
        <v>0</v>
      </c>
      <c r="L98" s="17">
        <v>201</v>
      </c>
      <c r="M98" s="17">
        <v>20</v>
      </c>
      <c r="N98" s="17">
        <v>18</v>
      </c>
      <c r="O98" s="17">
        <v>162</v>
      </c>
      <c r="P98" s="17">
        <v>1</v>
      </c>
    </row>
    <row r="99" spans="1:16" x14ac:dyDescent="0.25">
      <c r="A99" s="22" t="s">
        <v>216</v>
      </c>
      <c r="B99" s="17">
        <v>262</v>
      </c>
      <c r="C99" s="55">
        <v>23</v>
      </c>
      <c r="D99" s="55">
        <v>42</v>
      </c>
      <c r="E99" s="22">
        <v>195</v>
      </c>
      <c r="F99" s="55">
        <v>2</v>
      </c>
      <c r="G99" s="17">
        <v>98</v>
      </c>
      <c r="H99" s="17">
        <v>3</v>
      </c>
      <c r="I99" s="17">
        <v>35</v>
      </c>
      <c r="J99" s="17">
        <v>60</v>
      </c>
      <c r="K99" s="17">
        <v>0</v>
      </c>
      <c r="L99" s="17">
        <v>164</v>
      </c>
      <c r="M99" s="17">
        <v>20</v>
      </c>
      <c r="N99" s="17">
        <v>7</v>
      </c>
      <c r="O99" s="17">
        <v>135</v>
      </c>
      <c r="P99" s="17">
        <v>2</v>
      </c>
    </row>
    <row r="100" spans="1:16" x14ac:dyDescent="0.25">
      <c r="A100" s="22" t="s">
        <v>217</v>
      </c>
      <c r="B100" s="17">
        <v>238</v>
      </c>
      <c r="C100" s="55">
        <v>15</v>
      </c>
      <c r="D100" s="55">
        <v>28</v>
      </c>
      <c r="E100" s="22">
        <v>190</v>
      </c>
      <c r="F100" s="55">
        <v>5</v>
      </c>
      <c r="G100" s="17">
        <v>76</v>
      </c>
      <c r="H100" s="17">
        <v>1</v>
      </c>
      <c r="I100" s="17">
        <v>27</v>
      </c>
      <c r="J100" s="17">
        <v>44</v>
      </c>
      <c r="K100" s="17">
        <v>4</v>
      </c>
      <c r="L100" s="17">
        <v>162</v>
      </c>
      <c r="M100" s="17">
        <v>14</v>
      </c>
      <c r="N100" s="17">
        <v>1</v>
      </c>
      <c r="O100" s="17">
        <v>146</v>
      </c>
      <c r="P100" s="17">
        <v>1</v>
      </c>
    </row>
    <row r="101" spans="1:16" x14ac:dyDescent="0.25">
      <c r="A101" s="22" t="s">
        <v>218</v>
      </c>
      <c r="B101" s="17">
        <v>201</v>
      </c>
      <c r="C101" s="55">
        <v>12</v>
      </c>
      <c r="D101" s="55">
        <v>24</v>
      </c>
      <c r="E101" s="22">
        <v>163</v>
      </c>
      <c r="F101" s="55">
        <v>2</v>
      </c>
      <c r="G101" s="17">
        <v>51</v>
      </c>
      <c r="H101" s="17">
        <v>1</v>
      </c>
      <c r="I101" s="17">
        <v>21</v>
      </c>
      <c r="J101" s="17">
        <v>29</v>
      </c>
      <c r="K101" s="17">
        <v>0</v>
      </c>
      <c r="L101" s="17">
        <v>150</v>
      </c>
      <c r="M101" s="17">
        <v>11</v>
      </c>
      <c r="N101" s="17">
        <v>3</v>
      </c>
      <c r="O101" s="17">
        <v>134</v>
      </c>
      <c r="P101" s="17">
        <v>2</v>
      </c>
    </row>
    <row r="102" spans="1:16" x14ac:dyDescent="0.25">
      <c r="A102" s="22" t="s">
        <v>219</v>
      </c>
      <c r="B102" s="17">
        <v>169</v>
      </c>
      <c r="C102" s="55">
        <v>10</v>
      </c>
      <c r="D102" s="55">
        <v>19</v>
      </c>
      <c r="E102" s="22">
        <v>138</v>
      </c>
      <c r="F102" s="55">
        <v>2</v>
      </c>
      <c r="G102" s="17">
        <v>47</v>
      </c>
      <c r="H102" s="17">
        <v>2</v>
      </c>
      <c r="I102" s="17">
        <v>16</v>
      </c>
      <c r="J102" s="17">
        <v>29</v>
      </c>
      <c r="K102" s="17">
        <v>0</v>
      </c>
      <c r="L102" s="17">
        <v>122</v>
      </c>
      <c r="M102" s="17">
        <v>8</v>
      </c>
      <c r="N102" s="17">
        <v>3</v>
      </c>
      <c r="O102" s="17">
        <v>109</v>
      </c>
      <c r="P102" s="17">
        <v>2</v>
      </c>
    </row>
    <row r="103" spans="1:16" x14ac:dyDescent="0.25">
      <c r="A103" s="22" t="s">
        <v>220</v>
      </c>
      <c r="B103" s="17">
        <v>109</v>
      </c>
      <c r="C103" s="55">
        <v>11</v>
      </c>
      <c r="D103" s="55">
        <v>6</v>
      </c>
      <c r="E103" s="22">
        <v>91</v>
      </c>
      <c r="F103" s="55">
        <v>1</v>
      </c>
      <c r="G103" s="17">
        <v>28</v>
      </c>
      <c r="H103" s="17">
        <v>1</v>
      </c>
      <c r="I103" s="17">
        <v>6</v>
      </c>
      <c r="J103" s="17">
        <v>20</v>
      </c>
      <c r="K103" s="17">
        <v>1</v>
      </c>
      <c r="L103" s="17">
        <v>81</v>
      </c>
      <c r="M103" s="17">
        <v>10</v>
      </c>
      <c r="N103" s="17">
        <v>0</v>
      </c>
      <c r="O103" s="17">
        <v>71</v>
      </c>
      <c r="P103" s="17">
        <v>0</v>
      </c>
    </row>
    <row r="104" spans="1:16" x14ac:dyDescent="0.25">
      <c r="A104" s="22" t="s">
        <v>221</v>
      </c>
      <c r="B104" s="17">
        <v>89</v>
      </c>
      <c r="C104" s="55">
        <v>8</v>
      </c>
      <c r="D104" s="55">
        <v>3</v>
      </c>
      <c r="E104" s="22">
        <v>76</v>
      </c>
      <c r="F104" s="55">
        <v>2</v>
      </c>
      <c r="G104" s="17">
        <v>14</v>
      </c>
      <c r="H104" s="17">
        <v>2</v>
      </c>
      <c r="I104" s="17">
        <v>1</v>
      </c>
      <c r="J104" s="17">
        <v>10</v>
      </c>
      <c r="K104" s="17">
        <v>1</v>
      </c>
      <c r="L104" s="17">
        <v>75</v>
      </c>
      <c r="M104" s="17">
        <v>6</v>
      </c>
      <c r="N104" s="17">
        <v>2</v>
      </c>
      <c r="O104" s="17">
        <v>66</v>
      </c>
      <c r="P104" s="17">
        <v>1</v>
      </c>
    </row>
    <row r="105" spans="1:16" x14ac:dyDescent="0.25">
      <c r="A105" s="22" t="s">
        <v>222</v>
      </c>
      <c r="B105" s="17">
        <v>54</v>
      </c>
      <c r="C105" s="55">
        <v>4</v>
      </c>
      <c r="D105" s="55">
        <v>2</v>
      </c>
      <c r="E105" s="22">
        <v>48</v>
      </c>
      <c r="F105" s="55">
        <v>0</v>
      </c>
      <c r="G105" s="17">
        <v>18</v>
      </c>
      <c r="H105" s="17">
        <v>1</v>
      </c>
      <c r="I105" s="17">
        <v>1</v>
      </c>
      <c r="J105" s="17">
        <v>16</v>
      </c>
      <c r="K105" s="17">
        <v>0</v>
      </c>
      <c r="L105" s="17">
        <v>36</v>
      </c>
      <c r="M105" s="17">
        <v>3</v>
      </c>
      <c r="N105" s="17">
        <v>1</v>
      </c>
      <c r="O105" s="17">
        <v>32</v>
      </c>
      <c r="P105" s="17">
        <v>0</v>
      </c>
    </row>
    <row r="106" spans="1:16" x14ac:dyDescent="0.25">
      <c r="A106" s="22" t="s">
        <v>223</v>
      </c>
      <c r="B106" s="17">
        <v>52</v>
      </c>
      <c r="C106" s="55">
        <v>5</v>
      </c>
      <c r="D106" s="55">
        <v>6</v>
      </c>
      <c r="E106" s="22">
        <v>41</v>
      </c>
      <c r="F106" s="55">
        <v>0</v>
      </c>
      <c r="G106" s="17">
        <v>11</v>
      </c>
      <c r="H106" s="17">
        <v>1</v>
      </c>
      <c r="I106" s="17">
        <v>3</v>
      </c>
      <c r="J106" s="17">
        <v>7</v>
      </c>
      <c r="K106" s="17">
        <v>0</v>
      </c>
      <c r="L106" s="17">
        <v>41</v>
      </c>
      <c r="M106" s="17">
        <v>4</v>
      </c>
      <c r="N106" s="17">
        <v>3</v>
      </c>
      <c r="O106" s="17">
        <v>34</v>
      </c>
      <c r="P106" s="17">
        <v>0</v>
      </c>
    </row>
    <row r="107" spans="1:16" x14ac:dyDescent="0.25">
      <c r="A107" s="22" t="s">
        <v>49</v>
      </c>
      <c r="B107" s="17">
        <v>74</v>
      </c>
      <c r="C107" s="55">
        <v>5</v>
      </c>
      <c r="D107" s="55">
        <v>4</v>
      </c>
      <c r="E107" s="22">
        <v>65</v>
      </c>
      <c r="F107" s="55">
        <v>0</v>
      </c>
      <c r="G107" s="17">
        <v>13</v>
      </c>
      <c r="H107" s="17">
        <v>0</v>
      </c>
      <c r="I107" s="17">
        <v>2</v>
      </c>
      <c r="J107" s="17">
        <v>11</v>
      </c>
      <c r="K107" s="17">
        <v>0</v>
      </c>
      <c r="L107" s="17">
        <v>61</v>
      </c>
      <c r="M107" s="17">
        <v>5</v>
      </c>
      <c r="N107" s="17">
        <v>2</v>
      </c>
      <c r="O107" s="17">
        <v>54</v>
      </c>
      <c r="P107" s="17">
        <v>0</v>
      </c>
    </row>
    <row r="108" spans="1:16" x14ac:dyDescent="0.25">
      <c r="B108" s="17"/>
      <c r="C108" s="55"/>
      <c r="D108" s="55"/>
      <c r="F108" s="55"/>
      <c r="G108" s="17"/>
      <c r="H108" s="17"/>
      <c r="I108" s="17"/>
      <c r="K108" s="17"/>
      <c r="L108" s="17"/>
      <c r="M108" s="17"/>
      <c r="N108" s="17"/>
      <c r="O108" s="17"/>
      <c r="P108" s="17"/>
    </row>
  </sheetData>
  <mergeCells count="3">
    <mergeCell ref="B4:F4"/>
    <mergeCell ref="G4:K4"/>
    <mergeCell ref="L4:P4"/>
  </mergeCells>
  <phoneticPr fontId="0" type="noConversion"/>
  <pageMargins left="0.19685039370078741" right="0.19685039370078741" top="0.19685039370078741" bottom="0.19685039370078741" header="0" footer="0"/>
  <pageSetup paperSize="9" scale="60" orientation="portrait" horizontalDpi="300" verticalDpi="3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pageSetUpPr fitToPage="1"/>
  </sheetPr>
  <dimension ref="A1:Y70"/>
  <sheetViews>
    <sheetView workbookViewId="0"/>
  </sheetViews>
  <sheetFormatPr baseColWidth="10" defaultColWidth="11.44140625" defaultRowHeight="13.2" x14ac:dyDescent="0.25"/>
  <cols>
    <col min="1" max="1" width="12.5546875" style="11" customWidth="1"/>
    <col min="2" max="2" width="8" style="11" customWidth="1"/>
    <col min="3" max="3" width="11.88671875" style="11" customWidth="1"/>
    <col min="4" max="4" width="13.33203125" style="11" customWidth="1"/>
    <col min="5" max="5" width="12.6640625" style="11" customWidth="1"/>
    <col min="6" max="6" width="12" style="11" customWidth="1"/>
    <col min="7" max="7" width="11.88671875" style="11" customWidth="1"/>
    <col min="8" max="8" width="9.33203125" style="11" customWidth="1"/>
    <col min="9" max="9" width="12.88671875" style="11" customWidth="1"/>
    <col min="10" max="10" width="17.44140625" style="11" customWidth="1"/>
    <col min="11" max="11" width="10.88671875" style="11" customWidth="1"/>
    <col min="12" max="12" width="9.6640625" style="11" customWidth="1"/>
    <col min="13" max="13" width="9.109375" style="11" bestFit="1" customWidth="1"/>
    <col min="14" max="15" width="10.88671875" style="11" customWidth="1"/>
    <col min="16" max="16" width="10.33203125" style="11" customWidth="1"/>
    <col min="17" max="17" width="8.88671875" style="11" customWidth="1"/>
    <col min="18" max="16384" width="11.44140625" style="11"/>
  </cols>
  <sheetData>
    <row r="1" spans="1:25" x14ac:dyDescent="0.25">
      <c r="A1" s="10" t="s">
        <v>791</v>
      </c>
    </row>
    <row r="2" spans="1:25" x14ac:dyDescent="0.25">
      <c r="A2" s="12" t="s">
        <v>792</v>
      </c>
    </row>
    <row r="3" spans="1:25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25" ht="92.4" x14ac:dyDescent="0.25">
      <c r="A4" s="34"/>
      <c r="B4" s="90" t="s">
        <v>224</v>
      </c>
      <c r="C4" s="90" t="s">
        <v>833</v>
      </c>
      <c r="D4" s="90" t="s">
        <v>278</v>
      </c>
      <c r="E4" s="90" t="s">
        <v>855</v>
      </c>
      <c r="F4" s="90" t="s">
        <v>856</v>
      </c>
      <c r="G4" s="90" t="s">
        <v>279</v>
      </c>
      <c r="H4" s="90" t="s">
        <v>280</v>
      </c>
      <c r="I4" s="90" t="s">
        <v>857</v>
      </c>
      <c r="J4" s="90" t="s">
        <v>858</v>
      </c>
      <c r="K4" s="90" t="s">
        <v>859</v>
      </c>
      <c r="L4" s="90" t="s">
        <v>846</v>
      </c>
      <c r="M4" s="90" t="s">
        <v>282</v>
      </c>
      <c r="N4" s="90" t="s">
        <v>285</v>
      </c>
      <c r="O4" s="90" t="s">
        <v>860</v>
      </c>
      <c r="P4" s="90" t="s">
        <v>861</v>
      </c>
      <c r="Q4" s="90" t="s">
        <v>344</v>
      </c>
      <c r="R4" s="22"/>
      <c r="S4" s="22"/>
      <c r="T4" s="22"/>
      <c r="U4" s="22"/>
      <c r="V4" s="22"/>
      <c r="W4" s="22"/>
      <c r="X4" s="22"/>
      <c r="Y4" s="22"/>
    </row>
    <row r="5" spans="1:25" x14ac:dyDescent="0.25">
      <c r="A5" s="10" t="s">
        <v>224</v>
      </c>
      <c r="B5" s="53">
        <v>7694</v>
      </c>
      <c r="C5" s="53">
        <v>1</v>
      </c>
      <c r="D5" s="53">
        <v>4</v>
      </c>
      <c r="E5" s="53">
        <v>12</v>
      </c>
      <c r="F5" s="53">
        <v>3</v>
      </c>
      <c r="G5" s="53">
        <v>11</v>
      </c>
      <c r="H5" s="53">
        <v>10</v>
      </c>
      <c r="I5" s="53">
        <v>5</v>
      </c>
      <c r="J5" s="53">
        <v>5</v>
      </c>
      <c r="K5" s="53">
        <v>3</v>
      </c>
      <c r="L5" s="53">
        <v>25</v>
      </c>
      <c r="M5" s="53">
        <v>1</v>
      </c>
      <c r="N5" s="53">
        <v>80</v>
      </c>
      <c r="O5" s="53">
        <v>2201</v>
      </c>
      <c r="P5" s="53">
        <v>18</v>
      </c>
      <c r="Q5" s="53">
        <v>5315</v>
      </c>
    </row>
    <row r="6" spans="1:25" x14ac:dyDescent="0.25">
      <c r="A6" s="11" t="s">
        <v>140</v>
      </c>
      <c r="B6" s="17">
        <v>1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1</v>
      </c>
    </row>
    <row r="7" spans="1:25" x14ac:dyDescent="0.25">
      <c r="A7" s="11" t="s">
        <v>141</v>
      </c>
      <c r="B7" s="17">
        <v>3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3</v>
      </c>
    </row>
    <row r="8" spans="1:25" x14ac:dyDescent="0.25">
      <c r="A8" s="11" t="s">
        <v>142</v>
      </c>
      <c r="B8" s="17">
        <v>2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2</v>
      </c>
      <c r="R8" s="17"/>
      <c r="S8" s="17"/>
      <c r="T8" s="17"/>
      <c r="U8" s="17"/>
      <c r="V8" s="17"/>
      <c r="W8" s="17"/>
    </row>
    <row r="9" spans="1:25" x14ac:dyDescent="0.25">
      <c r="A9" s="11" t="s">
        <v>143</v>
      </c>
      <c r="B9" s="17">
        <v>1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1</v>
      </c>
      <c r="R9" s="17"/>
      <c r="S9" s="17"/>
      <c r="T9" s="17"/>
      <c r="U9" s="17"/>
      <c r="V9" s="17"/>
      <c r="W9" s="17"/>
    </row>
    <row r="10" spans="1:25" x14ac:dyDescent="0.25">
      <c r="A10" s="11" t="s">
        <v>144</v>
      </c>
      <c r="B10" s="17">
        <v>1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1</v>
      </c>
      <c r="R10" s="17"/>
      <c r="S10" s="17"/>
      <c r="T10" s="17"/>
      <c r="U10" s="17"/>
      <c r="V10" s="17"/>
      <c r="W10" s="17"/>
    </row>
    <row r="11" spans="1:25" x14ac:dyDescent="0.25">
      <c r="A11" s="11" t="s">
        <v>145</v>
      </c>
      <c r="B11" s="17">
        <v>1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1</v>
      </c>
      <c r="R11" s="17"/>
      <c r="S11" s="17"/>
      <c r="T11" s="17"/>
      <c r="U11" s="17"/>
      <c r="V11" s="17"/>
      <c r="W11" s="17"/>
    </row>
    <row r="12" spans="1:25" x14ac:dyDescent="0.25">
      <c r="A12" s="11" t="s">
        <v>146</v>
      </c>
      <c r="B12" s="17">
        <v>2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2</v>
      </c>
      <c r="R12" s="17"/>
      <c r="S12" s="17"/>
      <c r="T12" s="17"/>
      <c r="U12" s="17"/>
      <c r="V12" s="17"/>
      <c r="W12" s="17"/>
    </row>
    <row r="13" spans="1:25" x14ac:dyDescent="0.25">
      <c r="A13" s="11" t="s">
        <v>147</v>
      </c>
      <c r="B13" s="17">
        <v>1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1</v>
      </c>
      <c r="R13" s="17"/>
      <c r="S13" s="17"/>
      <c r="T13" s="17"/>
      <c r="U13" s="17"/>
      <c r="V13" s="17"/>
      <c r="W13" s="17"/>
    </row>
    <row r="14" spans="1:25" x14ac:dyDescent="0.25">
      <c r="A14" s="11" t="s">
        <v>148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/>
      <c r="S14" s="17"/>
      <c r="T14" s="17"/>
      <c r="U14" s="17"/>
      <c r="V14" s="17"/>
      <c r="W14" s="17"/>
    </row>
    <row r="15" spans="1:25" x14ac:dyDescent="0.25">
      <c r="A15" s="11" t="s">
        <v>149</v>
      </c>
      <c r="B15" s="17">
        <v>1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1</v>
      </c>
      <c r="R15" s="17"/>
      <c r="S15" s="17"/>
      <c r="T15" s="17"/>
      <c r="U15" s="17"/>
      <c r="V15" s="17"/>
      <c r="W15" s="17"/>
    </row>
    <row r="16" spans="1:25" x14ac:dyDescent="0.25">
      <c r="A16" s="11" t="s">
        <v>150</v>
      </c>
      <c r="B16" s="17">
        <v>1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1</v>
      </c>
      <c r="R16" s="17"/>
      <c r="S16" s="17"/>
      <c r="T16" s="17"/>
      <c r="U16" s="17"/>
      <c r="V16" s="17"/>
      <c r="W16" s="17"/>
    </row>
    <row r="17" spans="1:23" x14ac:dyDescent="0.25">
      <c r="A17" s="11" t="s">
        <v>151</v>
      </c>
      <c r="B17" s="17">
        <v>3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3</v>
      </c>
      <c r="R17" s="17"/>
      <c r="S17" s="17"/>
      <c r="T17" s="17"/>
      <c r="U17" s="17"/>
      <c r="V17" s="17"/>
      <c r="W17" s="17"/>
    </row>
    <row r="18" spans="1:23" x14ac:dyDescent="0.25">
      <c r="A18" s="11" t="s">
        <v>152</v>
      </c>
      <c r="B18" s="17">
        <v>4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4</v>
      </c>
      <c r="R18" s="17"/>
      <c r="S18" s="17"/>
      <c r="T18" s="17"/>
      <c r="U18" s="17"/>
      <c r="V18" s="17"/>
      <c r="W18" s="17"/>
    </row>
    <row r="19" spans="1:23" x14ac:dyDescent="0.25">
      <c r="A19" s="11" t="s">
        <v>153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/>
      <c r="S19" s="17"/>
      <c r="T19" s="17"/>
      <c r="U19" s="17"/>
      <c r="V19" s="17"/>
      <c r="W19" s="17"/>
    </row>
    <row r="20" spans="1:23" x14ac:dyDescent="0.25">
      <c r="A20" s="11" t="s">
        <v>154</v>
      </c>
      <c r="B20" s="17">
        <v>3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1</v>
      </c>
      <c r="M20" s="17">
        <v>1</v>
      </c>
      <c r="N20" s="17">
        <v>0</v>
      </c>
      <c r="O20" s="17">
        <v>0</v>
      </c>
      <c r="P20" s="17">
        <v>0</v>
      </c>
      <c r="Q20" s="17">
        <v>1</v>
      </c>
      <c r="R20" s="17"/>
      <c r="S20" s="17"/>
      <c r="T20" s="17"/>
      <c r="U20" s="17"/>
      <c r="V20" s="17"/>
      <c r="W20" s="17"/>
    </row>
    <row r="21" spans="1:23" x14ac:dyDescent="0.25">
      <c r="A21" s="11" t="s">
        <v>155</v>
      </c>
      <c r="B21" s="17">
        <v>1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1</v>
      </c>
      <c r="P21" s="17">
        <v>0</v>
      </c>
      <c r="Q21" s="17">
        <v>0</v>
      </c>
      <c r="R21" s="17"/>
      <c r="S21" s="17"/>
      <c r="T21" s="17"/>
      <c r="U21" s="17"/>
      <c r="V21" s="17"/>
      <c r="W21" s="17"/>
    </row>
    <row r="22" spans="1:23" x14ac:dyDescent="0.25">
      <c r="A22" s="11" t="s">
        <v>714</v>
      </c>
      <c r="B22" s="17">
        <v>2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2</v>
      </c>
      <c r="R22" s="17"/>
      <c r="S22" s="17"/>
      <c r="T22" s="17"/>
      <c r="U22" s="17"/>
      <c r="V22" s="17"/>
      <c r="W22" s="17"/>
    </row>
    <row r="23" spans="1:23" x14ac:dyDescent="0.25">
      <c r="A23" s="11" t="s">
        <v>157</v>
      </c>
      <c r="B23" s="17">
        <v>1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1</v>
      </c>
      <c r="R23" s="17"/>
      <c r="S23" s="17"/>
      <c r="T23" s="17"/>
      <c r="U23" s="17"/>
      <c r="V23" s="17"/>
      <c r="W23" s="17"/>
    </row>
    <row r="24" spans="1:23" x14ac:dyDescent="0.25">
      <c r="A24" s="11" t="s">
        <v>158</v>
      </c>
      <c r="B24" s="17">
        <v>7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7</v>
      </c>
      <c r="R24" s="17"/>
      <c r="S24" s="17"/>
      <c r="T24" s="17"/>
      <c r="U24" s="17"/>
      <c r="V24" s="17"/>
      <c r="W24" s="17"/>
    </row>
    <row r="25" spans="1:23" x14ac:dyDescent="0.25">
      <c r="A25" s="11" t="s">
        <v>159</v>
      </c>
      <c r="B25" s="17">
        <v>4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4</v>
      </c>
      <c r="R25" s="17"/>
      <c r="S25" s="17"/>
      <c r="T25" s="17"/>
      <c r="U25" s="17"/>
      <c r="V25" s="17"/>
      <c r="W25" s="17"/>
    </row>
    <row r="26" spans="1:23" x14ac:dyDescent="0.25">
      <c r="A26" s="11" t="s">
        <v>160</v>
      </c>
      <c r="B26" s="17">
        <v>10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1</v>
      </c>
      <c r="Q26" s="17">
        <v>9</v>
      </c>
      <c r="R26" s="17"/>
      <c r="S26" s="17"/>
      <c r="T26" s="17"/>
      <c r="U26" s="17"/>
      <c r="V26" s="17"/>
      <c r="W26" s="17"/>
    </row>
    <row r="27" spans="1:23" x14ac:dyDescent="0.25">
      <c r="A27" s="11" t="s">
        <v>161</v>
      </c>
      <c r="B27" s="17">
        <v>9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1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1</v>
      </c>
      <c r="O27" s="17">
        <v>2</v>
      </c>
      <c r="P27" s="17">
        <v>0</v>
      </c>
      <c r="Q27" s="17">
        <v>5</v>
      </c>
      <c r="R27" s="17"/>
      <c r="S27" s="17"/>
      <c r="T27" s="17"/>
      <c r="U27" s="17"/>
      <c r="V27" s="17"/>
      <c r="W27" s="17"/>
    </row>
    <row r="28" spans="1:23" x14ac:dyDescent="0.25">
      <c r="A28" s="11" t="s">
        <v>162</v>
      </c>
      <c r="B28" s="17">
        <v>7</v>
      </c>
      <c r="C28" s="17">
        <v>0</v>
      </c>
      <c r="D28" s="17">
        <v>0</v>
      </c>
      <c r="E28" s="17">
        <v>0</v>
      </c>
      <c r="F28" s="17">
        <v>0</v>
      </c>
      <c r="G28" s="17">
        <v>1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3</v>
      </c>
      <c r="Q28" s="17">
        <v>3</v>
      </c>
      <c r="R28" s="17"/>
      <c r="S28" s="17"/>
      <c r="T28" s="17"/>
      <c r="U28" s="17"/>
      <c r="V28" s="17"/>
      <c r="W28" s="17"/>
    </row>
    <row r="29" spans="1:23" x14ac:dyDescent="0.25">
      <c r="A29" s="11" t="s">
        <v>163</v>
      </c>
      <c r="B29" s="17">
        <v>8</v>
      </c>
      <c r="C29" s="17">
        <v>0</v>
      </c>
      <c r="D29" s="17">
        <v>0</v>
      </c>
      <c r="E29" s="17">
        <v>1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1</v>
      </c>
      <c r="M29" s="17">
        <v>0</v>
      </c>
      <c r="N29" s="17">
        <v>0</v>
      </c>
      <c r="O29" s="17">
        <v>0</v>
      </c>
      <c r="P29" s="17">
        <v>0</v>
      </c>
      <c r="Q29" s="17">
        <v>6</v>
      </c>
      <c r="R29" s="17"/>
      <c r="S29" s="17"/>
      <c r="T29" s="17"/>
      <c r="U29" s="17"/>
      <c r="V29" s="17"/>
      <c r="W29" s="17"/>
    </row>
    <row r="30" spans="1:23" x14ac:dyDescent="0.25">
      <c r="A30" s="11" t="s">
        <v>164</v>
      </c>
      <c r="B30" s="17">
        <v>4</v>
      </c>
      <c r="C30" s="17">
        <v>0</v>
      </c>
      <c r="D30" s="17">
        <v>0</v>
      </c>
      <c r="E30" s="17">
        <v>0</v>
      </c>
      <c r="F30" s="17">
        <v>0</v>
      </c>
      <c r="G30" s="17">
        <v>1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3</v>
      </c>
      <c r="R30" s="17"/>
      <c r="S30" s="17"/>
      <c r="T30" s="17"/>
      <c r="U30" s="17"/>
      <c r="V30" s="17"/>
      <c r="W30" s="17"/>
    </row>
    <row r="31" spans="1:23" x14ac:dyDescent="0.25">
      <c r="A31" s="11" t="s">
        <v>165</v>
      </c>
      <c r="B31" s="17">
        <v>8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1</v>
      </c>
      <c r="M31" s="17">
        <v>0</v>
      </c>
      <c r="N31" s="17">
        <v>0</v>
      </c>
      <c r="O31" s="17">
        <v>1</v>
      </c>
      <c r="P31" s="17">
        <v>0</v>
      </c>
      <c r="Q31" s="17">
        <v>6</v>
      </c>
      <c r="R31" s="17"/>
      <c r="S31" s="17"/>
      <c r="T31" s="17"/>
      <c r="U31" s="17"/>
      <c r="V31" s="17"/>
      <c r="W31" s="17"/>
    </row>
    <row r="32" spans="1:23" x14ac:dyDescent="0.25">
      <c r="A32" s="11" t="s">
        <v>166</v>
      </c>
      <c r="B32" s="17">
        <v>15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1</v>
      </c>
      <c r="Q32" s="17">
        <v>14</v>
      </c>
      <c r="R32" s="17"/>
      <c r="S32" s="17"/>
      <c r="T32" s="17"/>
      <c r="U32" s="17"/>
      <c r="V32" s="17"/>
      <c r="W32" s="17"/>
    </row>
    <row r="33" spans="1:23" x14ac:dyDescent="0.25">
      <c r="A33" s="11" t="s">
        <v>167</v>
      </c>
      <c r="B33" s="17">
        <v>13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1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2</v>
      </c>
      <c r="P33" s="17">
        <v>1</v>
      </c>
      <c r="Q33" s="17">
        <v>9</v>
      </c>
      <c r="R33" s="17"/>
      <c r="S33" s="17"/>
      <c r="T33" s="17"/>
      <c r="U33" s="17"/>
      <c r="V33" s="17"/>
      <c r="W33" s="17"/>
    </row>
    <row r="34" spans="1:23" x14ac:dyDescent="0.25">
      <c r="A34" s="11" t="s">
        <v>168</v>
      </c>
      <c r="B34" s="17">
        <v>22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22</v>
      </c>
      <c r="R34" s="17"/>
      <c r="S34" s="17"/>
      <c r="T34" s="17"/>
      <c r="U34" s="17"/>
      <c r="V34" s="17"/>
      <c r="W34" s="17"/>
    </row>
    <row r="35" spans="1:23" x14ac:dyDescent="0.25">
      <c r="A35" s="11" t="s">
        <v>169</v>
      </c>
      <c r="B35" s="17">
        <v>20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1</v>
      </c>
      <c r="M35" s="17">
        <v>0</v>
      </c>
      <c r="N35" s="17">
        <v>0</v>
      </c>
      <c r="O35" s="17">
        <v>3</v>
      </c>
      <c r="P35" s="17">
        <v>0</v>
      </c>
      <c r="Q35" s="17">
        <v>16</v>
      </c>
      <c r="R35" s="17"/>
      <c r="S35" s="17"/>
      <c r="T35" s="17"/>
      <c r="U35" s="17"/>
      <c r="V35" s="17"/>
      <c r="W35" s="17"/>
    </row>
    <row r="36" spans="1:23" x14ac:dyDescent="0.25">
      <c r="A36" s="11" t="s">
        <v>170</v>
      </c>
      <c r="B36" s="17">
        <v>22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1</v>
      </c>
      <c r="P36" s="17">
        <v>1</v>
      </c>
      <c r="Q36" s="17">
        <v>20</v>
      </c>
      <c r="R36" s="17"/>
      <c r="S36" s="17"/>
      <c r="T36" s="17"/>
      <c r="U36" s="17"/>
      <c r="V36" s="17"/>
      <c r="W36" s="17"/>
    </row>
    <row r="37" spans="1:23" x14ac:dyDescent="0.25">
      <c r="A37" s="11" t="s">
        <v>171</v>
      </c>
      <c r="B37" s="17">
        <v>27</v>
      </c>
      <c r="C37" s="17">
        <v>0</v>
      </c>
      <c r="D37" s="17">
        <v>1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1</v>
      </c>
      <c r="M37" s="17">
        <v>0</v>
      </c>
      <c r="N37" s="17">
        <v>0</v>
      </c>
      <c r="O37" s="17">
        <v>2</v>
      </c>
      <c r="P37" s="17">
        <v>2</v>
      </c>
      <c r="Q37" s="17">
        <v>21</v>
      </c>
      <c r="R37" s="17"/>
      <c r="S37" s="17"/>
      <c r="T37" s="17"/>
      <c r="U37" s="17"/>
      <c r="V37" s="17"/>
      <c r="W37" s="17"/>
    </row>
    <row r="38" spans="1:23" x14ac:dyDescent="0.25">
      <c r="A38" s="11" t="s">
        <v>172</v>
      </c>
      <c r="B38" s="17">
        <v>29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2</v>
      </c>
      <c r="P38" s="17">
        <v>1</v>
      </c>
      <c r="Q38" s="17">
        <v>26</v>
      </c>
      <c r="R38" s="17"/>
      <c r="S38" s="17"/>
      <c r="T38" s="17"/>
      <c r="U38" s="17"/>
      <c r="V38" s="17"/>
      <c r="W38" s="17"/>
    </row>
    <row r="39" spans="1:23" x14ac:dyDescent="0.25">
      <c r="A39" s="11" t="s">
        <v>173</v>
      </c>
      <c r="B39" s="17">
        <v>20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4</v>
      </c>
      <c r="P39" s="17">
        <v>0</v>
      </c>
      <c r="Q39" s="17">
        <v>16</v>
      </c>
      <c r="R39" s="17"/>
      <c r="S39" s="17"/>
      <c r="T39" s="17"/>
      <c r="U39" s="17"/>
      <c r="V39" s="17"/>
      <c r="W39" s="17"/>
    </row>
    <row r="40" spans="1:23" x14ac:dyDescent="0.25">
      <c r="A40" s="11" t="s">
        <v>174</v>
      </c>
      <c r="B40" s="17">
        <v>37</v>
      </c>
      <c r="C40" s="17">
        <v>0</v>
      </c>
      <c r="D40" s="17">
        <v>0</v>
      </c>
      <c r="E40" s="17">
        <v>0</v>
      </c>
      <c r="F40" s="17">
        <v>0</v>
      </c>
      <c r="G40" s="17">
        <v>2</v>
      </c>
      <c r="H40" s="17">
        <v>0</v>
      </c>
      <c r="I40" s="17">
        <v>0</v>
      </c>
      <c r="J40" s="17">
        <v>0</v>
      </c>
      <c r="K40" s="17">
        <v>1</v>
      </c>
      <c r="L40" s="17">
        <v>2</v>
      </c>
      <c r="M40" s="17">
        <v>0</v>
      </c>
      <c r="N40" s="17">
        <v>0</v>
      </c>
      <c r="O40" s="17">
        <v>2</v>
      </c>
      <c r="P40" s="17">
        <v>0</v>
      </c>
      <c r="Q40" s="17">
        <v>30</v>
      </c>
      <c r="R40" s="17"/>
      <c r="S40" s="17"/>
      <c r="T40" s="17"/>
      <c r="U40" s="17"/>
      <c r="V40" s="17"/>
      <c r="W40" s="17"/>
    </row>
    <row r="41" spans="1:23" x14ac:dyDescent="0.25">
      <c r="A41" s="11" t="s">
        <v>175</v>
      </c>
      <c r="B41" s="17">
        <v>37</v>
      </c>
      <c r="C41" s="17">
        <v>0</v>
      </c>
      <c r="D41" s="17">
        <v>0</v>
      </c>
      <c r="E41" s="17">
        <v>1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3</v>
      </c>
      <c r="P41" s="17">
        <v>0</v>
      </c>
      <c r="Q41" s="17">
        <v>33</v>
      </c>
      <c r="R41" s="17"/>
      <c r="S41" s="17"/>
      <c r="T41" s="17"/>
      <c r="U41" s="17"/>
      <c r="V41" s="17"/>
      <c r="W41" s="17"/>
    </row>
    <row r="42" spans="1:23" x14ac:dyDescent="0.25">
      <c r="A42" s="11" t="s">
        <v>176</v>
      </c>
      <c r="B42" s="17">
        <v>36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1</v>
      </c>
      <c r="O42" s="17">
        <v>0</v>
      </c>
      <c r="P42" s="17">
        <v>0</v>
      </c>
      <c r="Q42" s="17">
        <v>35</v>
      </c>
      <c r="R42" s="17"/>
      <c r="S42" s="17"/>
      <c r="T42" s="17"/>
      <c r="U42" s="17"/>
      <c r="V42" s="17"/>
      <c r="W42" s="17"/>
    </row>
    <row r="43" spans="1:23" x14ac:dyDescent="0.25">
      <c r="A43" s="11" t="s">
        <v>177</v>
      </c>
      <c r="B43" s="17">
        <v>45</v>
      </c>
      <c r="C43" s="17">
        <v>0</v>
      </c>
      <c r="D43" s="17">
        <v>1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4</v>
      </c>
      <c r="P43" s="17">
        <v>0</v>
      </c>
      <c r="Q43" s="17">
        <v>40</v>
      </c>
      <c r="R43" s="17"/>
      <c r="S43" s="17"/>
      <c r="T43" s="17"/>
      <c r="U43" s="17"/>
      <c r="V43" s="17"/>
      <c r="W43" s="17"/>
    </row>
    <row r="44" spans="1:23" x14ac:dyDescent="0.25">
      <c r="A44" s="11" t="s">
        <v>178</v>
      </c>
      <c r="B44" s="17">
        <v>47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1</v>
      </c>
      <c r="M44" s="17">
        <v>0</v>
      </c>
      <c r="N44" s="17">
        <v>0</v>
      </c>
      <c r="O44" s="17">
        <v>5</v>
      </c>
      <c r="P44" s="17">
        <v>0</v>
      </c>
      <c r="Q44" s="17">
        <v>41</v>
      </c>
      <c r="R44" s="17"/>
      <c r="S44" s="17"/>
      <c r="T44" s="17"/>
      <c r="U44" s="17"/>
      <c r="V44" s="17"/>
      <c r="W44" s="17"/>
    </row>
    <row r="45" spans="1:23" x14ac:dyDescent="0.25">
      <c r="A45" s="11" t="s">
        <v>179</v>
      </c>
      <c r="B45" s="17">
        <v>48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1</v>
      </c>
      <c r="M45" s="17">
        <v>0</v>
      </c>
      <c r="N45" s="17">
        <v>0</v>
      </c>
      <c r="O45" s="17">
        <v>7</v>
      </c>
      <c r="P45" s="17">
        <v>0</v>
      </c>
      <c r="Q45" s="17">
        <v>40</v>
      </c>
      <c r="R45" s="17"/>
      <c r="S45" s="17"/>
      <c r="T45" s="17"/>
      <c r="U45" s="17"/>
      <c r="V45" s="17"/>
      <c r="W45" s="17"/>
    </row>
    <row r="46" spans="1:23" x14ac:dyDescent="0.25">
      <c r="A46" s="11" t="s">
        <v>180</v>
      </c>
      <c r="B46" s="17">
        <v>53</v>
      </c>
      <c r="C46" s="17">
        <v>0</v>
      </c>
      <c r="D46" s="17">
        <v>0</v>
      </c>
      <c r="E46" s="17">
        <v>1</v>
      </c>
      <c r="F46" s="17">
        <v>0</v>
      </c>
      <c r="G46" s="17">
        <v>1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2</v>
      </c>
      <c r="O46" s="17">
        <v>7</v>
      </c>
      <c r="P46" s="17">
        <v>1</v>
      </c>
      <c r="Q46" s="17">
        <v>41</v>
      </c>
      <c r="R46" s="17"/>
      <c r="S46" s="17"/>
      <c r="T46" s="17"/>
      <c r="U46" s="17"/>
      <c r="V46" s="17"/>
      <c r="W46" s="17"/>
    </row>
    <row r="47" spans="1:23" x14ac:dyDescent="0.25">
      <c r="A47" s="11" t="s">
        <v>181</v>
      </c>
      <c r="B47" s="17">
        <v>53</v>
      </c>
      <c r="C47" s="17">
        <v>0</v>
      </c>
      <c r="D47" s="17">
        <v>0</v>
      </c>
      <c r="E47" s="17">
        <v>0</v>
      </c>
      <c r="F47" s="17">
        <v>0</v>
      </c>
      <c r="G47" s="17">
        <v>1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8</v>
      </c>
      <c r="P47" s="17">
        <v>0</v>
      </c>
      <c r="Q47" s="17">
        <v>44</v>
      </c>
      <c r="R47" s="17"/>
      <c r="S47" s="17"/>
      <c r="T47" s="17"/>
      <c r="U47" s="17"/>
      <c r="V47" s="17"/>
      <c r="W47" s="17"/>
    </row>
    <row r="48" spans="1:23" x14ac:dyDescent="0.25">
      <c r="A48" s="11" t="s">
        <v>182</v>
      </c>
      <c r="B48" s="17">
        <v>59</v>
      </c>
      <c r="C48" s="17">
        <v>1</v>
      </c>
      <c r="D48" s="17">
        <v>0</v>
      </c>
      <c r="E48" s="17">
        <v>0</v>
      </c>
      <c r="F48" s="17">
        <v>1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1</v>
      </c>
      <c r="M48" s="17">
        <v>0</v>
      </c>
      <c r="N48" s="17">
        <v>0</v>
      </c>
      <c r="O48" s="17">
        <v>10</v>
      </c>
      <c r="P48" s="17">
        <v>0</v>
      </c>
      <c r="Q48" s="17">
        <v>46</v>
      </c>
      <c r="R48" s="17"/>
      <c r="S48" s="17"/>
      <c r="T48" s="17"/>
      <c r="U48" s="17"/>
      <c r="V48" s="17"/>
      <c r="W48" s="17"/>
    </row>
    <row r="49" spans="1:23" x14ac:dyDescent="0.25">
      <c r="A49" s="11" t="s">
        <v>183</v>
      </c>
      <c r="B49" s="17">
        <v>60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4</v>
      </c>
      <c r="O49" s="17">
        <v>10</v>
      </c>
      <c r="P49" s="17">
        <v>2</v>
      </c>
      <c r="Q49" s="17">
        <v>44</v>
      </c>
      <c r="R49" s="17"/>
      <c r="S49" s="17"/>
      <c r="T49" s="17"/>
      <c r="U49" s="17"/>
      <c r="V49" s="17"/>
      <c r="W49" s="17"/>
    </row>
    <row r="50" spans="1:23" x14ac:dyDescent="0.25">
      <c r="A50" s="11" t="s">
        <v>184</v>
      </c>
      <c r="B50" s="17">
        <v>58</v>
      </c>
      <c r="C50" s="17">
        <v>0</v>
      </c>
      <c r="D50" s="17">
        <v>0</v>
      </c>
      <c r="E50" s="17">
        <v>0</v>
      </c>
      <c r="F50" s="17">
        <v>0</v>
      </c>
      <c r="G50" s="17">
        <v>1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8</v>
      </c>
      <c r="P50" s="17">
        <v>0</v>
      </c>
      <c r="Q50" s="17">
        <v>49</v>
      </c>
      <c r="R50" s="17"/>
      <c r="S50" s="17"/>
      <c r="T50" s="17"/>
      <c r="U50" s="17"/>
      <c r="V50" s="17"/>
      <c r="W50" s="17"/>
    </row>
    <row r="51" spans="1:23" x14ac:dyDescent="0.25">
      <c r="A51" s="11" t="s">
        <v>185</v>
      </c>
      <c r="B51" s="17">
        <v>73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1</v>
      </c>
      <c r="I51" s="17">
        <v>0</v>
      </c>
      <c r="J51" s="17">
        <v>0</v>
      </c>
      <c r="K51" s="17">
        <v>0</v>
      </c>
      <c r="L51" s="17">
        <v>1</v>
      </c>
      <c r="M51" s="17">
        <v>0</v>
      </c>
      <c r="N51" s="17">
        <v>0</v>
      </c>
      <c r="O51" s="17">
        <v>12</v>
      </c>
      <c r="P51" s="17">
        <v>1</v>
      </c>
      <c r="Q51" s="17">
        <v>58</v>
      </c>
      <c r="R51" s="17"/>
      <c r="S51" s="17"/>
      <c r="T51" s="17"/>
      <c r="U51" s="17"/>
      <c r="V51" s="17"/>
      <c r="W51" s="17"/>
    </row>
    <row r="52" spans="1:23" x14ac:dyDescent="0.25">
      <c r="A52" s="11" t="s">
        <v>186</v>
      </c>
      <c r="B52" s="17">
        <v>68</v>
      </c>
      <c r="C52" s="17">
        <v>0</v>
      </c>
      <c r="D52" s="17">
        <v>1</v>
      </c>
      <c r="E52" s="17">
        <v>0</v>
      </c>
      <c r="F52" s="17">
        <v>0</v>
      </c>
      <c r="G52" s="17">
        <v>0</v>
      </c>
      <c r="H52" s="17">
        <v>0</v>
      </c>
      <c r="I52" s="17">
        <v>1</v>
      </c>
      <c r="J52" s="17">
        <v>1</v>
      </c>
      <c r="K52" s="17">
        <v>0</v>
      </c>
      <c r="L52" s="17">
        <v>0</v>
      </c>
      <c r="M52" s="17">
        <v>0</v>
      </c>
      <c r="N52" s="17">
        <v>0</v>
      </c>
      <c r="O52" s="17">
        <v>10</v>
      </c>
      <c r="P52" s="17">
        <v>0</v>
      </c>
      <c r="Q52" s="17">
        <v>55</v>
      </c>
      <c r="R52" s="17"/>
      <c r="S52" s="17"/>
      <c r="T52" s="17"/>
      <c r="U52" s="17"/>
      <c r="V52" s="17"/>
      <c r="W52" s="17"/>
    </row>
    <row r="53" spans="1:23" x14ac:dyDescent="0.25">
      <c r="A53" s="11" t="s">
        <v>187</v>
      </c>
      <c r="B53" s="17">
        <v>75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15</v>
      </c>
      <c r="P53" s="17">
        <v>0</v>
      </c>
      <c r="Q53" s="17">
        <v>60</v>
      </c>
      <c r="R53" s="17"/>
      <c r="S53" s="17"/>
      <c r="T53" s="17"/>
      <c r="U53" s="17"/>
      <c r="V53" s="17"/>
      <c r="W53" s="17"/>
    </row>
    <row r="54" spans="1:23" x14ac:dyDescent="0.25">
      <c r="A54" s="11" t="s">
        <v>188</v>
      </c>
      <c r="B54" s="17">
        <v>46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1</v>
      </c>
      <c r="M54" s="17">
        <v>0</v>
      </c>
      <c r="N54" s="17">
        <v>0</v>
      </c>
      <c r="O54" s="17">
        <v>5</v>
      </c>
      <c r="P54" s="17">
        <v>0</v>
      </c>
      <c r="Q54" s="17">
        <v>40</v>
      </c>
      <c r="R54" s="17"/>
      <c r="S54" s="17"/>
      <c r="T54" s="17"/>
      <c r="U54" s="17"/>
      <c r="V54" s="17"/>
      <c r="W54" s="17"/>
    </row>
    <row r="55" spans="1:23" x14ac:dyDescent="0.25">
      <c r="A55" s="11" t="s">
        <v>790</v>
      </c>
      <c r="B55" s="17">
        <v>6646</v>
      </c>
      <c r="C55" s="17">
        <v>0</v>
      </c>
      <c r="D55" s="17">
        <v>1</v>
      </c>
      <c r="E55" s="17">
        <v>9</v>
      </c>
      <c r="F55" s="17">
        <v>2</v>
      </c>
      <c r="G55" s="17">
        <v>4</v>
      </c>
      <c r="H55" s="17">
        <v>7</v>
      </c>
      <c r="I55" s="17">
        <v>4</v>
      </c>
      <c r="J55" s="17">
        <v>4</v>
      </c>
      <c r="K55" s="17">
        <v>2</v>
      </c>
      <c r="L55" s="17">
        <v>13</v>
      </c>
      <c r="M55" s="17">
        <v>0</v>
      </c>
      <c r="N55" s="17">
        <v>72</v>
      </c>
      <c r="O55" s="17">
        <v>2077</v>
      </c>
      <c r="P55" s="17">
        <v>4</v>
      </c>
      <c r="Q55" s="17">
        <v>4447</v>
      </c>
      <c r="R55" s="17"/>
      <c r="S55" s="17"/>
      <c r="T55" s="17"/>
      <c r="U55" s="17"/>
      <c r="V55" s="17"/>
      <c r="W55" s="17"/>
    </row>
    <row r="56" spans="1:23" x14ac:dyDescent="0.2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1:23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1:23" x14ac:dyDescent="0.2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1:23" x14ac:dyDescent="0.2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 spans="1:23" x14ac:dyDescent="0.25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1:23" x14ac:dyDescent="0.2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</row>
    <row r="62" spans="1:23" x14ac:dyDescent="0.2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</row>
    <row r="63" spans="1:23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1:23" x14ac:dyDescent="0.2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2:23" x14ac:dyDescent="0.2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2:23" x14ac:dyDescent="0.2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 spans="2:23" x14ac:dyDescent="0.25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</row>
    <row r="68" spans="2:23" x14ac:dyDescent="0.2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</row>
    <row r="69" spans="2:23" x14ac:dyDescent="0.2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</row>
    <row r="70" spans="2:23" x14ac:dyDescent="0.25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</sheetData>
  <phoneticPr fontId="0" type="noConversion"/>
  <pageMargins left="0.19685039370078741" right="0.19685039370078741" top="0.19685039370078741" bottom="0.19685039370078741" header="0" footer="0"/>
  <pageSetup paperSize="9" scale="74" orientation="landscape" horizontalDpi="300" verticalDpi="3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E14"/>
  <sheetViews>
    <sheetView workbookViewId="0"/>
  </sheetViews>
  <sheetFormatPr baseColWidth="10" defaultColWidth="11.44140625" defaultRowHeight="13.2" x14ac:dyDescent="0.25"/>
  <cols>
    <col min="1" max="1" width="17.6640625" style="11" customWidth="1"/>
    <col min="2" max="4" width="11.109375" style="11" customWidth="1"/>
    <col min="5" max="5" width="12.6640625" style="11" customWidth="1"/>
    <col min="6" max="6" width="11.33203125" style="11" customWidth="1"/>
    <col min="7" max="7" width="11" style="11" customWidth="1"/>
    <col min="8" max="8" width="10.88671875" style="11" customWidth="1"/>
    <col min="9" max="9" width="12.5546875" style="11" customWidth="1"/>
    <col min="10" max="14" width="12.6640625" style="11" customWidth="1"/>
    <col min="15" max="16384" width="11.44140625" style="11"/>
  </cols>
  <sheetData>
    <row r="1" spans="1:5" x14ac:dyDescent="0.25">
      <c r="A1" s="10" t="s">
        <v>646</v>
      </c>
    </row>
    <row r="2" spans="1:5" x14ac:dyDescent="0.25">
      <c r="A2" s="12" t="s">
        <v>647</v>
      </c>
    </row>
    <row r="4" spans="1:5" ht="18.75" customHeight="1" x14ac:dyDescent="0.25">
      <c r="A4" s="13"/>
      <c r="B4" s="15" t="s">
        <v>224</v>
      </c>
      <c r="C4" s="15" t="s">
        <v>229</v>
      </c>
      <c r="D4" s="15" t="s">
        <v>230</v>
      </c>
    </row>
    <row r="5" spans="1:5" x14ac:dyDescent="0.25">
      <c r="A5" s="10" t="s">
        <v>224</v>
      </c>
      <c r="B5" s="23">
        <v>7722</v>
      </c>
      <c r="C5" s="23">
        <v>3752</v>
      </c>
      <c r="D5" s="23">
        <v>3970</v>
      </c>
    </row>
    <row r="6" spans="1:5" x14ac:dyDescent="0.25">
      <c r="A6" s="42" t="s">
        <v>337</v>
      </c>
      <c r="B6" s="17">
        <v>7567</v>
      </c>
      <c r="C6" s="17">
        <v>3670</v>
      </c>
      <c r="D6" s="17">
        <v>3897</v>
      </c>
    </row>
    <row r="7" spans="1:5" x14ac:dyDescent="0.25">
      <c r="A7" s="42" t="s">
        <v>740</v>
      </c>
      <c r="B7" s="17">
        <v>153</v>
      </c>
      <c r="C7" s="17">
        <v>81</v>
      </c>
      <c r="D7" s="17">
        <v>72</v>
      </c>
    </row>
    <row r="8" spans="1:5" x14ac:dyDescent="0.25">
      <c r="A8" s="43" t="s">
        <v>877</v>
      </c>
      <c r="B8" s="17">
        <v>58</v>
      </c>
      <c r="C8" s="17">
        <v>33</v>
      </c>
      <c r="D8" s="17">
        <v>25</v>
      </c>
    </row>
    <row r="9" spans="1:5" x14ac:dyDescent="0.25">
      <c r="A9" s="43" t="s">
        <v>338</v>
      </c>
      <c r="B9" s="17">
        <v>14</v>
      </c>
      <c r="C9" s="17">
        <v>11</v>
      </c>
      <c r="D9" s="17">
        <v>3</v>
      </c>
      <c r="E9"/>
    </row>
    <row r="10" spans="1:5" x14ac:dyDescent="0.25">
      <c r="A10" s="43" t="s">
        <v>339</v>
      </c>
      <c r="B10" s="17">
        <v>17</v>
      </c>
      <c r="C10" s="17">
        <v>9</v>
      </c>
      <c r="D10" s="17">
        <v>8</v>
      </c>
    </row>
    <row r="11" spans="1:5" x14ac:dyDescent="0.25">
      <c r="A11" s="43" t="s">
        <v>340</v>
      </c>
      <c r="B11" s="17">
        <v>35</v>
      </c>
      <c r="C11" s="17">
        <v>11</v>
      </c>
      <c r="D11" s="17">
        <v>24</v>
      </c>
    </row>
    <row r="12" spans="1:5" x14ac:dyDescent="0.25">
      <c r="A12" s="43" t="s">
        <v>342</v>
      </c>
      <c r="B12" s="17">
        <v>29</v>
      </c>
      <c r="C12" s="17">
        <v>17</v>
      </c>
      <c r="D12" s="17">
        <v>12</v>
      </c>
    </row>
    <row r="13" spans="1:5" x14ac:dyDescent="0.25">
      <c r="A13" s="21" t="s">
        <v>344</v>
      </c>
      <c r="B13" s="17">
        <v>2</v>
      </c>
      <c r="C13" s="17">
        <v>1</v>
      </c>
      <c r="D13" s="17">
        <v>1</v>
      </c>
    </row>
    <row r="14" spans="1:5" x14ac:dyDescent="0.25">
      <c r="A14" s="21"/>
      <c r="B14" s="22"/>
      <c r="C14" s="22"/>
      <c r="D14" s="22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J28"/>
  <sheetViews>
    <sheetView workbookViewId="0"/>
  </sheetViews>
  <sheetFormatPr baseColWidth="10" defaultColWidth="11.44140625" defaultRowHeight="13.2" x14ac:dyDescent="0.25"/>
  <cols>
    <col min="1" max="4" width="11.44140625" style="9"/>
    <col min="5" max="5" width="11.44140625" style="9" customWidth="1"/>
    <col min="6" max="16384" width="11.44140625" style="9"/>
  </cols>
  <sheetData>
    <row r="1" spans="1:10" s="11" customFormat="1" x14ac:dyDescent="0.25">
      <c r="A1" s="10" t="s">
        <v>644</v>
      </c>
      <c r="B1" s="10"/>
    </row>
    <row r="2" spans="1:10" s="11" customFormat="1" x14ac:dyDescent="0.25">
      <c r="A2" s="12" t="s">
        <v>645</v>
      </c>
      <c r="B2" s="12"/>
      <c r="F2" s="22"/>
    </row>
    <row r="3" spans="1:10" s="11" customFormat="1" x14ac:dyDescent="0.25"/>
    <row r="4" spans="1:10" s="11" customFormat="1" x14ac:dyDescent="0.25">
      <c r="A4" s="13"/>
      <c r="B4" s="96"/>
      <c r="C4" s="135" t="s">
        <v>229</v>
      </c>
      <c r="D4" s="135"/>
      <c r="E4" s="113"/>
      <c r="F4" s="135" t="s">
        <v>230</v>
      </c>
      <c r="G4" s="135"/>
      <c r="H4" s="113"/>
    </row>
    <row r="5" spans="1:10" x14ac:dyDescent="0.25">
      <c r="A5" s="15"/>
      <c r="B5" s="15" t="s">
        <v>224</v>
      </c>
      <c r="C5" s="15" t="s">
        <v>389</v>
      </c>
      <c r="D5" s="15" t="s">
        <v>390</v>
      </c>
      <c r="E5" s="15" t="s">
        <v>344</v>
      </c>
      <c r="F5" s="15" t="s">
        <v>391</v>
      </c>
      <c r="G5" s="15" t="s">
        <v>392</v>
      </c>
      <c r="H5" s="15" t="s">
        <v>344</v>
      </c>
    </row>
    <row r="6" spans="1:10" s="85" customFormat="1" x14ac:dyDescent="0.25">
      <c r="A6" s="59" t="s">
        <v>224</v>
      </c>
      <c r="B6" s="53">
        <v>7722</v>
      </c>
      <c r="C6" s="53">
        <v>3670</v>
      </c>
      <c r="D6" s="53">
        <v>77</v>
      </c>
      <c r="E6" s="53">
        <v>5</v>
      </c>
      <c r="F6" s="53">
        <v>3897</v>
      </c>
      <c r="G6" s="53">
        <v>66</v>
      </c>
      <c r="H6" s="53">
        <v>7</v>
      </c>
      <c r="I6" s="9"/>
      <c r="J6" s="9"/>
    </row>
    <row r="7" spans="1:10" x14ac:dyDescent="0.25">
      <c r="A7" s="9" t="s">
        <v>393</v>
      </c>
      <c r="B7" s="17">
        <v>23</v>
      </c>
      <c r="C7" s="17">
        <v>10</v>
      </c>
      <c r="D7" s="17">
        <v>5</v>
      </c>
      <c r="E7" s="17">
        <v>0</v>
      </c>
      <c r="F7" s="17">
        <v>3</v>
      </c>
      <c r="G7" s="17">
        <v>4</v>
      </c>
      <c r="H7" s="17">
        <v>1</v>
      </c>
    </row>
    <row r="8" spans="1:10" x14ac:dyDescent="0.25">
      <c r="A8" s="9" t="s">
        <v>394</v>
      </c>
      <c r="B8" s="17">
        <v>1</v>
      </c>
      <c r="C8" s="17">
        <v>0</v>
      </c>
      <c r="D8" s="17">
        <v>1</v>
      </c>
      <c r="E8" s="17">
        <v>0</v>
      </c>
      <c r="F8" s="17">
        <v>0</v>
      </c>
      <c r="G8" s="17">
        <v>0</v>
      </c>
      <c r="H8" s="17">
        <v>0</v>
      </c>
      <c r="I8" s="17"/>
    </row>
    <row r="9" spans="1:10" x14ac:dyDescent="0.25">
      <c r="A9" s="9" t="s">
        <v>395</v>
      </c>
      <c r="B9" s="17">
        <v>2</v>
      </c>
      <c r="C9" s="17">
        <v>1</v>
      </c>
      <c r="D9" s="17">
        <v>0</v>
      </c>
      <c r="E9" s="17">
        <v>0</v>
      </c>
      <c r="F9" s="17">
        <v>1</v>
      </c>
      <c r="G9" s="17">
        <v>0</v>
      </c>
      <c r="H9" s="17">
        <v>0</v>
      </c>
      <c r="I9" s="17"/>
    </row>
    <row r="10" spans="1:10" x14ac:dyDescent="0.25">
      <c r="A10" s="9" t="s">
        <v>365</v>
      </c>
      <c r="B10" s="17">
        <v>9</v>
      </c>
      <c r="C10" s="17">
        <v>4</v>
      </c>
      <c r="D10" s="17">
        <v>3</v>
      </c>
      <c r="E10" s="17">
        <v>0</v>
      </c>
      <c r="F10" s="17">
        <v>2</v>
      </c>
      <c r="G10" s="17">
        <v>0</v>
      </c>
      <c r="H10" s="17">
        <v>0</v>
      </c>
      <c r="I10" s="17"/>
    </row>
    <row r="11" spans="1:10" x14ac:dyDescent="0.25">
      <c r="A11" s="9" t="s">
        <v>355</v>
      </c>
      <c r="B11" s="17">
        <v>5</v>
      </c>
      <c r="C11" s="17">
        <v>3</v>
      </c>
      <c r="D11" s="17">
        <v>0</v>
      </c>
      <c r="E11" s="17">
        <v>0</v>
      </c>
      <c r="F11" s="17">
        <v>2</v>
      </c>
      <c r="G11" s="17">
        <v>0</v>
      </c>
      <c r="H11" s="17">
        <v>0</v>
      </c>
      <c r="I11" s="17"/>
    </row>
    <row r="12" spans="1:10" x14ac:dyDescent="0.25">
      <c r="A12" s="9" t="s">
        <v>356</v>
      </c>
      <c r="B12" s="17">
        <v>9</v>
      </c>
      <c r="C12" s="17">
        <v>5</v>
      </c>
      <c r="D12" s="17">
        <v>1</v>
      </c>
      <c r="E12" s="17">
        <v>1</v>
      </c>
      <c r="F12" s="17">
        <v>2</v>
      </c>
      <c r="G12" s="17">
        <v>0</v>
      </c>
      <c r="H12" s="17">
        <v>0</v>
      </c>
      <c r="I12" s="17"/>
    </row>
    <row r="13" spans="1:10" x14ac:dyDescent="0.25">
      <c r="A13" s="9" t="s">
        <v>357</v>
      </c>
      <c r="B13" s="17">
        <v>14</v>
      </c>
      <c r="C13" s="17">
        <v>8</v>
      </c>
      <c r="D13" s="17">
        <v>2</v>
      </c>
      <c r="E13" s="17">
        <v>0</v>
      </c>
      <c r="F13" s="17">
        <v>4</v>
      </c>
      <c r="G13" s="17">
        <v>0</v>
      </c>
      <c r="H13" s="17">
        <v>0</v>
      </c>
      <c r="I13" s="17"/>
    </row>
    <row r="14" spans="1:10" x14ac:dyDescent="0.25">
      <c r="A14" s="9" t="s">
        <v>358</v>
      </c>
      <c r="B14" s="17">
        <v>38</v>
      </c>
      <c r="C14" s="17">
        <v>14</v>
      </c>
      <c r="D14" s="17">
        <v>9</v>
      </c>
      <c r="E14" s="17">
        <v>0</v>
      </c>
      <c r="F14" s="17">
        <v>11</v>
      </c>
      <c r="G14" s="17">
        <v>4</v>
      </c>
      <c r="H14" s="17">
        <v>0</v>
      </c>
      <c r="I14" s="17"/>
    </row>
    <row r="15" spans="1:10" x14ac:dyDescent="0.25">
      <c r="A15" s="9" t="s">
        <v>359</v>
      </c>
      <c r="B15" s="17">
        <v>62</v>
      </c>
      <c r="C15" s="17">
        <v>36</v>
      </c>
      <c r="D15" s="17">
        <v>6</v>
      </c>
      <c r="E15" s="17">
        <v>0</v>
      </c>
      <c r="F15" s="17">
        <v>18</v>
      </c>
      <c r="G15" s="17">
        <v>0</v>
      </c>
      <c r="H15" s="17">
        <v>2</v>
      </c>
      <c r="I15" s="17"/>
    </row>
    <row r="16" spans="1:10" x14ac:dyDescent="0.25">
      <c r="A16" s="9" t="s">
        <v>360</v>
      </c>
      <c r="B16" s="17">
        <v>118</v>
      </c>
      <c r="C16" s="17">
        <v>56</v>
      </c>
      <c r="D16" s="17">
        <v>9</v>
      </c>
      <c r="E16" s="17">
        <v>0</v>
      </c>
      <c r="F16" s="17">
        <v>47</v>
      </c>
      <c r="G16" s="17">
        <v>6</v>
      </c>
      <c r="H16" s="17">
        <v>0</v>
      </c>
      <c r="I16" s="17"/>
    </row>
    <row r="17" spans="1:9" x14ac:dyDescent="0.25">
      <c r="A17" s="9" t="s">
        <v>396</v>
      </c>
      <c r="B17" s="17">
        <v>202</v>
      </c>
      <c r="C17" s="17">
        <v>117</v>
      </c>
      <c r="D17" s="17">
        <v>6</v>
      </c>
      <c r="E17" s="17">
        <v>1</v>
      </c>
      <c r="F17" s="17">
        <v>67</v>
      </c>
      <c r="G17" s="17">
        <v>9</v>
      </c>
      <c r="H17" s="17">
        <v>2</v>
      </c>
      <c r="I17" s="17"/>
    </row>
    <row r="18" spans="1:9" x14ac:dyDescent="0.25">
      <c r="A18" s="9" t="s">
        <v>397</v>
      </c>
      <c r="B18" s="17">
        <v>273</v>
      </c>
      <c r="C18" s="17">
        <v>159</v>
      </c>
      <c r="D18" s="17">
        <v>10</v>
      </c>
      <c r="E18" s="17">
        <v>1</v>
      </c>
      <c r="F18" s="17">
        <v>98</v>
      </c>
      <c r="G18" s="17">
        <v>5</v>
      </c>
      <c r="H18" s="17">
        <v>0</v>
      </c>
      <c r="I18" s="17"/>
    </row>
    <row r="19" spans="1:9" x14ac:dyDescent="0.25">
      <c r="A19" s="9" t="s">
        <v>398</v>
      </c>
      <c r="B19" s="17">
        <v>320</v>
      </c>
      <c r="C19" s="17">
        <v>194</v>
      </c>
      <c r="D19" s="17">
        <v>5</v>
      </c>
      <c r="E19" s="17">
        <v>1</v>
      </c>
      <c r="F19" s="17">
        <v>118</v>
      </c>
      <c r="G19" s="17">
        <v>2</v>
      </c>
      <c r="H19" s="17">
        <v>0</v>
      </c>
      <c r="I19" s="17"/>
    </row>
    <row r="20" spans="1:9" x14ac:dyDescent="0.25">
      <c r="A20" s="9" t="s">
        <v>630</v>
      </c>
      <c r="B20" s="17">
        <v>449</v>
      </c>
      <c r="C20" s="17">
        <v>298</v>
      </c>
      <c r="D20" s="17">
        <v>3</v>
      </c>
      <c r="E20" s="17">
        <v>1</v>
      </c>
      <c r="F20" s="17">
        <v>143</v>
      </c>
      <c r="G20" s="17">
        <v>4</v>
      </c>
      <c r="H20" s="17">
        <v>0</v>
      </c>
      <c r="I20" s="17"/>
    </row>
    <row r="21" spans="1:9" x14ac:dyDescent="0.25">
      <c r="A21" s="9" t="s">
        <v>399</v>
      </c>
      <c r="B21" s="17">
        <v>584</v>
      </c>
      <c r="C21" s="17">
        <v>377</v>
      </c>
      <c r="D21" s="17">
        <v>5</v>
      </c>
      <c r="E21" s="17">
        <v>0</v>
      </c>
      <c r="F21" s="17">
        <v>196</v>
      </c>
      <c r="G21" s="17">
        <v>6</v>
      </c>
      <c r="H21" s="17">
        <v>0</v>
      </c>
      <c r="I21" s="17"/>
    </row>
    <row r="22" spans="1:9" x14ac:dyDescent="0.25">
      <c r="A22" s="9" t="s">
        <v>400</v>
      </c>
      <c r="B22" s="17">
        <v>819</v>
      </c>
      <c r="C22" s="17">
        <v>475</v>
      </c>
      <c r="D22" s="17">
        <v>3</v>
      </c>
      <c r="E22" s="17">
        <v>0</v>
      </c>
      <c r="F22" s="17">
        <v>334</v>
      </c>
      <c r="G22" s="17">
        <v>7</v>
      </c>
      <c r="H22" s="17">
        <v>0</v>
      </c>
      <c r="I22" s="17"/>
    </row>
    <row r="23" spans="1:9" x14ac:dyDescent="0.25">
      <c r="A23" s="9" t="s">
        <v>401</v>
      </c>
      <c r="B23" s="17">
        <v>1318</v>
      </c>
      <c r="C23" s="17">
        <v>695</v>
      </c>
      <c r="D23" s="17">
        <v>2</v>
      </c>
      <c r="E23" s="17">
        <v>0</v>
      </c>
      <c r="F23" s="17">
        <v>615</v>
      </c>
      <c r="G23" s="17">
        <v>5</v>
      </c>
      <c r="H23" s="17">
        <v>1</v>
      </c>
      <c r="I23" s="17"/>
    </row>
    <row r="24" spans="1:9" x14ac:dyDescent="0.25">
      <c r="A24" s="9" t="s">
        <v>625</v>
      </c>
      <c r="B24" s="17">
        <v>1631</v>
      </c>
      <c r="C24" s="17">
        <v>673</v>
      </c>
      <c r="D24" s="17">
        <v>5</v>
      </c>
      <c r="E24" s="17">
        <v>0</v>
      </c>
      <c r="F24" s="17">
        <v>947</v>
      </c>
      <c r="G24" s="17">
        <v>5</v>
      </c>
      <c r="H24" s="17">
        <v>1</v>
      </c>
      <c r="I24" s="17"/>
    </row>
    <row r="25" spans="1:9" x14ac:dyDescent="0.25">
      <c r="A25" s="9" t="s">
        <v>402</v>
      </c>
      <c r="B25" s="17">
        <v>1298</v>
      </c>
      <c r="C25" s="17">
        <v>415</v>
      </c>
      <c r="D25" s="17">
        <v>1</v>
      </c>
      <c r="E25" s="17">
        <v>0</v>
      </c>
      <c r="F25" s="17">
        <v>876</v>
      </c>
      <c r="G25" s="17">
        <v>6</v>
      </c>
      <c r="H25" s="17">
        <v>0</v>
      </c>
      <c r="I25" s="17"/>
    </row>
    <row r="26" spans="1:9" x14ac:dyDescent="0.25">
      <c r="A26" s="9" t="s">
        <v>403</v>
      </c>
      <c r="B26" s="17">
        <v>473</v>
      </c>
      <c r="C26" s="17">
        <v>117</v>
      </c>
      <c r="D26" s="17">
        <v>1</v>
      </c>
      <c r="E26" s="17">
        <v>0</v>
      </c>
      <c r="F26" s="17">
        <v>352</v>
      </c>
      <c r="G26" s="17">
        <v>3</v>
      </c>
      <c r="H26" s="17">
        <v>0</v>
      </c>
      <c r="I26" s="17"/>
    </row>
    <row r="27" spans="1:9" x14ac:dyDescent="0.25">
      <c r="A27" s="9" t="s">
        <v>47</v>
      </c>
      <c r="B27" s="17">
        <v>74</v>
      </c>
      <c r="C27" s="17">
        <v>13</v>
      </c>
      <c r="D27" s="17">
        <v>0</v>
      </c>
      <c r="E27" s="17">
        <v>0</v>
      </c>
      <c r="F27" s="17">
        <v>61</v>
      </c>
      <c r="G27" s="17">
        <v>0</v>
      </c>
      <c r="H27" s="17">
        <v>0</v>
      </c>
      <c r="I27" s="17"/>
    </row>
    <row r="28" spans="1:9" x14ac:dyDescent="0.25">
      <c r="C28" s="17"/>
      <c r="D28" s="17"/>
      <c r="E28" s="17"/>
      <c r="F28" s="17"/>
      <c r="G28" s="17"/>
      <c r="H28" s="17"/>
    </row>
  </sheetData>
  <mergeCells count="2">
    <mergeCell ref="C4:D4"/>
    <mergeCell ref="F4:G4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82"/>
  <sheetViews>
    <sheetView workbookViewId="0"/>
  </sheetViews>
  <sheetFormatPr baseColWidth="10" defaultColWidth="11.44140625" defaultRowHeight="13.2" x14ac:dyDescent="0.25"/>
  <cols>
    <col min="1" max="1" width="15.5546875" style="22" bestFit="1" customWidth="1"/>
    <col min="2" max="14" width="9" style="22" customWidth="1"/>
    <col min="15" max="16384" width="11.44140625" style="22"/>
  </cols>
  <sheetData>
    <row r="1" spans="1:14" x14ac:dyDescent="0.25">
      <c r="A1" s="23" t="s">
        <v>669</v>
      </c>
    </row>
    <row r="2" spans="1:14" x14ac:dyDescent="0.25">
      <c r="A2" s="24" t="s">
        <v>670</v>
      </c>
    </row>
    <row r="4" spans="1:14" x14ac:dyDescent="0.25">
      <c r="A4" s="25"/>
      <c r="B4" s="137" t="s">
        <v>252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9"/>
    </row>
    <row r="5" spans="1:14" ht="26.4" x14ac:dyDescent="0.25">
      <c r="A5" s="25" t="s">
        <v>249</v>
      </c>
      <c r="B5" s="27" t="s">
        <v>250</v>
      </c>
      <c r="C5" s="27" t="s">
        <v>251</v>
      </c>
      <c r="D5" s="27" t="s">
        <v>55</v>
      </c>
      <c r="E5" s="27" t="s">
        <v>56</v>
      </c>
      <c r="F5" s="27" t="s">
        <v>57</v>
      </c>
      <c r="G5" s="27" t="s">
        <v>58</v>
      </c>
      <c r="H5" s="27" t="s">
        <v>59</v>
      </c>
      <c r="I5" s="27" t="s">
        <v>60</v>
      </c>
      <c r="J5" s="27" t="s">
        <v>61</v>
      </c>
      <c r="K5" s="27" t="s">
        <v>62</v>
      </c>
      <c r="L5" s="27" t="s">
        <v>63</v>
      </c>
      <c r="M5" s="27" t="s">
        <v>253</v>
      </c>
      <c r="N5" s="27" t="s">
        <v>254</v>
      </c>
    </row>
    <row r="6" spans="1:14" x14ac:dyDescent="0.25">
      <c r="A6" s="23" t="s">
        <v>224</v>
      </c>
      <c r="B6" s="53">
        <v>6196</v>
      </c>
      <c r="C6" s="53">
        <v>32</v>
      </c>
      <c r="D6" s="53">
        <v>162</v>
      </c>
      <c r="E6" s="53">
        <v>550</v>
      </c>
      <c r="F6" s="53">
        <v>1519</v>
      </c>
      <c r="G6" s="53">
        <v>2148</v>
      </c>
      <c r="H6" s="53">
        <v>1037</v>
      </c>
      <c r="I6" s="53">
        <v>318</v>
      </c>
      <c r="J6" s="53">
        <v>80</v>
      </c>
      <c r="K6" s="53">
        <v>19</v>
      </c>
      <c r="L6" s="53">
        <v>6</v>
      </c>
      <c r="M6" s="53">
        <v>3</v>
      </c>
      <c r="N6" s="53">
        <v>322</v>
      </c>
    </row>
    <row r="7" spans="1:14" x14ac:dyDescent="0.25">
      <c r="A7" s="22" t="s">
        <v>255</v>
      </c>
      <c r="B7" s="17">
        <v>1</v>
      </c>
      <c r="C7" s="17">
        <v>1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</row>
    <row r="8" spans="1:14" x14ac:dyDescent="0.25">
      <c r="A8" s="22" t="s">
        <v>64</v>
      </c>
      <c r="B8" s="17">
        <v>5</v>
      </c>
      <c r="C8" s="17">
        <v>0</v>
      </c>
      <c r="D8" s="17">
        <v>1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4</v>
      </c>
    </row>
    <row r="9" spans="1:14" x14ac:dyDescent="0.25">
      <c r="A9" s="22" t="s">
        <v>65</v>
      </c>
      <c r="B9" s="17">
        <v>10</v>
      </c>
      <c r="C9" s="17">
        <v>2</v>
      </c>
      <c r="D9" s="17">
        <v>3</v>
      </c>
      <c r="E9" s="17">
        <v>1</v>
      </c>
      <c r="F9" s="17">
        <v>1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3</v>
      </c>
    </row>
    <row r="10" spans="1:14" x14ac:dyDescent="0.25">
      <c r="A10" s="22" t="s">
        <v>66</v>
      </c>
      <c r="B10" s="17">
        <v>27</v>
      </c>
      <c r="C10" s="17">
        <v>7</v>
      </c>
      <c r="D10" s="17">
        <v>6</v>
      </c>
      <c r="E10" s="17">
        <v>3</v>
      </c>
      <c r="F10" s="17">
        <v>1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10</v>
      </c>
    </row>
    <row r="11" spans="1:14" x14ac:dyDescent="0.25">
      <c r="A11" s="22" t="s">
        <v>67</v>
      </c>
      <c r="B11" s="17">
        <v>28</v>
      </c>
      <c r="C11" s="17">
        <v>4</v>
      </c>
      <c r="D11" s="17">
        <v>11</v>
      </c>
      <c r="E11" s="17">
        <v>4</v>
      </c>
      <c r="F11" s="17">
        <v>2</v>
      </c>
      <c r="G11" s="17">
        <v>1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6</v>
      </c>
    </row>
    <row r="12" spans="1:14" x14ac:dyDescent="0.25">
      <c r="A12" s="22" t="s">
        <v>68</v>
      </c>
      <c r="B12" s="17">
        <v>44</v>
      </c>
      <c r="C12" s="17">
        <v>9</v>
      </c>
      <c r="D12" s="17">
        <v>16</v>
      </c>
      <c r="E12" s="17">
        <v>5</v>
      </c>
      <c r="F12" s="17">
        <v>2</v>
      </c>
      <c r="G12" s="17">
        <v>2</v>
      </c>
      <c r="H12" s="17">
        <v>0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9</v>
      </c>
    </row>
    <row r="13" spans="1:14" x14ac:dyDescent="0.25">
      <c r="A13" s="22" t="s">
        <v>69</v>
      </c>
      <c r="B13" s="17">
        <v>46</v>
      </c>
      <c r="C13" s="17">
        <v>5</v>
      </c>
      <c r="D13" s="17">
        <v>20</v>
      </c>
      <c r="E13" s="17">
        <v>8</v>
      </c>
      <c r="F13" s="17">
        <v>4</v>
      </c>
      <c r="G13" s="17">
        <v>1</v>
      </c>
      <c r="H13" s="17">
        <v>2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5</v>
      </c>
    </row>
    <row r="14" spans="1:14" x14ac:dyDescent="0.25">
      <c r="A14" s="22" t="s">
        <v>70</v>
      </c>
      <c r="B14" s="17">
        <v>56</v>
      </c>
      <c r="C14" s="17">
        <v>2</v>
      </c>
      <c r="D14" s="17">
        <v>12</v>
      </c>
      <c r="E14" s="17">
        <v>16</v>
      </c>
      <c r="F14" s="17">
        <v>5</v>
      </c>
      <c r="G14" s="17">
        <v>2</v>
      </c>
      <c r="H14" s="17">
        <v>1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18</v>
      </c>
    </row>
    <row r="15" spans="1:14" x14ac:dyDescent="0.25">
      <c r="A15" s="22" t="s">
        <v>71</v>
      </c>
      <c r="B15" s="17">
        <v>70</v>
      </c>
      <c r="C15" s="17">
        <v>1</v>
      </c>
      <c r="D15" s="17">
        <v>21</v>
      </c>
      <c r="E15" s="17">
        <v>18</v>
      </c>
      <c r="F15" s="17">
        <v>8</v>
      </c>
      <c r="G15" s="17">
        <v>6</v>
      </c>
      <c r="H15" s="17">
        <v>0</v>
      </c>
      <c r="I15" s="17">
        <v>2</v>
      </c>
      <c r="J15" s="17">
        <v>0</v>
      </c>
      <c r="K15" s="17">
        <v>0</v>
      </c>
      <c r="L15" s="17">
        <v>0</v>
      </c>
      <c r="M15" s="17">
        <v>0</v>
      </c>
      <c r="N15" s="17">
        <v>14</v>
      </c>
    </row>
    <row r="16" spans="1:14" x14ac:dyDescent="0.25">
      <c r="A16" s="22" t="s">
        <v>72</v>
      </c>
      <c r="B16" s="17">
        <v>82</v>
      </c>
      <c r="C16" s="17">
        <v>0</v>
      </c>
      <c r="D16" s="17">
        <v>17</v>
      </c>
      <c r="E16" s="17">
        <v>27</v>
      </c>
      <c r="F16" s="17">
        <v>16</v>
      </c>
      <c r="G16" s="17">
        <v>9</v>
      </c>
      <c r="H16" s="17">
        <v>3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10</v>
      </c>
    </row>
    <row r="17" spans="1:14" x14ac:dyDescent="0.25">
      <c r="A17" s="22" t="s">
        <v>73</v>
      </c>
      <c r="B17" s="17">
        <v>90</v>
      </c>
      <c r="C17" s="17">
        <v>1</v>
      </c>
      <c r="D17" s="17">
        <v>14</v>
      </c>
      <c r="E17" s="17">
        <v>34</v>
      </c>
      <c r="F17" s="17">
        <v>17</v>
      </c>
      <c r="G17" s="17">
        <v>8</v>
      </c>
      <c r="H17" s="17">
        <v>1</v>
      </c>
      <c r="I17" s="17">
        <v>1</v>
      </c>
      <c r="J17" s="17">
        <v>0</v>
      </c>
      <c r="K17" s="17">
        <v>1</v>
      </c>
      <c r="L17" s="17">
        <v>0</v>
      </c>
      <c r="M17" s="17">
        <v>0</v>
      </c>
      <c r="N17" s="17">
        <v>13</v>
      </c>
    </row>
    <row r="18" spans="1:14" x14ac:dyDescent="0.25">
      <c r="A18" s="22" t="s">
        <v>74</v>
      </c>
      <c r="B18" s="17">
        <v>110</v>
      </c>
      <c r="C18" s="17">
        <v>0</v>
      </c>
      <c r="D18" s="17">
        <v>8</v>
      </c>
      <c r="E18" s="17">
        <v>49</v>
      </c>
      <c r="F18" s="17">
        <v>20</v>
      </c>
      <c r="G18" s="17">
        <v>16</v>
      </c>
      <c r="H18" s="17">
        <v>5</v>
      </c>
      <c r="I18" s="17">
        <v>1</v>
      </c>
      <c r="J18" s="17">
        <v>1</v>
      </c>
      <c r="K18" s="17">
        <v>0</v>
      </c>
      <c r="L18" s="17">
        <v>0</v>
      </c>
      <c r="M18" s="17">
        <v>0</v>
      </c>
      <c r="N18" s="17">
        <v>10</v>
      </c>
    </row>
    <row r="19" spans="1:14" x14ac:dyDescent="0.25">
      <c r="A19" s="22" t="s">
        <v>75</v>
      </c>
      <c r="B19" s="17">
        <v>151</v>
      </c>
      <c r="C19" s="17">
        <v>0</v>
      </c>
      <c r="D19" s="17">
        <v>8</v>
      </c>
      <c r="E19" s="17">
        <v>52</v>
      </c>
      <c r="F19" s="17">
        <v>49</v>
      </c>
      <c r="G19" s="17">
        <v>22</v>
      </c>
      <c r="H19" s="17">
        <v>8</v>
      </c>
      <c r="I19" s="17">
        <v>3</v>
      </c>
      <c r="J19" s="17">
        <v>2</v>
      </c>
      <c r="K19" s="17">
        <v>0</v>
      </c>
      <c r="L19" s="17">
        <v>0</v>
      </c>
      <c r="M19" s="17">
        <v>0</v>
      </c>
      <c r="N19" s="17">
        <v>7</v>
      </c>
    </row>
    <row r="20" spans="1:14" x14ac:dyDescent="0.25">
      <c r="A20" s="22" t="s">
        <v>76</v>
      </c>
      <c r="B20" s="17">
        <v>176</v>
      </c>
      <c r="C20" s="17">
        <v>0</v>
      </c>
      <c r="D20" s="17">
        <v>9</v>
      </c>
      <c r="E20" s="17">
        <v>68</v>
      </c>
      <c r="F20" s="17">
        <v>44</v>
      </c>
      <c r="G20" s="17">
        <v>29</v>
      </c>
      <c r="H20" s="17">
        <v>13</v>
      </c>
      <c r="I20" s="17">
        <v>1</v>
      </c>
      <c r="J20" s="17">
        <v>0</v>
      </c>
      <c r="K20" s="17">
        <v>1</v>
      </c>
      <c r="L20" s="17">
        <v>0</v>
      </c>
      <c r="M20" s="17">
        <v>0</v>
      </c>
      <c r="N20" s="17">
        <v>11</v>
      </c>
    </row>
    <row r="21" spans="1:14" x14ac:dyDescent="0.25">
      <c r="A21" s="22" t="s">
        <v>77</v>
      </c>
      <c r="B21" s="17">
        <v>202</v>
      </c>
      <c r="C21" s="17">
        <v>0</v>
      </c>
      <c r="D21" s="17">
        <v>4</v>
      </c>
      <c r="E21" s="17">
        <v>59</v>
      </c>
      <c r="F21" s="17">
        <v>73</v>
      </c>
      <c r="G21" s="17">
        <v>36</v>
      </c>
      <c r="H21" s="17">
        <v>17</v>
      </c>
      <c r="I21" s="17">
        <v>5</v>
      </c>
      <c r="J21" s="17">
        <v>2</v>
      </c>
      <c r="K21" s="17">
        <v>0</v>
      </c>
      <c r="L21" s="17">
        <v>1</v>
      </c>
      <c r="M21" s="17">
        <v>0</v>
      </c>
      <c r="N21" s="17">
        <v>5</v>
      </c>
    </row>
    <row r="22" spans="1:14" x14ac:dyDescent="0.25">
      <c r="A22" s="22" t="s">
        <v>78</v>
      </c>
      <c r="B22" s="17">
        <v>261</v>
      </c>
      <c r="C22" s="17">
        <v>0</v>
      </c>
      <c r="D22" s="17">
        <v>1</v>
      </c>
      <c r="E22" s="17">
        <v>48</v>
      </c>
      <c r="F22" s="17">
        <v>114</v>
      </c>
      <c r="G22" s="17">
        <v>55</v>
      </c>
      <c r="H22" s="17">
        <v>24</v>
      </c>
      <c r="I22" s="17">
        <v>3</v>
      </c>
      <c r="J22" s="17">
        <v>1</v>
      </c>
      <c r="K22" s="17">
        <v>2</v>
      </c>
      <c r="L22" s="17">
        <v>0</v>
      </c>
      <c r="M22" s="17">
        <v>0</v>
      </c>
      <c r="N22" s="17">
        <v>13</v>
      </c>
    </row>
    <row r="23" spans="1:14" x14ac:dyDescent="0.25">
      <c r="A23" s="22" t="s">
        <v>79</v>
      </c>
      <c r="B23" s="17">
        <v>310</v>
      </c>
      <c r="C23" s="17">
        <v>0</v>
      </c>
      <c r="D23" s="17">
        <v>0</v>
      </c>
      <c r="E23" s="17">
        <v>46</v>
      </c>
      <c r="F23" s="17">
        <v>157</v>
      </c>
      <c r="G23" s="17">
        <v>72</v>
      </c>
      <c r="H23" s="17">
        <v>21</v>
      </c>
      <c r="I23" s="17">
        <v>4</v>
      </c>
      <c r="J23" s="17">
        <v>1</v>
      </c>
      <c r="K23" s="17">
        <v>0</v>
      </c>
      <c r="L23" s="17">
        <v>0</v>
      </c>
      <c r="M23" s="17">
        <v>0</v>
      </c>
      <c r="N23" s="17">
        <v>9</v>
      </c>
    </row>
    <row r="24" spans="1:14" x14ac:dyDescent="0.25">
      <c r="A24" s="22" t="s">
        <v>623</v>
      </c>
      <c r="B24" s="17">
        <v>324</v>
      </c>
      <c r="C24" s="17">
        <v>0</v>
      </c>
      <c r="D24" s="17">
        <v>2</v>
      </c>
      <c r="E24" s="17">
        <v>19</v>
      </c>
      <c r="F24" s="17">
        <v>178</v>
      </c>
      <c r="G24" s="17">
        <v>88</v>
      </c>
      <c r="H24" s="17">
        <v>20</v>
      </c>
      <c r="I24" s="17">
        <v>5</v>
      </c>
      <c r="J24" s="17">
        <v>2</v>
      </c>
      <c r="K24" s="17">
        <v>0</v>
      </c>
      <c r="L24" s="17">
        <v>0</v>
      </c>
      <c r="M24" s="17">
        <v>0</v>
      </c>
      <c r="N24" s="17">
        <v>10</v>
      </c>
    </row>
    <row r="25" spans="1:14" x14ac:dyDescent="0.25">
      <c r="A25" s="22" t="s">
        <v>81</v>
      </c>
      <c r="B25" s="17">
        <v>450</v>
      </c>
      <c r="C25" s="17">
        <v>0</v>
      </c>
      <c r="D25" s="17">
        <v>2</v>
      </c>
      <c r="E25" s="17">
        <v>19</v>
      </c>
      <c r="F25" s="17">
        <v>208</v>
      </c>
      <c r="G25" s="17">
        <v>152</v>
      </c>
      <c r="H25" s="17">
        <v>38</v>
      </c>
      <c r="I25" s="17">
        <v>13</v>
      </c>
      <c r="J25" s="17">
        <v>2</v>
      </c>
      <c r="K25" s="17">
        <v>0</v>
      </c>
      <c r="L25" s="17">
        <v>0</v>
      </c>
      <c r="M25" s="17">
        <v>0</v>
      </c>
      <c r="N25" s="17">
        <v>16</v>
      </c>
    </row>
    <row r="26" spans="1:14" x14ac:dyDescent="0.25">
      <c r="A26" s="22" t="s">
        <v>82</v>
      </c>
      <c r="B26" s="17">
        <v>485</v>
      </c>
      <c r="C26" s="17">
        <v>0</v>
      </c>
      <c r="D26" s="17">
        <v>1</v>
      </c>
      <c r="E26" s="17">
        <v>18</v>
      </c>
      <c r="F26" s="17">
        <v>187</v>
      </c>
      <c r="G26" s="17">
        <v>203</v>
      </c>
      <c r="H26" s="17">
        <v>48</v>
      </c>
      <c r="I26" s="17">
        <v>13</v>
      </c>
      <c r="J26" s="17">
        <v>4</v>
      </c>
      <c r="K26" s="17">
        <v>1</v>
      </c>
      <c r="L26" s="17">
        <v>0</v>
      </c>
      <c r="M26" s="17">
        <v>0</v>
      </c>
      <c r="N26" s="17">
        <v>10</v>
      </c>
    </row>
    <row r="27" spans="1:14" x14ac:dyDescent="0.25">
      <c r="A27" s="22" t="s">
        <v>83</v>
      </c>
      <c r="B27" s="17">
        <v>485</v>
      </c>
      <c r="C27" s="17">
        <v>0</v>
      </c>
      <c r="D27" s="17">
        <v>0</v>
      </c>
      <c r="E27" s="17">
        <v>16</v>
      </c>
      <c r="F27" s="17">
        <v>140</v>
      </c>
      <c r="G27" s="17">
        <v>245</v>
      </c>
      <c r="H27" s="17">
        <v>63</v>
      </c>
      <c r="I27" s="17">
        <v>11</v>
      </c>
      <c r="J27" s="17">
        <v>1</v>
      </c>
      <c r="K27" s="17">
        <v>3</v>
      </c>
      <c r="L27" s="17">
        <v>0</v>
      </c>
      <c r="M27" s="17">
        <v>0</v>
      </c>
      <c r="N27" s="17">
        <v>6</v>
      </c>
    </row>
    <row r="28" spans="1:14" x14ac:dyDescent="0.25">
      <c r="A28" s="22" t="s">
        <v>84</v>
      </c>
      <c r="B28" s="17">
        <v>501</v>
      </c>
      <c r="C28" s="17">
        <v>0</v>
      </c>
      <c r="D28" s="17">
        <v>3</v>
      </c>
      <c r="E28" s="17">
        <v>7</v>
      </c>
      <c r="F28" s="17">
        <v>100</v>
      </c>
      <c r="G28" s="17">
        <v>272</v>
      </c>
      <c r="H28" s="17">
        <v>81</v>
      </c>
      <c r="I28" s="17">
        <v>16</v>
      </c>
      <c r="J28" s="17">
        <v>7</v>
      </c>
      <c r="K28" s="17">
        <v>2</v>
      </c>
      <c r="L28" s="17">
        <v>1</v>
      </c>
      <c r="M28" s="17">
        <v>0</v>
      </c>
      <c r="N28" s="17">
        <v>12</v>
      </c>
    </row>
    <row r="29" spans="1:14" x14ac:dyDescent="0.25">
      <c r="A29" s="22" t="s">
        <v>85</v>
      </c>
      <c r="B29" s="17">
        <v>465</v>
      </c>
      <c r="C29" s="17">
        <v>0</v>
      </c>
      <c r="D29" s="17">
        <v>1</v>
      </c>
      <c r="E29" s="17">
        <v>5</v>
      </c>
      <c r="F29" s="17">
        <v>58</v>
      </c>
      <c r="G29" s="17">
        <v>264</v>
      </c>
      <c r="H29" s="17">
        <v>87</v>
      </c>
      <c r="I29" s="17">
        <v>26</v>
      </c>
      <c r="J29" s="17">
        <v>7</v>
      </c>
      <c r="K29" s="17">
        <v>0</v>
      </c>
      <c r="L29" s="17">
        <v>0</v>
      </c>
      <c r="M29" s="17">
        <v>1</v>
      </c>
      <c r="N29" s="17">
        <v>16</v>
      </c>
    </row>
    <row r="30" spans="1:14" x14ac:dyDescent="0.25">
      <c r="A30" s="22" t="s">
        <v>86</v>
      </c>
      <c r="B30" s="17">
        <v>456</v>
      </c>
      <c r="C30" s="17">
        <v>0</v>
      </c>
      <c r="D30" s="17">
        <v>1</v>
      </c>
      <c r="E30" s="17">
        <v>8</v>
      </c>
      <c r="F30" s="17">
        <v>50</v>
      </c>
      <c r="G30" s="17">
        <v>232</v>
      </c>
      <c r="H30" s="17">
        <v>101</v>
      </c>
      <c r="I30" s="17">
        <v>35</v>
      </c>
      <c r="J30" s="17">
        <v>8</v>
      </c>
      <c r="K30" s="17">
        <v>3</v>
      </c>
      <c r="L30" s="17">
        <v>1</v>
      </c>
      <c r="M30" s="17">
        <v>0</v>
      </c>
      <c r="N30" s="17">
        <v>17</v>
      </c>
    </row>
    <row r="31" spans="1:14" x14ac:dyDescent="0.25">
      <c r="A31" s="22" t="s">
        <v>87</v>
      </c>
      <c r="B31" s="17">
        <v>387</v>
      </c>
      <c r="C31" s="17">
        <v>0</v>
      </c>
      <c r="D31" s="17">
        <v>0</v>
      </c>
      <c r="E31" s="17">
        <v>5</v>
      </c>
      <c r="F31" s="17">
        <v>34</v>
      </c>
      <c r="G31" s="17">
        <v>184</v>
      </c>
      <c r="H31" s="17">
        <v>114</v>
      </c>
      <c r="I31" s="17">
        <v>29</v>
      </c>
      <c r="J31" s="17">
        <v>6</v>
      </c>
      <c r="K31" s="17">
        <v>2</v>
      </c>
      <c r="L31" s="17">
        <v>2</v>
      </c>
      <c r="M31" s="17">
        <v>1</v>
      </c>
      <c r="N31" s="17">
        <v>10</v>
      </c>
    </row>
    <row r="32" spans="1:14" x14ac:dyDescent="0.25">
      <c r="A32" s="22" t="s">
        <v>88</v>
      </c>
      <c r="B32" s="17">
        <v>316</v>
      </c>
      <c r="C32" s="17">
        <v>0</v>
      </c>
      <c r="D32" s="17">
        <v>1</v>
      </c>
      <c r="E32" s="17">
        <v>6</v>
      </c>
      <c r="F32" s="17">
        <v>24</v>
      </c>
      <c r="G32" s="17">
        <v>108</v>
      </c>
      <c r="H32" s="17">
        <v>125</v>
      </c>
      <c r="I32" s="17">
        <v>29</v>
      </c>
      <c r="J32" s="17">
        <v>5</v>
      </c>
      <c r="K32" s="17">
        <v>1</v>
      </c>
      <c r="L32" s="17">
        <v>1</v>
      </c>
      <c r="M32" s="17">
        <v>0</v>
      </c>
      <c r="N32" s="17">
        <v>16</v>
      </c>
    </row>
    <row r="33" spans="1:14" x14ac:dyDescent="0.25">
      <c r="A33" s="22" t="s">
        <v>89</v>
      </c>
      <c r="B33" s="17">
        <v>239</v>
      </c>
      <c r="C33" s="17">
        <v>0</v>
      </c>
      <c r="D33" s="17">
        <v>0</v>
      </c>
      <c r="E33" s="17">
        <v>2</v>
      </c>
      <c r="F33" s="17">
        <v>12</v>
      </c>
      <c r="G33" s="17">
        <v>56</v>
      </c>
      <c r="H33" s="17">
        <v>112</v>
      </c>
      <c r="I33" s="17">
        <v>35</v>
      </c>
      <c r="J33" s="17">
        <v>3</v>
      </c>
      <c r="K33" s="17">
        <v>0</v>
      </c>
      <c r="L33" s="17">
        <v>0</v>
      </c>
      <c r="M33" s="17">
        <v>0</v>
      </c>
      <c r="N33" s="17">
        <v>19</v>
      </c>
    </row>
    <row r="34" spans="1:14" x14ac:dyDescent="0.25">
      <c r="A34" s="22" t="s">
        <v>90</v>
      </c>
      <c r="B34" s="17">
        <v>149</v>
      </c>
      <c r="C34" s="17">
        <v>0</v>
      </c>
      <c r="D34" s="17">
        <v>0</v>
      </c>
      <c r="E34" s="17">
        <v>2</v>
      </c>
      <c r="F34" s="17">
        <v>5</v>
      </c>
      <c r="G34" s="17">
        <v>35</v>
      </c>
      <c r="H34" s="17">
        <v>67</v>
      </c>
      <c r="I34" s="17">
        <v>22</v>
      </c>
      <c r="J34" s="17">
        <v>5</v>
      </c>
      <c r="K34" s="17">
        <v>0</v>
      </c>
      <c r="L34" s="17">
        <v>0</v>
      </c>
      <c r="M34" s="17">
        <v>0</v>
      </c>
      <c r="N34" s="17">
        <v>13</v>
      </c>
    </row>
    <row r="35" spans="1:14" x14ac:dyDescent="0.25">
      <c r="A35" s="22" t="s">
        <v>91</v>
      </c>
      <c r="B35" s="17">
        <v>102</v>
      </c>
      <c r="C35" s="17">
        <v>0</v>
      </c>
      <c r="D35" s="17">
        <v>0</v>
      </c>
      <c r="E35" s="17">
        <v>2</v>
      </c>
      <c r="F35" s="17">
        <v>4</v>
      </c>
      <c r="G35" s="17">
        <v>26</v>
      </c>
      <c r="H35" s="17">
        <v>36</v>
      </c>
      <c r="I35" s="17">
        <v>15</v>
      </c>
      <c r="J35" s="17">
        <v>9</v>
      </c>
      <c r="K35" s="17">
        <v>0</v>
      </c>
      <c r="L35" s="17">
        <v>0</v>
      </c>
      <c r="M35" s="17">
        <v>0</v>
      </c>
      <c r="N35" s="17">
        <v>10</v>
      </c>
    </row>
    <row r="36" spans="1:14" x14ac:dyDescent="0.25">
      <c r="A36" s="22" t="s">
        <v>92</v>
      </c>
      <c r="B36" s="17">
        <v>63</v>
      </c>
      <c r="C36" s="17">
        <v>0</v>
      </c>
      <c r="D36" s="17">
        <v>0</v>
      </c>
      <c r="E36" s="17">
        <v>1</v>
      </c>
      <c r="F36" s="17">
        <v>2</v>
      </c>
      <c r="G36" s="17">
        <v>10</v>
      </c>
      <c r="H36" s="17">
        <v>28</v>
      </c>
      <c r="I36" s="17">
        <v>14</v>
      </c>
      <c r="J36" s="17">
        <v>3</v>
      </c>
      <c r="K36" s="17">
        <v>1</v>
      </c>
      <c r="L36" s="17">
        <v>0</v>
      </c>
      <c r="M36" s="17">
        <v>0</v>
      </c>
      <c r="N36" s="17">
        <v>4</v>
      </c>
    </row>
    <row r="37" spans="1:14" x14ac:dyDescent="0.25">
      <c r="A37" s="22" t="s">
        <v>93</v>
      </c>
      <c r="B37" s="17">
        <v>40</v>
      </c>
      <c r="C37" s="17">
        <v>0</v>
      </c>
      <c r="D37" s="17">
        <v>0</v>
      </c>
      <c r="E37" s="17">
        <v>1</v>
      </c>
      <c r="F37" s="17">
        <v>1</v>
      </c>
      <c r="G37" s="17">
        <v>7</v>
      </c>
      <c r="H37" s="17">
        <v>8</v>
      </c>
      <c r="I37" s="17">
        <v>13</v>
      </c>
      <c r="J37" s="17">
        <v>4</v>
      </c>
      <c r="K37" s="17">
        <v>1</v>
      </c>
      <c r="L37" s="17">
        <v>0</v>
      </c>
      <c r="M37" s="17">
        <v>0</v>
      </c>
      <c r="N37" s="17">
        <v>5</v>
      </c>
    </row>
    <row r="38" spans="1:14" x14ac:dyDescent="0.25">
      <c r="A38" s="22" t="s">
        <v>94</v>
      </c>
      <c r="B38" s="17">
        <v>22</v>
      </c>
      <c r="C38" s="17">
        <v>0</v>
      </c>
      <c r="D38" s="17">
        <v>0</v>
      </c>
      <c r="E38" s="17">
        <v>1</v>
      </c>
      <c r="F38" s="17">
        <v>1</v>
      </c>
      <c r="G38" s="17">
        <v>2</v>
      </c>
      <c r="H38" s="17">
        <v>6</v>
      </c>
      <c r="I38" s="17">
        <v>7</v>
      </c>
      <c r="J38" s="17">
        <v>0</v>
      </c>
      <c r="K38" s="17">
        <v>0</v>
      </c>
      <c r="L38" s="17">
        <v>0</v>
      </c>
      <c r="M38" s="17">
        <v>1</v>
      </c>
      <c r="N38" s="17">
        <v>4</v>
      </c>
    </row>
    <row r="39" spans="1:14" x14ac:dyDescent="0.25">
      <c r="A39" s="22" t="s">
        <v>95</v>
      </c>
      <c r="B39" s="17">
        <v>26</v>
      </c>
      <c r="C39" s="17">
        <v>0</v>
      </c>
      <c r="D39" s="17">
        <v>0</v>
      </c>
      <c r="E39" s="17">
        <v>0</v>
      </c>
      <c r="F39" s="17">
        <v>1</v>
      </c>
      <c r="G39" s="17">
        <v>1</v>
      </c>
      <c r="H39" s="17">
        <v>6</v>
      </c>
      <c r="I39" s="17">
        <v>9</v>
      </c>
      <c r="J39" s="17">
        <v>2</v>
      </c>
      <c r="K39" s="17">
        <v>1</v>
      </c>
      <c r="L39" s="17">
        <v>0</v>
      </c>
      <c r="M39" s="17">
        <v>0</v>
      </c>
      <c r="N39" s="17">
        <v>6</v>
      </c>
    </row>
    <row r="40" spans="1:14" x14ac:dyDescent="0.25">
      <c r="A40" s="22" t="s">
        <v>96</v>
      </c>
      <c r="B40" s="17">
        <v>8</v>
      </c>
      <c r="C40" s="17">
        <v>0</v>
      </c>
      <c r="D40" s="17">
        <v>0</v>
      </c>
      <c r="E40" s="17">
        <v>0</v>
      </c>
      <c r="F40" s="17">
        <v>1</v>
      </c>
      <c r="G40" s="17">
        <v>2</v>
      </c>
      <c r="H40" s="17">
        <v>2</v>
      </c>
      <c r="I40" s="17">
        <v>1</v>
      </c>
      <c r="J40" s="17">
        <v>2</v>
      </c>
      <c r="K40" s="17">
        <v>0</v>
      </c>
      <c r="L40" s="17">
        <v>0</v>
      </c>
      <c r="M40" s="17">
        <v>0</v>
      </c>
      <c r="N40" s="17">
        <v>0</v>
      </c>
    </row>
    <row r="41" spans="1:14" x14ac:dyDescent="0.25">
      <c r="A41" s="22" t="s">
        <v>97</v>
      </c>
      <c r="B41" s="17">
        <v>7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3</v>
      </c>
      <c r="J41" s="17">
        <v>3</v>
      </c>
      <c r="K41" s="17">
        <v>0</v>
      </c>
      <c r="L41" s="17">
        <v>0</v>
      </c>
      <c r="M41" s="17">
        <v>0</v>
      </c>
      <c r="N41" s="17">
        <v>1</v>
      </c>
    </row>
    <row r="42" spans="1:14" x14ac:dyDescent="0.25">
      <c r="A42" s="22" t="s">
        <v>98</v>
      </c>
      <c r="B42" s="17">
        <v>2</v>
      </c>
      <c r="C42" s="17">
        <v>0</v>
      </c>
      <c r="D42" s="17">
        <v>0</v>
      </c>
      <c r="E42" s="17">
        <v>0</v>
      </c>
      <c r="F42" s="17">
        <v>0</v>
      </c>
      <c r="G42" s="17">
        <v>2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</row>
    <row r="43" spans="1:14" x14ac:dyDescent="0.25">
      <c r="A43" s="22" t="s">
        <v>256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5" spans="1:14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x14ac:dyDescent="0.2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2:14" x14ac:dyDescent="0.2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2:14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2:14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2:14" x14ac:dyDescent="0.2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2:14" x14ac:dyDescent="0.2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2:14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4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2:14" x14ac:dyDescent="0.2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2:14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2:14" x14ac:dyDescent="0.2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2:14" x14ac:dyDescent="0.2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2:14" x14ac:dyDescent="0.25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2:14" x14ac:dyDescent="0.2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2:14" x14ac:dyDescent="0.2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2:14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2:14" x14ac:dyDescent="0.2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2:14" x14ac:dyDescent="0.2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2:14" x14ac:dyDescent="0.2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2:14" x14ac:dyDescent="0.25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2:14" x14ac:dyDescent="0.2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2:14" x14ac:dyDescent="0.2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2:14" x14ac:dyDescent="0.25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2:14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2:14" x14ac:dyDescent="0.25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2:14" x14ac:dyDescent="0.25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2:14" x14ac:dyDescent="0.2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2:14" x14ac:dyDescent="0.25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2:14" x14ac:dyDescent="0.2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2:14" x14ac:dyDescent="0.2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2:14" x14ac:dyDescent="0.2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2:14" x14ac:dyDescent="0.2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2:14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2:14" x14ac:dyDescent="0.2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2:14" x14ac:dyDescent="0.25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pageSetUpPr fitToPage="1"/>
  </sheetPr>
  <dimension ref="A1:X84"/>
  <sheetViews>
    <sheetView workbookViewId="0"/>
  </sheetViews>
  <sheetFormatPr baseColWidth="10" defaultColWidth="11.44140625" defaultRowHeight="13.2" x14ac:dyDescent="0.25"/>
  <cols>
    <col min="1" max="1" width="8.6640625" style="9" customWidth="1"/>
    <col min="2" max="2" width="13.33203125" style="9" customWidth="1"/>
    <col min="3" max="5" width="7.6640625" style="9" customWidth="1"/>
    <col min="6" max="6" width="3.109375" style="9" customWidth="1"/>
    <col min="7" max="7" width="8.6640625" style="9" customWidth="1"/>
    <col min="8" max="11" width="7.6640625" style="9" customWidth="1"/>
    <col min="12" max="12" width="3.33203125" style="9" customWidth="1"/>
    <col min="13" max="13" width="8.6640625" style="9" customWidth="1"/>
    <col min="14" max="17" width="7.6640625" style="9" customWidth="1"/>
    <col min="18" max="18" width="3.33203125" style="9" customWidth="1"/>
    <col min="19" max="16384" width="11.44140625" style="9"/>
  </cols>
  <sheetData>
    <row r="1" spans="1:24" s="11" customFormat="1" x14ac:dyDescent="0.25">
      <c r="A1" s="10" t="s">
        <v>642</v>
      </c>
      <c r="B1" s="10"/>
    </row>
    <row r="2" spans="1:24" s="11" customFormat="1" x14ac:dyDescent="0.25">
      <c r="A2" s="12" t="s">
        <v>643</v>
      </c>
      <c r="B2" s="12"/>
    </row>
    <row r="3" spans="1:24" s="11" customFormat="1" x14ac:dyDescent="0.25"/>
    <row r="4" spans="1:24" s="11" customFormat="1" ht="18.75" customHeight="1" x14ac:dyDescent="0.25">
      <c r="A4" s="13"/>
      <c r="B4" s="13"/>
      <c r="C4" s="15" t="s">
        <v>224</v>
      </c>
      <c r="D4" s="15" t="s">
        <v>229</v>
      </c>
      <c r="E4" s="15" t="s">
        <v>230</v>
      </c>
      <c r="G4" s="13"/>
      <c r="H4" s="13"/>
      <c r="I4" s="15" t="s">
        <v>224</v>
      </c>
      <c r="J4" s="15" t="s">
        <v>229</v>
      </c>
      <c r="K4" s="15" t="s">
        <v>230</v>
      </c>
      <c r="M4" s="13"/>
      <c r="N4" s="13"/>
      <c r="O4" s="15" t="s">
        <v>224</v>
      </c>
      <c r="P4" s="15" t="s">
        <v>229</v>
      </c>
      <c r="Q4" s="15" t="s">
        <v>230</v>
      </c>
      <c r="T4" s="9"/>
      <c r="U4" s="9"/>
      <c r="V4" s="9"/>
      <c r="W4" s="9"/>
      <c r="X4" s="9"/>
    </row>
    <row r="5" spans="1:24" x14ac:dyDescent="0.25">
      <c r="A5" s="149" t="s">
        <v>374</v>
      </c>
      <c r="B5" s="123">
        <v>2017</v>
      </c>
      <c r="C5" s="121">
        <v>19</v>
      </c>
      <c r="D5" s="121">
        <v>12</v>
      </c>
      <c r="E5" s="121">
        <v>7</v>
      </c>
      <c r="G5" s="149" t="s">
        <v>404</v>
      </c>
      <c r="H5" s="123">
        <v>1981</v>
      </c>
      <c r="I5" s="121">
        <v>6</v>
      </c>
      <c r="J5" s="121">
        <v>5</v>
      </c>
      <c r="K5" s="121">
        <v>1</v>
      </c>
      <c r="M5" s="149" t="s">
        <v>795</v>
      </c>
      <c r="N5" s="123">
        <v>1945</v>
      </c>
      <c r="O5" s="121">
        <v>55</v>
      </c>
      <c r="P5" s="121">
        <v>34</v>
      </c>
      <c r="Q5" s="121">
        <v>21</v>
      </c>
    </row>
    <row r="6" spans="1:24" x14ac:dyDescent="0.25">
      <c r="A6" s="149"/>
      <c r="B6" s="123">
        <v>2016</v>
      </c>
      <c r="C6" s="121">
        <v>2</v>
      </c>
      <c r="D6" s="121">
        <v>2</v>
      </c>
      <c r="E6" s="121">
        <v>0</v>
      </c>
      <c r="G6" s="149"/>
      <c r="H6" s="123">
        <v>1980</v>
      </c>
      <c r="I6" s="121">
        <v>4</v>
      </c>
      <c r="J6" s="121">
        <v>3</v>
      </c>
      <c r="K6" s="121">
        <v>1</v>
      </c>
      <c r="M6" s="149"/>
      <c r="N6" s="123">
        <v>1944</v>
      </c>
      <c r="O6" s="121">
        <v>59</v>
      </c>
      <c r="P6" s="121">
        <v>40</v>
      </c>
      <c r="Q6" s="121">
        <v>19</v>
      </c>
    </row>
    <row r="7" spans="1:24" x14ac:dyDescent="0.25">
      <c r="A7" s="149" t="s">
        <v>464</v>
      </c>
      <c r="B7" s="123">
        <v>2016</v>
      </c>
      <c r="C7" s="121">
        <v>1</v>
      </c>
      <c r="D7" s="121">
        <v>0</v>
      </c>
      <c r="E7" s="121">
        <v>1</v>
      </c>
      <c r="G7" s="149" t="s">
        <v>405</v>
      </c>
      <c r="H7" s="123">
        <v>1980</v>
      </c>
      <c r="I7" s="121">
        <v>3</v>
      </c>
      <c r="J7" s="121">
        <v>1</v>
      </c>
      <c r="K7" s="121">
        <v>2</v>
      </c>
      <c r="M7" s="149" t="s">
        <v>796</v>
      </c>
      <c r="N7" s="123">
        <v>1944</v>
      </c>
      <c r="O7" s="121">
        <v>56</v>
      </c>
      <c r="P7" s="121">
        <v>38</v>
      </c>
      <c r="Q7" s="121">
        <v>18</v>
      </c>
    </row>
    <row r="8" spans="1:24" x14ac:dyDescent="0.25">
      <c r="A8" s="149"/>
      <c r="B8" s="123">
        <v>2015</v>
      </c>
      <c r="C8" s="121">
        <v>0</v>
      </c>
      <c r="D8" s="121">
        <v>0</v>
      </c>
      <c r="E8" s="121">
        <v>0</v>
      </c>
      <c r="G8" s="149"/>
      <c r="H8" s="123">
        <v>1979</v>
      </c>
      <c r="I8" s="121">
        <v>6</v>
      </c>
      <c r="J8" s="121">
        <v>2</v>
      </c>
      <c r="K8" s="121">
        <v>4</v>
      </c>
      <c r="M8" s="149"/>
      <c r="N8" s="123">
        <v>1943</v>
      </c>
      <c r="O8" s="121">
        <v>75</v>
      </c>
      <c r="P8" s="121">
        <v>54</v>
      </c>
      <c r="Q8" s="121">
        <v>21</v>
      </c>
    </row>
    <row r="9" spans="1:24" x14ac:dyDescent="0.25">
      <c r="A9" s="149" t="s">
        <v>376</v>
      </c>
      <c r="B9" s="123">
        <v>2015</v>
      </c>
      <c r="C9" s="121">
        <v>0</v>
      </c>
      <c r="D9" s="121">
        <v>0</v>
      </c>
      <c r="E9" s="121">
        <v>0</v>
      </c>
      <c r="G9" s="149" t="s">
        <v>406</v>
      </c>
      <c r="H9" s="123">
        <v>1979</v>
      </c>
      <c r="I9" s="121">
        <v>3</v>
      </c>
      <c r="J9" s="121">
        <v>2</v>
      </c>
      <c r="K9" s="121">
        <v>1</v>
      </c>
      <c r="M9" s="149" t="s">
        <v>797</v>
      </c>
      <c r="N9" s="123">
        <v>1944</v>
      </c>
      <c r="O9" s="121">
        <v>61</v>
      </c>
      <c r="P9" s="121">
        <v>43</v>
      </c>
      <c r="Q9" s="121">
        <v>18</v>
      </c>
    </row>
    <row r="10" spans="1:24" x14ac:dyDescent="0.25">
      <c r="A10" s="149"/>
      <c r="B10" s="123">
        <v>2014</v>
      </c>
      <c r="C10" s="121">
        <v>0</v>
      </c>
      <c r="D10" s="121">
        <v>0</v>
      </c>
      <c r="E10" s="121">
        <v>0</v>
      </c>
      <c r="G10" s="149"/>
      <c r="H10" s="123">
        <v>1978</v>
      </c>
      <c r="I10" s="121">
        <v>4</v>
      </c>
      <c r="J10" s="121">
        <v>3</v>
      </c>
      <c r="K10" s="121">
        <v>1</v>
      </c>
      <c r="M10" s="149"/>
      <c r="N10" s="123">
        <v>1943</v>
      </c>
      <c r="O10" s="121">
        <v>71</v>
      </c>
      <c r="P10" s="121">
        <v>49</v>
      </c>
      <c r="Q10" s="121">
        <v>22</v>
      </c>
    </row>
    <row r="11" spans="1:24" x14ac:dyDescent="0.25">
      <c r="A11" s="149" t="s">
        <v>377</v>
      </c>
      <c r="B11" s="123">
        <v>2014</v>
      </c>
      <c r="C11" s="121">
        <v>0</v>
      </c>
      <c r="D11" s="121">
        <v>0</v>
      </c>
      <c r="E11" s="121">
        <v>0</v>
      </c>
      <c r="G11" s="149" t="s">
        <v>407</v>
      </c>
      <c r="H11" s="123">
        <v>1978</v>
      </c>
      <c r="I11" s="121">
        <v>5</v>
      </c>
      <c r="J11" s="121">
        <v>3</v>
      </c>
      <c r="K11" s="121">
        <v>2</v>
      </c>
      <c r="M11" s="149" t="s">
        <v>798</v>
      </c>
      <c r="N11" s="123">
        <v>1944</v>
      </c>
      <c r="O11" s="121">
        <v>65</v>
      </c>
      <c r="P11" s="121">
        <v>43</v>
      </c>
      <c r="Q11" s="121">
        <v>22</v>
      </c>
    </row>
    <row r="12" spans="1:24" x14ac:dyDescent="0.25">
      <c r="A12" s="149"/>
      <c r="B12" s="123">
        <v>2013</v>
      </c>
      <c r="C12" s="121">
        <v>0</v>
      </c>
      <c r="D12" s="121">
        <v>0</v>
      </c>
      <c r="E12" s="121">
        <v>0</v>
      </c>
      <c r="G12" s="149"/>
      <c r="H12" s="123">
        <v>1977</v>
      </c>
      <c r="I12" s="121">
        <v>3</v>
      </c>
      <c r="J12" s="121">
        <v>2</v>
      </c>
      <c r="K12" s="121">
        <v>1</v>
      </c>
      <c r="M12" s="149"/>
      <c r="N12" s="123">
        <v>1943</v>
      </c>
      <c r="O12" s="121">
        <v>64</v>
      </c>
      <c r="P12" s="121">
        <v>42</v>
      </c>
      <c r="Q12" s="121">
        <v>22</v>
      </c>
    </row>
    <row r="13" spans="1:24" x14ac:dyDescent="0.25">
      <c r="A13" s="149" t="s">
        <v>378</v>
      </c>
      <c r="B13" s="123">
        <v>2013</v>
      </c>
      <c r="C13" s="121">
        <v>0</v>
      </c>
      <c r="D13" s="121">
        <v>0</v>
      </c>
      <c r="E13" s="121">
        <v>0</v>
      </c>
      <c r="G13" s="149" t="s">
        <v>408</v>
      </c>
      <c r="H13" s="123">
        <v>1977</v>
      </c>
      <c r="I13" s="121">
        <v>1</v>
      </c>
      <c r="J13" s="121">
        <v>1</v>
      </c>
      <c r="K13" s="121">
        <v>0</v>
      </c>
      <c r="M13" s="149" t="s">
        <v>799</v>
      </c>
      <c r="N13" s="123">
        <v>1941</v>
      </c>
      <c r="O13" s="121">
        <v>83</v>
      </c>
      <c r="P13" s="121">
        <v>60</v>
      </c>
      <c r="Q13" s="121">
        <v>23</v>
      </c>
    </row>
    <row r="14" spans="1:24" x14ac:dyDescent="0.25">
      <c r="A14" s="149"/>
      <c r="B14" s="123">
        <v>2012</v>
      </c>
      <c r="C14" s="121">
        <v>1</v>
      </c>
      <c r="D14" s="121">
        <v>1</v>
      </c>
      <c r="E14" s="121">
        <v>0</v>
      </c>
      <c r="G14" s="149"/>
      <c r="H14" s="123">
        <v>1976</v>
      </c>
      <c r="I14" s="121">
        <v>3</v>
      </c>
      <c r="J14" s="121">
        <v>2</v>
      </c>
      <c r="K14" s="121">
        <v>1</v>
      </c>
      <c r="M14" s="149"/>
      <c r="N14" s="123">
        <v>1940</v>
      </c>
      <c r="O14" s="121">
        <v>79</v>
      </c>
      <c r="P14" s="121">
        <v>45</v>
      </c>
      <c r="Q14" s="121">
        <v>34</v>
      </c>
    </row>
    <row r="15" spans="1:24" x14ac:dyDescent="0.25">
      <c r="A15" s="149" t="s">
        <v>379</v>
      </c>
      <c r="B15" s="123">
        <v>2012</v>
      </c>
      <c r="C15" s="121">
        <v>1</v>
      </c>
      <c r="D15" s="121">
        <v>1</v>
      </c>
      <c r="E15" s="121">
        <v>0</v>
      </c>
      <c r="G15" s="149" t="s">
        <v>409</v>
      </c>
      <c r="H15" s="123">
        <v>1976</v>
      </c>
      <c r="I15" s="121">
        <v>3</v>
      </c>
      <c r="J15" s="121">
        <v>1</v>
      </c>
      <c r="K15" s="121">
        <v>2</v>
      </c>
      <c r="M15" s="149" t="s">
        <v>800</v>
      </c>
      <c r="N15" s="123">
        <v>1940</v>
      </c>
      <c r="O15" s="121">
        <v>114</v>
      </c>
      <c r="P15" s="121">
        <v>65</v>
      </c>
      <c r="Q15" s="121">
        <v>49</v>
      </c>
    </row>
    <row r="16" spans="1:24" x14ac:dyDescent="0.25">
      <c r="A16" s="149"/>
      <c r="B16" s="123">
        <v>2011</v>
      </c>
      <c r="C16" s="121">
        <v>0</v>
      </c>
      <c r="D16" s="121">
        <v>0</v>
      </c>
      <c r="E16" s="121">
        <v>0</v>
      </c>
      <c r="G16" s="149"/>
      <c r="H16" s="123">
        <v>1975</v>
      </c>
      <c r="I16" s="121">
        <v>5</v>
      </c>
      <c r="J16" s="121">
        <v>3</v>
      </c>
      <c r="K16" s="121">
        <v>2</v>
      </c>
      <c r="M16" s="149"/>
      <c r="N16" s="123">
        <v>1939</v>
      </c>
      <c r="O16" s="121">
        <v>57</v>
      </c>
      <c r="P16" s="121">
        <v>38</v>
      </c>
      <c r="Q16" s="121">
        <v>19</v>
      </c>
    </row>
    <row r="17" spans="1:17" x14ac:dyDescent="0.25">
      <c r="A17" s="149" t="s">
        <v>380</v>
      </c>
      <c r="B17" s="123">
        <v>2011</v>
      </c>
      <c r="C17" s="121">
        <v>0</v>
      </c>
      <c r="D17" s="121">
        <v>0</v>
      </c>
      <c r="E17" s="121">
        <v>0</v>
      </c>
      <c r="G17" s="149" t="s">
        <v>410</v>
      </c>
      <c r="H17" s="123">
        <v>1975</v>
      </c>
      <c r="I17" s="121">
        <v>5</v>
      </c>
      <c r="J17" s="121">
        <v>4</v>
      </c>
      <c r="K17" s="121">
        <v>1</v>
      </c>
      <c r="M17" s="149" t="s">
        <v>801</v>
      </c>
      <c r="N17" s="123">
        <v>1939</v>
      </c>
      <c r="O17" s="121">
        <v>64</v>
      </c>
      <c r="P17" s="121">
        <v>31</v>
      </c>
      <c r="Q17" s="121">
        <v>33</v>
      </c>
    </row>
    <row r="18" spans="1:17" x14ac:dyDescent="0.25">
      <c r="A18" s="149"/>
      <c r="B18" s="123">
        <v>2010</v>
      </c>
      <c r="C18" s="121">
        <v>0</v>
      </c>
      <c r="D18" s="121">
        <v>0</v>
      </c>
      <c r="E18" s="121">
        <v>0</v>
      </c>
      <c r="G18" s="149"/>
      <c r="H18" s="123">
        <v>1974</v>
      </c>
      <c r="I18" s="121">
        <v>10</v>
      </c>
      <c r="J18" s="121">
        <v>7</v>
      </c>
      <c r="K18" s="121">
        <v>3</v>
      </c>
      <c r="M18" s="149"/>
      <c r="N18" s="123">
        <v>1938</v>
      </c>
      <c r="O18" s="121">
        <v>84</v>
      </c>
      <c r="P18" s="121">
        <v>45</v>
      </c>
      <c r="Q18" s="121">
        <v>39</v>
      </c>
    </row>
    <row r="19" spans="1:17" x14ac:dyDescent="0.25">
      <c r="A19" s="149" t="s">
        <v>381</v>
      </c>
      <c r="B19" s="123">
        <v>2010</v>
      </c>
      <c r="C19" s="121">
        <v>0</v>
      </c>
      <c r="D19" s="121">
        <v>0</v>
      </c>
      <c r="E19" s="121">
        <v>0</v>
      </c>
      <c r="G19" s="149" t="s">
        <v>411</v>
      </c>
      <c r="H19" s="123">
        <v>1974</v>
      </c>
      <c r="I19" s="121">
        <v>7</v>
      </c>
      <c r="J19" s="121">
        <v>6</v>
      </c>
      <c r="K19" s="121">
        <v>1</v>
      </c>
      <c r="M19" s="149" t="s">
        <v>802</v>
      </c>
      <c r="N19" s="123">
        <v>1938</v>
      </c>
      <c r="O19" s="121">
        <v>111</v>
      </c>
      <c r="P19" s="121">
        <v>63</v>
      </c>
      <c r="Q19" s="121">
        <v>48</v>
      </c>
    </row>
    <row r="20" spans="1:17" x14ac:dyDescent="0.25">
      <c r="A20" s="149"/>
      <c r="B20" s="123">
        <v>2009</v>
      </c>
      <c r="C20" s="121">
        <v>0</v>
      </c>
      <c r="D20" s="121">
        <v>0</v>
      </c>
      <c r="E20" s="121">
        <v>0</v>
      </c>
      <c r="G20" s="149"/>
      <c r="H20" s="123">
        <v>1973</v>
      </c>
      <c r="I20" s="121">
        <v>6</v>
      </c>
      <c r="J20" s="121">
        <v>3</v>
      </c>
      <c r="K20" s="121">
        <v>3</v>
      </c>
      <c r="M20" s="149"/>
      <c r="N20" s="123">
        <v>1937</v>
      </c>
      <c r="O20" s="121">
        <v>98</v>
      </c>
      <c r="P20" s="121">
        <v>46</v>
      </c>
      <c r="Q20" s="121">
        <v>52</v>
      </c>
    </row>
    <row r="21" spans="1:17" x14ac:dyDescent="0.25">
      <c r="A21" s="149" t="s">
        <v>382</v>
      </c>
      <c r="B21" s="123">
        <v>2009</v>
      </c>
      <c r="C21" s="121">
        <v>0</v>
      </c>
      <c r="D21" s="121">
        <v>0</v>
      </c>
      <c r="E21" s="121">
        <v>0</v>
      </c>
      <c r="G21" s="149" t="s">
        <v>412</v>
      </c>
      <c r="H21" s="123">
        <v>1973</v>
      </c>
      <c r="I21" s="121">
        <v>7</v>
      </c>
      <c r="J21" s="121">
        <v>5</v>
      </c>
      <c r="K21" s="121">
        <v>2</v>
      </c>
      <c r="M21" s="149" t="s">
        <v>803</v>
      </c>
      <c r="N21" s="123">
        <v>1937</v>
      </c>
      <c r="O21" s="121">
        <v>104</v>
      </c>
      <c r="P21" s="121">
        <v>61</v>
      </c>
      <c r="Q21" s="121">
        <v>43</v>
      </c>
    </row>
    <row r="22" spans="1:17" x14ac:dyDescent="0.25">
      <c r="A22" s="149"/>
      <c r="B22" s="123">
        <v>2008</v>
      </c>
      <c r="C22" s="121">
        <v>0</v>
      </c>
      <c r="D22" s="121">
        <v>0</v>
      </c>
      <c r="E22" s="121">
        <v>0</v>
      </c>
      <c r="G22" s="149"/>
      <c r="H22" s="123">
        <v>1972</v>
      </c>
      <c r="I22" s="121">
        <v>15</v>
      </c>
      <c r="J22" s="121">
        <v>10</v>
      </c>
      <c r="K22" s="121">
        <v>5</v>
      </c>
      <c r="M22" s="149"/>
      <c r="N22" s="123">
        <v>1936</v>
      </c>
      <c r="O22" s="121">
        <v>127</v>
      </c>
      <c r="P22" s="121">
        <v>80</v>
      </c>
      <c r="Q22" s="121">
        <v>47</v>
      </c>
    </row>
    <row r="23" spans="1:17" x14ac:dyDescent="0.25">
      <c r="A23" s="149" t="s">
        <v>383</v>
      </c>
      <c r="B23" s="123">
        <v>2008</v>
      </c>
      <c r="C23" s="121">
        <v>0</v>
      </c>
      <c r="D23" s="121">
        <v>0</v>
      </c>
      <c r="E23" s="121">
        <v>0</v>
      </c>
      <c r="G23" s="149" t="s">
        <v>413</v>
      </c>
      <c r="H23" s="123">
        <v>1972</v>
      </c>
      <c r="I23" s="121">
        <v>13</v>
      </c>
      <c r="J23" s="121">
        <v>6</v>
      </c>
      <c r="K23" s="121">
        <v>7</v>
      </c>
      <c r="M23" s="149" t="s">
        <v>804</v>
      </c>
      <c r="N23" s="123">
        <v>1936</v>
      </c>
      <c r="O23" s="121">
        <v>98</v>
      </c>
      <c r="P23" s="121">
        <v>53</v>
      </c>
      <c r="Q23" s="121">
        <v>45</v>
      </c>
    </row>
    <row r="24" spans="1:17" x14ac:dyDescent="0.25">
      <c r="A24" s="149"/>
      <c r="B24" s="123">
        <v>2007</v>
      </c>
      <c r="C24" s="121">
        <v>0</v>
      </c>
      <c r="D24" s="121">
        <v>0</v>
      </c>
      <c r="E24" s="121">
        <v>0</v>
      </c>
      <c r="G24" s="149"/>
      <c r="H24" s="123">
        <v>1971</v>
      </c>
      <c r="I24" s="121">
        <v>7</v>
      </c>
      <c r="J24" s="121">
        <v>5</v>
      </c>
      <c r="K24" s="121">
        <v>2</v>
      </c>
      <c r="M24" s="149"/>
      <c r="N24" s="123">
        <v>1935</v>
      </c>
      <c r="O24" s="121">
        <v>119</v>
      </c>
      <c r="P24" s="121">
        <v>63</v>
      </c>
      <c r="Q24" s="121">
        <v>56</v>
      </c>
    </row>
    <row r="25" spans="1:17" x14ac:dyDescent="0.25">
      <c r="A25" s="149" t="s">
        <v>384</v>
      </c>
      <c r="B25" s="123">
        <v>2007</v>
      </c>
      <c r="C25" s="121">
        <v>0</v>
      </c>
      <c r="D25" s="121">
        <v>0</v>
      </c>
      <c r="E25" s="121">
        <v>0</v>
      </c>
      <c r="G25" s="149" t="s">
        <v>414</v>
      </c>
      <c r="H25" s="123">
        <v>1971</v>
      </c>
      <c r="I25" s="121">
        <v>14</v>
      </c>
      <c r="J25" s="121">
        <v>7</v>
      </c>
      <c r="K25" s="121">
        <v>7</v>
      </c>
      <c r="M25" s="149" t="s">
        <v>805</v>
      </c>
      <c r="N25" s="123">
        <v>1935</v>
      </c>
      <c r="O25" s="121">
        <v>125</v>
      </c>
      <c r="P25" s="121">
        <v>62</v>
      </c>
      <c r="Q25" s="121">
        <v>63</v>
      </c>
    </row>
    <row r="26" spans="1:17" x14ac:dyDescent="0.25">
      <c r="A26" s="149"/>
      <c r="B26" s="123">
        <v>2006</v>
      </c>
      <c r="C26" s="121">
        <v>1</v>
      </c>
      <c r="D26" s="121">
        <v>0</v>
      </c>
      <c r="E26" s="121">
        <v>1</v>
      </c>
      <c r="G26" s="149"/>
      <c r="H26" s="123">
        <v>1970</v>
      </c>
      <c r="I26" s="121">
        <v>8</v>
      </c>
      <c r="J26" s="121">
        <v>3</v>
      </c>
      <c r="K26" s="121">
        <v>5</v>
      </c>
      <c r="M26" s="149"/>
      <c r="N26" s="123">
        <v>1934</v>
      </c>
      <c r="O26" s="121">
        <v>124</v>
      </c>
      <c r="P26" s="121">
        <v>63</v>
      </c>
      <c r="Q26" s="121">
        <v>61</v>
      </c>
    </row>
    <row r="27" spans="1:17" x14ac:dyDescent="0.25">
      <c r="A27" s="149" t="s">
        <v>385</v>
      </c>
      <c r="B27" s="123">
        <v>2006</v>
      </c>
      <c r="C27" s="121">
        <v>0</v>
      </c>
      <c r="D27" s="121">
        <v>0</v>
      </c>
      <c r="E27" s="121">
        <v>0</v>
      </c>
      <c r="G27" s="149" t="s">
        <v>415</v>
      </c>
      <c r="H27" s="123">
        <v>1970</v>
      </c>
      <c r="I27" s="121">
        <v>9</v>
      </c>
      <c r="J27" s="121">
        <v>6</v>
      </c>
      <c r="K27" s="121">
        <v>3</v>
      </c>
      <c r="M27" s="149" t="s">
        <v>806</v>
      </c>
      <c r="N27" s="123">
        <v>1934</v>
      </c>
      <c r="O27" s="121">
        <v>138</v>
      </c>
      <c r="P27" s="121">
        <v>72</v>
      </c>
      <c r="Q27" s="121">
        <v>66</v>
      </c>
    </row>
    <row r="28" spans="1:17" x14ac:dyDescent="0.25">
      <c r="A28" s="149"/>
      <c r="B28" s="123">
        <v>2005</v>
      </c>
      <c r="C28" s="121">
        <v>0</v>
      </c>
      <c r="D28" s="121">
        <v>0</v>
      </c>
      <c r="E28" s="121">
        <v>0</v>
      </c>
      <c r="G28" s="149"/>
      <c r="H28" s="123">
        <v>1969</v>
      </c>
      <c r="I28" s="121">
        <v>18</v>
      </c>
      <c r="J28" s="121">
        <v>12</v>
      </c>
      <c r="K28" s="121">
        <v>6</v>
      </c>
      <c r="M28" s="149"/>
      <c r="N28" s="123">
        <v>1933</v>
      </c>
      <c r="O28" s="121">
        <v>152</v>
      </c>
      <c r="P28" s="121">
        <v>76</v>
      </c>
      <c r="Q28" s="121">
        <v>76</v>
      </c>
    </row>
    <row r="29" spans="1:17" x14ac:dyDescent="0.25">
      <c r="A29" s="149" t="s">
        <v>440</v>
      </c>
      <c r="B29" s="123">
        <v>2005</v>
      </c>
      <c r="C29" s="121">
        <v>1</v>
      </c>
      <c r="D29" s="121">
        <v>1</v>
      </c>
      <c r="E29" s="121">
        <v>0</v>
      </c>
      <c r="G29" s="149" t="s">
        <v>416</v>
      </c>
      <c r="H29" s="123">
        <v>1969</v>
      </c>
      <c r="I29" s="121">
        <v>13</v>
      </c>
      <c r="J29" s="121">
        <v>8</v>
      </c>
      <c r="K29" s="121">
        <v>5</v>
      </c>
      <c r="M29" s="149" t="s">
        <v>807</v>
      </c>
      <c r="N29" s="123">
        <v>1933</v>
      </c>
      <c r="O29" s="121">
        <v>165</v>
      </c>
      <c r="P29" s="121">
        <v>80</v>
      </c>
      <c r="Q29" s="121">
        <v>85</v>
      </c>
    </row>
    <row r="30" spans="1:17" x14ac:dyDescent="0.25">
      <c r="A30" s="149"/>
      <c r="B30" s="123">
        <v>2004</v>
      </c>
      <c r="C30" s="121">
        <v>0</v>
      </c>
      <c r="D30" s="121">
        <v>0</v>
      </c>
      <c r="E30" s="121">
        <v>0</v>
      </c>
      <c r="G30" s="149"/>
      <c r="H30" s="123">
        <v>1968</v>
      </c>
      <c r="I30" s="121">
        <v>16</v>
      </c>
      <c r="J30" s="121">
        <v>8</v>
      </c>
      <c r="K30" s="121">
        <v>8</v>
      </c>
      <c r="M30" s="149"/>
      <c r="N30" s="123">
        <v>1932</v>
      </c>
      <c r="O30" s="121">
        <v>166</v>
      </c>
      <c r="P30" s="121">
        <v>87</v>
      </c>
      <c r="Q30" s="121">
        <v>79</v>
      </c>
    </row>
    <row r="31" spans="1:17" x14ac:dyDescent="0.25">
      <c r="A31" s="149" t="s">
        <v>441</v>
      </c>
      <c r="B31" s="123">
        <v>2004</v>
      </c>
      <c r="C31" s="121">
        <v>0</v>
      </c>
      <c r="D31" s="121">
        <v>0</v>
      </c>
      <c r="E31" s="121">
        <v>0</v>
      </c>
      <c r="G31" s="149" t="s">
        <v>417</v>
      </c>
      <c r="H31" s="123">
        <v>1968</v>
      </c>
      <c r="I31" s="121">
        <v>12</v>
      </c>
      <c r="J31" s="121">
        <v>7</v>
      </c>
      <c r="K31" s="121">
        <v>5</v>
      </c>
      <c r="M31" s="149" t="s">
        <v>808</v>
      </c>
      <c r="N31" s="123">
        <v>1932</v>
      </c>
      <c r="O31" s="121">
        <v>150</v>
      </c>
      <c r="P31" s="121">
        <v>81</v>
      </c>
      <c r="Q31" s="121">
        <v>69</v>
      </c>
    </row>
    <row r="32" spans="1:17" x14ac:dyDescent="0.25">
      <c r="A32" s="149"/>
      <c r="B32" s="123">
        <v>2003</v>
      </c>
      <c r="C32" s="121">
        <v>0</v>
      </c>
      <c r="D32" s="121">
        <v>0</v>
      </c>
      <c r="E32" s="121">
        <v>0</v>
      </c>
      <c r="G32" s="149"/>
      <c r="H32" s="123">
        <v>1967</v>
      </c>
      <c r="I32" s="121">
        <v>8</v>
      </c>
      <c r="J32" s="121">
        <v>3</v>
      </c>
      <c r="K32" s="121">
        <v>5</v>
      </c>
      <c r="M32" s="149"/>
      <c r="N32" s="123">
        <v>1931</v>
      </c>
      <c r="O32" s="121">
        <v>168</v>
      </c>
      <c r="P32" s="121">
        <v>68</v>
      </c>
      <c r="Q32" s="121">
        <v>100</v>
      </c>
    </row>
    <row r="33" spans="1:17" x14ac:dyDescent="0.25">
      <c r="A33" s="149" t="s">
        <v>442</v>
      </c>
      <c r="B33" s="123">
        <v>2003</v>
      </c>
      <c r="C33" s="121">
        <v>0</v>
      </c>
      <c r="D33" s="121">
        <v>0</v>
      </c>
      <c r="E33" s="121">
        <v>0</v>
      </c>
      <c r="G33" s="149" t="s">
        <v>418</v>
      </c>
      <c r="H33" s="123">
        <v>1967</v>
      </c>
      <c r="I33" s="121">
        <v>21</v>
      </c>
      <c r="J33" s="121">
        <v>15</v>
      </c>
      <c r="K33" s="121">
        <v>6</v>
      </c>
      <c r="M33" s="149" t="s">
        <v>809</v>
      </c>
      <c r="N33" s="123">
        <v>1931</v>
      </c>
      <c r="O33" s="121">
        <v>134</v>
      </c>
      <c r="P33" s="121">
        <v>62</v>
      </c>
      <c r="Q33" s="121">
        <v>72</v>
      </c>
    </row>
    <row r="34" spans="1:17" x14ac:dyDescent="0.25">
      <c r="A34" s="149"/>
      <c r="B34" s="123">
        <v>2002</v>
      </c>
      <c r="C34" s="121">
        <v>0</v>
      </c>
      <c r="D34" s="121">
        <v>0</v>
      </c>
      <c r="E34" s="121">
        <v>0</v>
      </c>
      <c r="G34" s="149"/>
      <c r="H34" s="123">
        <v>1966</v>
      </c>
      <c r="I34" s="121">
        <v>16</v>
      </c>
      <c r="J34" s="121">
        <v>11</v>
      </c>
      <c r="K34" s="121">
        <v>5</v>
      </c>
      <c r="M34" s="149"/>
      <c r="N34" s="123">
        <v>1930</v>
      </c>
      <c r="O34" s="121">
        <v>143</v>
      </c>
      <c r="P34" s="121">
        <v>65</v>
      </c>
      <c r="Q34" s="121">
        <v>78</v>
      </c>
    </row>
    <row r="35" spans="1:17" x14ac:dyDescent="0.25">
      <c r="A35" s="149" t="s">
        <v>443</v>
      </c>
      <c r="B35" s="123">
        <v>2002</v>
      </c>
      <c r="C35" s="121">
        <v>2</v>
      </c>
      <c r="D35" s="121">
        <v>2</v>
      </c>
      <c r="E35" s="121">
        <v>0</v>
      </c>
      <c r="G35" s="149" t="s">
        <v>419</v>
      </c>
      <c r="H35" s="123">
        <v>1966</v>
      </c>
      <c r="I35" s="121">
        <v>23</v>
      </c>
      <c r="J35" s="121">
        <v>14</v>
      </c>
      <c r="K35" s="121">
        <v>9</v>
      </c>
      <c r="M35" s="149" t="s">
        <v>810</v>
      </c>
      <c r="N35" s="123">
        <v>1930</v>
      </c>
      <c r="O35" s="121">
        <v>176</v>
      </c>
      <c r="P35" s="121">
        <v>80</v>
      </c>
      <c r="Q35" s="121">
        <v>96</v>
      </c>
    </row>
    <row r="36" spans="1:17" x14ac:dyDescent="0.25">
      <c r="A36" s="149"/>
      <c r="B36" s="123">
        <v>2001</v>
      </c>
      <c r="C36" s="121">
        <v>0</v>
      </c>
      <c r="D36" s="121">
        <v>0</v>
      </c>
      <c r="E36" s="121">
        <v>0</v>
      </c>
      <c r="G36" s="149"/>
      <c r="H36" s="123">
        <v>1965</v>
      </c>
      <c r="I36" s="121">
        <v>14</v>
      </c>
      <c r="J36" s="121">
        <v>9</v>
      </c>
      <c r="K36" s="121">
        <v>5</v>
      </c>
      <c r="M36" s="149"/>
      <c r="N36" s="123">
        <v>1929</v>
      </c>
      <c r="O36" s="121">
        <v>183</v>
      </c>
      <c r="P36" s="121">
        <v>83</v>
      </c>
      <c r="Q36" s="121">
        <v>100</v>
      </c>
    </row>
    <row r="37" spans="1:17" x14ac:dyDescent="0.25">
      <c r="A37" s="149" t="s">
        <v>444</v>
      </c>
      <c r="B37" s="123">
        <v>2001</v>
      </c>
      <c r="C37" s="121">
        <v>0</v>
      </c>
      <c r="D37" s="121">
        <v>0</v>
      </c>
      <c r="E37" s="121">
        <v>0</v>
      </c>
      <c r="G37" s="149" t="s">
        <v>420</v>
      </c>
      <c r="H37" s="123">
        <v>1965</v>
      </c>
      <c r="I37" s="121">
        <v>20</v>
      </c>
      <c r="J37" s="121">
        <v>11</v>
      </c>
      <c r="K37" s="121">
        <v>9</v>
      </c>
      <c r="M37" s="149" t="s">
        <v>811</v>
      </c>
      <c r="N37" s="123">
        <v>1929</v>
      </c>
      <c r="O37" s="121">
        <v>161</v>
      </c>
      <c r="P37" s="121">
        <v>61</v>
      </c>
      <c r="Q37" s="121">
        <v>100</v>
      </c>
    </row>
    <row r="38" spans="1:17" x14ac:dyDescent="0.25">
      <c r="A38" s="149"/>
      <c r="B38" s="123">
        <v>2000</v>
      </c>
      <c r="C38" s="121">
        <v>1</v>
      </c>
      <c r="D38" s="121">
        <v>1</v>
      </c>
      <c r="E38" s="121">
        <v>0</v>
      </c>
      <c r="G38" s="149"/>
      <c r="H38" s="123">
        <v>1964</v>
      </c>
      <c r="I38" s="121">
        <v>16</v>
      </c>
      <c r="J38" s="121">
        <v>10</v>
      </c>
      <c r="K38" s="121">
        <v>6</v>
      </c>
      <c r="M38" s="149"/>
      <c r="N38" s="123">
        <v>1928</v>
      </c>
      <c r="O38" s="121">
        <v>167</v>
      </c>
      <c r="P38" s="121">
        <v>54</v>
      </c>
      <c r="Q38" s="121">
        <v>113</v>
      </c>
    </row>
    <row r="39" spans="1:17" x14ac:dyDescent="0.25">
      <c r="A39" s="149" t="s">
        <v>445</v>
      </c>
      <c r="B39" s="123">
        <v>2000</v>
      </c>
      <c r="C39" s="121">
        <v>2</v>
      </c>
      <c r="D39" s="121">
        <v>1</v>
      </c>
      <c r="E39" s="121">
        <v>1</v>
      </c>
      <c r="G39" s="149" t="s">
        <v>421</v>
      </c>
      <c r="H39" s="123">
        <v>1964</v>
      </c>
      <c r="I39" s="121">
        <v>21</v>
      </c>
      <c r="J39" s="121">
        <v>10</v>
      </c>
      <c r="K39" s="121">
        <v>11</v>
      </c>
      <c r="M39" s="149" t="s">
        <v>812</v>
      </c>
      <c r="N39" s="123">
        <v>1928</v>
      </c>
      <c r="O39" s="121">
        <v>170</v>
      </c>
      <c r="P39" s="121">
        <v>66</v>
      </c>
      <c r="Q39" s="121">
        <v>104</v>
      </c>
    </row>
    <row r="40" spans="1:17" x14ac:dyDescent="0.25">
      <c r="A40" s="149"/>
      <c r="B40" s="123">
        <v>1999</v>
      </c>
      <c r="C40" s="121">
        <v>1</v>
      </c>
      <c r="D40" s="121">
        <v>1</v>
      </c>
      <c r="E40" s="121">
        <v>0</v>
      </c>
      <c r="G40" s="149"/>
      <c r="H40" s="123">
        <v>1963</v>
      </c>
      <c r="I40" s="121">
        <v>24</v>
      </c>
      <c r="J40" s="121">
        <v>17</v>
      </c>
      <c r="K40" s="121">
        <v>7</v>
      </c>
      <c r="M40" s="149"/>
      <c r="N40" s="123">
        <v>1927</v>
      </c>
      <c r="O40" s="121">
        <v>179</v>
      </c>
      <c r="P40" s="121">
        <v>58</v>
      </c>
      <c r="Q40" s="121">
        <v>121</v>
      </c>
    </row>
    <row r="41" spans="1:17" x14ac:dyDescent="0.25">
      <c r="A41" s="149" t="s">
        <v>446</v>
      </c>
      <c r="B41" s="123">
        <v>1999</v>
      </c>
      <c r="C41" s="121">
        <v>1</v>
      </c>
      <c r="D41" s="121">
        <v>1</v>
      </c>
      <c r="E41" s="121">
        <v>0</v>
      </c>
      <c r="G41" s="149" t="s">
        <v>422</v>
      </c>
      <c r="H41" s="123">
        <v>1963</v>
      </c>
      <c r="I41" s="121">
        <v>18</v>
      </c>
      <c r="J41" s="121">
        <v>11</v>
      </c>
      <c r="K41" s="121">
        <v>7</v>
      </c>
      <c r="M41" s="149" t="s">
        <v>813</v>
      </c>
      <c r="N41" s="123">
        <v>1927</v>
      </c>
      <c r="O41" s="121">
        <v>141</v>
      </c>
      <c r="P41" s="121">
        <v>46</v>
      </c>
      <c r="Q41" s="121">
        <v>95</v>
      </c>
    </row>
    <row r="42" spans="1:17" x14ac:dyDescent="0.25">
      <c r="A42" s="149"/>
      <c r="B42" s="123">
        <v>1998</v>
      </c>
      <c r="C42" s="121">
        <v>1</v>
      </c>
      <c r="D42" s="121">
        <v>1</v>
      </c>
      <c r="E42" s="121">
        <v>0</v>
      </c>
      <c r="G42" s="149"/>
      <c r="H42" s="123">
        <v>1962</v>
      </c>
      <c r="I42" s="121">
        <v>29</v>
      </c>
      <c r="J42" s="121">
        <v>16</v>
      </c>
      <c r="K42" s="121">
        <v>13</v>
      </c>
      <c r="M42" s="149"/>
      <c r="N42" s="123">
        <v>1926</v>
      </c>
      <c r="O42" s="121">
        <v>155</v>
      </c>
      <c r="P42" s="121">
        <v>45</v>
      </c>
      <c r="Q42" s="121">
        <v>110</v>
      </c>
    </row>
    <row r="43" spans="1:17" x14ac:dyDescent="0.25">
      <c r="A43" s="149" t="s">
        <v>447</v>
      </c>
      <c r="B43" s="123">
        <v>1998</v>
      </c>
      <c r="C43" s="121">
        <v>1</v>
      </c>
      <c r="D43" s="121">
        <v>0</v>
      </c>
      <c r="E43" s="121">
        <v>1</v>
      </c>
      <c r="G43" s="149" t="s">
        <v>423</v>
      </c>
      <c r="H43" s="123">
        <v>1962</v>
      </c>
      <c r="I43" s="121">
        <v>30</v>
      </c>
      <c r="J43" s="121">
        <v>21</v>
      </c>
      <c r="K43" s="121">
        <v>9</v>
      </c>
      <c r="M43" s="149" t="s">
        <v>814</v>
      </c>
      <c r="N43" s="123">
        <v>1926</v>
      </c>
      <c r="O43" s="121">
        <v>158</v>
      </c>
      <c r="P43" s="121">
        <v>48</v>
      </c>
      <c r="Q43" s="121">
        <v>110</v>
      </c>
    </row>
    <row r="44" spans="1:17" x14ac:dyDescent="0.25">
      <c r="A44" s="149"/>
      <c r="B44" s="123">
        <v>1997</v>
      </c>
      <c r="C44" s="121">
        <v>0</v>
      </c>
      <c r="D44" s="121">
        <v>0</v>
      </c>
      <c r="E44" s="121">
        <v>0</v>
      </c>
      <c r="G44" s="149"/>
      <c r="H44" s="123">
        <v>1961</v>
      </c>
      <c r="I44" s="121">
        <v>18</v>
      </c>
      <c r="J44" s="121">
        <v>12</v>
      </c>
      <c r="K44" s="121">
        <v>6</v>
      </c>
      <c r="M44" s="149"/>
      <c r="N44" s="123">
        <v>1925</v>
      </c>
      <c r="O44" s="121">
        <v>143</v>
      </c>
      <c r="P44" s="121">
        <v>52</v>
      </c>
      <c r="Q44" s="121">
        <v>91</v>
      </c>
    </row>
    <row r="45" spans="1:17" x14ac:dyDescent="0.25">
      <c r="A45" s="149" t="s">
        <v>448</v>
      </c>
      <c r="B45" s="123">
        <v>1997</v>
      </c>
      <c r="C45" s="121">
        <v>1</v>
      </c>
      <c r="D45" s="121">
        <v>1</v>
      </c>
      <c r="E45" s="121">
        <v>0</v>
      </c>
      <c r="G45" s="149" t="s">
        <v>424</v>
      </c>
      <c r="H45" s="123">
        <v>1961</v>
      </c>
      <c r="I45" s="121">
        <v>26</v>
      </c>
      <c r="J45" s="121">
        <v>15</v>
      </c>
      <c r="K45" s="121">
        <v>11</v>
      </c>
      <c r="M45" s="149" t="s">
        <v>815</v>
      </c>
      <c r="N45" s="123">
        <v>1925</v>
      </c>
      <c r="O45" s="121">
        <v>130</v>
      </c>
      <c r="P45" s="121">
        <v>46</v>
      </c>
      <c r="Q45" s="121">
        <v>84</v>
      </c>
    </row>
    <row r="46" spans="1:17" x14ac:dyDescent="0.25">
      <c r="A46" s="149"/>
      <c r="B46" s="123">
        <v>1996</v>
      </c>
      <c r="C46" s="121">
        <v>0</v>
      </c>
      <c r="D46" s="121">
        <v>0</v>
      </c>
      <c r="E46" s="121">
        <v>0</v>
      </c>
      <c r="G46" s="149"/>
      <c r="H46" s="123">
        <v>1960</v>
      </c>
      <c r="I46" s="121">
        <v>27</v>
      </c>
      <c r="J46" s="121">
        <v>16</v>
      </c>
      <c r="K46" s="121">
        <v>11</v>
      </c>
      <c r="M46" s="149"/>
      <c r="N46" s="123">
        <v>1924</v>
      </c>
      <c r="O46" s="121">
        <v>132</v>
      </c>
      <c r="P46" s="121">
        <v>52</v>
      </c>
      <c r="Q46" s="121">
        <v>80</v>
      </c>
    </row>
    <row r="47" spans="1:17" x14ac:dyDescent="0.25">
      <c r="A47" s="149" t="s">
        <v>449</v>
      </c>
      <c r="B47" s="123">
        <v>1996</v>
      </c>
      <c r="C47" s="121">
        <v>0</v>
      </c>
      <c r="D47" s="124">
        <v>0</v>
      </c>
      <c r="E47" s="121">
        <v>0</v>
      </c>
      <c r="G47" s="149" t="s">
        <v>425</v>
      </c>
      <c r="H47" s="123">
        <v>1960</v>
      </c>
      <c r="I47" s="121">
        <v>28</v>
      </c>
      <c r="J47" s="121">
        <v>19</v>
      </c>
      <c r="K47" s="121">
        <v>9</v>
      </c>
      <c r="M47" s="149" t="s">
        <v>816</v>
      </c>
      <c r="N47" s="123">
        <v>1924</v>
      </c>
      <c r="O47" s="121">
        <v>119</v>
      </c>
      <c r="P47" s="121">
        <v>39</v>
      </c>
      <c r="Q47" s="121">
        <v>80</v>
      </c>
    </row>
    <row r="48" spans="1:17" x14ac:dyDescent="0.25">
      <c r="A48" s="149"/>
      <c r="B48" s="123">
        <v>1995</v>
      </c>
      <c r="C48" s="121">
        <v>1</v>
      </c>
      <c r="D48" s="124">
        <v>0</v>
      </c>
      <c r="E48" s="124">
        <v>1</v>
      </c>
      <c r="G48" s="149"/>
      <c r="H48" s="123">
        <v>1959</v>
      </c>
      <c r="I48" s="121">
        <v>25</v>
      </c>
      <c r="J48" s="121">
        <v>17</v>
      </c>
      <c r="K48" s="121">
        <v>8</v>
      </c>
      <c r="M48" s="149"/>
      <c r="N48" s="123">
        <v>1923</v>
      </c>
      <c r="O48" s="121">
        <v>119</v>
      </c>
      <c r="P48" s="121">
        <v>37</v>
      </c>
      <c r="Q48" s="121">
        <v>82</v>
      </c>
    </row>
    <row r="49" spans="1:17" x14ac:dyDescent="0.25">
      <c r="A49" s="149" t="s">
        <v>450</v>
      </c>
      <c r="B49" s="123">
        <v>1995</v>
      </c>
      <c r="C49" s="121">
        <v>0</v>
      </c>
      <c r="D49" s="121">
        <v>0</v>
      </c>
      <c r="E49" s="121">
        <v>0</v>
      </c>
      <c r="G49" s="149" t="s">
        <v>426</v>
      </c>
      <c r="H49" s="123">
        <v>1959</v>
      </c>
      <c r="I49" s="121">
        <v>31</v>
      </c>
      <c r="J49" s="121">
        <v>16</v>
      </c>
      <c r="K49" s="121">
        <v>15</v>
      </c>
      <c r="M49" s="149" t="s">
        <v>817</v>
      </c>
      <c r="N49" s="123">
        <v>1923</v>
      </c>
      <c r="O49" s="121">
        <v>92</v>
      </c>
      <c r="P49" s="121">
        <v>27</v>
      </c>
      <c r="Q49" s="121">
        <v>65</v>
      </c>
    </row>
    <row r="50" spans="1:17" x14ac:dyDescent="0.25">
      <c r="A50" s="149"/>
      <c r="B50" s="123">
        <v>1994</v>
      </c>
      <c r="C50" s="121">
        <v>2</v>
      </c>
      <c r="D50" s="121">
        <v>1</v>
      </c>
      <c r="E50" s="121">
        <v>1</v>
      </c>
      <c r="G50" s="149"/>
      <c r="H50" s="123">
        <v>1958</v>
      </c>
      <c r="I50" s="121">
        <v>28</v>
      </c>
      <c r="J50" s="121">
        <v>17</v>
      </c>
      <c r="K50" s="121">
        <v>11</v>
      </c>
      <c r="M50" s="149"/>
      <c r="N50" s="123">
        <v>1922</v>
      </c>
      <c r="O50" s="121">
        <v>109</v>
      </c>
      <c r="P50" s="121">
        <v>24</v>
      </c>
      <c r="Q50" s="121">
        <v>85</v>
      </c>
    </row>
    <row r="51" spans="1:17" x14ac:dyDescent="0.25">
      <c r="A51" s="149" t="s">
        <v>451</v>
      </c>
      <c r="B51" s="123">
        <v>1994</v>
      </c>
      <c r="C51" s="121">
        <v>1</v>
      </c>
      <c r="D51" s="121">
        <v>1</v>
      </c>
      <c r="E51" s="121">
        <v>0</v>
      </c>
      <c r="G51" s="149" t="s">
        <v>427</v>
      </c>
      <c r="H51" s="123">
        <v>1958</v>
      </c>
      <c r="I51" s="121">
        <v>37</v>
      </c>
      <c r="J51" s="121">
        <v>23</v>
      </c>
      <c r="K51" s="121">
        <v>14</v>
      </c>
      <c r="M51" s="149" t="s">
        <v>818</v>
      </c>
      <c r="N51" s="123">
        <v>1922</v>
      </c>
      <c r="O51" s="121">
        <v>84</v>
      </c>
      <c r="P51" s="121">
        <v>27</v>
      </c>
      <c r="Q51" s="121">
        <v>57</v>
      </c>
    </row>
    <row r="52" spans="1:17" x14ac:dyDescent="0.25">
      <c r="A52" s="149"/>
      <c r="B52" s="123">
        <v>1993</v>
      </c>
      <c r="C52" s="121">
        <v>0</v>
      </c>
      <c r="D52" s="121">
        <v>0</v>
      </c>
      <c r="E52" s="121">
        <v>0</v>
      </c>
      <c r="G52" s="149"/>
      <c r="H52" s="123">
        <v>1957</v>
      </c>
      <c r="I52" s="121">
        <v>23</v>
      </c>
      <c r="J52" s="121">
        <v>14</v>
      </c>
      <c r="K52" s="121">
        <v>9</v>
      </c>
      <c r="M52" s="149"/>
      <c r="N52" s="123">
        <v>1921</v>
      </c>
      <c r="O52" s="121">
        <v>85</v>
      </c>
      <c r="P52" s="121">
        <v>20</v>
      </c>
      <c r="Q52" s="121">
        <v>65</v>
      </c>
    </row>
    <row r="53" spans="1:17" x14ac:dyDescent="0.25">
      <c r="A53" s="149" t="s">
        <v>452</v>
      </c>
      <c r="B53" s="123">
        <v>1993</v>
      </c>
      <c r="C53" s="121">
        <v>0</v>
      </c>
      <c r="D53" s="121">
        <v>0</v>
      </c>
      <c r="E53" s="121">
        <v>0</v>
      </c>
      <c r="G53" s="149" t="s">
        <v>428</v>
      </c>
      <c r="H53" s="123">
        <v>1957</v>
      </c>
      <c r="I53" s="121">
        <v>33</v>
      </c>
      <c r="J53" s="121">
        <v>25</v>
      </c>
      <c r="K53" s="121">
        <v>8</v>
      </c>
      <c r="M53" s="149" t="s">
        <v>819</v>
      </c>
      <c r="N53" s="123">
        <v>1921</v>
      </c>
      <c r="O53" s="121">
        <v>53</v>
      </c>
      <c r="P53" s="121">
        <v>12</v>
      </c>
      <c r="Q53" s="121">
        <v>41</v>
      </c>
    </row>
    <row r="54" spans="1:17" x14ac:dyDescent="0.25">
      <c r="A54" s="149"/>
      <c r="B54" s="123">
        <v>1992</v>
      </c>
      <c r="C54" s="121">
        <v>0</v>
      </c>
      <c r="D54" s="121">
        <v>0</v>
      </c>
      <c r="E54" s="121">
        <v>0</v>
      </c>
      <c r="G54" s="149"/>
      <c r="H54" s="123">
        <v>1956</v>
      </c>
      <c r="I54" s="121">
        <v>25</v>
      </c>
      <c r="J54" s="121">
        <v>17</v>
      </c>
      <c r="K54" s="121">
        <v>8</v>
      </c>
      <c r="M54" s="149"/>
      <c r="N54" s="123">
        <v>1920</v>
      </c>
      <c r="O54" s="121">
        <v>56</v>
      </c>
      <c r="P54" s="121">
        <v>16</v>
      </c>
      <c r="Q54" s="121">
        <v>40</v>
      </c>
    </row>
    <row r="55" spans="1:17" x14ac:dyDescent="0.25">
      <c r="A55" s="149" t="s">
        <v>453</v>
      </c>
      <c r="B55" s="123">
        <v>1992</v>
      </c>
      <c r="C55" s="121">
        <v>1</v>
      </c>
      <c r="D55" s="121">
        <v>1</v>
      </c>
      <c r="E55" s="121">
        <v>0</v>
      </c>
      <c r="G55" s="149" t="s">
        <v>429</v>
      </c>
      <c r="H55" s="123">
        <v>1956</v>
      </c>
      <c r="I55" s="121">
        <v>40</v>
      </c>
      <c r="J55" s="121">
        <v>28</v>
      </c>
      <c r="K55" s="121">
        <v>12</v>
      </c>
      <c r="M55" s="149" t="s">
        <v>820</v>
      </c>
      <c r="N55" s="123">
        <v>1920</v>
      </c>
      <c r="O55" s="121">
        <v>50</v>
      </c>
      <c r="P55" s="121">
        <v>8</v>
      </c>
      <c r="Q55" s="121">
        <v>42</v>
      </c>
    </row>
    <row r="56" spans="1:17" x14ac:dyDescent="0.25">
      <c r="A56" s="149"/>
      <c r="B56" s="123">
        <v>1991</v>
      </c>
      <c r="C56" s="121">
        <v>0</v>
      </c>
      <c r="D56" s="121">
        <v>0</v>
      </c>
      <c r="E56" s="121">
        <v>0</v>
      </c>
      <c r="G56" s="149"/>
      <c r="H56" s="123">
        <v>1955</v>
      </c>
      <c r="I56" s="121">
        <v>33</v>
      </c>
      <c r="J56" s="121">
        <v>16</v>
      </c>
      <c r="K56" s="121">
        <v>17</v>
      </c>
      <c r="M56" s="149"/>
      <c r="N56" s="123">
        <v>1919</v>
      </c>
      <c r="O56" s="121">
        <v>39</v>
      </c>
      <c r="P56" s="121">
        <v>6</v>
      </c>
      <c r="Q56" s="121">
        <v>33</v>
      </c>
    </row>
    <row r="57" spans="1:17" x14ac:dyDescent="0.25">
      <c r="A57" s="149" t="s">
        <v>454</v>
      </c>
      <c r="B57" s="123">
        <v>1991</v>
      </c>
      <c r="C57" s="121">
        <v>1</v>
      </c>
      <c r="D57" s="121">
        <v>0</v>
      </c>
      <c r="E57" s="121">
        <v>1</v>
      </c>
      <c r="G57" s="149" t="s">
        <v>430</v>
      </c>
      <c r="H57" s="123">
        <v>1955</v>
      </c>
      <c r="I57" s="121">
        <v>36</v>
      </c>
      <c r="J57" s="121">
        <v>22</v>
      </c>
      <c r="K57" s="121">
        <v>14</v>
      </c>
      <c r="M57" s="149" t="s">
        <v>821</v>
      </c>
      <c r="N57" s="123">
        <v>1919</v>
      </c>
      <c r="O57" s="121">
        <v>29</v>
      </c>
      <c r="P57" s="121">
        <v>9</v>
      </c>
      <c r="Q57" s="121">
        <v>20</v>
      </c>
    </row>
    <row r="58" spans="1:17" x14ac:dyDescent="0.25">
      <c r="A58" s="149"/>
      <c r="B58" s="123">
        <v>1990</v>
      </c>
      <c r="C58" s="121">
        <v>0</v>
      </c>
      <c r="D58" s="121">
        <v>0</v>
      </c>
      <c r="E58" s="121">
        <v>0</v>
      </c>
      <c r="G58" s="149"/>
      <c r="H58" s="123">
        <v>1954</v>
      </c>
      <c r="I58" s="121">
        <v>32</v>
      </c>
      <c r="J58" s="121">
        <v>19</v>
      </c>
      <c r="K58" s="121">
        <v>13</v>
      </c>
      <c r="M58" s="149"/>
      <c r="N58" s="123">
        <v>1918</v>
      </c>
      <c r="O58" s="121">
        <v>25</v>
      </c>
      <c r="P58" s="121">
        <v>9</v>
      </c>
      <c r="Q58" s="121">
        <v>16</v>
      </c>
    </row>
    <row r="59" spans="1:17" x14ac:dyDescent="0.25">
      <c r="A59" s="149" t="s">
        <v>455</v>
      </c>
      <c r="B59" s="123">
        <v>1990</v>
      </c>
      <c r="C59" s="121">
        <v>1</v>
      </c>
      <c r="D59" s="124">
        <v>1</v>
      </c>
      <c r="E59" s="121">
        <v>0</v>
      </c>
      <c r="G59" s="149" t="s">
        <v>431</v>
      </c>
      <c r="H59" s="123">
        <v>1954</v>
      </c>
      <c r="I59" s="121">
        <v>36</v>
      </c>
      <c r="J59" s="121">
        <v>22</v>
      </c>
      <c r="K59" s="121">
        <v>14</v>
      </c>
      <c r="M59" s="149" t="s">
        <v>822</v>
      </c>
      <c r="N59" s="123">
        <v>1918</v>
      </c>
      <c r="O59" s="121">
        <v>29</v>
      </c>
      <c r="P59" s="121">
        <v>8</v>
      </c>
      <c r="Q59" s="121">
        <v>21</v>
      </c>
    </row>
    <row r="60" spans="1:17" x14ac:dyDescent="0.25">
      <c r="A60" s="149"/>
      <c r="B60" s="123">
        <v>1989</v>
      </c>
      <c r="C60" s="121">
        <v>2</v>
      </c>
      <c r="D60" s="124">
        <v>2</v>
      </c>
      <c r="E60" s="121">
        <v>0</v>
      </c>
      <c r="G60" s="149"/>
      <c r="H60" s="123">
        <v>1953</v>
      </c>
      <c r="I60" s="121">
        <v>39</v>
      </c>
      <c r="J60" s="121">
        <v>26</v>
      </c>
      <c r="K60" s="121">
        <v>13</v>
      </c>
      <c r="M60" s="149"/>
      <c r="N60" s="123">
        <v>1917</v>
      </c>
      <c r="O60" s="121">
        <v>23</v>
      </c>
      <c r="P60" s="121">
        <v>3</v>
      </c>
      <c r="Q60" s="121">
        <v>20</v>
      </c>
    </row>
    <row r="61" spans="1:17" ht="12.75" customHeight="1" x14ac:dyDescent="0.25">
      <c r="A61" s="149" t="s">
        <v>456</v>
      </c>
      <c r="B61" s="123">
        <v>1989</v>
      </c>
      <c r="C61" s="121">
        <v>2</v>
      </c>
      <c r="D61" s="124">
        <v>1</v>
      </c>
      <c r="E61" s="121">
        <v>1</v>
      </c>
      <c r="G61" s="149" t="s">
        <v>432</v>
      </c>
      <c r="H61" s="123">
        <v>1953</v>
      </c>
      <c r="I61" s="121">
        <v>25</v>
      </c>
      <c r="J61" s="121">
        <v>14</v>
      </c>
      <c r="K61" s="121">
        <v>11</v>
      </c>
      <c r="M61" s="155" t="s">
        <v>48</v>
      </c>
      <c r="N61" s="155"/>
      <c r="O61" s="121">
        <v>74</v>
      </c>
      <c r="P61" s="121">
        <v>13</v>
      </c>
      <c r="Q61" s="121">
        <v>61</v>
      </c>
    </row>
    <row r="62" spans="1:17" x14ac:dyDescent="0.25">
      <c r="A62" s="149"/>
      <c r="B62" s="123">
        <v>1988</v>
      </c>
      <c r="C62" s="121">
        <v>2</v>
      </c>
      <c r="D62" s="124">
        <v>2</v>
      </c>
      <c r="E62" s="121">
        <v>0</v>
      </c>
      <c r="G62" s="149"/>
      <c r="H62" s="123">
        <v>1952</v>
      </c>
      <c r="I62" s="121">
        <v>21</v>
      </c>
      <c r="J62" s="121">
        <v>11</v>
      </c>
      <c r="K62" s="121">
        <v>10</v>
      </c>
      <c r="M62" s="57"/>
    </row>
    <row r="63" spans="1:17" ht="12.75" customHeight="1" x14ac:dyDescent="0.25">
      <c r="A63" s="149" t="s">
        <v>457</v>
      </c>
      <c r="B63" s="123">
        <v>1988</v>
      </c>
      <c r="C63" s="121">
        <v>0</v>
      </c>
      <c r="D63" s="124">
        <v>0</v>
      </c>
      <c r="E63" s="121">
        <v>0</v>
      </c>
      <c r="G63" s="149" t="s">
        <v>433</v>
      </c>
      <c r="H63" s="123">
        <v>1952</v>
      </c>
      <c r="I63" s="121">
        <v>44</v>
      </c>
      <c r="J63" s="121">
        <v>31</v>
      </c>
      <c r="K63" s="121">
        <v>13</v>
      </c>
    </row>
    <row r="64" spans="1:17" x14ac:dyDescent="0.25">
      <c r="A64" s="149"/>
      <c r="B64" s="123">
        <v>1987</v>
      </c>
      <c r="C64" s="121">
        <v>0</v>
      </c>
      <c r="D64" s="124">
        <v>0</v>
      </c>
      <c r="E64" s="121">
        <v>0</v>
      </c>
      <c r="G64" s="149"/>
      <c r="H64" s="123">
        <v>1951</v>
      </c>
      <c r="I64" s="121">
        <v>42</v>
      </c>
      <c r="J64" s="121">
        <v>26</v>
      </c>
      <c r="K64" s="121">
        <v>16</v>
      </c>
    </row>
    <row r="65" spans="1:14" x14ac:dyDescent="0.25">
      <c r="A65" s="149" t="s">
        <v>458</v>
      </c>
      <c r="B65" s="123">
        <v>1987</v>
      </c>
      <c r="C65" s="121">
        <v>2</v>
      </c>
      <c r="D65" s="124">
        <v>0</v>
      </c>
      <c r="E65" s="121">
        <v>2</v>
      </c>
      <c r="G65" s="149" t="s">
        <v>434</v>
      </c>
      <c r="H65" s="123">
        <v>1951</v>
      </c>
      <c r="I65" s="121">
        <v>36</v>
      </c>
      <c r="J65" s="121">
        <v>26</v>
      </c>
      <c r="K65" s="121">
        <v>10</v>
      </c>
      <c r="N65" s="110"/>
    </row>
    <row r="66" spans="1:14" x14ac:dyDescent="0.25">
      <c r="A66" s="149"/>
      <c r="B66" s="123">
        <v>1986</v>
      </c>
      <c r="C66" s="121">
        <v>1</v>
      </c>
      <c r="D66" s="124">
        <v>1</v>
      </c>
      <c r="E66" s="121">
        <v>0</v>
      </c>
      <c r="G66" s="149"/>
      <c r="H66" s="123">
        <v>1950</v>
      </c>
      <c r="I66" s="121">
        <v>37</v>
      </c>
      <c r="J66" s="121">
        <v>21</v>
      </c>
      <c r="K66" s="121">
        <v>16</v>
      </c>
    </row>
    <row r="67" spans="1:14" x14ac:dyDescent="0.25">
      <c r="A67" s="149" t="s">
        <v>459</v>
      </c>
      <c r="B67" s="123">
        <v>1986</v>
      </c>
      <c r="C67" s="121">
        <v>0</v>
      </c>
      <c r="D67" s="124">
        <v>0</v>
      </c>
      <c r="E67" s="121">
        <v>0</v>
      </c>
      <c r="G67" s="149" t="s">
        <v>435</v>
      </c>
      <c r="H67" s="123">
        <v>1950</v>
      </c>
      <c r="I67" s="121">
        <v>66</v>
      </c>
      <c r="J67" s="121">
        <v>43</v>
      </c>
      <c r="K67" s="121">
        <v>23</v>
      </c>
    </row>
    <row r="68" spans="1:14" x14ac:dyDescent="0.25">
      <c r="A68" s="149"/>
      <c r="B68" s="123">
        <v>1985</v>
      </c>
      <c r="C68" s="121">
        <v>1</v>
      </c>
      <c r="D68" s="124">
        <v>0</v>
      </c>
      <c r="E68" s="121">
        <v>1</v>
      </c>
      <c r="G68" s="149"/>
      <c r="H68" s="123">
        <v>1949</v>
      </c>
      <c r="I68" s="121">
        <v>47</v>
      </c>
      <c r="J68" s="121">
        <v>34</v>
      </c>
      <c r="K68" s="121">
        <v>13</v>
      </c>
    </row>
    <row r="69" spans="1:14" x14ac:dyDescent="0.25">
      <c r="A69" s="149" t="s">
        <v>460</v>
      </c>
      <c r="B69" s="123">
        <v>1985</v>
      </c>
      <c r="C69" s="121">
        <v>2</v>
      </c>
      <c r="D69" s="124">
        <v>2</v>
      </c>
      <c r="E69" s="121">
        <v>0</v>
      </c>
      <c r="G69" s="149" t="s">
        <v>436</v>
      </c>
      <c r="H69" s="123">
        <v>1949</v>
      </c>
      <c r="I69" s="121">
        <v>37</v>
      </c>
      <c r="J69" s="121">
        <v>23</v>
      </c>
      <c r="K69" s="121">
        <v>14</v>
      </c>
    </row>
    <row r="70" spans="1:14" x14ac:dyDescent="0.25">
      <c r="A70" s="149"/>
      <c r="B70" s="123">
        <v>1984</v>
      </c>
      <c r="C70" s="121">
        <v>0</v>
      </c>
      <c r="D70" s="124">
        <v>0</v>
      </c>
      <c r="E70" s="121">
        <v>0</v>
      </c>
      <c r="G70" s="149"/>
      <c r="H70" s="123">
        <v>1948</v>
      </c>
      <c r="I70" s="121">
        <v>47</v>
      </c>
      <c r="J70" s="121">
        <v>29</v>
      </c>
      <c r="K70" s="121">
        <v>18</v>
      </c>
    </row>
    <row r="71" spans="1:14" x14ac:dyDescent="0.25">
      <c r="A71" s="149" t="s">
        <v>461</v>
      </c>
      <c r="B71" s="123">
        <v>1984</v>
      </c>
      <c r="C71" s="121">
        <v>1</v>
      </c>
      <c r="D71" s="124">
        <v>1</v>
      </c>
      <c r="E71" s="121">
        <v>0</v>
      </c>
      <c r="G71" s="149" t="s">
        <v>437</v>
      </c>
      <c r="H71" s="123">
        <v>1948</v>
      </c>
      <c r="I71" s="121">
        <v>54</v>
      </c>
      <c r="J71" s="121">
        <v>38</v>
      </c>
      <c r="K71" s="121">
        <v>16</v>
      </c>
    </row>
    <row r="72" spans="1:14" x14ac:dyDescent="0.25">
      <c r="A72" s="149"/>
      <c r="B72" s="123">
        <v>1983</v>
      </c>
      <c r="C72" s="121">
        <v>0</v>
      </c>
      <c r="D72" s="124">
        <v>0</v>
      </c>
      <c r="E72" s="121">
        <v>0</v>
      </c>
      <c r="G72" s="149"/>
      <c r="H72" s="123">
        <v>1947</v>
      </c>
      <c r="I72" s="121">
        <v>39</v>
      </c>
      <c r="J72" s="121">
        <v>31</v>
      </c>
      <c r="K72" s="121">
        <v>8</v>
      </c>
    </row>
    <row r="73" spans="1:14" x14ac:dyDescent="0.25">
      <c r="A73" s="149" t="s">
        <v>462</v>
      </c>
      <c r="B73" s="123">
        <v>1983</v>
      </c>
      <c r="C73" s="121">
        <v>2</v>
      </c>
      <c r="D73" s="124">
        <v>2</v>
      </c>
      <c r="E73" s="121">
        <v>0</v>
      </c>
      <c r="G73" s="149" t="s">
        <v>438</v>
      </c>
      <c r="H73" s="123">
        <v>1947</v>
      </c>
      <c r="I73" s="121">
        <v>48</v>
      </c>
      <c r="J73" s="121">
        <v>27</v>
      </c>
      <c r="K73" s="121">
        <v>21</v>
      </c>
    </row>
    <row r="74" spans="1:14" x14ac:dyDescent="0.25">
      <c r="A74" s="149"/>
      <c r="B74" s="123">
        <v>1982</v>
      </c>
      <c r="C74" s="121">
        <v>5</v>
      </c>
      <c r="D74" s="124">
        <v>4</v>
      </c>
      <c r="E74" s="121">
        <v>1</v>
      </c>
      <c r="G74" s="149"/>
      <c r="H74" s="123">
        <v>1946</v>
      </c>
      <c r="I74" s="121">
        <v>41</v>
      </c>
      <c r="J74" s="121">
        <v>25</v>
      </c>
      <c r="K74" s="121">
        <v>16</v>
      </c>
    </row>
    <row r="75" spans="1:14" x14ac:dyDescent="0.25">
      <c r="A75" s="149" t="s">
        <v>463</v>
      </c>
      <c r="B75" s="123">
        <v>1982</v>
      </c>
      <c r="C75" s="121">
        <v>3</v>
      </c>
      <c r="D75" s="124">
        <v>2</v>
      </c>
      <c r="E75" s="121">
        <v>1</v>
      </c>
      <c r="G75" s="149" t="s">
        <v>439</v>
      </c>
      <c r="H75" s="123">
        <v>1946</v>
      </c>
      <c r="I75" s="121">
        <v>66</v>
      </c>
      <c r="J75" s="121">
        <v>43</v>
      </c>
      <c r="K75" s="121">
        <v>23</v>
      </c>
    </row>
    <row r="76" spans="1:14" x14ac:dyDescent="0.25">
      <c r="A76" s="149"/>
      <c r="B76" s="123">
        <v>1981</v>
      </c>
      <c r="C76" s="121">
        <v>1</v>
      </c>
      <c r="D76" s="124">
        <v>0</v>
      </c>
      <c r="E76" s="121">
        <v>1</v>
      </c>
      <c r="G76" s="149"/>
      <c r="H76" s="123">
        <v>1945</v>
      </c>
      <c r="I76" s="121">
        <v>52</v>
      </c>
      <c r="J76" s="121">
        <v>29</v>
      </c>
      <c r="K76" s="121">
        <v>23</v>
      </c>
    </row>
    <row r="77" spans="1:14" s="133" customFormat="1" x14ac:dyDescent="0.25"/>
    <row r="78" spans="1:14" s="133" customFormat="1" x14ac:dyDescent="0.25"/>
    <row r="79" spans="1:14" s="133" customFormat="1" x14ac:dyDescent="0.25"/>
    <row r="80" spans="1:14" s="133" customFormat="1" x14ac:dyDescent="0.25"/>
    <row r="81" s="133" customFormat="1" x14ac:dyDescent="0.25"/>
    <row r="82" s="133" customFormat="1" x14ac:dyDescent="0.25"/>
    <row r="83" s="133" customFormat="1" x14ac:dyDescent="0.25"/>
    <row r="84" s="133" customFormat="1" x14ac:dyDescent="0.25"/>
  </sheetData>
  <mergeCells count="101">
    <mergeCell ref="M33:M34"/>
    <mergeCell ref="M35:M36"/>
    <mergeCell ref="M61:N61"/>
    <mergeCell ref="M53:M54"/>
    <mergeCell ref="M55:M56"/>
    <mergeCell ref="M57:M58"/>
    <mergeCell ref="M59:M60"/>
    <mergeCell ref="M45:M46"/>
    <mergeCell ref="M47:M48"/>
    <mergeCell ref="M49:M50"/>
    <mergeCell ref="M51:M52"/>
    <mergeCell ref="M5:M6"/>
    <mergeCell ref="M7:M8"/>
    <mergeCell ref="M9:M10"/>
    <mergeCell ref="M11:M12"/>
    <mergeCell ref="G69:G70"/>
    <mergeCell ref="G71:G72"/>
    <mergeCell ref="G53:G54"/>
    <mergeCell ref="G55:G56"/>
    <mergeCell ref="G57:G58"/>
    <mergeCell ref="G59:G60"/>
    <mergeCell ref="M21:M22"/>
    <mergeCell ref="M23:M24"/>
    <mergeCell ref="M25:M26"/>
    <mergeCell ref="M27:M28"/>
    <mergeCell ref="M13:M14"/>
    <mergeCell ref="M15:M16"/>
    <mergeCell ref="M17:M18"/>
    <mergeCell ref="M19:M20"/>
    <mergeCell ref="M37:M38"/>
    <mergeCell ref="M39:M40"/>
    <mergeCell ref="M41:M42"/>
    <mergeCell ref="M43:M44"/>
    <mergeCell ref="M29:M30"/>
    <mergeCell ref="M31:M32"/>
    <mergeCell ref="G5:G6"/>
    <mergeCell ref="G7:G8"/>
    <mergeCell ref="G9:G10"/>
    <mergeCell ref="G11:G12"/>
    <mergeCell ref="G29:G30"/>
    <mergeCell ref="G31:G32"/>
    <mergeCell ref="G33:G34"/>
    <mergeCell ref="G35:G36"/>
    <mergeCell ref="G21:G22"/>
    <mergeCell ref="G23:G24"/>
    <mergeCell ref="G25:G26"/>
    <mergeCell ref="G27:G28"/>
    <mergeCell ref="A73:A74"/>
    <mergeCell ref="A75:A76"/>
    <mergeCell ref="A61:A62"/>
    <mergeCell ref="A63:A64"/>
    <mergeCell ref="A65:A66"/>
    <mergeCell ref="A67:A68"/>
    <mergeCell ref="G13:G14"/>
    <mergeCell ref="G15:G16"/>
    <mergeCell ref="G17:G18"/>
    <mergeCell ref="G19:G20"/>
    <mergeCell ref="G45:G46"/>
    <mergeCell ref="G47:G48"/>
    <mergeCell ref="G49:G50"/>
    <mergeCell ref="G51:G52"/>
    <mergeCell ref="G37:G38"/>
    <mergeCell ref="G39:G40"/>
    <mergeCell ref="G41:G42"/>
    <mergeCell ref="G43:G44"/>
    <mergeCell ref="G73:G74"/>
    <mergeCell ref="G75:G76"/>
    <mergeCell ref="G61:G62"/>
    <mergeCell ref="G63:G64"/>
    <mergeCell ref="G65:G66"/>
    <mergeCell ref="G67:G68"/>
    <mergeCell ref="A55:A56"/>
    <mergeCell ref="A57:A58"/>
    <mergeCell ref="A59:A60"/>
    <mergeCell ref="A45:A46"/>
    <mergeCell ref="A47:A48"/>
    <mergeCell ref="A49:A50"/>
    <mergeCell ref="A51:A52"/>
    <mergeCell ref="A69:A70"/>
    <mergeCell ref="A71:A72"/>
    <mergeCell ref="A37:A38"/>
    <mergeCell ref="A39:A40"/>
    <mergeCell ref="A41:A42"/>
    <mergeCell ref="A43:A44"/>
    <mergeCell ref="A29:A30"/>
    <mergeCell ref="A31:A32"/>
    <mergeCell ref="A33:A34"/>
    <mergeCell ref="A35:A36"/>
    <mergeCell ref="A53:A54"/>
    <mergeCell ref="A5:A6"/>
    <mergeCell ref="A7:A8"/>
    <mergeCell ref="A9:A10"/>
    <mergeCell ref="A11:A12"/>
    <mergeCell ref="A21:A22"/>
    <mergeCell ref="A23:A24"/>
    <mergeCell ref="A25:A26"/>
    <mergeCell ref="A27:A28"/>
    <mergeCell ref="A13:A14"/>
    <mergeCell ref="A15:A16"/>
    <mergeCell ref="A17:A18"/>
    <mergeCell ref="A19:A20"/>
  </mergeCells>
  <phoneticPr fontId="7" type="noConversion"/>
  <pageMargins left="0.19685039370078741" right="0.19685039370078741" top="0.19685039370078741" bottom="0.19685039370078741" header="0" footer="0"/>
  <pageSetup paperSize="9" scale="80" orientation="portrait" horizontalDpi="300" verticalDpi="30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0"/>
  <sheetViews>
    <sheetView workbookViewId="0"/>
  </sheetViews>
  <sheetFormatPr baseColWidth="10" defaultColWidth="11.44140625" defaultRowHeight="13.2" x14ac:dyDescent="0.25"/>
  <cols>
    <col min="1" max="1" width="14" style="11" bestFit="1" customWidth="1"/>
    <col min="2" max="2" width="5.88671875" style="11" customWidth="1"/>
    <col min="3" max="3" width="9.88671875" style="11" customWidth="1"/>
    <col min="4" max="5" width="10.44140625" style="11" customWidth="1"/>
    <col min="6" max="6" width="12.109375" style="11" customWidth="1"/>
    <col min="7" max="7" width="13.6640625" style="11" customWidth="1"/>
    <col min="8" max="8" width="13.44140625" style="11" customWidth="1"/>
    <col min="9" max="9" width="13.109375" style="11" customWidth="1"/>
    <col min="10" max="11" width="17.5546875" style="11" customWidth="1"/>
    <col min="12" max="12" width="14" style="11" customWidth="1"/>
    <col min="13" max="13" width="17.5546875" style="11" customWidth="1"/>
    <col min="14" max="14" width="10.109375" style="11" customWidth="1"/>
    <col min="15" max="15" width="8.6640625" style="11" customWidth="1"/>
    <col min="16" max="43" width="11.44140625" style="127"/>
    <col min="44" max="16384" width="11.44140625" style="11"/>
  </cols>
  <sheetData>
    <row r="1" spans="1:15" x14ac:dyDescent="0.25">
      <c r="A1" s="10" t="s">
        <v>882</v>
      </c>
    </row>
    <row r="2" spans="1:15" x14ac:dyDescent="0.25">
      <c r="A2" s="12" t="s">
        <v>881</v>
      </c>
    </row>
    <row r="3" spans="1:15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15" ht="92.4" x14ac:dyDescent="0.25">
      <c r="A4" s="34"/>
      <c r="B4" s="90" t="s">
        <v>224</v>
      </c>
      <c r="C4" s="90" t="s">
        <v>883</v>
      </c>
      <c r="D4" s="90" t="s">
        <v>884</v>
      </c>
      <c r="E4" s="90" t="s">
        <v>885</v>
      </c>
      <c r="F4" s="90" t="s">
        <v>886</v>
      </c>
      <c r="G4" s="90" t="s">
        <v>887</v>
      </c>
      <c r="H4" s="90" t="s">
        <v>895</v>
      </c>
      <c r="I4" s="90" t="s">
        <v>900</v>
      </c>
      <c r="J4" s="90" t="s">
        <v>890</v>
      </c>
      <c r="K4" s="90" t="s">
        <v>891</v>
      </c>
      <c r="L4" s="90" t="s">
        <v>892</v>
      </c>
      <c r="M4" s="90" t="s">
        <v>893</v>
      </c>
      <c r="N4" s="90" t="s">
        <v>894</v>
      </c>
      <c r="O4" s="90" t="s">
        <v>344</v>
      </c>
    </row>
    <row r="5" spans="1:15" x14ac:dyDescent="0.25">
      <c r="A5" s="9" t="s">
        <v>224</v>
      </c>
      <c r="B5" s="53">
        <v>7722</v>
      </c>
      <c r="C5" s="53">
        <v>127</v>
      </c>
      <c r="D5" s="53">
        <v>1387</v>
      </c>
      <c r="E5" s="53">
        <v>2738</v>
      </c>
      <c r="F5" s="53">
        <v>1420</v>
      </c>
      <c r="G5" s="53">
        <v>684</v>
      </c>
      <c r="H5" s="53">
        <v>224</v>
      </c>
      <c r="I5" s="53">
        <v>0</v>
      </c>
      <c r="J5" s="53">
        <v>135</v>
      </c>
      <c r="K5" s="53">
        <v>422</v>
      </c>
      <c r="L5" s="53">
        <v>369</v>
      </c>
      <c r="M5" s="53">
        <v>20</v>
      </c>
      <c r="N5" s="53">
        <v>61</v>
      </c>
      <c r="O5" s="53">
        <v>135</v>
      </c>
    </row>
    <row r="6" spans="1:15" x14ac:dyDescent="0.25">
      <c r="A6" s="9" t="s">
        <v>896</v>
      </c>
      <c r="B6" s="17">
        <v>49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49</v>
      </c>
    </row>
    <row r="7" spans="1:15" x14ac:dyDescent="0.25">
      <c r="A7" s="11" t="s">
        <v>154</v>
      </c>
      <c r="B7" s="17">
        <v>3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1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2</v>
      </c>
    </row>
    <row r="8" spans="1:15" x14ac:dyDescent="0.25">
      <c r="A8" s="11" t="s">
        <v>155</v>
      </c>
      <c r="B8" s="17">
        <v>1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1</v>
      </c>
      <c r="N8" s="17">
        <v>0</v>
      </c>
      <c r="O8" s="17">
        <v>0</v>
      </c>
    </row>
    <row r="9" spans="1:15" x14ac:dyDescent="0.25">
      <c r="A9" s="11" t="s">
        <v>714</v>
      </c>
      <c r="B9" s="17">
        <v>2</v>
      </c>
      <c r="C9" s="17">
        <v>0</v>
      </c>
      <c r="D9" s="17">
        <v>0</v>
      </c>
      <c r="E9" s="17">
        <v>0</v>
      </c>
      <c r="F9" s="17">
        <v>1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1</v>
      </c>
    </row>
    <row r="10" spans="1:15" x14ac:dyDescent="0.25">
      <c r="A10" s="11" t="s">
        <v>157</v>
      </c>
      <c r="B10" s="17">
        <v>1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1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</row>
    <row r="11" spans="1:15" x14ac:dyDescent="0.25">
      <c r="A11" s="11" t="s">
        <v>158</v>
      </c>
      <c r="B11" s="17">
        <v>7</v>
      </c>
      <c r="C11" s="17">
        <v>0</v>
      </c>
      <c r="D11" s="17">
        <v>0</v>
      </c>
      <c r="E11" s="17">
        <v>0</v>
      </c>
      <c r="F11" s="17">
        <v>3</v>
      </c>
      <c r="G11" s="17">
        <v>0</v>
      </c>
      <c r="H11" s="17">
        <v>2</v>
      </c>
      <c r="I11" s="17">
        <v>0</v>
      </c>
      <c r="J11" s="17">
        <v>0</v>
      </c>
      <c r="K11" s="17">
        <v>0</v>
      </c>
      <c r="L11" s="17">
        <v>1</v>
      </c>
      <c r="M11" s="17">
        <v>0</v>
      </c>
      <c r="N11" s="17">
        <v>0</v>
      </c>
      <c r="O11" s="17">
        <v>1</v>
      </c>
    </row>
    <row r="12" spans="1:15" x14ac:dyDescent="0.25">
      <c r="A12" s="11" t="s">
        <v>159</v>
      </c>
      <c r="B12" s="17">
        <v>4</v>
      </c>
      <c r="C12" s="17">
        <v>0</v>
      </c>
      <c r="D12" s="17">
        <v>0</v>
      </c>
      <c r="E12" s="17">
        <v>0</v>
      </c>
      <c r="F12" s="17">
        <v>0</v>
      </c>
      <c r="G12" s="17">
        <v>1</v>
      </c>
      <c r="H12" s="17">
        <v>0</v>
      </c>
      <c r="I12" s="17">
        <v>0</v>
      </c>
      <c r="J12" s="17">
        <v>0</v>
      </c>
      <c r="K12" s="17">
        <v>0</v>
      </c>
      <c r="L12" s="17">
        <v>1</v>
      </c>
      <c r="M12" s="17">
        <v>0</v>
      </c>
      <c r="N12" s="17">
        <v>0</v>
      </c>
      <c r="O12" s="17">
        <v>2</v>
      </c>
    </row>
    <row r="13" spans="1:15" x14ac:dyDescent="0.25">
      <c r="A13" s="11" t="s">
        <v>160</v>
      </c>
      <c r="B13" s="17">
        <v>10</v>
      </c>
      <c r="C13" s="17">
        <v>0</v>
      </c>
      <c r="D13" s="17">
        <v>0</v>
      </c>
      <c r="E13" s="17">
        <v>2</v>
      </c>
      <c r="F13" s="17">
        <v>1</v>
      </c>
      <c r="G13" s="17">
        <v>2</v>
      </c>
      <c r="H13" s="17">
        <v>0</v>
      </c>
      <c r="I13" s="17">
        <v>0</v>
      </c>
      <c r="J13" s="17">
        <v>1</v>
      </c>
      <c r="K13" s="17">
        <v>2</v>
      </c>
      <c r="L13" s="17">
        <v>1</v>
      </c>
      <c r="M13" s="17">
        <v>0</v>
      </c>
      <c r="N13" s="17">
        <v>0</v>
      </c>
      <c r="O13" s="17">
        <v>1</v>
      </c>
    </row>
    <row r="14" spans="1:15" x14ac:dyDescent="0.25">
      <c r="A14" s="11" t="s">
        <v>161</v>
      </c>
      <c r="B14" s="17">
        <v>9</v>
      </c>
      <c r="C14" s="17">
        <v>0</v>
      </c>
      <c r="D14" s="17">
        <v>0</v>
      </c>
      <c r="E14" s="17">
        <v>1</v>
      </c>
      <c r="F14" s="17">
        <v>3</v>
      </c>
      <c r="G14" s="17">
        <v>1</v>
      </c>
      <c r="H14" s="17">
        <v>2</v>
      </c>
      <c r="I14" s="17">
        <v>0</v>
      </c>
      <c r="J14" s="17">
        <v>0</v>
      </c>
      <c r="K14" s="17">
        <v>1</v>
      </c>
      <c r="L14" s="17">
        <v>1</v>
      </c>
      <c r="M14" s="17">
        <v>0</v>
      </c>
      <c r="N14" s="17">
        <v>0</v>
      </c>
      <c r="O14" s="17">
        <v>0</v>
      </c>
    </row>
    <row r="15" spans="1:15" x14ac:dyDescent="0.25">
      <c r="A15" s="11" t="s">
        <v>162</v>
      </c>
      <c r="B15" s="17">
        <v>7</v>
      </c>
      <c r="C15" s="17">
        <v>0</v>
      </c>
      <c r="D15" s="17">
        <v>0</v>
      </c>
      <c r="E15" s="17">
        <v>0</v>
      </c>
      <c r="F15" s="17">
        <v>1</v>
      </c>
      <c r="G15" s="17">
        <v>2</v>
      </c>
      <c r="H15" s="17">
        <v>0</v>
      </c>
      <c r="I15" s="17">
        <v>0</v>
      </c>
      <c r="J15" s="17">
        <v>2</v>
      </c>
      <c r="K15" s="17">
        <v>1</v>
      </c>
      <c r="L15" s="17">
        <v>0</v>
      </c>
      <c r="M15" s="17">
        <v>0</v>
      </c>
      <c r="N15" s="17">
        <v>0</v>
      </c>
      <c r="O15" s="17">
        <v>1</v>
      </c>
    </row>
    <row r="16" spans="1:15" x14ac:dyDescent="0.25">
      <c r="A16" s="11" t="s">
        <v>163</v>
      </c>
      <c r="B16" s="17">
        <v>8</v>
      </c>
      <c r="C16" s="17">
        <v>0</v>
      </c>
      <c r="D16" s="17">
        <v>0</v>
      </c>
      <c r="E16" s="17">
        <v>1</v>
      </c>
      <c r="F16" s="17">
        <v>1</v>
      </c>
      <c r="G16" s="17">
        <v>0</v>
      </c>
      <c r="H16" s="17">
        <v>1</v>
      </c>
      <c r="I16" s="17">
        <v>0</v>
      </c>
      <c r="J16" s="17">
        <v>0</v>
      </c>
      <c r="K16" s="17">
        <v>2</v>
      </c>
      <c r="L16" s="17">
        <v>2</v>
      </c>
      <c r="M16" s="17">
        <v>0</v>
      </c>
      <c r="N16" s="17">
        <v>0</v>
      </c>
      <c r="O16" s="17">
        <v>1</v>
      </c>
    </row>
    <row r="17" spans="1:15" x14ac:dyDescent="0.25">
      <c r="A17" s="11" t="s">
        <v>164</v>
      </c>
      <c r="B17" s="17">
        <v>4</v>
      </c>
      <c r="C17" s="17">
        <v>0</v>
      </c>
      <c r="D17" s="17">
        <v>0</v>
      </c>
      <c r="E17" s="17">
        <v>0</v>
      </c>
      <c r="F17" s="17">
        <v>2</v>
      </c>
      <c r="G17" s="17">
        <v>1</v>
      </c>
      <c r="H17" s="17">
        <v>0</v>
      </c>
      <c r="I17" s="17">
        <v>0</v>
      </c>
      <c r="J17" s="17">
        <v>1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</row>
    <row r="18" spans="1:15" x14ac:dyDescent="0.25">
      <c r="A18" s="11" t="s">
        <v>165</v>
      </c>
      <c r="B18" s="17">
        <v>8</v>
      </c>
      <c r="C18" s="17">
        <v>0</v>
      </c>
      <c r="D18" s="17">
        <v>1</v>
      </c>
      <c r="E18" s="17">
        <v>1</v>
      </c>
      <c r="F18" s="17">
        <v>3</v>
      </c>
      <c r="G18" s="17">
        <v>1</v>
      </c>
      <c r="H18" s="17">
        <v>0</v>
      </c>
      <c r="I18" s="17">
        <v>0</v>
      </c>
      <c r="J18" s="17">
        <v>2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</row>
    <row r="19" spans="1:15" x14ac:dyDescent="0.25">
      <c r="A19" s="11" t="s">
        <v>166</v>
      </c>
      <c r="B19" s="17">
        <v>15</v>
      </c>
      <c r="C19" s="17">
        <v>0</v>
      </c>
      <c r="D19" s="17">
        <v>0</v>
      </c>
      <c r="E19" s="17">
        <v>2</v>
      </c>
      <c r="F19" s="17">
        <v>5</v>
      </c>
      <c r="G19" s="17">
        <v>2</v>
      </c>
      <c r="H19" s="17">
        <v>2</v>
      </c>
      <c r="I19" s="17">
        <v>0</v>
      </c>
      <c r="J19" s="17">
        <v>0</v>
      </c>
      <c r="K19" s="17">
        <v>3</v>
      </c>
      <c r="L19" s="17">
        <v>1</v>
      </c>
      <c r="M19" s="17">
        <v>0</v>
      </c>
      <c r="N19" s="17">
        <v>0</v>
      </c>
      <c r="O19" s="17">
        <v>0</v>
      </c>
    </row>
    <row r="20" spans="1:15" x14ac:dyDescent="0.25">
      <c r="A20" s="11" t="s">
        <v>167</v>
      </c>
      <c r="B20" s="17">
        <v>13</v>
      </c>
      <c r="C20" s="17">
        <v>0</v>
      </c>
      <c r="D20" s="17">
        <v>1</v>
      </c>
      <c r="E20" s="17">
        <v>0</v>
      </c>
      <c r="F20" s="17">
        <v>4</v>
      </c>
      <c r="G20" s="17">
        <v>1</v>
      </c>
      <c r="H20" s="17">
        <v>1</v>
      </c>
      <c r="I20" s="17">
        <v>0</v>
      </c>
      <c r="J20" s="17">
        <v>2</v>
      </c>
      <c r="K20" s="17">
        <v>1</v>
      </c>
      <c r="L20" s="17">
        <v>2</v>
      </c>
      <c r="M20" s="17">
        <v>0</v>
      </c>
      <c r="N20" s="17">
        <v>0</v>
      </c>
      <c r="O20" s="17">
        <v>1</v>
      </c>
    </row>
    <row r="21" spans="1:15" x14ac:dyDescent="0.25">
      <c r="A21" s="11" t="s">
        <v>168</v>
      </c>
      <c r="B21" s="17">
        <v>22</v>
      </c>
      <c r="C21" s="17">
        <v>0</v>
      </c>
      <c r="D21" s="17">
        <v>0</v>
      </c>
      <c r="E21" s="17">
        <v>3</v>
      </c>
      <c r="F21" s="17">
        <v>8</v>
      </c>
      <c r="G21" s="17">
        <v>2</v>
      </c>
      <c r="H21" s="17">
        <v>3</v>
      </c>
      <c r="I21" s="17">
        <v>0</v>
      </c>
      <c r="J21" s="17">
        <v>0</v>
      </c>
      <c r="K21" s="17">
        <v>3</v>
      </c>
      <c r="L21" s="17">
        <v>2</v>
      </c>
      <c r="M21" s="17">
        <v>1</v>
      </c>
      <c r="N21" s="17">
        <v>0</v>
      </c>
      <c r="O21" s="17">
        <v>0</v>
      </c>
    </row>
    <row r="22" spans="1:15" x14ac:dyDescent="0.25">
      <c r="A22" s="11" t="s">
        <v>169</v>
      </c>
      <c r="B22" s="17">
        <v>20</v>
      </c>
      <c r="C22" s="17">
        <v>0</v>
      </c>
      <c r="D22" s="17">
        <v>0</v>
      </c>
      <c r="E22" s="17">
        <v>4</v>
      </c>
      <c r="F22" s="17">
        <v>4</v>
      </c>
      <c r="G22" s="17">
        <v>2</v>
      </c>
      <c r="H22" s="17">
        <v>2</v>
      </c>
      <c r="I22" s="17">
        <v>0</v>
      </c>
      <c r="J22" s="17">
        <v>0</v>
      </c>
      <c r="K22" s="17">
        <v>3</v>
      </c>
      <c r="L22" s="17">
        <v>1</v>
      </c>
      <c r="M22" s="17">
        <v>0</v>
      </c>
      <c r="N22" s="17">
        <v>1</v>
      </c>
      <c r="O22" s="17">
        <v>3</v>
      </c>
    </row>
    <row r="23" spans="1:15" x14ac:dyDescent="0.25">
      <c r="A23" s="11" t="s">
        <v>170</v>
      </c>
      <c r="B23" s="17">
        <v>22</v>
      </c>
      <c r="C23" s="17">
        <v>0</v>
      </c>
      <c r="D23" s="17">
        <v>0</v>
      </c>
      <c r="E23" s="17">
        <v>3</v>
      </c>
      <c r="F23" s="17">
        <v>10</v>
      </c>
      <c r="G23" s="17">
        <v>0</v>
      </c>
      <c r="H23" s="17">
        <v>0</v>
      </c>
      <c r="I23" s="17">
        <v>0</v>
      </c>
      <c r="J23" s="17">
        <v>2</v>
      </c>
      <c r="K23" s="17">
        <v>4</v>
      </c>
      <c r="L23" s="17">
        <v>0</v>
      </c>
      <c r="M23" s="17">
        <v>0</v>
      </c>
      <c r="N23" s="17">
        <v>1</v>
      </c>
      <c r="O23" s="17">
        <v>2</v>
      </c>
    </row>
    <row r="24" spans="1:15" x14ac:dyDescent="0.25">
      <c r="A24" s="11" t="s">
        <v>171</v>
      </c>
      <c r="B24" s="17">
        <v>27</v>
      </c>
      <c r="C24" s="17">
        <v>0</v>
      </c>
      <c r="D24" s="17">
        <v>0</v>
      </c>
      <c r="E24" s="17">
        <v>3</v>
      </c>
      <c r="F24" s="17">
        <v>11</v>
      </c>
      <c r="G24" s="17">
        <v>3</v>
      </c>
      <c r="H24" s="17">
        <v>4</v>
      </c>
      <c r="I24" s="17">
        <v>0</v>
      </c>
      <c r="J24" s="17">
        <v>0</v>
      </c>
      <c r="K24" s="17">
        <v>2</v>
      </c>
      <c r="L24" s="17">
        <v>1</v>
      </c>
      <c r="M24" s="17">
        <v>0</v>
      </c>
      <c r="N24" s="17">
        <v>0</v>
      </c>
      <c r="O24" s="17">
        <v>3</v>
      </c>
    </row>
    <row r="25" spans="1:15" x14ac:dyDescent="0.25">
      <c r="A25" s="11" t="s">
        <v>172</v>
      </c>
      <c r="B25" s="17">
        <v>29</v>
      </c>
      <c r="C25" s="17">
        <v>0</v>
      </c>
      <c r="D25" s="17">
        <v>1</v>
      </c>
      <c r="E25" s="17">
        <v>6</v>
      </c>
      <c r="F25" s="17">
        <v>5</v>
      </c>
      <c r="G25" s="17">
        <v>6</v>
      </c>
      <c r="H25" s="17">
        <v>1</v>
      </c>
      <c r="I25" s="17">
        <v>0</v>
      </c>
      <c r="J25" s="17">
        <v>1</v>
      </c>
      <c r="K25" s="17">
        <v>2</v>
      </c>
      <c r="L25" s="17">
        <v>3</v>
      </c>
      <c r="M25" s="17">
        <v>1</v>
      </c>
      <c r="N25" s="17">
        <v>0</v>
      </c>
      <c r="O25" s="17">
        <v>3</v>
      </c>
    </row>
    <row r="26" spans="1:15" x14ac:dyDescent="0.25">
      <c r="A26" s="11" t="s">
        <v>173</v>
      </c>
      <c r="B26" s="17">
        <v>20</v>
      </c>
      <c r="C26" s="17">
        <v>0</v>
      </c>
      <c r="D26" s="17">
        <v>0</v>
      </c>
      <c r="E26" s="17">
        <v>3</v>
      </c>
      <c r="F26" s="17">
        <v>7</v>
      </c>
      <c r="G26" s="17">
        <v>0</v>
      </c>
      <c r="H26" s="17">
        <v>4</v>
      </c>
      <c r="I26" s="17">
        <v>0</v>
      </c>
      <c r="J26" s="17">
        <v>1</v>
      </c>
      <c r="K26" s="17">
        <v>1</v>
      </c>
      <c r="L26" s="17">
        <v>2</v>
      </c>
      <c r="M26" s="17">
        <v>0</v>
      </c>
      <c r="N26" s="17">
        <v>0</v>
      </c>
      <c r="O26" s="17">
        <v>2</v>
      </c>
    </row>
    <row r="27" spans="1:15" x14ac:dyDescent="0.25">
      <c r="A27" s="11" t="s">
        <v>174</v>
      </c>
      <c r="B27" s="17">
        <v>37</v>
      </c>
      <c r="C27" s="17">
        <v>0</v>
      </c>
      <c r="D27" s="17">
        <v>0</v>
      </c>
      <c r="E27" s="17">
        <v>2</v>
      </c>
      <c r="F27" s="17">
        <v>14</v>
      </c>
      <c r="G27" s="17">
        <v>2</v>
      </c>
      <c r="H27" s="17">
        <v>6</v>
      </c>
      <c r="I27" s="17">
        <v>0</v>
      </c>
      <c r="J27" s="17">
        <v>4</v>
      </c>
      <c r="K27" s="17">
        <v>2</v>
      </c>
      <c r="L27" s="17">
        <v>6</v>
      </c>
      <c r="M27" s="17">
        <v>0</v>
      </c>
      <c r="N27" s="17">
        <v>1</v>
      </c>
      <c r="O27" s="17">
        <v>0</v>
      </c>
    </row>
    <row r="28" spans="1:15" x14ac:dyDescent="0.25">
      <c r="A28" s="11" t="s">
        <v>175</v>
      </c>
      <c r="B28" s="17">
        <v>37</v>
      </c>
      <c r="C28" s="17">
        <v>0</v>
      </c>
      <c r="D28" s="17">
        <v>0</v>
      </c>
      <c r="E28" s="17">
        <v>7</v>
      </c>
      <c r="F28" s="17">
        <v>12</v>
      </c>
      <c r="G28" s="17">
        <v>3</v>
      </c>
      <c r="H28" s="17">
        <v>4</v>
      </c>
      <c r="I28" s="17">
        <v>0</v>
      </c>
      <c r="J28" s="17">
        <v>2</v>
      </c>
      <c r="K28" s="17">
        <v>3</v>
      </c>
      <c r="L28" s="17">
        <v>4</v>
      </c>
      <c r="M28" s="17">
        <v>0</v>
      </c>
      <c r="N28" s="17">
        <v>1</v>
      </c>
      <c r="O28" s="17">
        <v>1</v>
      </c>
    </row>
    <row r="29" spans="1:15" x14ac:dyDescent="0.25">
      <c r="A29" s="11" t="s">
        <v>176</v>
      </c>
      <c r="B29" s="17">
        <v>36</v>
      </c>
      <c r="C29" s="17">
        <v>0</v>
      </c>
      <c r="D29" s="17">
        <v>0</v>
      </c>
      <c r="E29" s="17">
        <v>4</v>
      </c>
      <c r="F29" s="17">
        <v>13</v>
      </c>
      <c r="G29" s="17">
        <v>4</v>
      </c>
      <c r="H29" s="17">
        <v>5</v>
      </c>
      <c r="I29" s="17">
        <v>0</v>
      </c>
      <c r="J29" s="17">
        <v>2</v>
      </c>
      <c r="K29" s="17">
        <v>2</v>
      </c>
      <c r="L29" s="17">
        <v>3</v>
      </c>
      <c r="M29" s="17">
        <v>0</v>
      </c>
      <c r="N29" s="17">
        <v>1</v>
      </c>
      <c r="O29" s="17">
        <v>2</v>
      </c>
    </row>
    <row r="30" spans="1:15" x14ac:dyDescent="0.25">
      <c r="A30" s="11" t="s">
        <v>177</v>
      </c>
      <c r="B30" s="17">
        <v>45</v>
      </c>
      <c r="C30" s="17">
        <v>0</v>
      </c>
      <c r="D30" s="17">
        <v>1</v>
      </c>
      <c r="E30" s="17">
        <v>8</v>
      </c>
      <c r="F30" s="17">
        <v>12</v>
      </c>
      <c r="G30" s="17">
        <v>4</v>
      </c>
      <c r="H30" s="17">
        <v>5</v>
      </c>
      <c r="I30" s="17">
        <v>0</v>
      </c>
      <c r="J30" s="17">
        <v>3</v>
      </c>
      <c r="K30" s="17">
        <v>8</v>
      </c>
      <c r="L30" s="17">
        <v>4</v>
      </c>
      <c r="M30" s="17">
        <v>0</v>
      </c>
      <c r="N30" s="17">
        <v>0</v>
      </c>
      <c r="O30" s="17">
        <v>0</v>
      </c>
    </row>
    <row r="31" spans="1:15" x14ac:dyDescent="0.25">
      <c r="A31" s="11" t="s">
        <v>178</v>
      </c>
      <c r="B31" s="17">
        <v>47</v>
      </c>
      <c r="C31" s="17">
        <v>0</v>
      </c>
      <c r="D31" s="17">
        <v>0</v>
      </c>
      <c r="E31" s="17">
        <v>14</v>
      </c>
      <c r="F31" s="17">
        <v>13</v>
      </c>
      <c r="G31" s="17">
        <v>3</v>
      </c>
      <c r="H31" s="17">
        <v>3</v>
      </c>
      <c r="I31" s="17">
        <v>0</v>
      </c>
      <c r="J31" s="17">
        <v>4</v>
      </c>
      <c r="K31" s="17">
        <v>4</v>
      </c>
      <c r="L31" s="17">
        <v>5</v>
      </c>
      <c r="M31" s="17">
        <v>0</v>
      </c>
      <c r="N31" s="17">
        <v>0</v>
      </c>
      <c r="O31" s="17">
        <v>1</v>
      </c>
    </row>
    <row r="32" spans="1:15" x14ac:dyDescent="0.25">
      <c r="A32" s="11" t="s">
        <v>179</v>
      </c>
      <c r="B32" s="17">
        <v>48</v>
      </c>
      <c r="C32" s="17">
        <v>0</v>
      </c>
      <c r="D32" s="17">
        <v>3</v>
      </c>
      <c r="E32" s="17">
        <v>6</v>
      </c>
      <c r="F32" s="17">
        <v>22</v>
      </c>
      <c r="G32" s="17">
        <v>7</v>
      </c>
      <c r="H32" s="17">
        <v>1</v>
      </c>
      <c r="I32" s="17">
        <v>0</v>
      </c>
      <c r="J32" s="17">
        <v>2</v>
      </c>
      <c r="K32" s="17">
        <v>2</v>
      </c>
      <c r="L32" s="17">
        <v>4</v>
      </c>
      <c r="M32" s="17">
        <v>1</v>
      </c>
      <c r="N32" s="17">
        <v>0</v>
      </c>
      <c r="O32" s="17">
        <v>0</v>
      </c>
    </row>
    <row r="33" spans="1:15" x14ac:dyDescent="0.25">
      <c r="A33" s="11" t="s">
        <v>180</v>
      </c>
      <c r="B33" s="17">
        <v>53</v>
      </c>
      <c r="C33" s="17">
        <v>0</v>
      </c>
      <c r="D33" s="17">
        <v>0</v>
      </c>
      <c r="E33" s="17">
        <v>4</v>
      </c>
      <c r="F33" s="17">
        <v>16</v>
      </c>
      <c r="G33" s="17">
        <v>8</v>
      </c>
      <c r="H33" s="17">
        <v>5</v>
      </c>
      <c r="I33" s="17">
        <v>0</v>
      </c>
      <c r="J33" s="17">
        <v>2</v>
      </c>
      <c r="K33" s="17">
        <v>6</v>
      </c>
      <c r="L33" s="17">
        <v>8</v>
      </c>
      <c r="M33" s="17">
        <v>0</v>
      </c>
      <c r="N33" s="17">
        <v>2</v>
      </c>
      <c r="O33" s="17">
        <v>2</v>
      </c>
    </row>
    <row r="34" spans="1:15" x14ac:dyDescent="0.25">
      <c r="A34" s="11" t="s">
        <v>181</v>
      </c>
      <c r="B34" s="17">
        <v>53</v>
      </c>
      <c r="C34" s="17">
        <v>0</v>
      </c>
      <c r="D34" s="17">
        <v>0</v>
      </c>
      <c r="E34" s="17">
        <v>6</v>
      </c>
      <c r="F34" s="17">
        <v>24</v>
      </c>
      <c r="G34" s="17">
        <v>9</v>
      </c>
      <c r="H34" s="17">
        <v>1</v>
      </c>
      <c r="I34" s="17">
        <v>0</v>
      </c>
      <c r="J34" s="17">
        <v>4</v>
      </c>
      <c r="K34" s="17">
        <v>3</v>
      </c>
      <c r="L34" s="17">
        <v>4</v>
      </c>
      <c r="M34" s="17">
        <v>0</v>
      </c>
      <c r="N34" s="17">
        <v>0</v>
      </c>
      <c r="O34" s="17">
        <v>2</v>
      </c>
    </row>
    <row r="35" spans="1:15" x14ac:dyDescent="0.25">
      <c r="A35" s="11" t="s">
        <v>182</v>
      </c>
      <c r="B35" s="17">
        <v>59</v>
      </c>
      <c r="C35" s="17">
        <v>0</v>
      </c>
      <c r="D35" s="17">
        <v>1</v>
      </c>
      <c r="E35" s="17">
        <v>7</v>
      </c>
      <c r="F35" s="17">
        <v>26</v>
      </c>
      <c r="G35" s="17">
        <v>8</v>
      </c>
      <c r="H35" s="17">
        <v>4</v>
      </c>
      <c r="I35" s="17">
        <v>0</v>
      </c>
      <c r="J35" s="17">
        <v>4</v>
      </c>
      <c r="K35" s="17">
        <v>5</v>
      </c>
      <c r="L35" s="17">
        <v>2</v>
      </c>
      <c r="M35" s="17">
        <v>0</v>
      </c>
      <c r="N35" s="17">
        <v>0</v>
      </c>
      <c r="O35" s="17">
        <v>2</v>
      </c>
    </row>
    <row r="36" spans="1:15" x14ac:dyDescent="0.25">
      <c r="A36" s="11" t="s">
        <v>183</v>
      </c>
      <c r="B36" s="17">
        <v>60</v>
      </c>
      <c r="C36" s="17">
        <v>0</v>
      </c>
      <c r="D36" s="17">
        <v>2</v>
      </c>
      <c r="E36" s="17">
        <v>14</v>
      </c>
      <c r="F36" s="17">
        <v>14</v>
      </c>
      <c r="G36" s="17">
        <v>10</v>
      </c>
      <c r="H36" s="17">
        <v>2</v>
      </c>
      <c r="I36" s="17">
        <v>0</v>
      </c>
      <c r="J36" s="17">
        <v>3</v>
      </c>
      <c r="K36" s="17">
        <v>6</v>
      </c>
      <c r="L36" s="17">
        <v>7</v>
      </c>
      <c r="M36" s="17">
        <v>0</v>
      </c>
      <c r="N36" s="17">
        <v>0</v>
      </c>
      <c r="O36" s="17">
        <v>2</v>
      </c>
    </row>
    <row r="37" spans="1:15" x14ac:dyDescent="0.25">
      <c r="A37" s="11" t="s">
        <v>184</v>
      </c>
      <c r="B37" s="17">
        <v>58</v>
      </c>
      <c r="C37" s="17">
        <v>0</v>
      </c>
      <c r="D37" s="17">
        <v>0</v>
      </c>
      <c r="E37" s="17">
        <v>8</v>
      </c>
      <c r="F37" s="17">
        <v>24</v>
      </c>
      <c r="G37" s="17">
        <v>7</v>
      </c>
      <c r="H37" s="17">
        <v>3</v>
      </c>
      <c r="I37" s="17">
        <v>0</v>
      </c>
      <c r="J37" s="17">
        <v>0</v>
      </c>
      <c r="K37" s="17">
        <v>6</v>
      </c>
      <c r="L37" s="17">
        <v>7</v>
      </c>
      <c r="M37" s="17">
        <v>1</v>
      </c>
      <c r="N37" s="17">
        <v>0</v>
      </c>
      <c r="O37" s="17">
        <v>2</v>
      </c>
    </row>
    <row r="38" spans="1:15" x14ac:dyDescent="0.25">
      <c r="A38" s="11" t="s">
        <v>185</v>
      </c>
      <c r="B38" s="17">
        <v>73</v>
      </c>
      <c r="C38" s="17">
        <v>0</v>
      </c>
      <c r="D38" s="17">
        <v>0</v>
      </c>
      <c r="E38" s="17">
        <v>14</v>
      </c>
      <c r="F38" s="17">
        <v>20</v>
      </c>
      <c r="G38" s="17">
        <v>9</v>
      </c>
      <c r="H38" s="17">
        <v>4</v>
      </c>
      <c r="I38" s="17">
        <v>0</v>
      </c>
      <c r="J38" s="17">
        <v>1</v>
      </c>
      <c r="K38" s="17">
        <v>5</v>
      </c>
      <c r="L38" s="17">
        <v>14</v>
      </c>
      <c r="M38" s="17">
        <v>1</v>
      </c>
      <c r="N38" s="17">
        <v>1</v>
      </c>
      <c r="O38" s="17">
        <v>4</v>
      </c>
    </row>
    <row r="39" spans="1:15" x14ac:dyDescent="0.25">
      <c r="A39" s="11" t="s">
        <v>186</v>
      </c>
      <c r="B39" s="17">
        <v>68</v>
      </c>
      <c r="C39" s="17">
        <v>0</v>
      </c>
      <c r="D39" s="17">
        <v>2</v>
      </c>
      <c r="E39" s="17">
        <v>13</v>
      </c>
      <c r="F39" s="17">
        <v>23</v>
      </c>
      <c r="G39" s="17">
        <v>8</v>
      </c>
      <c r="H39" s="17">
        <v>5</v>
      </c>
      <c r="I39" s="17">
        <v>0</v>
      </c>
      <c r="J39" s="17">
        <v>2</v>
      </c>
      <c r="K39" s="17">
        <v>10</v>
      </c>
      <c r="L39" s="17">
        <v>5</v>
      </c>
      <c r="M39" s="17">
        <v>0</v>
      </c>
      <c r="N39" s="17">
        <v>0</v>
      </c>
      <c r="O39" s="17">
        <v>0</v>
      </c>
    </row>
    <row r="40" spans="1:15" x14ac:dyDescent="0.25">
      <c r="A40" s="11" t="s">
        <v>187</v>
      </c>
      <c r="B40" s="17">
        <v>75</v>
      </c>
      <c r="C40" s="17">
        <v>0</v>
      </c>
      <c r="D40" s="17">
        <v>2</v>
      </c>
      <c r="E40" s="17">
        <v>12</v>
      </c>
      <c r="F40" s="17">
        <v>26</v>
      </c>
      <c r="G40" s="17">
        <v>10</v>
      </c>
      <c r="H40" s="17">
        <v>1</v>
      </c>
      <c r="I40" s="17">
        <v>0</v>
      </c>
      <c r="J40" s="17">
        <v>1</v>
      </c>
      <c r="K40" s="17">
        <v>12</v>
      </c>
      <c r="L40" s="17">
        <v>7</v>
      </c>
      <c r="M40" s="17">
        <v>0</v>
      </c>
      <c r="N40" s="17">
        <v>2</v>
      </c>
      <c r="O40" s="17">
        <v>2</v>
      </c>
    </row>
    <row r="41" spans="1:15" x14ac:dyDescent="0.25">
      <c r="A41" s="11" t="s">
        <v>188</v>
      </c>
      <c r="B41" s="17">
        <v>46</v>
      </c>
      <c r="C41" s="17">
        <v>1</v>
      </c>
      <c r="D41" s="17">
        <v>2</v>
      </c>
      <c r="E41" s="17">
        <v>11</v>
      </c>
      <c r="F41" s="17">
        <v>17</v>
      </c>
      <c r="G41" s="17">
        <v>3</v>
      </c>
      <c r="H41" s="17">
        <v>0</v>
      </c>
      <c r="I41" s="17">
        <v>0</v>
      </c>
      <c r="J41" s="17">
        <v>1</v>
      </c>
      <c r="K41" s="17">
        <v>6</v>
      </c>
      <c r="L41" s="17">
        <v>1</v>
      </c>
      <c r="M41" s="17">
        <v>2</v>
      </c>
      <c r="N41" s="17">
        <v>0</v>
      </c>
      <c r="O41" s="17">
        <v>2</v>
      </c>
    </row>
    <row r="42" spans="1:15" x14ac:dyDescent="0.25">
      <c r="A42" s="11" t="s">
        <v>790</v>
      </c>
      <c r="B42" s="22">
        <v>6646</v>
      </c>
      <c r="C42" s="17">
        <v>126</v>
      </c>
      <c r="D42" s="17">
        <v>1371</v>
      </c>
      <c r="E42" s="22">
        <v>2579</v>
      </c>
      <c r="F42" s="22">
        <v>1075</v>
      </c>
      <c r="G42" s="22">
        <v>565</v>
      </c>
      <c r="H42" s="22">
        <v>151</v>
      </c>
      <c r="I42" s="22">
        <v>0</v>
      </c>
      <c r="J42" s="22">
        <v>88</v>
      </c>
      <c r="K42" s="22">
        <v>317</v>
      </c>
      <c r="L42" s="22">
        <v>270</v>
      </c>
      <c r="M42" s="22">
        <v>12</v>
      </c>
      <c r="N42" s="22">
        <v>51</v>
      </c>
      <c r="O42" s="22">
        <v>41</v>
      </c>
    </row>
    <row r="43" spans="1:15" x14ac:dyDescent="0.25">
      <c r="B43" s="22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x14ac:dyDescent="0.25">
      <c r="B44" s="22"/>
      <c r="C44" s="17"/>
      <c r="D44" s="17"/>
      <c r="E44" s="85"/>
      <c r="F44" s="17"/>
      <c r="G44" s="17"/>
      <c r="H44" s="17"/>
      <c r="I44" s="17"/>
      <c r="J44" s="9"/>
      <c r="K44" s="17"/>
      <c r="L44" s="17"/>
      <c r="M44" s="9"/>
      <c r="N44" s="9"/>
      <c r="O44" s="17"/>
    </row>
    <row r="45" spans="1:15" x14ac:dyDescent="0.25">
      <c r="B45" s="22"/>
      <c r="C45" s="17"/>
      <c r="D45" s="17"/>
      <c r="E45" s="85"/>
      <c r="F45" s="17"/>
      <c r="G45" s="17"/>
      <c r="H45" s="17"/>
      <c r="I45" s="17"/>
      <c r="J45" s="85"/>
      <c r="K45" s="17"/>
      <c r="L45" s="17"/>
      <c r="M45" s="9"/>
      <c r="N45" s="85"/>
      <c r="O45" s="17"/>
    </row>
    <row r="46" spans="1:15" x14ac:dyDescent="0.25">
      <c r="B46" s="22"/>
      <c r="C46" s="17"/>
      <c r="D46" s="17"/>
      <c r="E46" s="85"/>
      <c r="F46" s="17"/>
      <c r="G46" s="17"/>
      <c r="H46" s="17"/>
      <c r="I46" s="17"/>
      <c r="J46" s="9"/>
      <c r="K46" s="17"/>
      <c r="L46" s="17"/>
      <c r="M46" s="17"/>
      <c r="N46" s="9"/>
      <c r="O46" s="17"/>
    </row>
    <row r="47" spans="1:15" x14ac:dyDescent="0.25">
      <c r="B47" s="22"/>
      <c r="C47" s="17"/>
      <c r="D47" s="17"/>
      <c r="E47" s="85"/>
      <c r="F47" s="17"/>
      <c r="G47" s="17"/>
      <c r="H47" s="17"/>
      <c r="I47" s="17"/>
      <c r="J47" s="85"/>
      <c r="K47" s="17"/>
      <c r="L47" s="17"/>
      <c r="M47" s="9"/>
      <c r="N47" s="85"/>
      <c r="O47" s="17"/>
    </row>
    <row r="48" spans="1:15" x14ac:dyDescent="0.25">
      <c r="B48" s="22"/>
      <c r="C48" s="17"/>
      <c r="D48" s="17"/>
      <c r="E48" s="85"/>
      <c r="F48" s="17"/>
      <c r="G48" s="17"/>
      <c r="H48" s="17"/>
      <c r="I48" s="17"/>
      <c r="J48" s="9"/>
      <c r="K48" s="17"/>
      <c r="L48" s="17"/>
      <c r="M48" s="9"/>
      <c r="N48" s="9"/>
      <c r="O48" s="17"/>
    </row>
    <row r="49" spans="2:15" x14ac:dyDescent="0.25">
      <c r="B49" s="22"/>
      <c r="C49" s="17"/>
      <c r="D49" s="17"/>
      <c r="E49" s="85"/>
      <c r="F49" s="17"/>
      <c r="G49" s="17"/>
      <c r="H49" s="17"/>
      <c r="I49" s="17"/>
      <c r="J49" s="85"/>
      <c r="K49" s="17"/>
      <c r="L49" s="17"/>
      <c r="M49" s="9"/>
      <c r="N49" s="85"/>
      <c r="O49" s="17"/>
    </row>
    <row r="50" spans="2:15" x14ac:dyDescent="0.25">
      <c r="B50" s="22"/>
      <c r="C50" s="17"/>
      <c r="D50" s="17"/>
      <c r="E50" s="85"/>
      <c r="F50" s="17"/>
      <c r="G50" s="17"/>
      <c r="H50" s="17"/>
      <c r="I50" s="17"/>
      <c r="J50" s="9"/>
      <c r="K50" s="17"/>
      <c r="L50" s="17"/>
      <c r="M50" s="9"/>
      <c r="N50" s="9"/>
      <c r="O50" s="17"/>
    </row>
    <row r="51" spans="2:15" x14ac:dyDescent="0.25">
      <c r="B51" s="22"/>
      <c r="C51" s="17"/>
      <c r="D51" s="17"/>
      <c r="E51" s="85"/>
      <c r="F51" s="17"/>
      <c r="G51" s="17"/>
      <c r="H51" s="17"/>
      <c r="I51" s="17"/>
      <c r="J51" s="85"/>
      <c r="K51" s="17"/>
      <c r="L51" s="17"/>
      <c r="M51" s="9"/>
      <c r="N51" s="85"/>
      <c r="O51" s="17"/>
    </row>
    <row r="52" spans="2:15" x14ac:dyDescent="0.25">
      <c r="B52" s="22"/>
      <c r="C52" s="17"/>
      <c r="D52" s="17"/>
      <c r="E52" s="85"/>
      <c r="F52" s="17"/>
      <c r="G52" s="17"/>
      <c r="H52" s="17"/>
      <c r="I52" s="17"/>
      <c r="J52" s="9"/>
      <c r="K52" s="17"/>
      <c r="L52" s="17"/>
      <c r="M52" s="9"/>
      <c r="N52" s="9"/>
      <c r="O52" s="17"/>
    </row>
    <row r="53" spans="2:15" x14ac:dyDescent="0.25">
      <c r="B53" s="22"/>
      <c r="C53" s="17"/>
      <c r="D53" s="17"/>
      <c r="E53" s="85"/>
      <c r="F53" s="17"/>
      <c r="G53" s="17"/>
      <c r="H53" s="17"/>
      <c r="I53" s="17"/>
      <c r="J53" s="85"/>
      <c r="K53" s="17"/>
      <c r="L53" s="17"/>
      <c r="M53" s="9"/>
      <c r="N53" s="85"/>
      <c r="O53" s="17"/>
    </row>
    <row r="54" spans="2:15" x14ac:dyDescent="0.25">
      <c r="B54" s="22"/>
      <c r="C54" s="17"/>
      <c r="D54" s="17"/>
      <c r="E54" s="85"/>
      <c r="F54" s="17"/>
      <c r="G54" s="17"/>
      <c r="H54" s="17"/>
      <c r="I54" s="17"/>
      <c r="J54" s="9"/>
      <c r="K54" s="17"/>
      <c r="L54" s="17"/>
      <c r="M54" s="17"/>
      <c r="N54" s="9"/>
      <c r="O54" s="17"/>
    </row>
    <row r="55" spans="2:15" x14ac:dyDescent="0.2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2:15" x14ac:dyDescent="0.25">
      <c r="B56" s="22"/>
      <c r="C56" s="17"/>
      <c r="D56" s="17"/>
      <c r="E56" s="17"/>
      <c r="F56" s="85"/>
      <c r="G56" s="17"/>
      <c r="H56" s="17"/>
      <c r="I56" s="17"/>
      <c r="J56" s="17"/>
      <c r="K56" s="85"/>
      <c r="L56" s="17"/>
      <c r="M56" s="17"/>
      <c r="N56" s="9"/>
      <c r="O56" s="85"/>
    </row>
    <row r="57" spans="2:15" x14ac:dyDescent="0.25">
      <c r="B57" s="22"/>
      <c r="C57" s="17"/>
      <c r="D57" s="17"/>
      <c r="E57" s="17"/>
      <c r="F57" s="85"/>
      <c r="G57" s="17"/>
      <c r="H57" s="17"/>
      <c r="I57" s="17"/>
      <c r="J57" s="17"/>
      <c r="K57" s="9"/>
      <c r="L57" s="17"/>
      <c r="M57" s="17"/>
      <c r="N57" s="9"/>
      <c r="O57" s="9"/>
    </row>
    <row r="58" spans="2:15" x14ac:dyDescent="0.25">
      <c r="B58" s="22"/>
      <c r="C58" s="17"/>
      <c r="D58" s="17"/>
      <c r="E58" s="17"/>
      <c r="F58" s="85"/>
      <c r="G58" s="17"/>
      <c r="H58" s="17"/>
      <c r="I58" s="17"/>
      <c r="J58" s="17"/>
      <c r="K58" s="85"/>
      <c r="L58" s="17"/>
      <c r="M58" s="17"/>
      <c r="N58" s="9"/>
      <c r="O58" s="85"/>
    </row>
    <row r="59" spans="2:15" x14ac:dyDescent="0.25">
      <c r="B59" s="22"/>
      <c r="C59" s="17"/>
      <c r="D59" s="17"/>
      <c r="E59" s="17"/>
      <c r="F59" s="85"/>
      <c r="G59" s="17"/>
      <c r="H59" s="17"/>
      <c r="I59" s="17"/>
      <c r="J59" s="17"/>
      <c r="K59" s="9"/>
      <c r="L59" s="17"/>
      <c r="M59" s="17"/>
      <c r="N59" s="9"/>
      <c r="O59" s="9"/>
    </row>
    <row r="60" spans="2:15" x14ac:dyDescent="0.25">
      <c r="B60" s="22"/>
      <c r="C60" s="17"/>
      <c r="D60" s="17"/>
      <c r="E60" s="17"/>
      <c r="F60" s="85"/>
      <c r="G60" s="17"/>
      <c r="H60" s="17"/>
      <c r="I60" s="17"/>
      <c r="J60" s="17"/>
      <c r="K60" s="85"/>
      <c r="L60" s="17"/>
      <c r="M60" s="17"/>
      <c r="N60" s="9"/>
      <c r="O60" s="85"/>
    </row>
    <row r="61" spans="2:15" x14ac:dyDescent="0.25">
      <c r="B61" s="22"/>
      <c r="C61" s="17"/>
      <c r="D61" s="17"/>
      <c r="E61" s="17"/>
      <c r="F61" s="55"/>
      <c r="G61" s="17"/>
      <c r="H61" s="17"/>
      <c r="I61" s="17"/>
      <c r="J61" s="17"/>
      <c r="K61" s="55"/>
      <c r="L61" s="17"/>
      <c r="M61" s="17"/>
      <c r="N61" s="17"/>
      <c r="O61" s="9"/>
    </row>
    <row r="62" spans="2:15" x14ac:dyDescent="0.25">
      <c r="B62" s="22"/>
      <c r="C62" s="17"/>
      <c r="D62" s="17"/>
      <c r="E62" s="17"/>
      <c r="F62" s="22"/>
      <c r="G62" s="17"/>
      <c r="H62" s="17"/>
      <c r="I62" s="17"/>
      <c r="J62" s="17"/>
      <c r="K62" s="17"/>
      <c r="L62" s="17"/>
      <c r="M62" s="17"/>
      <c r="N62" s="17"/>
      <c r="O62" s="17"/>
    </row>
    <row r="63" spans="2:15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2:15" x14ac:dyDescent="0.25">
      <c r="N64" s="9"/>
    </row>
    <row r="65" spans="14:14" x14ac:dyDescent="0.25">
      <c r="N65" s="9"/>
    </row>
    <row r="66" spans="14:14" x14ac:dyDescent="0.25">
      <c r="N66" s="9"/>
    </row>
    <row r="67" spans="14:14" x14ac:dyDescent="0.25">
      <c r="N67" s="9"/>
    </row>
    <row r="68" spans="14:14" x14ac:dyDescent="0.25">
      <c r="N68" s="9"/>
    </row>
    <row r="69" spans="14:14" x14ac:dyDescent="0.25">
      <c r="N69" s="9"/>
    </row>
    <row r="70" spans="14:14" x14ac:dyDescent="0.25">
      <c r="N70" s="9"/>
    </row>
  </sheetData>
  <phoneticPr fontId="0" type="noConversion"/>
  <pageMargins left="0.19685039370078741" right="0.19685039370078741" top="0.19685039370078741" bottom="0.19685039370078741" header="0" footer="0"/>
  <pageSetup paperSize="9" scale="78" orientation="landscape" horizontalDpi="300" verticalDpi="30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A25"/>
  <sheetViews>
    <sheetView workbookViewId="0"/>
  </sheetViews>
  <sheetFormatPr baseColWidth="10" defaultColWidth="11.44140625" defaultRowHeight="13.2" x14ac:dyDescent="0.25"/>
  <cols>
    <col min="1" max="16384" width="11.44140625" style="9"/>
  </cols>
  <sheetData>
    <row r="1" spans="1:1" x14ac:dyDescent="0.25">
      <c r="A1" s="59" t="s">
        <v>783</v>
      </c>
    </row>
    <row r="2" spans="1:1" x14ac:dyDescent="0.25">
      <c r="A2" s="9" t="s">
        <v>691</v>
      </c>
    </row>
    <row r="3" spans="1:1" x14ac:dyDescent="0.25">
      <c r="A3" s="9" t="s">
        <v>692</v>
      </c>
    </row>
    <row r="4" spans="1:1" x14ac:dyDescent="0.25">
      <c r="A4" s="9" t="s">
        <v>693</v>
      </c>
    </row>
    <row r="5" spans="1:1" x14ac:dyDescent="0.25">
      <c r="A5" s="9" t="s">
        <v>694</v>
      </c>
    </row>
    <row r="6" spans="1:1" x14ac:dyDescent="0.25">
      <c r="A6" s="9" t="s">
        <v>695</v>
      </c>
    </row>
    <row r="10" spans="1:1" x14ac:dyDescent="0.25">
      <c r="A10" s="59" t="s">
        <v>784</v>
      </c>
    </row>
    <row r="11" spans="1:1" x14ac:dyDescent="0.25">
      <c r="A11" s="61" t="s">
        <v>934</v>
      </c>
    </row>
    <row r="12" spans="1:1" x14ac:dyDescent="0.25">
      <c r="A12" s="61" t="s">
        <v>935</v>
      </c>
    </row>
    <row r="13" spans="1:1" x14ac:dyDescent="0.25">
      <c r="A13" s="61" t="s">
        <v>936</v>
      </c>
    </row>
    <row r="14" spans="1:1" x14ac:dyDescent="0.25">
      <c r="A14" s="61" t="s">
        <v>937</v>
      </c>
    </row>
    <row r="15" spans="1:1" x14ac:dyDescent="0.25">
      <c r="A15" s="61" t="s">
        <v>696</v>
      </c>
    </row>
    <row r="25" spans="1:1" x14ac:dyDescent="0.25">
      <c r="A25" s="9" t="s">
        <v>329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J57"/>
  <sheetViews>
    <sheetView workbookViewId="0"/>
  </sheetViews>
  <sheetFormatPr baseColWidth="10" defaultColWidth="11.44140625" defaultRowHeight="13.2" x14ac:dyDescent="0.25"/>
  <cols>
    <col min="1" max="1" width="11.44140625" style="11"/>
    <col min="2" max="4" width="9.33203125" style="11" customWidth="1"/>
    <col min="5" max="5" width="11.44140625" style="11"/>
    <col min="6" max="6" width="11.5546875" style="11" customWidth="1"/>
    <col min="7" max="9" width="9.44140625" style="11" customWidth="1"/>
    <col min="10" max="16384" width="11.44140625" style="11"/>
  </cols>
  <sheetData>
    <row r="1" spans="1:10" x14ac:dyDescent="0.25">
      <c r="A1" s="10" t="s">
        <v>25</v>
      </c>
    </row>
    <row r="2" spans="1:10" x14ac:dyDescent="0.25">
      <c r="A2" s="12" t="s">
        <v>912</v>
      </c>
    </row>
    <row r="4" spans="1:10" x14ac:dyDescent="0.25">
      <c r="A4" s="15"/>
      <c r="B4" s="15" t="s">
        <v>99</v>
      </c>
      <c r="C4" s="15" t="s">
        <v>229</v>
      </c>
      <c r="D4" s="15" t="s">
        <v>230</v>
      </c>
      <c r="F4" s="15"/>
      <c r="G4" s="15" t="s">
        <v>99</v>
      </c>
      <c r="H4" s="15" t="s">
        <v>229</v>
      </c>
      <c r="I4" s="15" t="s">
        <v>230</v>
      </c>
    </row>
    <row r="5" spans="1:10" x14ac:dyDescent="0.25">
      <c r="A5" s="10" t="s">
        <v>224</v>
      </c>
      <c r="B5" s="23">
        <v>795312</v>
      </c>
      <c r="C5" s="23">
        <v>379262.5</v>
      </c>
      <c r="D5" s="23">
        <v>416049.5</v>
      </c>
      <c r="F5" s="125">
        <v>51</v>
      </c>
      <c r="G5" s="22">
        <v>12426.5</v>
      </c>
      <c r="H5" s="22">
        <v>6031</v>
      </c>
      <c r="I5" s="22">
        <v>6395.5</v>
      </c>
      <c r="J5" s="126"/>
    </row>
    <row r="6" spans="1:10" x14ac:dyDescent="0.25">
      <c r="A6" s="125">
        <v>0</v>
      </c>
      <c r="B6" s="22">
        <v>6042.5</v>
      </c>
      <c r="C6" s="22">
        <v>3115.5</v>
      </c>
      <c r="D6" s="22">
        <v>2927</v>
      </c>
      <c r="F6" s="125">
        <v>52</v>
      </c>
      <c r="G6" s="22">
        <v>12442.5</v>
      </c>
      <c r="H6" s="22">
        <v>5997</v>
      </c>
      <c r="I6" s="22">
        <v>6445.5</v>
      </c>
      <c r="J6" s="126"/>
    </row>
    <row r="7" spans="1:10" x14ac:dyDescent="0.25">
      <c r="A7" s="125">
        <v>1</v>
      </c>
      <c r="B7" s="22">
        <v>6527</v>
      </c>
      <c r="C7" s="22">
        <v>3353.5</v>
      </c>
      <c r="D7" s="22">
        <v>3173.5</v>
      </c>
      <c r="F7" s="125">
        <v>53</v>
      </c>
      <c r="G7" s="22">
        <v>12138</v>
      </c>
      <c r="H7" s="22">
        <v>5843</v>
      </c>
      <c r="I7" s="22">
        <v>6295</v>
      </c>
      <c r="J7" s="126"/>
    </row>
    <row r="8" spans="1:10" x14ac:dyDescent="0.25">
      <c r="A8" s="125">
        <v>2</v>
      </c>
      <c r="B8" s="22">
        <v>6646.5</v>
      </c>
      <c r="C8" s="22">
        <v>3413.5</v>
      </c>
      <c r="D8" s="22">
        <v>3233</v>
      </c>
      <c r="F8" s="125">
        <v>54</v>
      </c>
      <c r="G8" s="22">
        <v>11619.5</v>
      </c>
      <c r="H8" s="22">
        <v>5584.5</v>
      </c>
      <c r="I8" s="22">
        <v>6035</v>
      </c>
      <c r="J8" s="126"/>
    </row>
    <row r="9" spans="1:10" x14ac:dyDescent="0.25">
      <c r="A9" s="125">
        <v>3</v>
      </c>
      <c r="B9" s="22">
        <v>6690.5</v>
      </c>
      <c r="C9" s="22">
        <v>3432</v>
      </c>
      <c r="D9" s="22">
        <v>3258.5</v>
      </c>
      <c r="F9" s="125">
        <v>55</v>
      </c>
      <c r="G9" s="22">
        <v>11183.5</v>
      </c>
      <c r="H9" s="22">
        <v>5260</v>
      </c>
      <c r="I9" s="22">
        <v>5923.5</v>
      </c>
      <c r="J9" s="126"/>
    </row>
    <row r="10" spans="1:10" x14ac:dyDescent="0.25">
      <c r="A10" s="125">
        <v>4</v>
      </c>
      <c r="B10" s="22">
        <v>6896.5</v>
      </c>
      <c r="C10" s="22">
        <v>3546.5</v>
      </c>
      <c r="D10" s="22">
        <v>3350</v>
      </c>
      <c r="F10" s="125">
        <v>56</v>
      </c>
      <c r="G10" s="22">
        <v>11051</v>
      </c>
      <c r="H10" s="22">
        <v>5164</v>
      </c>
      <c r="I10" s="22">
        <v>5887</v>
      </c>
      <c r="J10" s="126"/>
    </row>
    <row r="11" spans="1:10" x14ac:dyDescent="0.25">
      <c r="A11" s="125">
        <v>5</v>
      </c>
      <c r="B11" s="22">
        <v>7214.5</v>
      </c>
      <c r="C11" s="22">
        <v>3684</v>
      </c>
      <c r="D11" s="22">
        <v>3530.5</v>
      </c>
      <c r="F11" s="125">
        <v>57</v>
      </c>
      <c r="G11" s="22">
        <v>11069.5</v>
      </c>
      <c r="H11" s="22">
        <v>5184.5</v>
      </c>
      <c r="I11" s="22">
        <v>5885</v>
      </c>
      <c r="J11" s="126"/>
    </row>
    <row r="12" spans="1:10" x14ac:dyDescent="0.25">
      <c r="A12" s="125">
        <v>6</v>
      </c>
      <c r="B12" s="22">
        <v>7407.5</v>
      </c>
      <c r="C12" s="22">
        <v>3778</v>
      </c>
      <c r="D12" s="22">
        <v>3629.5</v>
      </c>
      <c r="F12" s="125">
        <v>58</v>
      </c>
      <c r="G12" s="22">
        <v>10793.5</v>
      </c>
      <c r="H12" s="22">
        <v>5043.5</v>
      </c>
      <c r="I12" s="22">
        <v>5750</v>
      </c>
      <c r="J12" s="126"/>
    </row>
    <row r="13" spans="1:10" x14ac:dyDescent="0.25">
      <c r="A13" s="125">
        <v>7</v>
      </c>
      <c r="B13" s="22">
        <v>7488.5</v>
      </c>
      <c r="C13" s="22">
        <v>3897</v>
      </c>
      <c r="D13" s="22">
        <v>3591.5</v>
      </c>
      <c r="F13" s="125">
        <v>59</v>
      </c>
      <c r="G13" s="22">
        <v>10524</v>
      </c>
      <c r="H13" s="22">
        <v>4902</v>
      </c>
      <c r="I13" s="22">
        <v>5622</v>
      </c>
      <c r="J13" s="126"/>
    </row>
    <row r="14" spans="1:10" x14ac:dyDescent="0.25">
      <c r="A14" s="125">
        <v>8</v>
      </c>
      <c r="B14" s="22">
        <v>7745</v>
      </c>
      <c r="C14" s="22">
        <v>4034</v>
      </c>
      <c r="D14" s="22">
        <v>3711</v>
      </c>
      <c r="F14" s="125">
        <v>60</v>
      </c>
      <c r="G14" s="22">
        <v>10068</v>
      </c>
      <c r="H14" s="22">
        <v>4660.5</v>
      </c>
      <c r="I14" s="22">
        <v>5407.5</v>
      </c>
      <c r="J14" s="126"/>
    </row>
    <row r="15" spans="1:10" x14ac:dyDescent="0.25">
      <c r="A15" s="125">
        <v>9</v>
      </c>
      <c r="B15" s="22">
        <v>7918.5</v>
      </c>
      <c r="C15" s="22">
        <v>4071.5</v>
      </c>
      <c r="D15" s="22">
        <v>3847</v>
      </c>
      <c r="F15" s="125">
        <v>61</v>
      </c>
      <c r="G15" s="22">
        <v>9528.5</v>
      </c>
      <c r="H15" s="22">
        <v>4398.5</v>
      </c>
      <c r="I15" s="22">
        <v>5130</v>
      </c>
      <c r="J15" s="126"/>
    </row>
    <row r="16" spans="1:10" x14ac:dyDescent="0.25">
      <c r="A16" s="125">
        <v>10</v>
      </c>
      <c r="B16" s="22">
        <v>7845.5</v>
      </c>
      <c r="C16" s="22">
        <v>4017</v>
      </c>
      <c r="D16" s="22">
        <v>3828.5</v>
      </c>
      <c r="F16" s="125">
        <v>62</v>
      </c>
      <c r="G16" s="22">
        <v>9176</v>
      </c>
      <c r="H16" s="22">
        <v>4138.5</v>
      </c>
      <c r="I16" s="22">
        <v>5037.5</v>
      </c>
      <c r="J16" s="126"/>
    </row>
    <row r="17" spans="1:10" x14ac:dyDescent="0.25">
      <c r="A17" s="125">
        <v>11</v>
      </c>
      <c r="B17" s="22">
        <v>7797</v>
      </c>
      <c r="C17" s="22">
        <v>3937.5</v>
      </c>
      <c r="D17" s="22">
        <v>3859.5</v>
      </c>
      <c r="F17" s="125">
        <v>63</v>
      </c>
      <c r="G17" s="22">
        <v>8976</v>
      </c>
      <c r="H17" s="22">
        <v>3967.5</v>
      </c>
      <c r="I17" s="22">
        <v>5008.5</v>
      </c>
      <c r="J17" s="126"/>
    </row>
    <row r="18" spans="1:10" x14ac:dyDescent="0.25">
      <c r="A18" s="125">
        <v>12</v>
      </c>
      <c r="B18" s="22">
        <v>7710</v>
      </c>
      <c r="C18" s="22">
        <v>3904</v>
      </c>
      <c r="D18" s="22">
        <v>3806</v>
      </c>
      <c r="F18" s="125">
        <v>64</v>
      </c>
      <c r="G18" s="22">
        <v>9133.5</v>
      </c>
      <c r="H18" s="22">
        <v>4076.5</v>
      </c>
      <c r="I18" s="22">
        <v>5057</v>
      </c>
      <c r="J18" s="126"/>
    </row>
    <row r="19" spans="1:10" x14ac:dyDescent="0.25">
      <c r="A19" s="125">
        <v>13</v>
      </c>
      <c r="B19" s="22">
        <v>7576.5</v>
      </c>
      <c r="C19" s="22">
        <v>3835.5</v>
      </c>
      <c r="D19" s="22">
        <v>3741</v>
      </c>
      <c r="F19" s="125">
        <v>65</v>
      </c>
      <c r="G19" s="22">
        <v>8986</v>
      </c>
      <c r="H19" s="22">
        <v>4000</v>
      </c>
      <c r="I19" s="22">
        <v>4986</v>
      </c>
      <c r="J19" s="126"/>
    </row>
    <row r="20" spans="1:10" x14ac:dyDescent="0.25">
      <c r="A20" s="125">
        <v>14</v>
      </c>
      <c r="B20" s="22">
        <v>7411</v>
      </c>
      <c r="C20" s="22">
        <v>3774</v>
      </c>
      <c r="D20" s="22">
        <v>3637</v>
      </c>
      <c r="F20" s="125">
        <v>66</v>
      </c>
      <c r="G20" s="22">
        <v>8720.5</v>
      </c>
      <c r="H20" s="22">
        <v>3874</v>
      </c>
      <c r="I20" s="22">
        <v>4846.5</v>
      </c>
      <c r="J20" s="126"/>
    </row>
    <row r="21" spans="1:10" x14ac:dyDescent="0.25">
      <c r="A21" s="125">
        <v>15</v>
      </c>
      <c r="B21" s="22">
        <v>7275</v>
      </c>
      <c r="C21" s="22">
        <v>3746.5</v>
      </c>
      <c r="D21" s="22">
        <v>3528.5</v>
      </c>
      <c r="F21" s="125">
        <v>67</v>
      </c>
      <c r="G21" s="22">
        <v>8870</v>
      </c>
      <c r="H21" s="22">
        <v>3971</v>
      </c>
      <c r="I21" s="22">
        <v>4899</v>
      </c>
      <c r="J21" s="126"/>
    </row>
    <row r="22" spans="1:10" x14ac:dyDescent="0.25">
      <c r="A22" s="125">
        <v>16</v>
      </c>
      <c r="B22" s="22">
        <v>7449</v>
      </c>
      <c r="C22" s="22">
        <v>3824.5</v>
      </c>
      <c r="D22" s="22">
        <v>3624.5</v>
      </c>
      <c r="F22" s="125">
        <v>68</v>
      </c>
      <c r="G22" s="22">
        <v>9086</v>
      </c>
      <c r="H22" s="22">
        <v>4064</v>
      </c>
      <c r="I22" s="22">
        <v>5022</v>
      </c>
      <c r="J22" s="126"/>
    </row>
    <row r="23" spans="1:10" x14ac:dyDescent="0.25">
      <c r="A23" s="125">
        <v>17</v>
      </c>
      <c r="B23" s="22">
        <v>7450</v>
      </c>
      <c r="C23" s="22">
        <v>3820</v>
      </c>
      <c r="D23" s="22">
        <v>3630</v>
      </c>
      <c r="F23" s="125">
        <v>69</v>
      </c>
      <c r="G23" s="22">
        <v>8733.5</v>
      </c>
      <c r="H23" s="22">
        <v>3868.5</v>
      </c>
      <c r="I23" s="22">
        <v>4865</v>
      </c>
      <c r="J23" s="126"/>
    </row>
    <row r="24" spans="1:10" x14ac:dyDescent="0.25">
      <c r="A24" s="125">
        <v>18</v>
      </c>
      <c r="B24" s="22">
        <v>7331.5</v>
      </c>
      <c r="C24" s="22">
        <v>3785.5</v>
      </c>
      <c r="D24" s="22">
        <v>3546</v>
      </c>
      <c r="F24" s="125">
        <v>70</v>
      </c>
      <c r="G24" s="22">
        <v>8204.5</v>
      </c>
      <c r="H24" s="22">
        <v>3588.5</v>
      </c>
      <c r="I24" s="22">
        <v>4616</v>
      </c>
      <c r="J24" s="126"/>
    </row>
    <row r="25" spans="1:10" x14ac:dyDescent="0.25">
      <c r="A25" s="125">
        <v>19</v>
      </c>
      <c r="B25" s="22">
        <v>7412</v>
      </c>
      <c r="C25" s="22">
        <v>3866</v>
      </c>
      <c r="D25" s="22">
        <v>3546</v>
      </c>
      <c r="F25" s="125">
        <v>71</v>
      </c>
      <c r="G25" s="22">
        <v>8082.5</v>
      </c>
      <c r="H25" s="22">
        <v>3506</v>
      </c>
      <c r="I25" s="22">
        <v>4576.5</v>
      </c>
      <c r="J25" s="126"/>
    </row>
    <row r="26" spans="1:10" x14ac:dyDescent="0.25">
      <c r="A26" s="125">
        <v>20</v>
      </c>
      <c r="B26" s="22">
        <v>7604.5</v>
      </c>
      <c r="C26" s="22">
        <v>3927.5</v>
      </c>
      <c r="D26" s="22">
        <v>3677</v>
      </c>
      <c r="F26" s="125">
        <v>72</v>
      </c>
      <c r="G26" s="22">
        <v>7882</v>
      </c>
      <c r="H26" s="22">
        <v>3390</v>
      </c>
      <c r="I26" s="22">
        <v>4492</v>
      </c>
      <c r="J26" s="126"/>
    </row>
    <row r="27" spans="1:10" x14ac:dyDescent="0.25">
      <c r="A27" s="125">
        <v>21</v>
      </c>
      <c r="B27" s="22">
        <v>7691</v>
      </c>
      <c r="C27" s="22">
        <v>3864</v>
      </c>
      <c r="D27" s="22">
        <v>3827</v>
      </c>
      <c r="F27" s="125">
        <v>73</v>
      </c>
      <c r="G27" s="22">
        <v>7515</v>
      </c>
      <c r="H27" s="22">
        <v>3217</v>
      </c>
      <c r="I27" s="22">
        <v>4298</v>
      </c>
      <c r="J27" s="126"/>
    </row>
    <row r="28" spans="1:10" x14ac:dyDescent="0.25">
      <c r="A28" s="125">
        <v>22</v>
      </c>
      <c r="B28" s="22">
        <v>7815</v>
      </c>
      <c r="C28" s="22">
        <v>3901.5</v>
      </c>
      <c r="D28" s="22">
        <v>3913.5</v>
      </c>
      <c r="F28" s="125">
        <v>74</v>
      </c>
      <c r="G28" s="22">
        <v>6848</v>
      </c>
      <c r="H28" s="22">
        <v>2918</v>
      </c>
      <c r="I28" s="22">
        <v>3930</v>
      </c>
      <c r="J28" s="126"/>
    </row>
    <row r="29" spans="1:10" x14ac:dyDescent="0.25">
      <c r="A29" s="125">
        <v>23</v>
      </c>
      <c r="B29" s="22">
        <v>8111</v>
      </c>
      <c r="C29" s="22">
        <v>4105</v>
      </c>
      <c r="D29" s="22">
        <v>4006</v>
      </c>
      <c r="F29" s="125">
        <v>75</v>
      </c>
      <c r="G29" s="22">
        <v>6142</v>
      </c>
      <c r="H29" s="22">
        <v>2613</v>
      </c>
      <c r="I29" s="22">
        <v>3529</v>
      </c>
      <c r="J29" s="126"/>
    </row>
    <row r="30" spans="1:10" x14ac:dyDescent="0.25">
      <c r="A30" s="125">
        <v>24</v>
      </c>
      <c r="B30" s="22">
        <v>8565</v>
      </c>
      <c r="C30" s="22">
        <v>4312</v>
      </c>
      <c r="D30" s="22">
        <v>4253</v>
      </c>
      <c r="F30" s="125">
        <v>76</v>
      </c>
      <c r="G30" s="22">
        <v>6939.5</v>
      </c>
      <c r="H30" s="22">
        <v>2897</v>
      </c>
      <c r="I30" s="22">
        <v>4042.5</v>
      </c>
      <c r="J30" s="126"/>
    </row>
    <row r="31" spans="1:10" x14ac:dyDescent="0.25">
      <c r="A31" s="125">
        <v>25</v>
      </c>
      <c r="B31" s="22">
        <v>8707</v>
      </c>
      <c r="C31" s="22">
        <v>4354.5</v>
      </c>
      <c r="D31" s="22">
        <v>4352.5</v>
      </c>
      <c r="F31" s="125">
        <v>77</v>
      </c>
      <c r="G31" s="22">
        <v>6194</v>
      </c>
      <c r="H31" s="22">
        <v>2523.5</v>
      </c>
      <c r="I31" s="22">
        <v>3670.5</v>
      </c>
      <c r="J31" s="126"/>
    </row>
    <row r="32" spans="1:10" x14ac:dyDescent="0.25">
      <c r="A32" s="125">
        <v>26</v>
      </c>
      <c r="B32" s="22">
        <v>8739</v>
      </c>
      <c r="C32" s="22">
        <v>4337</v>
      </c>
      <c r="D32" s="22">
        <v>4402</v>
      </c>
      <c r="F32" s="125">
        <v>78</v>
      </c>
      <c r="G32" s="22">
        <v>4988.5</v>
      </c>
      <c r="H32" s="22">
        <v>1981.5</v>
      </c>
      <c r="I32" s="22">
        <v>3007</v>
      </c>
      <c r="J32" s="126"/>
    </row>
    <row r="33" spans="1:10" x14ac:dyDescent="0.25">
      <c r="A33" s="125">
        <v>27</v>
      </c>
      <c r="B33" s="22">
        <v>8824</v>
      </c>
      <c r="C33" s="22">
        <v>4353.5</v>
      </c>
      <c r="D33" s="22">
        <v>4470.5</v>
      </c>
      <c r="F33" s="125">
        <v>79</v>
      </c>
      <c r="G33" s="22">
        <v>5614</v>
      </c>
      <c r="H33" s="22">
        <v>2231</v>
      </c>
      <c r="I33" s="22">
        <v>3383</v>
      </c>
      <c r="J33" s="126"/>
    </row>
    <row r="34" spans="1:10" x14ac:dyDescent="0.25">
      <c r="A34" s="125">
        <v>28</v>
      </c>
      <c r="B34" s="22">
        <v>8892</v>
      </c>
      <c r="C34" s="22">
        <v>4399</v>
      </c>
      <c r="D34" s="22">
        <v>4493</v>
      </c>
      <c r="F34" s="125">
        <v>80</v>
      </c>
      <c r="G34" s="22">
        <v>5567</v>
      </c>
      <c r="H34" s="22">
        <v>2209.5</v>
      </c>
      <c r="I34" s="22">
        <v>3357.5</v>
      </c>
      <c r="J34" s="126"/>
    </row>
    <row r="35" spans="1:10" x14ac:dyDescent="0.25">
      <c r="A35" s="125">
        <v>29</v>
      </c>
      <c r="B35" s="22">
        <v>9073.5</v>
      </c>
      <c r="C35" s="22">
        <v>4575</v>
      </c>
      <c r="D35" s="22">
        <v>4498.5</v>
      </c>
      <c r="F35" s="125">
        <v>81</v>
      </c>
      <c r="G35" s="22">
        <v>5257.5</v>
      </c>
      <c r="H35" s="22">
        <v>2045.5</v>
      </c>
      <c r="I35" s="22">
        <v>3212</v>
      </c>
      <c r="J35" s="126"/>
    </row>
    <row r="36" spans="1:10" x14ac:dyDescent="0.25">
      <c r="A36" s="125">
        <v>30</v>
      </c>
      <c r="B36" s="22">
        <v>9266</v>
      </c>
      <c r="C36" s="22">
        <v>4641.5</v>
      </c>
      <c r="D36" s="22">
        <v>4624.5</v>
      </c>
      <c r="F36" s="125">
        <v>82</v>
      </c>
      <c r="G36" s="22">
        <v>5115</v>
      </c>
      <c r="H36" s="22">
        <v>1937.5</v>
      </c>
      <c r="I36" s="22">
        <v>3177.5</v>
      </c>
      <c r="J36" s="126"/>
    </row>
    <row r="37" spans="1:10" x14ac:dyDescent="0.25">
      <c r="A37" s="125">
        <v>31</v>
      </c>
      <c r="B37" s="22">
        <v>9541.5</v>
      </c>
      <c r="C37" s="22">
        <v>4760</v>
      </c>
      <c r="D37" s="22">
        <v>4781.5</v>
      </c>
      <c r="F37" s="125">
        <v>83</v>
      </c>
      <c r="G37" s="22">
        <v>4887</v>
      </c>
      <c r="H37" s="22">
        <v>1813</v>
      </c>
      <c r="I37" s="22">
        <v>3074</v>
      </c>
      <c r="J37" s="126"/>
    </row>
    <row r="38" spans="1:10" x14ac:dyDescent="0.25">
      <c r="A38" s="125">
        <v>32</v>
      </c>
      <c r="B38" s="22">
        <v>9913.5</v>
      </c>
      <c r="C38" s="22">
        <v>4929</v>
      </c>
      <c r="D38" s="22">
        <v>4984.5</v>
      </c>
      <c r="F38" s="125">
        <v>84</v>
      </c>
      <c r="G38" s="22">
        <v>4489</v>
      </c>
      <c r="H38" s="22">
        <v>1627.5</v>
      </c>
      <c r="I38" s="22">
        <v>2861.5</v>
      </c>
      <c r="J38" s="126"/>
    </row>
    <row r="39" spans="1:10" x14ac:dyDescent="0.25">
      <c r="A39" s="125">
        <v>33</v>
      </c>
      <c r="B39" s="22">
        <v>10317</v>
      </c>
      <c r="C39" s="22">
        <v>5122.5</v>
      </c>
      <c r="D39" s="22">
        <v>5194.5</v>
      </c>
      <c r="F39" s="125">
        <v>85</v>
      </c>
      <c r="G39" s="22">
        <v>4042.5</v>
      </c>
      <c r="H39" s="22">
        <v>1401</v>
      </c>
      <c r="I39" s="22">
        <v>2641.5</v>
      </c>
      <c r="J39" s="126"/>
    </row>
    <row r="40" spans="1:10" x14ac:dyDescent="0.25">
      <c r="A40" s="125">
        <v>34</v>
      </c>
      <c r="B40" s="22">
        <v>10652</v>
      </c>
      <c r="C40" s="22">
        <v>5340</v>
      </c>
      <c r="D40" s="22">
        <v>5312</v>
      </c>
      <c r="F40" s="125">
        <v>86</v>
      </c>
      <c r="G40" s="22">
        <v>3645</v>
      </c>
      <c r="H40" s="22">
        <v>1201</v>
      </c>
      <c r="I40" s="22">
        <v>2444</v>
      </c>
      <c r="J40" s="126"/>
    </row>
    <row r="41" spans="1:10" x14ac:dyDescent="0.25">
      <c r="A41" s="125">
        <v>35</v>
      </c>
      <c r="B41" s="22">
        <v>11111</v>
      </c>
      <c r="C41" s="22">
        <v>5568</v>
      </c>
      <c r="D41" s="22">
        <v>5543</v>
      </c>
      <c r="F41" s="125">
        <v>87</v>
      </c>
      <c r="G41" s="22">
        <v>3240.5</v>
      </c>
      <c r="H41" s="22">
        <v>1051.5</v>
      </c>
      <c r="I41" s="22">
        <v>2189</v>
      </c>
      <c r="J41" s="126"/>
    </row>
    <row r="42" spans="1:10" x14ac:dyDescent="0.25">
      <c r="A42" s="125">
        <v>36</v>
      </c>
      <c r="B42" s="22">
        <v>11595.5</v>
      </c>
      <c r="C42" s="22">
        <v>5799.5</v>
      </c>
      <c r="D42" s="22">
        <v>5796</v>
      </c>
      <c r="F42" s="125">
        <v>88</v>
      </c>
      <c r="G42" s="22">
        <v>2849.5</v>
      </c>
      <c r="H42" s="22">
        <v>896.5</v>
      </c>
      <c r="I42" s="22">
        <v>1953</v>
      </c>
      <c r="J42" s="126"/>
    </row>
    <row r="43" spans="1:10" x14ac:dyDescent="0.25">
      <c r="A43" s="125">
        <v>37</v>
      </c>
      <c r="B43" s="22">
        <v>12081</v>
      </c>
      <c r="C43" s="22">
        <v>6058</v>
      </c>
      <c r="D43" s="22">
        <v>6023</v>
      </c>
      <c r="F43" s="125">
        <v>89</v>
      </c>
      <c r="G43" s="22">
        <v>2393</v>
      </c>
      <c r="H43" s="22">
        <v>701</v>
      </c>
      <c r="I43" s="22">
        <v>1692</v>
      </c>
      <c r="J43" s="126"/>
    </row>
    <row r="44" spans="1:10" x14ac:dyDescent="0.25">
      <c r="A44" s="125">
        <v>38</v>
      </c>
      <c r="B44" s="22">
        <v>12558.5</v>
      </c>
      <c r="C44" s="22">
        <v>6376</v>
      </c>
      <c r="D44" s="22">
        <v>6182.5</v>
      </c>
      <c r="F44" s="125">
        <v>90</v>
      </c>
      <c r="G44" s="22">
        <v>1989.5</v>
      </c>
      <c r="H44" s="22">
        <v>568.5</v>
      </c>
      <c r="I44" s="22">
        <v>1421</v>
      </c>
      <c r="J44" s="126"/>
    </row>
    <row r="45" spans="1:10" x14ac:dyDescent="0.25">
      <c r="A45" s="125">
        <v>39</v>
      </c>
      <c r="B45" s="22">
        <v>13070</v>
      </c>
      <c r="C45" s="22">
        <v>6642.5</v>
      </c>
      <c r="D45" s="22">
        <v>6427.5</v>
      </c>
      <c r="F45" s="125">
        <v>91</v>
      </c>
      <c r="G45" s="22">
        <v>1645.5</v>
      </c>
      <c r="H45" s="22">
        <v>457</v>
      </c>
      <c r="I45" s="22">
        <v>1188.5</v>
      </c>
      <c r="J45" s="126"/>
    </row>
    <row r="46" spans="1:10" x14ac:dyDescent="0.25">
      <c r="A46" s="125">
        <v>40</v>
      </c>
      <c r="B46" s="22">
        <v>13274.5</v>
      </c>
      <c r="C46" s="22">
        <v>6687.5</v>
      </c>
      <c r="D46" s="22">
        <v>6587</v>
      </c>
      <c r="F46" s="125">
        <v>92</v>
      </c>
      <c r="G46" s="22">
        <v>1279</v>
      </c>
      <c r="H46" s="22">
        <v>335</v>
      </c>
      <c r="I46" s="22">
        <v>944</v>
      </c>
      <c r="J46" s="126"/>
    </row>
    <row r="47" spans="1:10" x14ac:dyDescent="0.25">
      <c r="A47" s="125">
        <v>41</v>
      </c>
      <c r="B47" s="22">
        <v>13391</v>
      </c>
      <c r="C47" s="22">
        <v>6748.5</v>
      </c>
      <c r="D47" s="22">
        <v>6642.5</v>
      </c>
      <c r="F47" s="125">
        <v>93</v>
      </c>
      <c r="G47" s="22">
        <v>1033</v>
      </c>
      <c r="H47" s="22">
        <v>265.5</v>
      </c>
      <c r="I47" s="22">
        <v>767.5</v>
      </c>
      <c r="J47" s="126"/>
    </row>
    <row r="48" spans="1:10" x14ac:dyDescent="0.25">
      <c r="A48" s="125">
        <v>42</v>
      </c>
      <c r="B48" s="22">
        <v>13417</v>
      </c>
      <c r="C48" s="22">
        <v>6759</v>
      </c>
      <c r="D48" s="22">
        <v>6658</v>
      </c>
      <c r="F48" s="125">
        <v>94</v>
      </c>
      <c r="G48" s="22">
        <v>838</v>
      </c>
      <c r="H48" s="22">
        <v>201</v>
      </c>
      <c r="I48" s="22">
        <v>637</v>
      </c>
      <c r="J48" s="126"/>
    </row>
    <row r="49" spans="1:10" x14ac:dyDescent="0.25">
      <c r="A49" s="125">
        <v>43</v>
      </c>
      <c r="B49" s="22">
        <v>13197</v>
      </c>
      <c r="C49" s="22">
        <v>6650.5</v>
      </c>
      <c r="D49" s="22">
        <v>6546.5</v>
      </c>
      <c r="F49" s="125">
        <v>95</v>
      </c>
      <c r="G49" s="22">
        <v>608</v>
      </c>
      <c r="H49" s="22">
        <v>140</v>
      </c>
      <c r="I49" s="22">
        <v>468</v>
      </c>
      <c r="J49" s="126"/>
    </row>
    <row r="50" spans="1:10" x14ac:dyDescent="0.25">
      <c r="A50" s="125">
        <v>44</v>
      </c>
      <c r="B50" s="22">
        <v>12963.5</v>
      </c>
      <c r="C50" s="22">
        <v>6526</v>
      </c>
      <c r="D50" s="22">
        <v>6437.5</v>
      </c>
      <c r="F50" s="125">
        <v>96</v>
      </c>
      <c r="G50" s="22">
        <v>409.5</v>
      </c>
      <c r="H50" s="22">
        <v>94</v>
      </c>
      <c r="I50" s="22">
        <v>315.5</v>
      </c>
      <c r="J50" s="126"/>
    </row>
    <row r="51" spans="1:10" x14ac:dyDescent="0.25">
      <c r="A51" s="125">
        <v>45</v>
      </c>
      <c r="B51" s="22">
        <v>12803</v>
      </c>
      <c r="C51" s="22">
        <v>6424.5</v>
      </c>
      <c r="D51" s="22">
        <v>6378.5</v>
      </c>
      <c r="F51" s="125">
        <v>97</v>
      </c>
      <c r="G51" s="22">
        <v>271</v>
      </c>
      <c r="H51" s="22">
        <v>60.5</v>
      </c>
      <c r="I51" s="22">
        <v>210.5</v>
      </c>
      <c r="J51" s="126"/>
    </row>
    <row r="52" spans="1:10" x14ac:dyDescent="0.25">
      <c r="A52" s="125">
        <v>46</v>
      </c>
      <c r="B52" s="22">
        <v>12658</v>
      </c>
      <c r="C52" s="22">
        <v>6358.5</v>
      </c>
      <c r="D52" s="22">
        <v>6299.5</v>
      </c>
      <c r="F52" s="125">
        <v>98</v>
      </c>
      <c r="G52" s="22">
        <v>184</v>
      </c>
      <c r="H52" s="22">
        <v>40.5</v>
      </c>
      <c r="I52" s="22">
        <v>143.5</v>
      </c>
      <c r="J52" s="126"/>
    </row>
    <row r="53" spans="1:10" x14ac:dyDescent="0.25">
      <c r="A53" s="125">
        <v>47</v>
      </c>
      <c r="B53" s="22">
        <v>12607.5</v>
      </c>
      <c r="C53" s="22">
        <v>6265</v>
      </c>
      <c r="D53" s="22">
        <v>6342.5</v>
      </c>
      <c r="F53" s="125">
        <v>99</v>
      </c>
      <c r="G53" s="22">
        <v>123.5</v>
      </c>
      <c r="H53" s="22">
        <v>27</v>
      </c>
      <c r="I53" s="22">
        <v>96.5</v>
      </c>
      <c r="J53" s="126"/>
    </row>
    <row r="54" spans="1:10" x14ac:dyDescent="0.25">
      <c r="A54" s="125">
        <v>48</v>
      </c>
      <c r="B54" s="22">
        <v>12601.5</v>
      </c>
      <c r="C54" s="22">
        <v>6215.5</v>
      </c>
      <c r="D54" s="22">
        <v>6386</v>
      </c>
      <c r="F54" s="21" t="s">
        <v>47</v>
      </c>
      <c r="G54" s="22">
        <v>327</v>
      </c>
      <c r="H54" s="22">
        <v>67.5</v>
      </c>
      <c r="I54" s="22">
        <v>259.5</v>
      </c>
      <c r="J54" s="126"/>
    </row>
    <row r="55" spans="1:10" x14ac:dyDescent="0.25">
      <c r="A55" s="125">
        <v>49</v>
      </c>
      <c r="B55" s="22">
        <v>12681</v>
      </c>
      <c r="C55" s="22">
        <v>6235.5</v>
      </c>
      <c r="D55" s="22">
        <v>6445.5</v>
      </c>
    </row>
    <row r="56" spans="1:10" x14ac:dyDescent="0.25">
      <c r="A56" s="125">
        <v>50</v>
      </c>
      <c r="B56" s="22">
        <v>12625.5</v>
      </c>
      <c r="C56" s="22">
        <v>6155.5</v>
      </c>
      <c r="D56" s="22">
        <v>6470</v>
      </c>
    </row>
    <row r="57" spans="1:10" x14ac:dyDescent="0.25">
      <c r="A57" s="94"/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/>
  <dimension ref="A1:I33"/>
  <sheetViews>
    <sheetView workbookViewId="0"/>
  </sheetViews>
  <sheetFormatPr baseColWidth="10" defaultColWidth="11.44140625" defaultRowHeight="13.2" x14ac:dyDescent="0.25"/>
  <cols>
    <col min="1" max="1" width="43.6640625" style="11" customWidth="1"/>
    <col min="2" max="2" width="9.109375" style="11" customWidth="1"/>
    <col min="3" max="3" width="10.5546875" style="11" customWidth="1"/>
    <col min="4" max="5" width="13.5546875" style="11" customWidth="1"/>
    <col min="6" max="6" width="11.88671875" style="11" customWidth="1"/>
    <col min="7" max="7" width="12.44140625" style="11" customWidth="1"/>
    <col min="8" max="8" width="12.5546875" style="11" customWidth="1"/>
    <col min="9" max="9" width="11.5546875" style="11" customWidth="1"/>
    <col min="10" max="16384" width="11.44140625" style="11"/>
  </cols>
  <sheetData>
    <row r="1" spans="1:9" x14ac:dyDescent="0.25">
      <c r="A1" s="10" t="s">
        <v>709</v>
      </c>
    </row>
    <row r="2" spans="1:9" x14ac:dyDescent="0.25">
      <c r="A2" s="12" t="s">
        <v>914</v>
      </c>
    </row>
    <row r="4" spans="1:9" x14ac:dyDescent="0.25">
      <c r="A4" s="91"/>
      <c r="B4" s="93" t="s">
        <v>224</v>
      </c>
      <c r="C4" s="91"/>
      <c r="D4" s="91"/>
      <c r="E4" s="92"/>
      <c r="F4" s="91"/>
      <c r="G4" s="92"/>
      <c r="H4" s="92"/>
      <c r="I4" s="91"/>
    </row>
    <row r="5" spans="1:9" x14ac:dyDescent="0.25">
      <c r="A5" s="91" t="s">
        <v>6</v>
      </c>
      <c r="B5" s="29">
        <f>N.2!B6</f>
        <v>6196</v>
      </c>
      <c r="C5" s="91"/>
      <c r="D5" s="91"/>
      <c r="E5" s="92"/>
      <c r="F5" s="91"/>
      <c r="G5" s="92"/>
      <c r="H5" s="92"/>
      <c r="I5" s="91"/>
    </row>
    <row r="6" spans="1:9" x14ac:dyDescent="0.25">
      <c r="A6" s="11" t="s">
        <v>7</v>
      </c>
      <c r="B6" s="102">
        <f>100*N.2!C6/N.2!D6</f>
        <v>107.571189279732</v>
      </c>
      <c r="C6" s="91"/>
      <c r="D6" s="91"/>
      <c r="E6" s="92"/>
      <c r="F6" s="91"/>
      <c r="G6" s="92"/>
      <c r="H6" s="92"/>
      <c r="I6" s="91"/>
    </row>
    <row r="7" spans="1:9" x14ac:dyDescent="0.25">
      <c r="A7" s="11" t="s">
        <v>718</v>
      </c>
      <c r="B7" s="102">
        <f>1000*B5/A.1!B5</f>
        <v>7.7906532279155849</v>
      </c>
      <c r="C7" s="91"/>
      <c r="D7" s="91"/>
      <c r="E7" s="92"/>
      <c r="F7" s="91"/>
      <c r="G7" s="92"/>
      <c r="H7" s="92"/>
      <c r="I7" s="91"/>
    </row>
    <row r="8" spans="1:9" x14ac:dyDescent="0.25">
      <c r="A8" s="11" t="s">
        <v>720</v>
      </c>
      <c r="B8" s="102">
        <f>1000*B5/SUM(A.1!D21:D55)</f>
        <v>34.544952762732038</v>
      </c>
      <c r="C8" s="91"/>
      <c r="D8" s="91"/>
      <c r="E8" s="92"/>
      <c r="F8" s="91"/>
      <c r="G8" s="92"/>
      <c r="H8" s="92"/>
      <c r="I8" s="91"/>
    </row>
    <row r="9" spans="1:9" x14ac:dyDescent="0.25">
      <c r="A9" s="11" t="s">
        <v>8</v>
      </c>
      <c r="B9" s="102">
        <f>SUMPRODUCT(N.5!B8:B42,1/(A.1!D21:D55))</f>
        <v>1.1884457288076078</v>
      </c>
      <c r="C9" s="91"/>
      <c r="D9" s="91"/>
      <c r="E9" s="92"/>
      <c r="F9" s="91"/>
      <c r="G9" s="92"/>
      <c r="H9" s="92"/>
      <c r="I9" s="91"/>
    </row>
    <row r="10" spans="1:9" x14ac:dyDescent="0.25">
      <c r="A10" s="11" t="s">
        <v>9</v>
      </c>
      <c r="B10" s="86">
        <f>B9*N.2!D6/N.2!B6</f>
        <v>0.57254849911083106</v>
      </c>
      <c r="G10" s="91"/>
    </row>
    <row r="11" spans="1:9" x14ac:dyDescent="0.25">
      <c r="A11" s="11" t="s">
        <v>26</v>
      </c>
      <c r="B11" s="107">
        <f>N.9!C5/N.9!B5</f>
        <v>0.50387346675274369</v>
      </c>
      <c r="D11" s="17"/>
    </row>
    <row r="12" spans="1:9" x14ac:dyDescent="0.25">
      <c r="A12" s="11" t="s">
        <v>27</v>
      </c>
      <c r="B12" s="108">
        <f>N.9!D5/N.9!B5</f>
        <v>0.36733376371852811</v>
      </c>
      <c r="C12" s="21"/>
      <c r="D12" s="22"/>
    </row>
    <row r="13" spans="1:9" x14ac:dyDescent="0.25">
      <c r="A13" s="11" t="s">
        <v>28</v>
      </c>
      <c r="B13" s="103">
        <f>N.9!E5/N.9!B5</f>
        <v>9.4092963202065852E-2</v>
      </c>
      <c r="C13" s="21"/>
      <c r="D13" s="22"/>
    </row>
    <row r="14" spans="1:9" x14ac:dyDescent="0.25">
      <c r="A14" s="11" t="s">
        <v>29</v>
      </c>
      <c r="B14" s="103">
        <f>N.9!F5/N.9!B5</f>
        <v>2.3079406068431247E-2</v>
      </c>
    </row>
    <row r="15" spans="1:9" x14ac:dyDescent="0.25">
      <c r="A15" s="11" t="s">
        <v>30</v>
      </c>
      <c r="B15" s="109">
        <f>1-SUM(B11:B14)</f>
        <v>1.1620400258231078E-2</v>
      </c>
      <c r="G15" s="91"/>
    </row>
    <row r="16" spans="1:9" x14ac:dyDescent="0.25">
      <c r="A16" s="11" t="s">
        <v>722</v>
      </c>
      <c r="B16" s="91">
        <v>33.779636000000004</v>
      </c>
    </row>
    <row r="17" spans="1:7" x14ac:dyDescent="0.25">
      <c r="A17" s="11" t="s">
        <v>10</v>
      </c>
      <c r="B17" s="91">
        <v>31.980809361287179</v>
      </c>
    </row>
    <row r="18" spans="1:7" x14ac:dyDescent="0.25">
      <c r="A18" s="49" t="s">
        <v>37</v>
      </c>
      <c r="B18" s="91">
        <v>33.766929802741807</v>
      </c>
    </row>
    <row r="19" spans="1:7" x14ac:dyDescent="0.25">
      <c r="A19" s="11" t="s">
        <v>36</v>
      </c>
      <c r="B19" s="91">
        <v>34.435429861298957</v>
      </c>
    </row>
    <row r="20" spans="1:7" x14ac:dyDescent="0.25">
      <c r="A20" s="11" t="s">
        <v>719</v>
      </c>
      <c r="B20" s="103">
        <f>N.2!H6/N.2!B6</f>
        <v>0.45045190445448674</v>
      </c>
    </row>
    <row r="21" spans="1:7" x14ac:dyDescent="0.25">
      <c r="A21" s="11" t="s">
        <v>31</v>
      </c>
      <c r="B21" s="103">
        <f>SUM(N.15!C7:F7)/N.15!B7</f>
        <v>8.0697224015493868E-2</v>
      </c>
      <c r="G21" s="91"/>
    </row>
    <row r="22" spans="1:7" x14ac:dyDescent="0.25">
      <c r="A22" s="11" t="s">
        <v>32</v>
      </c>
      <c r="B22" s="103">
        <f>N.16!F6/N.16!B6</f>
        <v>0.329244673983215</v>
      </c>
    </row>
    <row r="23" spans="1:7" x14ac:dyDescent="0.25">
      <c r="A23" s="11" t="s">
        <v>33</v>
      </c>
      <c r="B23" s="103">
        <f>SUM(N.18!C5:F5)/SUM(N.18!C5:J5)</f>
        <v>8.3822296730930432E-2</v>
      </c>
    </row>
    <row r="24" spans="1:7" x14ac:dyDescent="0.25">
      <c r="A24" s="11" t="s">
        <v>11</v>
      </c>
      <c r="B24" s="103">
        <f>N.10!D8/(N.10!B7+N.10!B8)</f>
        <v>0.13653387810691181</v>
      </c>
      <c r="F24" s="91"/>
    </row>
    <row r="25" spans="1:7" x14ac:dyDescent="0.25">
      <c r="A25" s="11" t="s">
        <v>34</v>
      </c>
      <c r="B25" s="103">
        <f>N.10!D6/N.10!B6</f>
        <v>0.20981278244028406</v>
      </c>
    </row>
    <row r="26" spans="1:7" x14ac:dyDescent="0.25">
      <c r="A26" s="11" t="s">
        <v>35</v>
      </c>
      <c r="B26" s="103">
        <f>N.10!B8/(N.10!B7+N.10!B8)</f>
        <v>0.20105549880830781</v>
      </c>
    </row>
    <row r="27" spans="1:7" x14ac:dyDescent="0.25">
      <c r="A27" s="11" t="s">
        <v>12</v>
      </c>
      <c r="B27" s="103">
        <f>(N.17!D5+N.17!E5)/N.17!B5</f>
        <v>4.34151065203357E-2</v>
      </c>
    </row>
    <row r="28" spans="1:7" x14ac:dyDescent="0.25">
      <c r="A28" s="11" t="s">
        <v>38</v>
      </c>
      <c r="B28" s="91">
        <v>2.9285394166666667</v>
      </c>
      <c r="C28" s="128"/>
    </row>
    <row r="29" spans="1:7" x14ac:dyDescent="0.25">
      <c r="A29" s="11" t="s">
        <v>39</v>
      </c>
      <c r="B29" s="91">
        <v>4.4246680833333336</v>
      </c>
      <c r="C29" s="128"/>
    </row>
    <row r="30" spans="1:7" x14ac:dyDescent="0.25">
      <c r="A30" s="11" t="s">
        <v>40</v>
      </c>
      <c r="B30" s="103">
        <f>B5/(B5+MFT.2!B6)</f>
        <v>0.99758492996296888</v>
      </c>
    </row>
    <row r="31" spans="1:7" ht="26.4" x14ac:dyDescent="0.25">
      <c r="A31" s="49" t="s">
        <v>41</v>
      </c>
      <c r="B31" s="103">
        <f>(2*P.5!E6+P.5!F6+3*P.5!H6)/(2*P.5!E6+2*P.5!F6+3*P.5!H6)</f>
        <v>0.99629629629629635</v>
      </c>
    </row>
    <row r="32" spans="1:7" x14ac:dyDescent="0.25">
      <c r="A32" s="11" t="s">
        <v>13</v>
      </c>
      <c r="B32" s="103">
        <f>SUM(P.5!E6:K6)/P.5!B6</f>
        <v>2.2057613168724281E-2</v>
      </c>
    </row>
    <row r="33" spans="1:2" x14ac:dyDescent="0.25">
      <c r="A33" s="11" t="s">
        <v>42</v>
      </c>
      <c r="B33" s="103">
        <f>MFT.2!B6/A.2!B5</f>
        <v>2.4209167204648158E-3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ignoredErrors>
    <ignoredError sqref="B8:B9" formulaRange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/>
  <dimension ref="A1:N20"/>
  <sheetViews>
    <sheetView workbookViewId="0"/>
  </sheetViews>
  <sheetFormatPr baseColWidth="10" defaultColWidth="11.44140625" defaultRowHeight="13.2" x14ac:dyDescent="0.25"/>
  <cols>
    <col min="1" max="1" width="29.88671875" style="11" customWidth="1"/>
    <col min="2" max="2" width="10.109375" style="11" bestFit="1" customWidth="1"/>
    <col min="3" max="3" width="9.109375" style="11" customWidth="1"/>
    <col min="4" max="4" width="9.88671875" style="11" customWidth="1"/>
    <col min="5" max="6" width="9.109375" style="11" customWidth="1"/>
    <col min="7" max="7" width="10.44140625" style="11" customWidth="1"/>
    <col min="8" max="9" width="10" style="11" customWidth="1"/>
    <col min="10" max="11" width="9.109375" style="11" customWidth="1"/>
    <col min="12" max="13" width="11.109375" style="11" customWidth="1"/>
    <col min="14" max="16384" width="11.44140625" style="11"/>
  </cols>
  <sheetData>
    <row r="1" spans="1:14" x14ac:dyDescent="0.25">
      <c r="A1" s="10" t="s">
        <v>710</v>
      </c>
    </row>
    <row r="2" spans="1:14" x14ac:dyDescent="0.25">
      <c r="A2" s="12" t="s">
        <v>926</v>
      </c>
    </row>
    <row r="4" spans="1:14" x14ac:dyDescent="0.25">
      <c r="B4" s="91"/>
      <c r="C4" s="93" t="s">
        <v>224</v>
      </c>
      <c r="D4" s="86"/>
      <c r="E4" s="91"/>
      <c r="F4" s="91"/>
      <c r="G4" s="91"/>
      <c r="I4" s="91"/>
      <c r="J4" s="91"/>
      <c r="K4" s="91"/>
      <c r="N4" s="91"/>
    </row>
    <row r="5" spans="1:14" x14ac:dyDescent="0.25">
      <c r="A5" s="11" t="s">
        <v>15</v>
      </c>
      <c r="C5" s="29">
        <f>M.1!B5</f>
        <v>2982</v>
      </c>
      <c r="D5" s="86"/>
      <c r="E5" s="91"/>
      <c r="F5" s="91"/>
      <c r="G5" s="91"/>
      <c r="I5" s="91"/>
      <c r="J5" s="91"/>
      <c r="K5" s="91"/>
      <c r="N5" s="91"/>
    </row>
    <row r="6" spans="1:14" x14ac:dyDescent="0.25">
      <c r="A6" s="22" t="s">
        <v>721</v>
      </c>
      <c r="C6" s="91">
        <f>1000*C5/A.1!B5</f>
        <v>3.7494719053654415</v>
      </c>
      <c r="D6" s="91"/>
      <c r="E6" s="91"/>
      <c r="F6" s="91"/>
      <c r="G6" s="91"/>
      <c r="I6" s="91"/>
      <c r="J6" s="91"/>
      <c r="K6" s="91"/>
      <c r="N6" s="91"/>
    </row>
    <row r="7" spans="1:14" x14ac:dyDescent="0.25">
      <c r="A7" s="30" t="s">
        <v>229</v>
      </c>
      <c r="B7" s="11" t="s">
        <v>619</v>
      </c>
      <c r="C7" s="99">
        <f>M.8!C6/M.8!B6</f>
        <v>0.79512846179512842</v>
      </c>
      <c r="D7" s="99"/>
      <c r="E7" s="91"/>
      <c r="F7" s="91"/>
      <c r="G7" s="91"/>
      <c r="I7" s="91"/>
      <c r="J7" s="91"/>
      <c r="K7" s="91"/>
      <c r="N7" s="91"/>
    </row>
    <row r="8" spans="1:14" x14ac:dyDescent="0.25">
      <c r="A8" s="21"/>
      <c r="B8" s="11" t="s">
        <v>620</v>
      </c>
      <c r="C8" s="99">
        <f>M.8!D6/M.8!B6</f>
        <v>1.4681348014681348E-2</v>
      </c>
      <c r="D8" s="99"/>
      <c r="E8" s="91"/>
      <c r="F8" s="91"/>
      <c r="G8" s="91"/>
      <c r="I8" s="91"/>
      <c r="J8" s="91"/>
      <c r="K8" s="91"/>
      <c r="N8" s="91"/>
    </row>
    <row r="9" spans="1:14" x14ac:dyDescent="0.25">
      <c r="A9" s="21"/>
      <c r="B9" s="11" t="s">
        <v>345</v>
      </c>
      <c r="C9" s="99">
        <f>M.8!E6/M.8!B6</f>
        <v>0.19019019019019018</v>
      </c>
      <c r="D9" s="99"/>
      <c r="E9" s="91"/>
      <c r="F9" s="91"/>
      <c r="G9" s="91"/>
      <c r="I9" s="91"/>
      <c r="J9" s="91"/>
      <c r="K9" s="91"/>
      <c r="N9" s="91"/>
    </row>
    <row r="10" spans="1:14" x14ac:dyDescent="0.25">
      <c r="A10" s="21" t="s">
        <v>230</v>
      </c>
      <c r="B10" s="11" t="s">
        <v>621</v>
      </c>
      <c r="C10" s="99">
        <f>M.8!G6/M.8!F6</f>
        <v>0.81732389619143919</v>
      </c>
      <c r="D10" s="99"/>
      <c r="E10" s="91"/>
      <c r="F10" s="91"/>
      <c r="G10" s="91"/>
      <c r="I10" s="91"/>
      <c r="J10" s="91"/>
      <c r="K10" s="91"/>
      <c r="N10" s="91"/>
    </row>
    <row r="11" spans="1:14" x14ac:dyDescent="0.25">
      <c r="B11" s="11" t="s">
        <v>876</v>
      </c>
      <c r="C11" s="99">
        <f>M.8!H6/M.8!F6</f>
        <v>7.4148972025615103E-3</v>
      </c>
      <c r="D11" s="99"/>
      <c r="E11" s="91"/>
      <c r="F11" s="91"/>
      <c r="G11" s="91"/>
      <c r="I11" s="91"/>
      <c r="J11" s="91"/>
      <c r="K11" s="91"/>
      <c r="N11" s="91"/>
    </row>
    <row r="12" spans="1:14" x14ac:dyDescent="0.25">
      <c r="B12" s="11" t="s">
        <v>622</v>
      </c>
      <c r="C12" s="99">
        <f>M.8!I6/M.8!F6</f>
        <v>0.17526120660599934</v>
      </c>
      <c r="D12" s="99"/>
      <c r="E12" s="91"/>
      <c r="F12" s="91"/>
      <c r="G12" s="91"/>
      <c r="I12" s="91"/>
      <c r="J12" s="91"/>
      <c r="K12" s="91"/>
      <c r="N12" s="91"/>
    </row>
    <row r="13" spans="1:14" x14ac:dyDescent="0.25">
      <c r="A13" s="11" t="s">
        <v>16</v>
      </c>
      <c r="C13" s="99">
        <f>M.3!C8</f>
        <v>0.77364185110663986</v>
      </c>
      <c r="D13" s="93"/>
      <c r="E13" s="91"/>
      <c r="F13" s="91"/>
      <c r="G13" s="91"/>
      <c r="I13" s="91"/>
      <c r="J13" s="91"/>
      <c r="K13" s="91"/>
      <c r="N13" s="91"/>
    </row>
    <row r="14" spans="1:14" x14ac:dyDescent="0.25">
      <c r="A14" s="11" t="s">
        <v>17</v>
      </c>
      <c r="B14" s="11" t="s">
        <v>229</v>
      </c>
      <c r="C14" s="91">
        <v>39.574847693646674</v>
      </c>
      <c r="D14" s="91"/>
      <c r="E14" s="91"/>
      <c r="F14" s="91"/>
      <c r="G14" s="91"/>
      <c r="I14" s="91"/>
      <c r="J14" s="91"/>
      <c r="K14" s="91"/>
      <c r="N14" s="91"/>
    </row>
    <row r="15" spans="1:14" x14ac:dyDescent="0.25">
      <c r="B15" s="11" t="s">
        <v>230</v>
      </c>
      <c r="C15" s="91">
        <v>37.057669473229744</v>
      </c>
      <c r="D15" s="91"/>
      <c r="E15" s="91"/>
      <c r="F15" s="91"/>
      <c r="G15" s="91"/>
      <c r="I15" s="91"/>
      <c r="J15" s="91"/>
      <c r="K15" s="91"/>
      <c r="N15" s="91"/>
    </row>
    <row r="16" spans="1:14" x14ac:dyDescent="0.25">
      <c r="A16" s="11" t="s">
        <v>18</v>
      </c>
      <c r="B16" s="11" t="s">
        <v>229</v>
      </c>
      <c r="C16" s="91">
        <v>37.225093239170448</v>
      </c>
      <c r="D16" s="91"/>
    </row>
    <row r="17" spans="1:4" x14ac:dyDescent="0.25">
      <c r="B17" s="11" t="s">
        <v>230</v>
      </c>
      <c r="C17" s="91">
        <v>35.395886512566257</v>
      </c>
      <c r="D17" s="91"/>
    </row>
    <row r="18" spans="1:4" x14ac:dyDescent="0.25">
      <c r="A18" s="11" t="s">
        <v>724</v>
      </c>
      <c r="C18" s="99">
        <f>SUM(M.1!D5:E5)/M.1!B5</f>
        <v>3.722334004024145E-2</v>
      </c>
      <c r="D18" s="99"/>
    </row>
    <row r="19" spans="1:4" x14ac:dyDescent="0.25">
      <c r="A19" s="11" t="s">
        <v>723</v>
      </c>
      <c r="C19" s="99">
        <f>M.1!C5/M.1!B5</f>
        <v>0.96277665995975859</v>
      </c>
      <c r="D19" s="99"/>
    </row>
    <row r="20" spans="1:4" x14ac:dyDescent="0.25">
      <c r="A20" s="11" t="s">
        <v>19</v>
      </c>
      <c r="C20" s="22">
        <f>(M.7!C6+M.7!F6)-(M.7!B6+M.7!E6)</f>
        <v>-188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E20"/>
  <sheetViews>
    <sheetView workbookViewId="0"/>
  </sheetViews>
  <sheetFormatPr baseColWidth="10" defaultColWidth="11.44140625" defaultRowHeight="13.2" x14ac:dyDescent="0.25"/>
  <cols>
    <col min="1" max="1" width="37.109375" style="11" customWidth="1"/>
    <col min="2" max="2" width="7.88671875" style="11" customWidth="1"/>
    <col min="3" max="3" width="8.88671875" style="63" customWidth="1"/>
    <col min="4" max="4" width="16.44140625" style="63" customWidth="1"/>
    <col min="5" max="5" width="15.33203125" style="63" customWidth="1"/>
    <col min="6" max="6" width="17.5546875" style="11" customWidth="1"/>
    <col min="7" max="16384" width="11.44140625" style="11"/>
  </cols>
  <sheetData>
    <row r="1" spans="1:5" x14ac:dyDescent="0.25">
      <c r="A1" s="10" t="s">
        <v>711</v>
      </c>
      <c r="B1" s="10"/>
    </row>
    <row r="2" spans="1:5" x14ac:dyDescent="0.25">
      <c r="A2" s="12" t="s">
        <v>913</v>
      </c>
      <c r="B2" s="12"/>
    </row>
    <row r="4" spans="1:5" x14ac:dyDescent="0.25">
      <c r="C4" s="63" t="s">
        <v>224</v>
      </c>
    </row>
    <row r="5" spans="1:5" x14ac:dyDescent="0.25">
      <c r="A5" s="11" t="s">
        <v>14</v>
      </c>
      <c r="B5" s="91" t="s">
        <v>224</v>
      </c>
      <c r="C5" s="29">
        <f>D.1!B5</f>
        <v>7722</v>
      </c>
    </row>
    <row r="6" spans="1:5" x14ac:dyDescent="0.25">
      <c r="B6" s="11" t="s">
        <v>229</v>
      </c>
      <c r="C6" s="29">
        <f>D.1!B6</f>
        <v>3752</v>
      </c>
    </row>
    <row r="7" spans="1:5" x14ac:dyDescent="0.25">
      <c r="B7" s="11" t="s">
        <v>230</v>
      </c>
      <c r="C7" s="29">
        <f>D.1!B7</f>
        <v>3970</v>
      </c>
    </row>
    <row r="8" spans="1:5" x14ac:dyDescent="0.25">
      <c r="A8" s="17" t="s">
        <v>614</v>
      </c>
      <c r="C8" s="91">
        <f>100*C6/C5</f>
        <v>48.588448588448585</v>
      </c>
    </row>
    <row r="9" spans="1:5" x14ac:dyDescent="0.25">
      <c r="A9" s="86" t="s">
        <v>716</v>
      </c>
      <c r="B9" s="91" t="s">
        <v>224</v>
      </c>
      <c r="C9" s="93">
        <f>1000*C5/A.1!B5</f>
        <v>9.7093970668115155</v>
      </c>
      <c r="D9" s="104"/>
      <c r="E9" s="93"/>
    </row>
    <row r="10" spans="1:5" x14ac:dyDescent="0.25">
      <c r="A10" s="86"/>
      <c r="B10" s="11" t="s">
        <v>229</v>
      </c>
      <c r="C10" s="91">
        <f>1000*C6/A.1!C5</f>
        <v>9.8928842160772543</v>
      </c>
      <c r="D10" s="93"/>
      <c r="E10" s="93"/>
    </row>
    <row r="11" spans="1:5" x14ac:dyDescent="0.25">
      <c r="A11" s="86"/>
      <c r="B11" s="11" t="s">
        <v>230</v>
      </c>
      <c r="C11" s="91">
        <f>1000*C7/A.1!D5</f>
        <v>9.5421338085972938</v>
      </c>
      <c r="D11" s="93"/>
      <c r="E11" s="93"/>
    </row>
    <row r="12" spans="1:5" x14ac:dyDescent="0.25">
      <c r="A12" s="11" t="s">
        <v>717</v>
      </c>
      <c r="B12" s="91" t="s">
        <v>224</v>
      </c>
      <c r="C12" s="93">
        <f>1000*D.3!B5/A.2!B5</f>
        <v>3.3892834086507424</v>
      </c>
      <c r="D12" s="91"/>
    </row>
    <row r="13" spans="1:5" x14ac:dyDescent="0.25">
      <c r="B13" s="11" t="s">
        <v>229</v>
      </c>
      <c r="C13" s="91">
        <f>1000*D.3!C5/N.2!C6</f>
        <v>4.3600124571784491</v>
      </c>
    </row>
    <row r="14" spans="1:5" x14ac:dyDescent="0.25">
      <c r="B14" s="11" t="s">
        <v>230</v>
      </c>
      <c r="C14" s="91">
        <f>1000*D.3!D5/N.2!D6</f>
        <v>2.3450586264656614</v>
      </c>
    </row>
    <row r="15" spans="1:5" x14ac:dyDescent="0.25">
      <c r="A15" s="11" t="s">
        <v>20</v>
      </c>
      <c r="C15" s="91">
        <f>1000*SUM(D.3!B6:B8)/A.2!B5</f>
        <v>2.4209167204648159</v>
      </c>
    </row>
    <row r="16" spans="1:5" x14ac:dyDescent="0.25">
      <c r="A16" s="11" t="s">
        <v>21</v>
      </c>
      <c r="B16" s="91" t="s">
        <v>224</v>
      </c>
      <c r="C16" s="91">
        <f>1000*SUM(D.7!B20:B27)/SUM(A.1!G19:G54)</f>
        <v>40.773006134969329</v>
      </c>
    </row>
    <row r="17" spans="1:3" x14ac:dyDescent="0.25">
      <c r="B17" s="11" t="s">
        <v>229</v>
      </c>
      <c r="C17" s="102">
        <f>1000*SUM(D.4!G72:G107)/SUM(A.1!H19:H54)</f>
        <v>46.881056799957435</v>
      </c>
    </row>
    <row r="18" spans="1:3" x14ac:dyDescent="0.25">
      <c r="B18" s="11" t="s">
        <v>230</v>
      </c>
      <c r="C18" s="102">
        <f>1000*SUM(D.4!L72:L107)/SUM(A.1!I19:I54)</f>
        <v>36.639870803824451</v>
      </c>
    </row>
    <row r="19" spans="1:3" x14ac:dyDescent="0.25">
      <c r="A19" s="11" t="s">
        <v>22</v>
      </c>
      <c r="C19" s="91">
        <f>100*D.6!B7/(D.6!B6+D.6!B7)</f>
        <v>1.9818652849740932</v>
      </c>
    </row>
    <row r="20" spans="1:3" x14ac:dyDescent="0.25">
      <c r="C20" s="91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ignoredErrors>
    <ignoredError sqref="C15:C18" formulaRange="1"/>
  </ignoredError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/>
  <dimension ref="A1:F10"/>
  <sheetViews>
    <sheetView workbookViewId="0"/>
  </sheetViews>
  <sheetFormatPr baseColWidth="10" defaultColWidth="11.44140625" defaultRowHeight="13.2" x14ac:dyDescent="0.25"/>
  <cols>
    <col min="1" max="1" width="40.33203125" style="22" customWidth="1"/>
    <col min="2" max="2" width="7.5546875" style="22" customWidth="1"/>
    <col min="3" max="5" width="16.33203125" style="22" customWidth="1"/>
    <col min="6" max="16384" width="11.44140625" style="22"/>
  </cols>
  <sheetData>
    <row r="1" spans="1:6" x14ac:dyDescent="0.25">
      <c r="A1" s="23" t="s">
        <v>712</v>
      </c>
    </row>
    <row r="2" spans="1:6" x14ac:dyDescent="0.25">
      <c r="A2" s="24" t="s">
        <v>713</v>
      </c>
    </row>
    <row r="4" spans="1:6" x14ac:dyDescent="0.25">
      <c r="B4" s="29" t="s">
        <v>224</v>
      </c>
    </row>
    <row r="5" spans="1:6" x14ac:dyDescent="0.25">
      <c r="A5" s="22" t="s">
        <v>615</v>
      </c>
      <c r="B5" s="22">
        <f>N.2!B6</f>
        <v>6196</v>
      </c>
    </row>
    <row r="6" spans="1:6" x14ac:dyDescent="0.25">
      <c r="A6" s="17" t="s">
        <v>616</v>
      </c>
      <c r="B6" s="17">
        <f>MFT.2!B6</f>
        <v>15</v>
      </c>
      <c r="C6" s="17"/>
      <c r="D6" s="17"/>
      <c r="E6" s="17"/>
      <c r="F6" s="17"/>
    </row>
    <row r="7" spans="1:6" x14ac:dyDescent="0.25">
      <c r="A7" s="22" t="s">
        <v>617</v>
      </c>
      <c r="B7" s="22">
        <f>M.1!B5</f>
        <v>2982</v>
      </c>
      <c r="F7" s="17"/>
    </row>
    <row r="8" spans="1:6" x14ac:dyDescent="0.25">
      <c r="A8" s="22" t="s">
        <v>618</v>
      </c>
      <c r="B8" s="22">
        <f>D.2!B5</f>
        <v>7722</v>
      </c>
    </row>
    <row r="9" spans="1:6" x14ac:dyDescent="0.25">
      <c r="A9" s="22" t="s">
        <v>23</v>
      </c>
      <c r="B9" s="22">
        <f>N.2!B6-D.1!B5</f>
        <v>-1526</v>
      </c>
    </row>
    <row r="10" spans="1:6" x14ac:dyDescent="0.25">
      <c r="A10" s="22" t="s">
        <v>24</v>
      </c>
      <c r="B10" s="86">
        <f>1000*B9/A.1!B5</f>
        <v>-1.9187438388959301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P43"/>
  <sheetViews>
    <sheetView topLeftCell="A2" workbookViewId="0">
      <selection activeCell="B6" sqref="B6:B35"/>
    </sheetView>
  </sheetViews>
  <sheetFormatPr baseColWidth="10" defaultColWidth="11.44140625" defaultRowHeight="13.2" x14ac:dyDescent="0.25"/>
  <cols>
    <col min="1" max="1" width="18" style="22" bestFit="1" customWidth="1"/>
    <col min="2" max="14" width="9" style="22" customWidth="1"/>
    <col min="15" max="16384" width="11.44140625" style="22"/>
  </cols>
  <sheetData>
    <row r="1" spans="1:16" x14ac:dyDescent="0.25">
      <c r="A1" s="23" t="s">
        <v>767</v>
      </c>
    </row>
    <row r="2" spans="1:16" x14ac:dyDescent="0.25">
      <c r="A2" s="24" t="s">
        <v>768</v>
      </c>
    </row>
    <row r="4" spans="1:16" x14ac:dyDescent="0.25">
      <c r="A4" s="25"/>
      <c r="B4" s="137" t="s">
        <v>252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9"/>
    </row>
    <row r="5" spans="1:16" ht="26.4" x14ac:dyDescent="0.25">
      <c r="A5" s="25" t="s">
        <v>249</v>
      </c>
      <c r="B5" s="27" t="s">
        <v>250</v>
      </c>
      <c r="C5" s="27" t="s">
        <v>251</v>
      </c>
      <c r="D5" s="27" t="s">
        <v>55</v>
      </c>
      <c r="E5" s="27" t="s">
        <v>56</v>
      </c>
      <c r="F5" s="27" t="s">
        <v>57</v>
      </c>
      <c r="G5" s="27" t="s">
        <v>58</v>
      </c>
      <c r="H5" s="27" t="s">
        <v>59</v>
      </c>
      <c r="I5" s="27" t="s">
        <v>60</v>
      </c>
      <c r="J5" s="27" t="s">
        <v>61</v>
      </c>
      <c r="K5" s="27" t="s">
        <v>62</v>
      </c>
      <c r="L5" s="27" t="s">
        <v>63</v>
      </c>
      <c r="M5" s="27" t="s">
        <v>253</v>
      </c>
      <c r="N5" s="27" t="s">
        <v>254</v>
      </c>
    </row>
    <row r="6" spans="1:16" x14ac:dyDescent="0.25">
      <c r="A6" s="23" t="s">
        <v>224</v>
      </c>
      <c r="B6" s="53">
        <v>3405</v>
      </c>
      <c r="C6" s="53">
        <v>0</v>
      </c>
      <c r="D6" s="53">
        <v>22</v>
      </c>
      <c r="E6" s="53">
        <v>227</v>
      </c>
      <c r="F6" s="53">
        <v>894</v>
      </c>
      <c r="G6" s="53">
        <v>1369</v>
      </c>
      <c r="H6" s="53">
        <v>657</v>
      </c>
      <c r="I6" s="53">
        <v>184</v>
      </c>
      <c r="J6" s="53">
        <v>34</v>
      </c>
      <c r="K6" s="53">
        <v>7</v>
      </c>
      <c r="L6" s="53">
        <v>5</v>
      </c>
      <c r="M6" s="53">
        <v>2</v>
      </c>
      <c r="N6" s="53">
        <v>4</v>
      </c>
      <c r="O6" s="9"/>
      <c r="P6" s="9"/>
    </row>
    <row r="7" spans="1:16" x14ac:dyDescent="0.25">
      <c r="A7" s="22" t="s">
        <v>255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9"/>
      <c r="P7" s="9"/>
    </row>
    <row r="8" spans="1:16" x14ac:dyDescent="0.25">
      <c r="A8" s="22" t="s">
        <v>64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9"/>
      <c r="P8" s="9"/>
    </row>
    <row r="9" spans="1:16" x14ac:dyDescent="0.25">
      <c r="A9" s="22" t="s">
        <v>65</v>
      </c>
      <c r="B9" s="17">
        <v>1</v>
      </c>
      <c r="C9" s="17">
        <v>0</v>
      </c>
      <c r="D9" s="17">
        <v>0</v>
      </c>
      <c r="E9" s="17">
        <v>0</v>
      </c>
      <c r="F9" s="17">
        <v>1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9"/>
      <c r="P9" s="9"/>
    </row>
    <row r="10" spans="1:16" x14ac:dyDescent="0.25">
      <c r="A10" s="22" t="s">
        <v>66</v>
      </c>
      <c r="B10" s="17">
        <v>1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1</v>
      </c>
      <c r="O10" s="9"/>
      <c r="P10" s="9"/>
    </row>
    <row r="11" spans="1:16" x14ac:dyDescent="0.25">
      <c r="A11" s="22" t="s">
        <v>67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9"/>
      <c r="P11" s="9"/>
    </row>
    <row r="12" spans="1:16" x14ac:dyDescent="0.25">
      <c r="A12" s="22" t="s">
        <v>68</v>
      </c>
      <c r="B12" s="17">
        <v>2</v>
      </c>
      <c r="C12" s="17">
        <v>0</v>
      </c>
      <c r="D12" s="17">
        <v>1</v>
      </c>
      <c r="E12" s="17">
        <v>0</v>
      </c>
      <c r="F12" s="17">
        <v>0</v>
      </c>
      <c r="G12" s="17">
        <v>1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9"/>
      <c r="P12" s="9"/>
    </row>
    <row r="13" spans="1:16" x14ac:dyDescent="0.25">
      <c r="A13" s="22" t="s">
        <v>69</v>
      </c>
      <c r="B13" s="17">
        <v>1</v>
      </c>
      <c r="C13" s="17">
        <v>0</v>
      </c>
      <c r="D13" s="17">
        <v>1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9"/>
      <c r="P13" s="9"/>
    </row>
    <row r="14" spans="1:16" x14ac:dyDescent="0.25">
      <c r="A14" s="22" t="s">
        <v>70</v>
      </c>
      <c r="B14" s="17">
        <v>8</v>
      </c>
      <c r="C14" s="17">
        <v>0</v>
      </c>
      <c r="D14" s="17">
        <v>3</v>
      </c>
      <c r="E14" s="17">
        <v>4</v>
      </c>
      <c r="F14" s="17">
        <v>1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9"/>
      <c r="P14" s="9"/>
    </row>
    <row r="15" spans="1:16" x14ac:dyDescent="0.25">
      <c r="A15" s="22" t="s">
        <v>71</v>
      </c>
      <c r="B15" s="17">
        <v>13</v>
      </c>
      <c r="C15" s="17">
        <v>0</v>
      </c>
      <c r="D15" s="17">
        <v>2</v>
      </c>
      <c r="E15" s="17">
        <v>5</v>
      </c>
      <c r="F15" s="17">
        <v>4</v>
      </c>
      <c r="G15" s="17">
        <v>2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9"/>
      <c r="P15" s="9"/>
    </row>
    <row r="16" spans="1:16" x14ac:dyDescent="0.25">
      <c r="A16" s="22" t="s">
        <v>72</v>
      </c>
      <c r="B16" s="17">
        <v>24</v>
      </c>
      <c r="C16" s="17">
        <v>0</v>
      </c>
      <c r="D16" s="17">
        <v>7</v>
      </c>
      <c r="E16" s="17">
        <v>8</v>
      </c>
      <c r="F16" s="17">
        <v>5</v>
      </c>
      <c r="G16" s="17">
        <v>2</v>
      </c>
      <c r="H16" s="17">
        <v>2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9"/>
      <c r="P16" s="9"/>
    </row>
    <row r="17" spans="1:16" x14ac:dyDescent="0.25">
      <c r="A17" s="22" t="s">
        <v>73</v>
      </c>
      <c r="B17" s="17">
        <v>27</v>
      </c>
      <c r="C17" s="17">
        <v>0</v>
      </c>
      <c r="D17" s="17">
        <v>2</v>
      </c>
      <c r="E17" s="17">
        <v>16</v>
      </c>
      <c r="F17" s="17">
        <v>7</v>
      </c>
      <c r="G17" s="17">
        <v>1</v>
      </c>
      <c r="H17" s="17">
        <v>0</v>
      </c>
      <c r="I17" s="17">
        <v>1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9"/>
      <c r="P17" s="9"/>
    </row>
    <row r="18" spans="1:16" x14ac:dyDescent="0.25">
      <c r="A18" s="22" t="s">
        <v>74</v>
      </c>
      <c r="B18" s="17">
        <v>38</v>
      </c>
      <c r="C18" s="17">
        <v>0</v>
      </c>
      <c r="D18" s="17">
        <v>3</v>
      </c>
      <c r="E18" s="17">
        <v>21</v>
      </c>
      <c r="F18" s="17">
        <v>3</v>
      </c>
      <c r="G18" s="17">
        <v>6</v>
      </c>
      <c r="H18" s="17">
        <v>4</v>
      </c>
      <c r="I18" s="17">
        <v>0</v>
      </c>
      <c r="J18" s="17">
        <v>1</v>
      </c>
      <c r="K18" s="17">
        <v>0</v>
      </c>
      <c r="L18" s="17">
        <v>0</v>
      </c>
      <c r="M18" s="17">
        <v>0</v>
      </c>
      <c r="N18" s="17">
        <v>0</v>
      </c>
      <c r="O18" s="9"/>
      <c r="P18" s="9"/>
    </row>
    <row r="19" spans="1:16" x14ac:dyDescent="0.25">
      <c r="A19" s="22" t="s">
        <v>75</v>
      </c>
      <c r="B19" s="17">
        <v>58</v>
      </c>
      <c r="C19" s="17">
        <v>0</v>
      </c>
      <c r="D19" s="17">
        <v>0</v>
      </c>
      <c r="E19" s="17">
        <v>22</v>
      </c>
      <c r="F19" s="17">
        <v>18</v>
      </c>
      <c r="G19" s="17">
        <v>13</v>
      </c>
      <c r="H19" s="17">
        <v>3</v>
      </c>
      <c r="I19" s="17">
        <v>2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9"/>
      <c r="P19" s="9"/>
    </row>
    <row r="20" spans="1:16" x14ac:dyDescent="0.25">
      <c r="A20" s="22" t="s">
        <v>76</v>
      </c>
      <c r="B20" s="17">
        <v>78</v>
      </c>
      <c r="C20" s="17">
        <v>0</v>
      </c>
      <c r="D20" s="17">
        <v>2</v>
      </c>
      <c r="E20" s="17">
        <v>31</v>
      </c>
      <c r="F20" s="17">
        <v>18</v>
      </c>
      <c r="G20" s="17">
        <v>17</v>
      </c>
      <c r="H20" s="17">
        <v>9</v>
      </c>
      <c r="I20" s="17">
        <v>1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9"/>
      <c r="P20" s="9"/>
    </row>
    <row r="21" spans="1:16" x14ac:dyDescent="0.25">
      <c r="A21" s="22" t="s">
        <v>77</v>
      </c>
      <c r="B21" s="17">
        <v>108</v>
      </c>
      <c r="C21" s="17">
        <v>0</v>
      </c>
      <c r="D21" s="17">
        <v>0</v>
      </c>
      <c r="E21" s="17">
        <v>31</v>
      </c>
      <c r="F21" s="17">
        <v>44</v>
      </c>
      <c r="G21" s="17">
        <v>17</v>
      </c>
      <c r="H21" s="17">
        <v>11</v>
      </c>
      <c r="I21" s="17">
        <v>5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9"/>
      <c r="P21" s="9"/>
    </row>
    <row r="22" spans="1:16" x14ac:dyDescent="0.25">
      <c r="A22" s="22" t="s">
        <v>78</v>
      </c>
      <c r="B22" s="17">
        <v>150</v>
      </c>
      <c r="C22" s="17">
        <v>0</v>
      </c>
      <c r="D22" s="17">
        <v>1</v>
      </c>
      <c r="E22" s="17">
        <v>26</v>
      </c>
      <c r="F22" s="17">
        <v>73</v>
      </c>
      <c r="G22" s="17">
        <v>35</v>
      </c>
      <c r="H22" s="17">
        <v>11</v>
      </c>
      <c r="I22" s="17">
        <v>2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9"/>
      <c r="P22" s="9"/>
    </row>
    <row r="23" spans="1:16" x14ac:dyDescent="0.25">
      <c r="A23" s="22" t="s">
        <v>79</v>
      </c>
      <c r="B23" s="17">
        <v>169</v>
      </c>
      <c r="C23" s="17">
        <v>0</v>
      </c>
      <c r="D23" s="17">
        <v>0</v>
      </c>
      <c r="E23" s="17">
        <v>23</v>
      </c>
      <c r="F23" s="17">
        <v>93</v>
      </c>
      <c r="G23" s="17">
        <v>39</v>
      </c>
      <c r="H23" s="17">
        <v>13</v>
      </c>
      <c r="I23" s="17">
        <v>1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9"/>
      <c r="P23" s="9"/>
    </row>
    <row r="24" spans="1:16" x14ac:dyDescent="0.25">
      <c r="A24" s="22" t="s">
        <v>623</v>
      </c>
      <c r="B24" s="17">
        <v>198</v>
      </c>
      <c r="C24" s="17">
        <v>0</v>
      </c>
      <c r="D24" s="17">
        <v>0</v>
      </c>
      <c r="E24" s="17">
        <v>6</v>
      </c>
      <c r="F24" s="17">
        <v>111</v>
      </c>
      <c r="G24" s="17">
        <v>65</v>
      </c>
      <c r="H24" s="17">
        <v>13</v>
      </c>
      <c r="I24" s="17">
        <v>3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9"/>
      <c r="P24" s="9"/>
    </row>
    <row r="25" spans="1:16" x14ac:dyDescent="0.25">
      <c r="A25" s="22" t="s">
        <v>81</v>
      </c>
      <c r="B25" s="17">
        <v>269</v>
      </c>
      <c r="C25" s="17">
        <v>0</v>
      </c>
      <c r="D25" s="17">
        <v>0</v>
      </c>
      <c r="E25" s="17">
        <v>7</v>
      </c>
      <c r="F25" s="17">
        <v>139</v>
      </c>
      <c r="G25" s="17">
        <v>93</v>
      </c>
      <c r="H25" s="17">
        <v>21</v>
      </c>
      <c r="I25" s="17">
        <v>8</v>
      </c>
      <c r="J25" s="17">
        <v>1</v>
      </c>
      <c r="K25" s="17">
        <v>0</v>
      </c>
      <c r="L25" s="17">
        <v>0</v>
      </c>
      <c r="M25" s="17">
        <v>0</v>
      </c>
      <c r="N25" s="17">
        <v>0</v>
      </c>
      <c r="O25" s="9"/>
      <c r="P25" s="9"/>
    </row>
    <row r="26" spans="1:16" x14ac:dyDescent="0.25">
      <c r="A26" s="22" t="s">
        <v>82</v>
      </c>
      <c r="B26" s="17">
        <v>308</v>
      </c>
      <c r="C26" s="17">
        <v>0</v>
      </c>
      <c r="D26" s="17">
        <v>0</v>
      </c>
      <c r="E26" s="17">
        <v>6</v>
      </c>
      <c r="F26" s="17">
        <v>117</v>
      </c>
      <c r="G26" s="17">
        <v>144</v>
      </c>
      <c r="H26" s="17">
        <v>30</v>
      </c>
      <c r="I26" s="17">
        <v>9</v>
      </c>
      <c r="J26" s="17">
        <v>2</v>
      </c>
      <c r="K26" s="17">
        <v>0</v>
      </c>
      <c r="L26" s="17">
        <v>0</v>
      </c>
      <c r="M26" s="17">
        <v>0</v>
      </c>
      <c r="N26" s="17">
        <v>0</v>
      </c>
      <c r="O26" s="9"/>
      <c r="P26" s="9"/>
    </row>
    <row r="27" spans="1:16" x14ac:dyDescent="0.25">
      <c r="A27" s="22" t="s">
        <v>83</v>
      </c>
      <c r="B27" s="17">
        <v>322</v>
      </c>
      <c r="C27" s="17">
        <v>0</v>
      </c>
      <c r="D27" s="17">
        <v>0</v>
      </c>
      <c r="E27" s="17">
        <v>7</v>
      </c>
      <c r="F27" s="17">
        <v>95</v>
      </c>
      <c r="G27" s="17">
        <v>169</v>
      </c>
      <c r="H27" s="17">
        <v>44</v>
      </c>
      <c r="I27" s="17">
        <v>6</v>
      </c>
      <c r="J27" s="17">
        <v>0</v>
      </c>
      <c r="K27" s="17">
        <v>1</v>
      </c>
      <c r="L27" s="17">
        <v>0</v>
      </c>
      <c r="M27" s="17">
        <v>0</v>
      </c>
      <c r="N27" s="17">
        <v>0</v>
      </c>
      <c r="O27" s="9"/>
      <c r="P27" s="9"/>
    </row>
    <row r="28" spans="1:16" x14ac:dyDescent="0.25">
      <c r="A28" s="22" t="s">
        <v>84</v>
      </c>
      <c r="B28" s="17">
        <v>328</v>
      </c>
      <c r="C28" s="17">
        <v>0</v>
      </c>
      <c r="D28" s="17">
        <v>0</v>
      </c>
      <c r="E28" s="17">
        <v>2</v>
      </c>
      <c r="F28" s="17">
        <v>61</v>
      </c>
      <c r="G28" s="17">
        <v>192</v>
      </c>
      <c r="H28" s="17">
        <v>52</v>
      </c>
      <c r="I28" s="17">
        <v>14</v>
      </c>
      <c r="J28" s="17">
        <v>4</v>
      </c>
      <c r="K28" s="17">
        <v>2</v>
      </c>
      <c r="L28" s="17">
        <v>1</v>
      </c>
      <c r="M28" s="17">
        <v>0</v>
      </c>
      <c r="N28" s="17">
        <v>0</v>
      </c>
      <c r="O28" s="9"/>
      <c r="P28" s="9"/>
    </row>
    <row r="29" spans="1:16" x14ac:dyDescent="0.25">
      <c r="A29" s="22" t="s">
        <v>85</v>
      </c>
      <c r="B29" s="17">
        <v>287</v>
      </c>
      <c r="C29" s="17">
        <v>0</v>
      </c>
      <c r="D29" s="17">
        <v>0</v>
      </c>
      <c r="E29" s="17">
        <v>2</v>
      </c>
      <c r="F29" s="17">
        <v>34</v>
      </c>
      <c r="G29" s="17">
        <v>170</v>
      </c>
      <c r="H29" s="17">
        <v>64</v>
      </c>
      <c r="I29" s="17">
        <v>12</v>
      </c>
      <c r="J29" s="17">
        <v>3</v>
      </c>
      <c r="K29" s="17">
        <v>0</v>
      </c>
      <c r="L29" s="17">
        <v>0</v>
      </c>
      <c r="M29" s="17">
        <v>1</v>
      </c>
      <c r="N29" s="17">
        <v>1</v>
      </c>
      <c r="O29" s="9"/>
      <c r="P29" s="9"/>
    </row>
    <row r="30" spans="1:16" x14ac:dyDescent="0.25">
      <c r="A30" s="22" t="s">
        <v>86</v>
      </c>
      <c r="B30" s="17">
        <v>263</v>
      </c>
      <c r="C30" s="17">
        <v>0</v>
      </c>
      <c r="D30" s="17">
        <v>0</v>
      </c>
      <c r="E30" s="17">
        <v>1</v>
      </c>
      <c r="F30" s="17">
        <v>25</v>
      </c>
      <c r="G30" s="17">
        <v>152</v>
      </c>
      <c r="H30" s="17">
        <v>62</v>
      </c>
      <c r="I30" s="17">
        <v>19</v>
      </c>
      <c r="J30" s="17">
        <v>1</v>
      </c>
      <c r="K30" s="17">
        <v>2</v>
      </c>
      <c r="L30" s="17">
        <v>1</v>
      </c>
      <c r="M30" s="17">
        <v>0</v>
      </c>
      <c r="N30" s="17">
        <v>0</v>
      </c>
      <c r="O30" s="9"/>
      <c r="P30" s="9"/>
    </row>
    <row r="31" spans="1:16" x14ac:dyDescent="0.25">
      <c r="A31" s="22" t="s">
        <v>87</v>
      </c>
      <c r="B31" s="17">
        <v>237</v>
      </c>
      <c r="C31" s="17">
        <v>0</v>
      </c>
      <c r="D31" s="17">
        <v>0</v>
      </c>
      <c r="E31" s="17">
        <v>4</v>
      </c>
      <c r="F31" s="17">
        <v>23</v>
      </c>
      <c r="G31" s="17">
        <v>110</v>
      </c>
      <c r="H31" s="17">
        <v>74</v>
      </c>
      <c r="I31" s="17">
        <v>18</v>
      </c>
      <c r="J31" s="17">
        <v>4</v>
      </c>
      <c r="K31" s="17">
        <v>1</v>
      </c>
      <c r="L31" s="17">
        <v>2</v>
      </c>
      <c r="M31" s="17">
        <v>1</v>
      </c>
      <c r="N31" s="17">
        <v>0</v>
      </c>
      <c r="O31" s="9"/>
      <c r="P31" s="9"/>
    </row>
    <row r="32" spans="1:16" x14ac:dyDescent="0.25">
      <c r="A32" s="22" t="s">
        <v>88</v>
      </c>
      <c r="B32" s="17">
        <v>182</v>
      </c>
      <c r="C32" s="17">
        <v>0</v>
      </c>
      <c r="D32" s="17">
        <v>0</v>
      </c>
      <c r="E32" s="17">
        <v>2</v>
      </c>
      <c r="F32" s="17">
        <v>12</v>
      </c>
      <c r="G32" s="17">
        <v>66</v>
      </c>
      <c r="H32" s="17">
        <v>78</v>
      </c>
      <c r="I32" s="17">
        <v>21</v>
      </c>
      <c r="J32" s="17">
        <v>1</v>
      </c>
      <c r="K32" s="17">
        <v>0</v>
      </c>
      <c r="L32" s="17">
        <v>1</v>
      </c>
      <c r="M32" s="17">
        <v>0</v>
      </c>
      <c r="N32" s="17">
        <v>1</v>
      </c>
      <c r="O32" s="9"/>
      <c r="P32" s="9"/>
    </row>
    <row r="33" spans="1:16" x14ac:dyDescent="0.25">
      <c r="A33" s="22" t="s">
        <v>89</v>
      </c>
      <c r="B33" s="17">
        <v>127</v>
      </c>
      <c r="C33" s="17">
        <v>0</v>
      </c>
      <c r="D33" s="17">
        <v>0</v>
      </c>
      <c r="E33" s="17">
        <v>0</v>
      </c>
      <c r="F33" s="17">
        <v>4</v>
      </c>
      <c r="G33" s="17">
        <v>29</v>
      </c>
      <c r="H33" s="17">
        <v>77</v>
      </c>
      <c r="I33" s="17">
        <v>16</v>
      </c>
      <c r="J33" s="17">
        <v>1</v>
      </c>
      <c r="K33" s="17">
        <v>0</v>
      </c>
      <c r="L33" s="17">
        <v>0</v>
      </c>
      <c r="M33" s="17">
        <v>0</v>
      </c>
      <c r="N33" s="17">
        <v>0</v>
      </c>
      <c r="O33" s="9"/>
      <c r="P33" s="9"/>
    </row>
    <row r="34" spans="1:16" x14ac:dyDescent="0.25">
      <c r="A34" s="22" t="s">
        <v>90</v>
      </c>
      <c r="B34" s="17">
        <v>76</v>
      </c>
      <c r="C34" s="17">
        <v>0</v>
      </c>
      <c r="D34" s="17">
        <v>0</v>
      </c>
      <c r="E34" s="17">
        <v>1</v>
      </c>
      <c r="F34" s="17">
        <v>2</v>
      </c>
      <c r="G34" s="17">
        <v>17</v>
      </c>
      <c r="H34" s="17">
        <v>40</v>
      </c>
      <c r="I34" s="17">
        <v>12</v>
      </c>
      <c r="J34" s="17">
        <v>4</v>
      </c>
      <c r="K34" s="17">
        <v>0</v>
      </c>
      <c r="L34" s="17">
        <v>0</v>
      </c>
      <c r="M34" s="17">
        <v>0</v>
      </c>
      <c r="N34" s="17">
        <v>0</v>
      </c>
      <c r="O34" s="9"/>
      <c r="P34" s="9"/>
    </row>
    <row r="35" spans="1:16" x14ac:dyDescent="0.25">
      <c r="A35" s="22" t="s">
        <v>91</v>
      </c>
      <c r="B35" s="17">
        <v>48</v>
      </c>
      <c r="C35" s="17">
        <v>0</v>
      </c>
      <c r="D35" s="17">
        <v>0</v>
      </c>
      <c r="E35" s="17">
        <v>1</v>
      </c>
      <c r="F35" s="17">
        <v>2</v>
      </c>
      <c r="G35" s="17">
        <v>13</v>
      </c>
      <c r="H35" s="17">
        <v>22</v>
      </c>
      <c r="I35" s="17">
        <v>6</v>
      </c>
      <c r="J35" s="17">
        <v>4</v>
      </c>
      <c r="K35" s="17">
        <v>0</v>
      </c>
      <c r="L35" s="17">
        <v>0</v>
      </c>
      <c r="M35" s="17">
        <v>0</v>
      </c>
      <c r="N35" s="17">
        <v>0</v>
      </c>
      <c r="O35" s="9"/>
      <c r="P35" s="9"/>
    </row>
    <row r="36" spans="1:16" x14ac:dyDescent="0.25">
      <c r="A36" s="22" t="s">
        <v>92</v>
      </c>
      <c r="B36" s="17">
        <v>30</v>
      </c>
      <c r="C36" s="17">
        <v>0</v>
      </c>
      <c r="D36" s="17">
        <v>0</v>
      </c>
      <c r="E36" s="17">
        <v>0</v>
      </c>
      <c r="F36" s="17">
        <v>1</v>
      </c>
      <c r="G36" s="17">
        <v>6</v>
      </c>
      <c r="H36" s="17">
        <v>16</v>
      </c>
      <c r="I36" s="17">
        <v>6</v>
      </c>
      <c r="J36" s="17">
        <v>1</v>
      </c>
      <c r="K36" s="17">
        <v>0</v>
      </c>
      <c r="L36" s="17">
        <v>0</v>
      </c>
      <c r="M36" s="17">
        <v>0</v>
      </c>
      <c r="N36" s="17">
        <v>0</v>
      </c>
      <c r="O36" s="9"/>
      <c r="P36" s="9"/>
    </row>
    <row r="37" spans="1:16" x14ac:dyDescent="0.25">
      <c r="A37" s="22" t="s">
        <v>93</v>
      </c>
      <c r="B37" s="17">
        <v>20</v>
      </c>
      <c r="C37" s="17">
        <v>0</v>
      </c>
      <c r="D37" s="17">
        <v>0</v>
      </c>
      <c r="E37" s="17">
        <v>1</v>
      </c>
      <c r="F37" s="17">
        <v>0</v>
      </c>
      <c r="G37" s="17">
        <v>4</v>
      </c>
      <c r="H37" s="17">
        <v>4</v>
      </c>
      <c r="I37" s="17">
        <v>9</v>
      </c>
      <c r="J37" s="17">
        <v>2</v>
      </c>
      <c r="K37" s="17">
        <v>0</v>
      </c>
      <c r="L37" s="17">
        <v>0</v>
      </c>
      <c r="M37" s="17">
        <v>0</v>
      </c>
      <c r="N37" s="17">
        <v>0</v>
      </c>
      <c r="O37" s="9"/>
      <c r="P37" s="9"/>
    </row>
    <row r="38" spans="1:16" x14ac:dyDescent="0.25">
      <c r="A38" s="22" t="s">
        <v>94</v>
      </c>
      <c r="B38" s="17">
        <v>10</v>
      </c>
      <c r="C38" s="17">
        <v>0</v>
      </c>
      <c r="D38" s="17">
        <v>0</v>
      </c>
      <c r="E38" s="17">
        <v>0</v>
      </c>
      <c r="F38" s="17">
        <v>0</v>
      </c>
      <c r="G38" s="17">
        <v>2</v>
      </c>
      <c r="H38" s="17">
        <v>3</v>
      </c>
      <c r="I38" s="17">
        <v>5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9"/>
      <c r="P38" s="9"/>
    </row>
    <row r="39" spans="1:16" x14ac:dyDescent="0.25">
      <c r="A39" s="22" t="s">
        <v>95</v>
      </c>
      <c r="B39" s="17">
        <v>11</v>
      </c>
      <c r="C39" s="17">
        <v>0</v>
      </c>
      <c r="D39" s="17">
        <v>0</v>
      </c>
      <c r="E39" s="17">
        <v>0</v>
      </c>
      <c r="F39" s="17">
        <v>1</v>
      </c>
      <c r="G39" s="17">
        <v>1</v>
      </c>
      <c r="H39" s="17">
        <v>3</v>
      </c>
      <c r="I39" s="17">
        <v>5</v>
      </c>
      <c r="J39" s="17">
        <v>0</v>
      </c>
      <c r="K39" s="17">
        <v>1</v>
      </c>
      <c r="L39" s="17">
        <v>0</v>
      </c>
      <c r="M39" s="17">
        <v>0</v>
      </c>
      <c r="N39" s="17">
        <v>0</v>
      </c>
      <c r="O39" s="9"/>
      <c r="P39" s="9"/>
    </row>
    <row r="40" spans="1:16" x14ac:dyDescent="0.25">
      <c r="A40" s="22" t="s">
        <v>96</v>
      </c>
      <c r="B40" s="17">
        <v>3</v>
      </c>
      <c r="C40" s="17">
        <v>0</v>
      </c>
      <c r="D40" s="17">
        <v>0</v>
      </c>
      <c r="E40" s="17">
        <v>0</v>
      </c>
      <c r="F40" s="17">
        <v>0</v>
      </c>
      <c r="G40" s="17">
        <v>1</v>
      </c>
      <c r="H40" s="17">
        <v>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0</v>
      </c>
      <c r="O40" s="9"/>
      <c r="P40" s="9"/>
    </row>
    <row r="41" spans="1:16" x14ac:dyDescent="0.25">
      <c r="A41" s="22" t="s">
        <v>97</v>
      </c>
      <c r="B41" s="17">
        <v>6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3</v>
      </c>
      <c r="J41" s="17">
        <v>3</v>
      </c>
      <c r="K41" s="17">
        <v>0</v>
      </c>
      <c r="L41" s="17">
        <v>0</v>
      </c>
      <c r="M41" s="17">
        <v>0</v>
      </c>
      <c r="N41" s="17">
        <v>0</v>
      </c>
    </row>
    <row r="42" spans="1:16" x14ac:dyDescent="0.25">
      <c r="A42" s="22" t="s">
        <v>98</v>
      </c>
      <c r="B42" s="17">
        <v>2</v>
      </c>
      <c r="C42" s="17">
        <v>0</v>
      </c>
      <c r="D42" s="17">
        <v>0</v>
      </c>
      <c r="E42" s="17">
        <v>0</v>
      </c>
      <c r="F42" s="17">
        <v>0</v>
      </c>
      <c r="G42" s="17">
        <v>2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</row>
    <row r="43" spans="1:16" x14ac:dyDescent="0.25">
      <c r="A43" s="22" t="s">
        <v>256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80"/>
  <sheetViews>
    <sheetView workbookViewId="0"/>
  </sheetViews>
  <sheetFormatPr baseColWidth="10" defaultColWidth="11.44140625" defaultRowHeight="13.2" x14ac:dyDescent="0.25"/>
  <cols>
    <col min="1" max="1" width="15.5546875" style="22" bestFit="1" customWidth="1"/>
    <col min="2" max="14" width="9" style="22" customWidth="1"/>
    <col min="15" max="16384" width="11.44140625" style="22"/>
  </cols>
  <sheetData>
    <row r="1" spans="1:14" x14ac:dyDescent="0.25">
      <c r="A1" s="23" t="s">
        <v>769</v>
      </c>
    </row>
    <row r="2" spans="1:14" x14ac:dyDescent="0.25">
      <c r="A2" s="24" t="s">
        <v>770</v>
      </c>
    </row>
    <row r="4" spans="1:14" x14ac:dyDescent="0.25">
      <c r="A4" s="25"/>
      <c r="B4" s="138" t="s">
        <v>252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</row>
    <row r="5" spans="1:14" ht="26.4" x14ac:dyDescent="0.25">
      <c r="A5" s="25" t="s">
        <v>249</v>
      </c>
      <c r="B5" s="20" t="s">
        <v>257</v>
      </c>
      <c r="C5" s="20" t="s">
        <v>251</v>
      </c>
      <c r="D5" s="20" t="s">
        <v>55</v>
      </c>
      <c r="E5" s="20" t="s">
        <v>56</v>
      </c>
      <c r="F5" s="20" t="s">
        <v>57</v>
      </c>
      <c r="G5" s="20" t="s">
        <v>58</v>
      </c>
      <c r="H5" s="20" t="s">
        <v>59</v>
      </c>
      <c r="I5" s="20" t="s">
        <v>60</v>
      </c>
      <c r="J5" s="20" t="s">
        <v>61</v>
      </c>
      <c r="K5" s="20" t="s">
        <v>62</v>
      </c>
      <c r="L5" s="20" t="s">
        <v>63</v>
      </c>
      <c r="M5" s="20" t="s">
        <v>253</v>
      </c>
      <c r="N5" s="20" t="s">
        <v>254</v>
      </c>
    </row>
    <row r="6" spans="1:14" x14ac:dyDescent="0.25">
      <c r="A6" s="23" t="s">
        <v>224</v>
      </c>
      <c r="B6" s="53">
        <v>2791</v>
      </c>
      <c r="C6" s="53">
        <v>32</v>
      </c>
      <c r="D6" s="53">
        <v>140</v>
      </c>
      <c r="E6" s="53">
        <v>323</v>
      </c>
      <c r="F6" s="53">
        <v>625</v>
      </c>
      <c r="G6" s="53">
        <v>779</v>
      </c>
      <c r="H6" s="53">
        <v>380</v>
      </c>
      <c r="I6" s="53">
        <v>134</v>
      </c>
      <c r="J6" s="53">
        <v>46</v>
      </c>
      <c r="K6" s="53">
        <v>12</v>
      </c>
      <c r="L6" s="53">
        <v>1</v>
      </c>
      <c r="M6" s="53">
        <v>1</v>
      </c>
      <c r="N6" s="53">
        <v>318</v>
      </c>
    </row>
    <row r="7" spans="1:14" x14ac:dyDescent="0.25">
      <c r="A7" s="22" t="s">
        <v>255</v>
      </c>
      <c r="B7" s="17">
        <v>1</v>
      </c>
      <c r="C7" s="17">
        <v>1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</row>
    <row r="8" spans="1:14" x14ac:dyDescent="0.25">
      <c r="A8" s="22" t="s">
        <v>64</v>
      </c>
      <c r="B8" s="17">
        <v>5</v>
      </c>
      <c r="C8" s="17">
        <v>0</v>
      </c>
      <c r="D8" s="17">
        <v>1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4</v>
      </c>
    </row>
    <row r="9" spans="1:14" x14ac:dyDescent="0.25">
      <c r="A9" s="22" t="s">
        <v>65</v>
      </c>
      <c r="B9" s="17">
        <v>9</v>
      </c>
      <c r="C9" s="17">
        <v>2</v>
      </c>
      <c r="D9" s="17">
        <v>3</v>
      </c>
      <c r="E9" s="17">
        <v>1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3</v>
      </c>
    </row>
    <row r="10" spans="1:14" x14ac:dyDescent="0.25">
      <c r="A10" s="22" t="s">
        <v>66</v>
      </c>
      <c r="B10" s="17">
        <v>26</v>
      </c>
      <c r="C10" s="17">
        <v>7</v>
      </c>
      <c r="D10" s="17">
        <v>6</v>
      </c>
      <c r="E10" s="17">
        <v>3</v>
      </c>
      <c r="F10" s="17">
        <v>1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9</v>
      </c>
    </row>
    <row r="11" spans="1:14" x14ac:dyDescent="0.25">
      <c r="A11" s="22" t="s">
        <v>67</v>
      </c>
      <c r="B11" s="17">
        <v>28</v>
      </c>
      <c r="C11" s="17">
        <v>4</v>
      </c>
      <c r="D11" s="17">
        <v>11</v>
      </c>
      <c r="E11" s="17">
        <v>4</v>
      </c>
      <c r="F11" s="17">
        <v>2</v>
      </c>
      <c r="G11" s="17">
        <v>1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6</v>
      </c>
    </row>
    <row r="12" spans="1:14" x14ac:dyDescent="0.25">
      <c r="A12" s="22" t="s">
        <v>68</v>
      </c>
      <c r="B12" s="17">
        <v>42</v>
      </c>
      <c r="C12" s="17">
        <v>9</v>
      </c>
      <c r="D12" s="17">
        <v>15</v>
      </c>
      <c r="E12" s="17">
        <v>5</v>
      </c>
      <c r="F12" s="17">
        <v>2</v>
      </c>
      <c r="G12" s="17">
        <v>1</v>
      </c>
      <c r="H12" s="17">
        <v>0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9</v>
      </c>
    </row>
    <row r="13" spans="1:14" x14ac:dyDescent="0.25">
      <c r="A13" s="22" t="s">
        <v>69</v>
      </c>
      <c r="B13" s="17">
        <v>45</v>
      </c>
      <c r="C13" s="17">
        <v>5</v>
      </c>
      <c r="D13" s="17">
        <v>19</v>
      </c>
      <c r="E13" s="17">
        <v>8</v>
      </c>
      <c r="F13" s="17">
        <v>4</v>
      </c>
      <c r="G13" s="17">
        <v>1</v>
      </c>
      <c r="H13" s="17">
        <v>2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5</v>
      </c>
    </row>
    <row r="14" spans="1:14" x14ac:dyDescent="0.25">
      <c r="A14" s="22" t="s">
        <v>70</v>
      </c>
      <c r="B14" s="17">
        <v>48</v>
      </c>
      <c r="C14" s="17">
        <v>2</v>
      </c>
      <c r="D14" s="17">
        <v>9</v>
      </c>
      <c r="E14" s="17">
        <v>12</v>
      </c>
      <c r="F14" s="17">
        <v>4</v>
      </c>
      <c r="G14" s="17">
        <v>2</v>
      </c>
      <c r="H14" s="17">
        <v>1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18</v>
      </c>
    </row>
    <row r="15" spans="1:14" x14ac:dyDescent="0.25">
      <c r="A15" s="22" t="s">
        <v>71</v>
      </c>
      <c r="B15" s="17">
        <v>57</v>
      </c>
      <c r="C15" s="17">
        <v>1</v>
      </c>
      <c r="D15" s="17">
        <v>19</v>
      </c>
      <c r="E15" s="17">
        <v>13</v>
      </c>
      <c r="F15" s="17">
        <v>4</v>
      </c>
      <c r="G15" s="17">
        <v>4</v>
      </c>
      <c r="H15" s="17">
        <v>0</v>
      </c>
      <c r="I15" s="17">
        <v>2</v>
      </c>
      <c r="J15" s="17">
        <v>0</v>
      </c>
      <c r="K15" s="17">
        <v>0</v>
      </c>
      <c r="L15" s="17">
        <v>0</v>
      </c>
      <c r="M15" s="17">
        <v>0</v>
      </c>
      <c r="N15" s="17">
        <v>14</v>
      </c>
    </row>
    <row r="16" spans="1:14" x14ac:dyDescent="0.25">
      <c r="A16" s="22" t="s">
        <v>72</v>
      </c>
      <c r="B16" s="17">
        <v>58</v>
      </c>
      <c r="C16" s="17">
        <v>0</v>
      </c>
      <c r="D16" s="17">
        <v>10</v>
      </c>
      <c r="E16" s="17">
        <v>19</v>
      </c>
      <c r="F16" s="17">
        <v>11</v>
      </c>
      <c r="G16" s="17">
        <v>7</v>
      </c>
      <c r="H16" s="17">
        <v>1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10</v>
      </c>
    </row>
    <row r="17" spans="1:14" x14ac:dyDescent="0.25">
      <c r="A17" s="22" t="s">
        <v>73</v>
      </c>
      <c r="B17" s="17">
        <v>63</v>
      </c>
      <c r="C17" s="17">
        <v>1</v>
      </c>
      <c r="D17" s="17">
        <v>12</v>
      </c>
      <c r="E17" s="17">
        <v>18</v>
      </c>
      <c r="F17" s="17">
        <v>10</v>
      </c>
      <c r="G17" s="17">
        <v>7</v>
      </c>
      <c r="H17" s="17">
        <v>1</v>
      </c>
      <c r="I17" s="17">
        <v>0</v>
      </c>
      <c r="J17" s="17">
        <v>0</v>
      </c>
      <c r="K17" s="17">
        <v>1</v>
      </c>
      <c r="L17" s="17">
        <v>0</v>
      </c>
      <c r="M17" s="17">
        <v>0</v>
      </c>
      <c r="N17" s="17">
        <v>13</v>
      </c>
    </row>
    <row r="18" spans="1:14" x14ac:dyDescent="0.25">
      <c r="A18" s="22" t="s">
        <v>74</v>
      </c>
      <c r="B18" s="17">
        <v>72</v>
      </c>
      <c r="C18" s="17">
        <v>0</v>
      </c>
      <c r="D18" s="17">
        <v>5</v>
      </c>
      <c r="E18" s="17">
        <v>28</v>
      </c>
      <c r="F18" s="17">
        <v>17</v>
      </c>
      <c r="G18" s="17">
        <v>10</v>
      </c>
      <c r="H18" s="17">
        <v>1</v>
      </c>
      <c r="I18" s="17">
        <v>1</v>
      </c>
      <c r="J18" s="17">
        <v>0</v>
      </c>
      <c r="K18" s="17">
        <v>0</v>
      </c>
      <c r="L18" s="17">
        <v>0</v>
      </c>
      <c r="M18" s="17">
        <v>0</v>
      </c>
      <c r="N18" s="17">
        <v>10</v>
      </c>
    </row>
    <row r="19" spans="1:14" x14ac:dyDescent="0.25">
      <c r="A19" s="22" t="s">
        <v>75</v>
      </c>
      <c r="B19" s="17">
        <v>93</v>
      </c>
      <c r="C19" s="17">
        <v>0</v>
      </c>
      <c r="D19" s="17">
        <v>8</v>
      </c>
      <c r="E19" s="17">
        <v>30</v>
      </c>
      <c r="F19" s="17">
        <v>31</v>
      </c>
      <c r="G19" s="17">
        <v>9</v>
      </c>
      <c r="H19" s="17">
        <v>5</v>
      </c>
      <c r="I19" s="17">
        <v>1</v>
      </c>
      <c r="J19" s="17">
        <v>2</v>
      </c>
      <c r="K19" s="17">
        <v>0</v>
      </c>
      <c r="L19" s="17">
        <v>0</v>
      </c>
      <c r="M19" s="17">
        <v>0</v>
      </c>
      <c r="N19" s="17">
        <v>7</v>
      </c>
    </row>
    <row r="20" spans="1:14" x14ac:dyDescent="0.25">
      <c r="A20" s="22" t="s">
        <v>76</v>
      </c>
      <c r="B20" s="17">
        <v>98</v>
      </c>
      <c r="C20" s="17">
        <v>0</v>
      </c>
      <c r="D20" s="17">
        <v>7</v>
      </c>
      <c r="E20" s="17">
        <v>37</v>
      </c>
      <c r="F20" s="17">
        <v>26</v>
      </c>
      <c r="G20" s="17">
        <v>12</v>
      </c>
      <c r="H20" s="17">
        <v>4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11</v>
      </c>
    </row>
    <row r="21" spans="1:14" x14ac:dyDescent="0.25">
      <c r="A21" s="22" t="s">
        <v>77</v>
      </c>
      <c r="B21" s="17">
        <v>94</v>
      </c>
      <c r="C21" s="17">
        <v>0</v>
      </c>
      <c r="D21" s="17">
        <v>4</v>
      </c>
      <c r="E21" s="17">
        <v>28</v>
      </c>
      <c r="F21" s="17">
        <v>29</v>
      </c>
      <c r="G21" s="17">
        <v>19</v>
      </c>
      <c r="H21" s="17">
        <v>6</v>
      </c>
      <c r="I21" s="17">
        <v>0</v>
      </c>
      <c r="J21" s="17">
        <v>2</v>
      </c>
      <c r="K21" s="17">
        <v>0</v>
      </c>
      <c r="L21" s="17">
        <v>1</v>
      </c>
      <c r="M21" s="17">
        <v>0</v>
      </c>
      <c r="N21" s="17">
        <v>5</v>
      </c>
    </row>
    <row r="22" spans="1:14" x14ac:dyDescent="0.25">
      <c r="A22" s="22" t="s">
        <v>78</v>
      </c>
      <c r="B22" s="17">
        <v>111</v>
      </c>
      <c r="C22" s="17">
        <v>0</v>
      </c>
      <c r="D22" s="17">
        <v>0</v>
      </c>
      <c r="E22" s="17">
        <v>22</v>
      </c>
      <c r="F22" s="17">
        <v>41</v>
      </c>
      <c r="G22" s="17">
        <v>20</v>
      </c>
      <c r="H22" s="17">
        <v>13</v>
      </c>
      <c r="I22" s="17">
        <v>1</v>
      </c>
      <c r="J22" s="17">
        <v>0</v>
      </c>
      <c r="K22" s="17">
        <v>2</v>
      </c>
      <c r="L22" s="17">
        <v>0</v>
      </c>
      <c r="M22" s="17">
        <v>0</v>
      </c>
      <c r="N22" s="17">
        <v>12</v>
      </c>
    </row>
    <row r="23" spans="1:14" x14ac:dyDescent="0.25">
      <c r="A23" s="22" t="s">
        <v>79</v>
      </c>
      <c r="B23" s="17">
        <v>141</v>
      </c>
      <c r="C23" s="17">
        <v>0</v>
      </c>
      <c r="D23" s="17">
        <v>0</v>
      </c>
      <c r="E23" s="17">
        <v>23</v>
      </c>
      <c r="F23" s="17">
        <v>64</v>
      </c>
      <c r="G23" s="17">
        <v>33</v>
      </c>
      <c r="H23" s="17">
        <v>8</v>
      </c>
      <c r="I23" s="17">
        <v>3</v>
      </c>
      <c r="J23" s="17">
        <v>1</v>
      </c>
      <c r="K23" s="17">
        <v>0</v>
      </c>
      <c r="L23" s="17">
        <v>0</v>
      </c>
      <c r="M23" s="17">
        <v>0</v>
      </c>
      <c r="N23" s="17">
        <v>9</v>
      </c>
    </row>
    <row r="24" spans="1:14" x14ac:dyDescent="0.25">
      <c r="A24" s="22" t="s">
        <v>80</v>
      </c>
      <c r="B24" s="17">
        <v>126</v>
      </c>
      <c r="C24" s="17">
        <v>0</v>
      </c>
      <c r="D24" s="17">
        <v>2</v>
      </c>
      <c r="E24" s="17">
        <v>13</v>
      </c>
      <c r="F24" s="17">
        <v>67</v>
      </c>
      <c r="G24" s="17">
        <v>23</v>
      </c>
      <c r="H24" s="17">
        <v>7</v>
      </c>
      <c r="I24" s="17">
        <v>2</v>
      </c>
      <c r="J24" s="17">
        <v>2</v>
      </c>
      <c r="K24" s="17">
        <v>0</v>
      </c>
      <c r="L24" s="17">
        <v>0</v>
      </c>
      <c r="M24" s="17">
        <v>0</v>
      </c>
      <c r="N24" s="17">
        <v>10</v>
      </c>
    </row>
    <row r="25" spans="1:14" x14ac:dyDescent="0.25">
      <c r="A25" s="22" t="s">
        <v>624</v>
      </c>
      <c r="B25" s="17">
        <v>181</v>
      </c>
      <c r="C25" s="17">
        <v>0</v>
      </c>
      <c r="D25" s="17">
        <v>2</v>
      </c>
      <c r="E25" s="17">
        <v>12</v>
      </c>
      <c r="F25" s="17">
        <v>69</v>
      </c>
      <c r="G25" s="17">
        <v>59</v>
      </c>
      <c r="H25" s="17">
        <v>17</v>
      </c>
      <c r="I25" s="17">
        <v>5</v>
      </c>
      <c r="J25" s="17">
        <v>1</v>
      </c>
      <c r="K25" s="17">
        <v>0</v>
      </c>
      <c r="L25" s="17">
        <v>0</v>
      </c>
      <c r="M25" s="17">
        <v>0</v>
      </c>
      <c r="N25" s="17">
        <v>16</v>
      </c>
    </row>
    <row r="26" spans="1:14" x14ac:dyDescent="0.25">
      <c r="A26" s="22" t="s">
        <v>82</v>
      </c>
      <c r="B26" s="17">
        <v>177</v>
      </c>
      <c r="C26" s="17">
        <v>0</v>
      </c>
      <c r="D26" s="17">
        <v>1</v>
      </c>
      <c r="E26" s="17">
        <v>12</v>
      </c>
      <c r="F26" s="17">
        <v>70</v>
      </c>
      <c r="G26" s="17">
        <v>59</v>
      </c>
      <c r="H26" s="17">
        <v>18</v>
      </c>
      <c r="I26" s="17">
        <v>4</v>
      </c>
      <c r="J26" s="17">
        <v>2</v>
      </c>
      <c r="K26" s="17">
        <v>1</v>
      </c>
      <c r="L26" s="17">
        <v>0</v>
      </c>
      <c r="M26" s="17">
        <v>0</v>
      </c>
      <c r="N26" s="17">
        <v>10</v>
      </c>
    </row>
    <row r="27" spans="1:14" x14ac:dyDescent="0.25">
      <c r="A27" s="22" t="s">
        <v>83</v>
      </c>
      <c r="B27" s="17">
        <v>163</v>
      </c>
      <c r="C27" s="17">
        <v>0</v>
      </c>
      <c r="D27" s="17">
        <v>0</v>
      </c>
      <c r="E27" s="17">
        <v>9</v>
      </c>
      <c r="F27" s="17">
        <v>45</v>
      </c>
      <c r="G27" s="17">
        <v>76</v>
      </c>
      <c r="H27" s="17">
        <v>19</v>
      </c>
      <c r="I27" s="17">
        <v>5</v>
      </c>
      <c r="J27" s="17">
        <v>1</v>
      </c>
      <c r="K27" s="17">
        <v>2</v>
      </c>
      <c r="L27" s="17">
        <v>0</v>
      </c>
      <c r="M27" s="17">
        <v>0</v>
      </c>
      <c r="N27" s="17">
        <v>6</v>
      </c>
    </row>
    <row r="28" spans="1:14" x14ac:dyDescent="0.25">
      <c r="A28" s="22" t="s">
        <v>84</v>
      </c>
      <c r="B28" s="17">
        <v>173</v>
      </c>
      <c r="C28" s="17">
        <v>0</v>
      </c>
      <c r="D28" s="17">
        <v>3</v>
      </c>
      <c r="E28" s="17">
        <v>5</v>
      </c>
      <c r="F28" s="17">
        <v>39</v>
      </c>
      <c r="G28" s="17">
        <v>80</v>
      </c>
      <c r="H28" s="17">
        <v>29</v>
      </c>
      <c r="I28" s="17">
        <v>2</v>
      </c>
      <c r="J28" s="17">
        <v>3</v>
      </c>
      <c r="K28" s="17">
        <v>0</v>
      </c>
      <c r="L28" s="17">
        <v>0</v>
      </c>
      <c r="M28" s="17">
        <v>0</v>
      </c>
      <c r="N28" s="17">
        <v>12</v>
      </c>
    </row>
    <row r="29" spans="1:14" x14ac:dyDescent="0.25">
      <c r="A29" s="22" t="s">
        <v>85</v>
      </c>
      <c r="B29" s="17">
        <v>178</v>
      </c>
      <c r="C29" s="17">
        <v>0</v>
      </c>
      <c r="D29" s="17">
        <v>1</v>
      </c>
      <c r="E29" s="17">
        <v>3</v>
      </c>
      <c r="F29" s="17">
        <v>24</v>
      </c>
      <c r="G29" s="17">
        <v>94</v>
      </c>
      <c r="H29" s="17">
        <v>23</v>
      </c>
      <c r="I29" s="17">
        <v>14</v>
      </c>
      <c r="J29" s="17">
        <v>4</v>
      </c>
      <c r="K29" s="17">
        <v>0</v>
      </c>
      <c r="L29" s="17">
        <v>0</v>
      </c>
      <c r="M29" s="17">
        <v>0</v>
      </c>
      <c r="N29" s="17">
        <v>15</v>
      </c>
    </row>
    <row r="30" spans="1:14" x14ac:dyDescent="0.25">
      <c r="A30" s="22" t="s">
        <v>86</v>
      </c>
      <c r="B30" s="17">
        <v>193</v>
      </c>
      <c r="C30" s="17">
        <v>0</v>
      </c>
      <c r="D30" s="17">
        <v>1</v>
      </c>
      <c r="E30" s="17">
        <v>7</v>
      </c>
      <c r="F30" s="17">
        <v>25</v>
      </c>
      <c r="G30" s="17">
        <v>80</v>
      </c>
      <c r="H30" s="17">
        <v>39</v>
      </c>
      <c r="I30" s="17">
        <v>16</v>
      </c>
      <c r="J30" s="17">
        <v>7</v>
      </c>
      <c r="K30" s="17">
        <v>1</v>
      </c>
      <c r="L30" s="17">
        <v>0</v>
      </c>
      <c r="M30" s="17">
        <v>0</v>
      </c>
      <c r="N30" s="17">
        <v>17</v>
      </c>
    </row>
    <row r="31" spans="1:14" x14ac:dyDescent="0.25">
      <c r="A31" s="22" t="s">
        <v>87</v>
      </c>
      <c r="B31" s="17">
        <v>150</v>
      </c>
      <c r="C31" s="17">
        <v>0</v>
      </c>
      <c r="D31" s="17">
        <v>0</v>
      </c>
      <c r="E31" s="17">
        <v>1</v>
      </c>
      <c r="F31" s="17">
        <v>11</v>
      </c>
      <c r="G31" s="17">
        <v>74</v>
      </c>
      <c r="H31" s="17">
        <v>40</v>
      </c>
      <c r="I31" s="17">
        <v>11</v>
      </c>
      <c r="J31" s="17">
        <v>2</v>
      </c>
      <c r="K31" s="17">
        <v>1</v>
      </c>
      <c r="L31" s="17">
        <v>0</v>
      </c>
      <c r="M31" s="17">
        <v>0</v>
      </c>
      <c r="N31" s="17">
        <v>10</v>
      </c>
    </row>
    <row r="32" spans="1:14" x14ac:dyDescent="0.25">
      <c r="A32" s="22" t="s">
        <v>88</v>
      </c>
      <c r="B32" s="17">
        <v>134</v>
      </c>
      <c r="C32" s="17">
        <v>0</v>
      </c>
      <c r="D32" s="17">
        <v>1</v>
      </c>
      <c r="E32" s="17">
        <v>4</v>
      </c>
      <c r="F32" s="17">
        <v>12</v>
      </c>
      <c r="G32" s="17">
        <v>42</v>
      </c>
      <c r="H32" s="17">
        <v>47</v>
      </c>
      <c r="I32" s="17">
        <v>8</v>
      </c>
      <c r="J32" s="17">
        <v>4</v>
      </c>
      <c r="K32" s="17">
        <v>1</v>
      </c>
      <c r="L32" s="17">
        <v>0</v>
      </c>
      <c r="M32" s="17">
        <v>0</v>
      </c>
      <c r="N32" s="17">
        <v>15</v>
      </c>
    </row>
    <row r="33" spans="1:14" x14ac:dyDescent="0.25">
      <c r="A33" s="22" t="s">
        <v>89</v>
      </c>
      <c r="B33" s="17">
        <v>112</v>
      </c>
      <c r="C33" s="17">
        <v>0</v>
      </c>
      <c r="D33" s="17">
        <v>0</v>
      </c>
      <c r="E33" s="17">
        <v>2</v>
      </c>
      <c r="F33" s="17">
        <v>8</v>
      </c>
      <c r="G33" s="17">
        <v>27</v>
      </c>
      <c r="H33" s="17">
        <v>35</v>
      </c>
      <c r="I33" s="17">
        <v>19</v>
      </c>
      <c r="J33" s="17">
        <v>2</v>
      </c>
      <c r="K33" s="17">
        <v>0</v>
      </c>
      <c r="L33" s="17">
        <v>0</v>
      </c>
      <c r="M33" s="17">
        <v>0</v>
      </c>
      <c r="N33" s="17">
        <v>19</v>
      </c>
    </row>
    <row r="34" spans="1:14" x14ac:dyDescent="0.25">
      <c r="A34" s="22" t="s">
        <v>90</v>
      </c>
      <c r="B34" s="17">
        <v>73</v>
      </c>
      <c r="C34" s="17">
        <v>0</v>
      </c>
      <c r="D34" s="17">
        <v>0</v>
      </c>
      <c r="E34" s="17">
        <v>1</v>
      </c>
      <c r="F34" s="17">
        <v>3</v>
      </c>
      <c r="G34" s="17">
        <v>18</v>
      </c>
      <c r="H34" s="17">
        <v>27</v>
      </c>
      <c r="I34" s="17">
        <v>10</v>
      </c>
      <c r="J34" s="17">
        <v>1</v>
      </c>
      <c r="K34" s="17">
        <v>0</v>
      </c>
      <c r="L34" s="17">
        <v>0</v>
      </c>
      <c r="M34" s="17">
        <v>0</v>
      </c>
      <c r="N34" s="17">
        <v>13</v>
      </c>
    </row>
    <row r="35" spans="1:14" x14ac:dyDescent="0.25">
      <c r="A35" s="22" t="s">
        <v>91</v>
      </c>
      <c r="B35" s="17">
        <v>54</v>
      </c>
      <c r="C35" s="17">
        <v>0</v>
      </c>
      <c r="D35" s="17">
        <v>0</v>
      </c>
      <c r="E35" s="17">
        <v>1</v>
      </c>
      <c r="F35" s="17">
        <v>2</v>
      </c>
      <c r="G35" s="17">
        <v>13</v>
      </c>
      <c r="H35" s="17">
        <v>14</v>
      </c>
      <c r="I35" s="17">
        <v>9</v>
      </c>
      <c r="J35" s="17">
        <v>5</v>
      </c>
      <c r="K35" s="17">
        <v>0</v>
      </c>
      <c r="L35" s="17">
        <v>0</v>
      </c>
      <c r="M35" s="17">
        <v>0</v>
      </c>
      <c r="N35" s="17">
        <v>10</v>
      </c>
    </row>
    <row r="36" spans="1:14" x14ac:dyDescent="0.25">
      <c r="A36" s="22" t="s">
        <v>92</v>
      </c>
      <c r="B36" s="17">
        <v>33</v>
      </c>
      <c r="C36" s="17">
        <v>0</v>
      </c>
      <c r="D36" s="17">
        <v>0</v>
      </c>
      <c r="E36" s="17">
        <v>1</v>
      </c>
      <c r="F36" s="17">
        <v>1</v>
      </c>
      <c r="G36" s="17">
        <v>4</v>
      </c>
      <c r="H36" s="17">
        <v>12</v>
      </c>
      <c r="I36" s="17">
        <v>8</v>
      </c>
      <c r="J36" s="17">
        <v>2</v>
      </c>
      <c r="K36" s="17">
        <v>1</v>
      </c>
      <c r="L36" s="17">
        <v>0</v>
      </c>
      <c r="M36" s="17">
        <v>0</v>
      </c>
      <c r="N36" s="17">
        <v>4</v>
      </c>
    </row>
    <row r="37" spans="1:14" x14ac:dyDescent="0.25">
      <c r="A37" s="22" t="s">
        <v>93</v>
      </c>
      <c r="B37" s="17">
        <v>20</v>
      </c>
      <c r="C37" s="17">
        <v>0</v>
      </c>
      <c r="D37" s="17">
        <v>0</v>
      </c>
      <c r="E37" s="17">
        <v>0</v>
      </c>
      <c r="F37" s="17">
        <v>1</v>
      </c>
      <c r="G37" s="17">
        <v>3</v>
      </c>
      <c r="H37" s="17">
        <v>4</v>
      </c>
      <c r="I37" s="17">
        <v>4</v>
      </c>
      <c r="J37" s="17">
        <v>2</v>
      </c>
      <c r="K37" s="17">
        <v>1</v>
      </c>
      <c r="L37" s="17">
        <v>0</v>
      </c>
      <c r="M37" s="17">
        <v>0</v>
      </c>
      <c r="N37" s="17">
        <v>5</v>
      </c>
    </row>
    <row r="38" spans="1:14" x14ac:dyDescent="0.25">
      <c r="A38" s="22" t="s">
        <v>94</v>
      </c>
      <c r="B38" s="17">
        <v>12</v>
      </c>
      <c r="C38" s="17">
        <v>0</v>
      </c>
      <c r="D38" s="17">
        <v>0</v>
      </c>
      <c r="E38" s="17">
        <v>1</v>
      </c>
      <c r="F38" s="17">
        <v>1</v>
      </c>
      <c r="G38" s="17">
        <v>0</v>
      </c>
      <c r="H38" s="17">
        <v>3</v>
      </c>
      <c r="I38" s="17">
        <v>2</v>
      </c>
      <c r="J38" s="17">
        <v>0</v>
      </c>
      <c r="K38" s="17">
        <v>0</v>
      </c>
      <c r="L38" s="17">
        <v>0</v>
      </c>
      <c r="M38" s="17">
        <v>1</v>
      </c>
      <c r="N38" s="17">
        <v>4</v>
      </c>
    </row>
    <row r="39" spans="1:14" x14ac:dyDescent="0.25">
      <c r="A39" s="22" t="s">
        <v>95</v>
      </c>
      <c r="B39" s="17">
        <v>15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3</v>
      </c>
      <c r="I39" s="17">
        <v>4</v>
      </c>
      <c r="J39" s="17">
        <v>2</v>
      </c>
      <c r="K39" s="17">
        <v>0</v>
      </c>
      <c r="L39" s="17">
        <v>0</v>
      </c>
      <c r="M39" s="17">
        <v>0</v>
      </c>
      <c r="N39" s="17">
        <v>6</v>
      </c>
    </row>
    <row r="40" spans="1:14" x14ac:dyDescent="0.25">
      <c r="A40" s="22" t="s">
        <v>96</v>
      </c>
      <c r="B40" s="17">
        <v>5</v>
      </c>
      <c r="C40" s="17">
        <v>0</v>
      </c>
      <c r="D40" s="17">
        <v>0</v>
      </c>
      <c r="E40" s="17">
        <v>0</v>
      </c>
      <c r="F40" s="17">
        <v>1</v>
      </c>
      <c r="G40" s="17">
        <v>1</v>
      </c>
      <c r="H40" s="17">
        <v>1</v>
      </c>
      <c r="I40" s="17">
        <v>1</v>
      </c>
      <c r="J40" s="17">
        <v>1</v>
      </c>
      <c r="K40" s="17">
        <v>0</v>
      </c>
      <c r="L40" s="17">
        <v>0</v>
      </c>
      <c r="M40" s="17">
        <v>0</v>
      </c>
      <c r="N40" s="17">
        <v>0</v>
      </c>
    </row>
    <row r="41" spans="1:14" x14ac:dyDescent="0.25">
      <c r="A41" s="22" t="s">
        <v>97</v>
      </c>
      <c r="B41" s="17">
        <v>1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1</v>
      </c>
    </row>
    <row r="42" spans="1:14" x14ac:dyDescent="0.25">
      <c r="A42" s="22" t="s">
        <v>98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</row>
    <row r="43" spans="1:14" x14ac:dyDescent="0.25">
      <c r="A43" s="22" t="s">
        <v>256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4" spans="1:14" x14ac:dyDescent="0.2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x14ac:dyDescent="0.2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2:14" x14ac:dyDescent="0.2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2:14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2:14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2:14" x14ac:dyDescent="0.2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2:14" x14ac:dyDescent="0.2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2:14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4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2:14" x14ac:dyDescent="0.2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2:14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2:14" x14ac:dyDescent="0.2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2:14" x14ac:dyDescent="0.2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2:14" x14ac:dyDescent="0.25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2:14" x14ac:dyDescent="0.2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2:14" x14ac:dyDescent="0.2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2:14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2:14" x14ac:dyDescent="0.2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2:14" x14ac:dyDescent="0.2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2:14" x14ac:dyDescent="0.2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2:14" x14ac:dyDescent="0.25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2:14" x14ac:dyDescent="0.2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2:14" x14ac:dyDescent="0.2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2:14" x14ac:dyDescent="0.25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2:14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2:14" x14ac:dyDescent="0.25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2:14" x14ac:dyDescent="0.25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2:14" x14ac:dyDescent="0.2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2:14" x14ac:dyDescent="0.25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2:14" x14ac:dyDescent="0.2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2:14" x14ac:dyDescent="0.2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2:14" x14ac:dyDescent="0.2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2:14" x14ac:dyDescent="0.2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2:14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K43"/>
  <sheetViews>
    <sheetView workbookViewId="0"/>
  </sheetViews>
  <sheetFormatPr baseColWidth="10" defaultColWidth="11.44140625" defaultRowHeight="13.2" x14ac:dyDescent="0.25"/>
  <cols>
    <col min="1" max="1" width="14" style="11" bestFit="1" customWidth="1"/>
    <col min="2" max="10" width="9.6640625" style="11" customWidth="1"/>
    <col min="11" max="16384" width="11.44140625" style="11"/>
  </cols>
  <sheetData>
    <row r="1" spans="1:11" x14ac:dyDescent="0.25">
      <c r="A1" s="10" t="s">
        <v>671</v>
      </c>
    </row>
    <row r="2" spans="1:11" x14ac:dyDescent="0.25">
      <c r="A2" s="12" t="s">
        <v>672</v>
      </c>
    </row>
    <row r="4" spans="1:11" x14ac:dyDescent="0.25">
      <c r="A4" s="34"/>
      <c r="B4" s="134" t="s">
        <v>228</v>
      </c>
      <c r="C4" s="135"/>
      <c r="D4" s="136"/>
      <c r="E4" s="134" t="s">
        <v>231</v>
      </c>
      <c r="F4" s="135"/>
      <c r="G4" s="136"/>
      <c r="H4" s="134" t="s">
        <v>232</v>
      </c>
      <c r="I4" s="135"/>
      <c r="J4" s="136"/>
    </row>
    <row r="5" spans="1:11" x14ac:dyDescent="0.25">
      <c r="A5" s="34"/>
      <c r="B5" s="35" t="s">
        <v>224</v>
      </c>
      <c r="C5" s="35" t="s">
        <v>229</v>
      </c>
      <c r="D5" s="35" t="s">
        <v>230</v>
      </c>
      <c r="E5" s="35" t="s">
        <v>224</v>
      </c>
      <c r="F5" s="35" t="s">
        <v>229</v>
      </c>
      <c r="G5" s="35" t="s">
        <v>230</v>
      </c>
      <c r="H5" s="35" t="s">
        <v>224</v>
      </c>
      <c r="I5" s="35" t="s">
        <v>229</v>
      </c>
      <c r="J5" s="35" t="s">
        <v>230</v>
      </c>
    </row>
    <row r="6" spans="1:11" x14ac:dyDescent="0.25">
      <c r="A6" s="10" t="s">
        <v>224</v>
      </c>
      <c r="B6" s="53">
        <v>6196</v>
      </c>
      <c r="C6" s="53">
        <v>3211</v>
      </c>
      <c r="D6" s="53">
        <v>2985</v>
      </c>
      <c r="E6" s="53">
        <v>3405</v>
      </c>
      <c r="F6" s="53">
        <v>1762</v>
      </c>
      <c r="G6" s="53">
        <v>1643</v>
      </c>
      <c r="H6" s="53">
        <v>2791</v>
      </c>
      <c r="I6" s="53">
        <v>1449</v>
      </c>
      <c r="J6" s="53">
        <v>1342</v>
      </c>
      <c r="K6" s="127"/>
    </row>
    <row r="7" spans="1:11" x14ac:dyDescent="0.25">
      <c r="A7" s="11" t="s">
        <v>255</v>
      </c>
      <c r="B7" s="17">
        <v>1</v>
      </c>
      <c r="C7" s="17">
        <v>1</v>
      </c>
      <c r="D7" s="17">
        <v>0</v>
      </c>
      <c r="E7" s="17">
        <v>0</v>
      </c>
      <c r="F7" s="17">
        <v>0</v>
      </c>
      <c r="G7" s="17">
        <v>0</v>
      </c>
      <c r="H7" s="17">
        <v>1</v>
      </c>
      <c r="I7" s="17">
        <v>1</v>
      </c>
      <c r="J7" s="17">
        <v>0</v>
      </c>
      <c r="K7" s="127"/>
    </row>
    <row r="8" spans="1:11" x14ac:dyDescent="0.25">
      <c r="A8" s="11" t="s">
        <v>64</v>
      </c>
      <c r="B8" s="17">
        <v>5</v>
      </c>
      <c r="C8" s="17">
        <v>3</v>
      </c>
      <c r="D8" s="17">
        <v>2</v>
      </c>
      <c r="E8" s="17">
        <v>0</v>
      </c>
      <c r="F8" s="17">
        <v>0</v>
      </c>
      <c r="G8" s="17">
        <v>0</v>
      </c>
      <c r="H8" s="17">
        <v>5</v>
      </c>
      <c r="I8" s="17">
        <v>3</v>
      </c>
      <c r="J8" s="17">
        <v>2</v>
      </c>
      <c r="K8" s="127"/>
    </row>
    <row r="9" spans="1:11" x14ac:dyDescent="0.25">
      <c r="A9" s="11" t="s">
        <v>65</v>
      </c>
      <c r="B9" s="17">
        <v>10</v>
      </c>
      <c r="C9" s="17">
        <v>6</v>
      </c>
      <c r="D9" s="17">
        <v>4</v>
      </c>
      <c r="E9" s="17">
        <v>1</v>
      </c>
      <c r="F9" s="17">
        <v>1</v>
      </c>
      <c r="G9" s="17">
        <v>0</v>
      </c>
      <c r="H9" s="17">
        <v>9</v>
      </c>
      <c r="I9" s="17">
        <v>5</v>
      </c>
      <c r="J9" s="17">
        <v>4</v>
      </c>
      <c r="K9" s="127"/>
    </row>
    <row r="10" spans="1:11" x14ac:dyDescent="0.25">
      <c r="A10" s="11" t="s">
        <v>66</v>
      </c>
      <c r="B10" s="17">
        <v>27</v>
      </c>
      <c r="C10" s="17">
        <v>11</v>
      </c>
      <c r="D10" s="17">
        <v>16</v>
      </c>
      <c r="E10" s="17">
        <v>1</v>
      </c>
      <c r="F10" s="17">
        <v>1</v>
      </c>
      <c r="G10" s="17">
        <v>0</v>
      </c>
      <c r="H10" s="17">
        <v>26</v>
      </c>
      <c r="I10" s="17">
        <v>10</v>
      </c>
      <c r="J10" s="17">
        <v>16</v>
      </c>
      <c r="K10" s="127"/>
    </row>
    <row r="11" spans="1:11" x14ac:dyDescent="0.25">
      <c r="A11" s="11" t="s">
        <v>67</v>
      </c>
      <c r="B11" s="17">
        <v>28</v>
      </c>
      <c r="C11" s="17">
        <v>12</v>
      </c>
      <c r="D11" s="17">
        <v>16</v>
      </c>
      <c r="E11" s="17">
        <v>0</v>
      </c>
      <c r="F11" s="17">
        <v>0</v>
      </c>
      <c r="G11" s="17">
        <v>0</v>
      </c>
      <c r="H11" s="17">
        <v>28</v>
      </c>
      <c r="I11" s="17">
        <v>12</v>
      </c>
      <c r="J11" s="17">
        <v>16</v>
      </c>
      <c r="K11" s="127"/>
    </row>
    <row r="12" spans="1:11" x14ac:dyDescent="0.25">
      <c r="A12" s="11" t="s">
        <v>68</v>
      </c>
      <c r="B12" s="17">
        <v>44</v>
      </c>
      <c r="C12" s="17">
        <v>24</v>
      </c>
      <c r="D12" s="17">
        <v>20</v>
      </c>
      <c r="E12" s="17">
        <v>2</v>
      </c>
      <c r="F12" s="17">
        <v>1</v>
      </c>
      <c r="G12" s="17">
        <v>1</v>
      </c>
      <c r="H12" s="17">
        <v>42</v>
      </c>
      <c r="I12" s="17">
        <v>23</v>
      </c>
      <c r="J12" s="17">
        <v>19</v>
      </c>
      <c r="K12" s="127"/>
    </row>
    <row r="13" spans="1:11" x14ac:dyDescent="0.25">
      <c r="A13" s="11" t="s">
        <v>69</v>
      </c>
      <c r="B13" s="17">
        <v>46</v>
      </c>
      <c r="C13" s="17">
        <v>24</v>
      </c>
      <c r="D13" s="17">
        <v>22</v>
      </c>
      <c r="E13" s="17">
        <v>1</v>
      </c>
      <c r="F13" s="17">
        <v>1</v>
      </c>
      <c r="G13" s="17">
        <v>0</v>
      </c>
      <c r="H13" s="17">
        <v>45</v>
      </c>
      <c r="I13" s="17">
        <v>23</v>
      </c>
      <c r="J13" s="17">
        <v>22</v>
      </c>
      <c r="K13" s="127"/>
    </row>
    <row r="14" spans="1:11" x14ac:dyDescent="0.25">
      <c r="A14" s="11" t="s">
        <v>70</v>
      </c>
      <c r="B14" s="17">
        <v>56</v>
      </c>
      <c r="C14" s="17">
        <v>32</v>
      </c>
      <c r="D14" s="17">
        <v>24</v>
      </c>
      <c r="E14" s="17">
        <v>8</v>
      </c>
      <c r="F14" s="17">
        <v>5</v>
      </c>
      <c r="G14" s="17">
        <v>3</v>
      </c>
      <c r="H14" s="17">
        <v>48</v>
      </c>
      <c r="I14" s="17">
        <v>27</v>
      </c>
      <c r="J14" s="17">
        <v>21</v>
      </c>
      <c r="K14" s="127"/>
    </row>
    <row r="15" spans="1:11" x14ac:dyDescent="0.25">
      <c r="A15" s="11" t="s">
        <v>71</v>
      </c>
      <c r="B15" s="17">
        <v>70</v>
      </c>
      <c r="C15" s="17">
        <v>37</v>
      </c>
      <c r="D15" s="17">
        <v>33</v>
      </c>
      <c r="E15" s="17">
        <v>13</v>
      </c>
      <c r="F15" s="17">
        <v>4</v>
      </c>
      <c r="G15" s="17">
        <v>9</v>
      </c>
      <c r="H15" s="17">
        <v>57</v>
      </c>
      <c r="I15" s="17">
        <v>33</v>
      </c>
      <c r="J15" s="17">
        <v>24</v>
      </c>
      <c r="K15" s="127"/>
    </row>
    <row r="16" spans="1:11" x14ac:dyDescent="0.25">
      <c r="A16" s="11" t="s">
        <v>72</v>
      </c>
      <c r="B16" s="17">
        <v>82</v>
      </c>
      <c r="C16" s="17">
        <v>48</v>
      </c>
      <c r="D16" s="17">
        <v>34</v>
      </c>
      <c r="E16" s="17">
        <v>24</v>
      </c>
      <c r="F16" s="17">
        <v>17</v>
      </c>
      <c r="G16" s="17">
        <v>7</v>
      </c>
      <c r="H16" s="17">
        <v>58</v>
      </c>
      <c r="I16" s="17">
        <v>31</v>
      </c>
      <c r="J16" s="17">
        <v>27</v>
      </c>
      <c r="K16" s="127"/>
    </row>
    <row r="17" spans="1:11" x14ac:dyDescent="0.25">
      <c r="A17" s="11" t="s">
        <v>73</v>
      </c>
      <c r="B17" s="17">
        <v>90</v>
      </c>
      <c r="C17" s="17">
        <v>54</v>
      </c>
      <c r="D17" s="17">
        <v>36</v>
      </c>
      <c r="E17" s="17">
        <v>27</v>
      </c>
      <c r="F17" s="17">
        <v>17</v>
      </c>
      <c r="G17" s="17">
        <v>10</v>
      </c>
      <c r="H17" s="17">
        <v>63</v>
      </c>
      <c r="I17" s="17">
        <v>37</v>
      </c>
      <c r="J17" s="17">
        <v>26</v>
      </c>
      <c r="K17" s="127"/>
    </row>
    <row r="18" spans="1:11" x14ac:dyDescent="0.25">
      <c r="A18" s="11" t="s">
        <v>74</v>
      </c>
      <c r="B18" s="17">
        <v>110</v>
      </c>
      <c r="C18" s="17">
        <v>59</v>
      </c>
      <c r="D18" s="17">
        <v>51</v>
      </c>
      <c r="E18" s="17">
        <v>38</v>
      </c>
      <c r="F18" s="17">
        <v>23</v>
      </c>
      <c r="G18" s="17">
        <v>15</v>
      </c>
      <c r="H18" s="17">
        <v>72</v>
      </c>
      <c r="I18" s="17">
        <v>36</v>
      </c>
      <c r="J18" s="17">
        <v>36</v>
      </c>
      <c r="K18" s="127"/>
    </row>
    <row r="19" spans="1:11" x14ac:dyDescent="0.25">
      <c r="A19" s="11" t="s">
        <v>75</v>
      </c>
      <c r="B19" s="17">
        <v>151</v>
      </c>
      <c r="C19" s="17">
        <v>81</v>
      </c>
      <c r="D19" s="17">
        <v>70</v>
      </c>
      <c r="E19" s="17">
        <v>58</v>
      </c>
      <c r="F19" s="17">
        <v>22</v>
      </c>
      <c r="G19" s="17">
        <v>36</v>
      </c>
      <c r="H19" s="17">
        <v>93</v>
      </c>
      <c r="I19" s="17">
        <v>59</v>
      </c>
      <c r="J19" s="17">
        <v>34</v>
      </c>
      <c r="K19" s="127"/>
    </row>
    <row r="20" spans="1:11" x14ac:dyDescent="0.25">
      <c r="A20" s="11" t="s">
        <v>76</v>
      </c>
      <c r="B20" s="17">
        <v>176</v>
      </c>
      <c r="C20" s="17">
        <v>89</v>
      </c>
      <c r="D20" s="17">
        <v>87</v>
      </c>
      <c r="E20" s="17">
        <v>78</v>
      </c>
      <c r="F20" s="17">
        <v>44</v>
      </c>
      <c r="G20" s="17">
        <v>34</v>
      </c>
      <c r="H20" s="17">
        <v>98</v>
      </c>
      <c r="I20" s="17">
        <v>45</v>
      </c>
      <c r="J20" s="17">
        <v>53</v>
      </c>
      <c r="K20" s="127"/>
    </row>
    <row r="21" spans="1:11" x14ac:dyDescent="0.25">
      <c r="A21" s="11" t="s">
        <v>77</v>
      </c>
      <c r="B21" s="17">
        <v>202</v>
      </c>
      <c r="C21" s="17">
        <v>109</v>
      </c>
      <c r="D21" s="17">
        <v>93</v>
      </c>
      <c r="E21" s="17">
        <v>108</v>
      </c>
      <c r="F21" s="17">
        <v>59</v>
      </c>
      <c r="G21" s="17">
        <v>49</v>
      </c>
      <c r="H21" s="17">
        <v>94</v>
      </c>
      <c r="I21" s="17">
        <v>50</v>
      </c>
      <c r="J21" s="17">
        <v>44</v>
      </c>
      <c r="K21" s="127"/>
    </row>
    <row r="22" spans="1:11" x14ac:dyDescent="0.25">
      <c r="A22" s="11" t="s">
        <v>78</v>
      </c>
      <c r="B22" s="17">
        <v>261</v>
      </c>
      <c r="C22" s="17">
        <v>141</v>
      </c>
      <c r="D22" s="17">
        <v>120</v>
      </c>
      <c r="E22" s="17">
        <v>150</v>
      </c>
      <c r="F22" s="17">
        <v>75</v>
      </c>
      <c r="G22" s="17">
        <v>75</v>
      </c>
      <c r="H22" s="17">
        <v>111</v>
      </c>
      <c r="I22" s="17">
        <v>66</v>
      </c>
      <c r="J22" s="17">
        <v>45</v>
      </c>
      <c r="K22" s="127"/>
    </row>
    <row r="23" spans="1:11" x14ac:dyDescent="0.25">
      <c r="A23" s="11" t="s">
        <v>79</v>
      </c>
      <c r="B23" s="17">
        <v>310</v>
      </c>
      <c r="C23" s="17">
        <v>171</v>
      </c>
      <c r="D23" s="17">
        <v>139</v>
      </c>
      <c r="E23" s="17">
        <v>169</v>
      </c>
      <c r="F23" s="17">
        <v>95</v>
      </c>
      <c r="G23" s="17">
        <v>74</v>
      </c>
      <c r="H23" s="17">
        <v>141</v>
      </c>
      <c r="I23" s="17">
        <v>76</v>
      </c>
      <c r="J23" s="17">
        <v>65</v>
      </c>
      <c r="K23" s="127"/>
    </row>
    <row r="24" spans="1:11" x14ac:dyDescent="0.25">
      <c r="A24" s="11" t="s">
        <v>623</v>
      </c>
      <c r="B24" s="17">
        <v>324</v>
      </c>
      <c r="C24" s="17">
        <v>171</v>
      </c>
      <c r="D24" s="17">
        <v>153</v>
      </c>
      <c r="E24" s="17">
        <v>198</v>
      </c>
      <c r="F24" s="17">
        <v>97</v>
      </c>
      <c r="G24" s="17">
        <v>101</v>
      </c>
      <c r="H24" s="17">
        <v>126</v>
      </c>
      <c r="I24" s="17">
        <v>74</v>
      </c>
      <c r="J24" s="17">
        <v>52</v>
      </c>
      <c r="K24" s="127"/>
    </row>
    <row r="25" spans="1:11" x14ac:dyDescent="0.25">
      <c r="A25" s="11" t="s">
        <v>81</v>
      </c>
      <c r="B25" s="17">
        <v>450</v>
      </c>
      <c r="C25" s="17">
        <v>226</v>
      </c>
      <c r="D25" s="17">
        <v>224</v>
      </c>
      <c r="E25" s="17">
        <v>269</v>
      </c>
      <c r="F25" s="17">
        <v>126</v>
      </c>
      <c r="G25" s="17">
        <v>143</v>
      </c>
      <c r="H25" s="17">
        <v>181</v>
      </c>
      <c r="I25" s="17">
        <v>100</v>
      </c>
      <c r="J25" s="17">
        <v>81</v>
      </c>
      <c r="K25" s="127"/>
    </row>
    <row r="26" spans="1:11" x14ac:dyDescent="0.25">
      <c r="A26" s="11" t="s">
        <v>82</v>
      </c>
      <c r="B26" s="17">
        <v>485</v>
      </c>
      <c r="C26" s="17">
        <v>245</v>
      </c>
      <c r="D26" s="17">
        <v>240</v>
      </c>
      <c r="E26" s="17">
        <v>308</v>
      </c>
      <c r="F26" s="17">
        <v>157</v>
      </c>
      <c r="G26" s="17">
        <v>151</v>
      </c>
      <c r="H26" s="17">
        <v>177</v>
      </c>
      <c r="I26" s="17">
        <v>88</v>
      </c>
      <c r="J26" s="17">
        <v>89</v>
      </c>
      <c r="K26" s="127"/>
    </row>
    <row r="27" spans="1:11" x14ac:dyDescent="0.25">
      <c r="A27" s="11" t="s">
        <v>83</v>
      </c>
      <c r="B27" s="17">
        <v>485</v>
      </c>
      <c r="C27" s="17">
        <v>251</v>
      </c>
      <c r="D27" s="17">
        <v>234</v>
      </c>
      <c r="E27" s="17">
        <v>322</v>
      </c>
      <c r="F27" s="17">
        <v>168</v>
      </c>
      <c r="G27" s="17">
        <v>154</v>
      </c>
      <c r="H27" s="17">
        <v>163</v>
      </c>
      <c r="I27" s="17">
        <v>83</v>
      </c>
      <c r="J27" s="17">
        <v>80</v>
      </c>
      <c r="K27" s="127"/>
    </row>
    <row r="28" spans="1:11" x14ac:dyDescent="0.25">
      <c r="A28" s="11" t="s">
        <v>84</v>
      </c>
      <c r="B28" s="17">
        <v>501</v>
      </c>
      <c r="C28" s="17">
        <v>237</v>
      </c>
      <c r="D28" s="17">
        <v>264</v>
      </c>
      <c r="E28" s="17">
        <v>328</v>
      </c>
      <c r="F28" s="17">
        <v>159</v>
      </c>
      <c r="G28" s="17">
        <v>169</v>
      </c>
      <c r="H28" s="17">
        <v>173</v>
      </c>
      <c r="I28" s="17">
        <v>78</v>
      </c>
      <c r="J28" s="17">
        <v>95</v>
      </c>
      <c r="K28" s="127"/>
    </row>
    <row r="29" spans="1:11" x14ac:dyDescent="0.25">
      <c r="A29" s="11" t="s">
        <v>85</v>
      </c>
      <c r="B29" s="17">
        <v>465</v>
      </c>
      <c r="C29" s="17">
        <v>223</v>
      </c>
      <c r="D29" s="17">
        <v>242</v>
      </c>
      <c r="E29" s="17">
        <v>287</v>
      </c>
      <c r="F29" s="17">
        <v>134</v>
      </c>
      <c r="G29" s="17">
        <v>153</v>
      </c>
      <c r="H29" s="17">
        <v>178</v>
      </c>
      <c r="I29" s="17">
        <v>89</v>
      </c>
      <c r="J29" s="17">
        <v>89</v>
      </c>
      <c r="K29" s="127"/>
    </row>
    <row r="30" spans="1:11" x14ac:dyDescent="0.25">
      <c r="A30" s="11" t="s">
        <v>86</v>
      </c>
      <c r="B30" s="17">
        <v>456</v>
      </c>
      <c r="C30" s="17">
        <v>232</v>
      </c>
      <c r="D30" s="17">
        <v>224</v>
      </c>
      <c r="E30" s="17">
        <v>263</v>
      </c>
      <c r="F30" s="17">
        <v>143</v>
      </c>
      <c r="G30" s="17">
        <v>120</v>
      </c>
      <c r="H30" s="17">
        <v>193</v>
      </c>
      <c r="I30" s="17">
        <v>89</v>
      </c>
      <c r="J30" s="17">
        <v>104</v>
      </c>
      <c r="K30" s="127"/>
    </row>
    <row r="31" spans="1:11" x14ac:dyDescent="0.25">
      <c r="A31" s="11" t="s">
        <v>87</v>
      </c>
      <c r="B31" s="17">
        <v>387</v>
      </c>
      <c r="C31" s="17">
        <v>211</v>
      </c>
      <c r="D31" s="17">
        <v>176</v>
      </c>
      <c r="E31" s="17">
        <v>237</v>
      </c>
      <c r="F31" s="17">
        <v>130</v>
      </c>
      <c r="G31" s="17">
        <v>107</v>
      </c>
      <c r="H31" s="17">
        <v>150</v>
      </c>
      <c r="I31" s="17">
        <v>81</v>
      </c>
      <c r="J31" s="17">
        <v>69</v>
      </c>
      <c r="K31" s="127"/>
    </row>
    <row r="32" spans="1:11" x14ac:dyDescent="0.25">
      <c r="A32" s="11" t="s">
        <v>88</v>
      </c>
      <c r="B32" s="17">
        <v>316</v>
      </c>
      <c r="C32" s="17">
        <v>168</v>
      </c>
      <c r="D32" s="17">
        <v>148</v>
      </c>
      <c r="E32" s="17">
        <v>182</v>
      </c>
      <c r="F32" s="17">
        <v>101</v>
      </c>
      <c r="G32" s="17">
        <v>81</v>
      </c>
      <c r="H32" s="17">
        <v>134</v>
      </c>
      <c r="I32" s="17">
        <v>67</v>
      </c>
      <c r="J32" s="17">
        <v>67</v>
      </c>
      <c r="K32" s="127"/>
    </row>
    <row r="33" spans="1:11" x14ac:dyDescent="0.25">
      <c r="A33" s="11" t="s">
        <v>89</v>
      </c>
      <c r="B33" s="17">
        <v>239</v>
      </c>
      <c r="C33" s="17">
        <v>120</v>
      </c>
      <c r="D33" s="17">
        <v>119</v>
      </c>
      <c r="E33" s="17">
        <v>127</v>
      </c>
      <c r="F33" s="17">
        <v>63</v>
      </c>
      <c r="G33" s="17">
        <v>64</v>
      </c>
      <c r="H33" s="17">
        <v>112</v>
      </c>
      <c r="I33" s="17">
        <v>57</v>
      </c>
      <c r="J33" s="17">
        <v>55</v>
      </c>
      <c r="K33" s="127"/>
    </row>
    <row r="34" spans="1:11" x14ac:dyDescent="0.25">
      <c r="A34" s="11" t="s">
        <v>90</v>
      </c>
      <c r="B34" s="17">
        <v>149</v>
      </c>
      <c r="C34" s="17">
        <v>82</v>
      </c>
      <c r="D34" s="17">
        <v>67</v>
      </c>
      <c r="E34" s="17">
        <v>76</v>
      </c>
      <c r="F34" s="17">
        <v>45</v>
      </c>
      <c r="G34" s="17">
        <v>31</v>
      </c>
      <c r="H34" s="17">
        <v>73</v>
      </c>
      <c r="I34" s="17">
        <v>37</v>
      </c>
      <c r="J34" s="17">
        <v>36</v>
      </c>
      <c r="K34" s="127"/>
    </row>
    <row r="35" spans="1:11" x14ac:dyDescent="0.25">
      <c r="A35" s="11" t="s">
        <v>91</v>
      </c>
      <c r="B35" s="17">
        <v>102</v>
      </c>
      <c r="C35" s="17">
        <v>54</v>
      </c>
      <c r="D35" s="17">
        <v>48</v>
      </c>
      <c r="E35" s="17">
        <v>48</v>
      </c>
      <c r="F35" s="17">
        <v>31</v>
      </c>
      <c r="G35" s="17">
        <v>17</v>
      </c>
      <c r="H35" s="17">
        <v>54</v>
      </c>
      <c r="I35" s="17">
        <v>23</v>
      </c>
      <c r="J35" s="17">
        <v>31</v>
      </c>
      <c r="K35" s="127"/>
    </row>
    <row r="36" spans="1:11" x14ac:dyDescent="0.25">
      <c r="A36" s="11" t="s">
        <v>92</v>
      </c>
      <c r="B36" s="17">
        <v>63</v>
      </c>
      <c r="C36" s="17">
        <v>36</v>
      </c>
      <c r="D36" s="17">
        <v>27</v>
      </c>
      <c r="E36" s="17">
        <v>30</v>
      </c>
      <c r="F36" s="17">
        <v>15</v>
      </c>
      <c r="G36" s="17">
        <v>15</v>
      </c>
      <c r="H36" s="17">
        <v>33</v>
      </c>
      <c r="I36" s="17">
        <v>21</v>
      </c>
      <c r="J36" s="17">
        <v>12</v>
      </c>
      <c r="K36" s="127"/>
    </row>
    <row r="37" spans="1:11" x14ac:dyDescent="0.25">
      <c r="A37" s="11" t="s">
        <v>93</v>
      </c>
      <c r="B37" s="17">
        <v>40</v>
      </c>
      <c r="C37" s="17">
        <v>17</v>
      </c>
      <c r="D37" s="17">
        <v>23</v>
      </c>
      <c r="E37" s="17">
        <v>20</v>
      </c>
      <c r="F37" s="17">
        <v>9</v>
      </c>
      <c r="G37" s="17">
        <v>11</v>
      </c>
      <c r="H37" s="17">
        <v>20</v>
      </c>
      <c r="I37" s="17">
        <v>8</v>
      </c>
      <c r="J37" s="17">
        <v>12</v>
      </c>
      <c r="K37" s="127"/>
    </row>
    <row r="38" spans="1:11" x14ac:dyDescent="0.25">
      <c r="A38" s="11" t="s">
        <v>94</v>
      </c>
      <c r="B38" s="17">
        <v>22</v>
      </c>
      <c r="C38" s="17">
        <v>12</v>
      </c>
      <c r="D38" s="17">
        <v>10</v>
      </c>
      <c r="E38" s="17">
        <v>10</v>
      </c>
      <c r="F38" s="17">
        <v>6</v>
      </c>
      <c r="G38" s="17">
        <v>4</v>
      </c>
      <c r="H38" s="17">
        <v>12</v>
      </c>
      <c r="I38" s="17">
        <v>6</v>
      </c>
      <c r="J38" s="17">
        <v>6</v>
      </c>
      <c r="K38" s="127"/>
    </row>
    <row r="39" spans="1:11" x14ac:dyDescent="0.25">
      <c r="A39" s="11" t="s">
        <v>95</v>
      </c>
      <c r="B39" s="17">
        <v>26</v>
      </c>
      <c r="C39" s="17">
        <v>13</v>
      </c>
      <c r="D39" s="17">
        <v>13</v>
      </c>
      <c r="E39" s="17">
        <v>11</v>
      </c>
      <c r="F39" s="17">
        <v>6</v>
      </c>
      <c r="G39" s="17">
        <v>5</v>
      </c>
      <c r="H39" s="17">
        <v>15</v>
      </c>
      <c r="I39" s="17">
        <v>7</v>
      </c>
      <c r="J39" s="17">
        <v>8</v>
      </c>
      <c r="K39" s="127"/>
    </row>
    <row r="40" spans="1:11" x14ac:dyDescent="0.25">
      <c r="A40" s="11" t="s">
        <v>96</v>
      </c>
      <c r="B40" s="17">
        <v>8</v>
      </c>
      <c r="C40" s="17">
        <v>6</v>
      </c>
      <c r="D40" s="17">
        <v>2</v>
      </c>
      <c r="E40" s="17">
        <v>3</v>
      </c>
      <c r="F40" s="17">
        <v>3</v>
      </c>
      <c r="G40" s="17">
        <v>0</v>
      </c>
      <c r="H40" s="17">
        <v>5</v>
      </c>
      <c r="I40" s="17">
        <v>3</v>
      </c>
      <c r="J40" s="17">
        <v>2</v>
      </c>
      <c r="K40" s="127"/>
    </row>
    <row r="41" spans="1:11" x14ac:dyDescent="0.25">
      <c r="A41" s="11" t="s">
        <v>97</v>
      </c>
      <c r="B41" s="17">
        <v>7</v>
      </c>
      <c r="C41" s="17">
        <v>4</v>
      </c>
      <c r="D41" s="17">
        <v>3</v>
      </c>
      <c r="E41" s="17">
        <v>6</v>
      </c>
      <c r="F41" s="17">
        <v>3</v>
      </c>
      <c r="G41" s="17">
        <v>3</v>
      </c>
      <c r="H41" s="17">
        <v>1</v>
      </c>
      <c r="I41" s="17">
        <v>1</v>
      </c>
      <c r="J41" s="17">
        <v>0</v>
      </c>
      <c r="K41" s="127"/>
    </row>
    <row r="42" spans="1:11" x14ac:dyDescent="0.25">
      <c r="A42" s="11" t="s">
        <v>98</v>
      </c>
      <c r="B42" s="17">
        <v>2</v>
      </c>
      <c r="C42" s="17">
        <v>1</v>
      </c>
      <c r="D42" s="17">
        <v>1</v>
      </c>
      <c r="E42" s="17">
        <v>2</v>
      </c>
      <c r="F42" s="17">
        <v>1</v>
      </c>
      <c r="G42" s="17">
        <v>1</v>
      </c>
      <c r="H42" s="17">
        <v>0</v>
      </c>
      <c r="I42" s="17">
        <v>0</v>
      </c>
      <c r="J42" s="17">
        <v>0</v>
      </c>
      <c r="K42" s="127"/>
    </row>
    <row r="43" spans="1:11" x14ac:dyDescent="0.25">
      <c r="A43" s="11" t="s">
        <v>256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27"/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67</vt:i4>
      </vt:variant>
    </vt:vector>
  </HeadingPairs>
  <TitlesOfParts>
    <vt:vector size="67" baseType="lpstr">
      <vt:lpstr>NAIXEMENTS</vt:lpstr>
      <vt:lpstr>N.1</vt:lpstr>
      <vt:lpstr>N.2</vt:lpstr>
      <vt:lpstr>N.3</vt:lpstr>
      <vt:lpstr>N.4</vt:lpstr>
      <vt:lpstr>N.5</vt:lpstr>
      <vt:lpstr>N.6</vt:lpstr>
      <vt:lpstr>N.7</vt:lpstr>
      <vt:lpstr>N.8</vt:lpstr>
      <vt:lpstr>N.9</vt:lpstr>
      <vt:lpstr>N.10</vt:lpstr>
      <vt:lpstr>N.11</vt:lpstr>
      <vt:lpstr>N.12</vt:lpstr>
      <vt:lpstr>N.13</vt:lpstr>
      <vt:lpstr>N.14</vt:lpstr>
      <vt:lpstr>N.15</vt:lpstr>
      <vt:lpstr>N.16</vt:lpstr>
      <vt:lpstr>N.17</vt:lpstr>
      <vt:lpstr>N.18</vt:lpstr>
      <vt:lpstr>N.19</vt:lpstr>
      <vt:lpstr>N.20</vt:lpstr>
      <vt:lpstr>N.21</vt:lpstr>
      <vt:lpstr>N.22</vt:lpstr>
      <vt:lpstr>N.23</vt:lpstr>
      <vt:lpstr>N.24</vt:lpstr>
      <vt:lpstr>MFT</vt:lpstr>
      <vt:lpstr>MFT.1</vt:lpstr>
      <vt:lpstr>MFT.2</vt:lpstr>
      <vt:lpstr>MFT.3</vt:lpstr>
      <vt:lpstr>MFT.4</vt:lpstr>
      <vt:lpstr>MFT.5</vt:lpstr>
      <vt:lpstr>MFT.6</vt:lpstr>
      <vt:lpstr>PARTS</vt:lpstr>
      <vt:lpstr>P.1</vt:lpstr>
      <vt:lpstr>P.2</vt:lpstr>
      <vt:lpstr>P.3</vt:lpstr>
      <vt:lpstr>P.4</vt:lpstr>
      <vt:lpstr>P.5</vt:lpstr>
      <vt:lpstr>P.6</vt:lpstr>
      <vt:lpstr>P.7</vt:lpstr>
      <vt:lpstr>MATRIMONIS</vt:lpstr>
      <vt:lpstr>M.1</vt:lpstr>
      <vt:lpstr>M.2</vt:lpstr>
      <vt:lpstr>M.3</vt:lpstr>
      <vt:lpstr>M.4</vt:lpstr>
      <vt:lpstr>M.5</vt:lpstr>
      <vt:lpstr>M.6</vt:lpstr>
      <vt:lpstr>M.7</vt:lpstr>
      <vt:lpstr>M.8</vt:lpstr>
      <vt:lpstr>M.9</vt:lpstr>
      <vt:lpstr>M.10</vt:lpstr>
      <vt:lpstr>DEFUNCIONS</vt:lpstr>
      <vt:lpstr>D.1</vt:lpstr>
      <vt:lpstr>D.2</vt:lpstr>
      <vt:lpstr>D.3</vt:lpstr>
      <vt:lpstr>D.4</vt:lpstr>
      <vt:lpstr>D.5</vt:lpstr>
      <vt:lpstr>D.6</vt:lpstr>
      <vt:lpstr>D.7</vt:lpstr>
      <vt:lpstr>D.8</vt:lpstr>
      <vt:lpstr>D.9</vt:lpstr>
      <vt:lpstr>ANEXE</vt:lpstr>
      <vt:lpstr>A.1</vt:lpstr>
      <vt:lpstr>A.2</vt:lpstr>
      <vt:lpstr>A.3</vt:lpstr>
      <vt:lpstr>A.4</vt:lpstr>
      <vt:lpstr>A.5</vt:lpstr>
    </vt:vector>
  </TitlesOfParts>
  <Company>ajt. de 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VALENCIA</dc:creator>
  <cp:lastModifiedBy>Marta Moshuk -</cp:lastModifiedBy>
  <cp:lastPrinted>2018-03-27T06:58:38Z</cp:lastPrinted>
  <dcterms:created xsi:type="dcterms:W3CDTF">2002-04-24T08:20:16Z</dcterms:created>
  <dcterms:modified xsi:type="dcterms:W3CDTF">2019-01-07T09:37:09Z</dcterms:modified>
</cp:coreProperties>
</file>