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Publicaciones\Dones a la Ciutat de Valencia\Dones a la Ciutat de València 2024\Web\Libros Excel Les Dones a la ciutat de València 2024\2_EDUCACIÓ\"/>
    </mc:Choice>
  </mc:AlternateContent>
  <bookViews>
    <workbookView xWindow="0" yWindow="45" windowWidth="15960" windowHeight="13740" tabRatio="862"/>
  </bookViews>
  <sheets>
    <sheet name="ÍNDEX EDUCACIÓ" sheetId="2" r:id="rId1"/>
    <sheet name="ÍNDICE EDUCACIÓN" sheetId="3" r:id="rId2"/>
    <sheet name="1.2019" sheetId="9" r:id="rId3"/>
    <sheet name="1.2020" sheetId="10" r:id="rId4"/>
    <sheet name="1.2021" sheetId="11" r:id="rId5"/>
    <sheet name="1.2022" sheetId="12" r:id="rId6"/>
    <sheet name="2" sheetId="15" r:id="rId7"/>
    <sheet name="3.2020" sheetId="120" r:id="rId8"/>
    <sheet name="3.2021" sheetId="121" r:id="rId9"/>
    <sheet name="3.2022" sheetId="122" r:id="rId10"/>
    <sheet name="4.2019" sheetId="16" r:id="rId11"/>
    <sheet name="4.2020" sheetId="17" r:id="rId12"/>
    <sheet name="4.2021" sheetId="18" r:id="rId13"/>
    <sheet name="4.2022" sheetId="19" r:id="rId14"/>
    <sheet name="5.2019" sheetId="23" r:id="rId15"/>
    <sheet name="5.2020" sheetId="24" r:id="rId16"/>
    <sheet name="5.2021" sheetId="25" r:id="rId17"/>
    <sheet name="5.2022" sheetId="26" r:id="rId18"/>
    <sheet name="6.2019" sheetId="30" r:id="rId19"/>
    <sheet name="6.2020" sheetId="31" r:id="rId20"/>
    <sheet name="6.2021" sheetId="32" r:id="rId21"/>
    <sheet name="6.2022" sheetId="33" r:id="rId22"/>
    <sheet name="7.2019" sheetId="37" r:id="rId23"/>
    <sheet name="7.2020" sheetId="38" r:id="rId24"/>
    <sheet name="7.2021" sheetId="39" r:id="rId25"/>
    <sheet name="7.2022" sheetId="40" r:id="rId26"/>
    <sheet name="8.2019" sheetId="44" r:id="rId27"/>
    <sheet name="8.2020" sheetId="45" r:id="rId28"/>
    <sheet name="8.2021" sheetId="46" r:id="rId29"/>
    <sheet name="8.2022" sheetId="47" r:id="rId30"/>
    <sheet name="9.2019" sheetId="51" r:id="rId31"/>
    <sheet name="9.2020" sheetId="52" r:id="rId32"/>
    <sheet name="9.2021" sheetId="53" r:id="rId33"/>
    <sheet name="9.2022" sheetId="54" r:id="rId34"/>
    <sheet name="10.2019" sheetId="58" r:id="rId35"/>
    <sheet name="10.2020" sheetId="59" r:id="rId36"/>
    <sheet name="10.2021" sheetId="60" r:id="rId37"/>
    <sheet name="10.2022" sheetId="61" r:id="rId38"/>
    <sheet name="11.2019" sheetId="64" r:id="rId39"/>
    <sheet name="11.2020" sheetId="65" r:id="rId40"/>
    <sheet name="11.2021" sheetId="66" r:id="rId41"/>
    <sheet name="11.2022" sheetId="67" r:id="rId42"/>
    <sheet name="12.2019" sheetId="72" r:id="rId43"/>
    <sheet name="12.2020" sheetId="73" r:id="rId44"/>
    <sheet name="12.2021" sheetId="74" r:id="rId45"/>
    <sheet name="12.2022" sheetId="75" r:id="rId46"/>
    <sheet name="13.2019" sheetId="79" r:id="rId47"/>
    <sheet name="13.2020" sheetId="80" r:id="rId48"/>
    <sheet name="13.2021" sheetId="81" r:id="rId49"/>
    <sheet name="13.2022" sheetId="82" r:id="rId50"/>
    <sheet name="14.2019" sheetId="86" r:id="rId51"/>
    <sheet name="14.2020" sheetId="87" r:id="rId52"/>
    <sheet name="14.2021" sheetId="88" r:id="rId53"/>
    <sheet name="14.2022" sheetId="89" r:id="rId54"/>
    <sheet name="15" sheetId="92" r:id="rId55"/>
    <sheet name="16" sheetId="93" r:id="rId56"/>
    <sheet name="17" sheetId="94" r:id="rId57"/>
    <sheet name="18" sheetId="95" r:id="rId58"/>
    <sheet name="19.2019" sheetId="96" r:id="rId59"/>
    <sheet name="19.2020" sheetId="97" r:id="rId60"/>
    <sheet name="19.2021" sheetId="98" r:id="rId61"/>
    <sheet name="19.2022" sheetId="99" r:id="rId62"/>
    <sheet name="20" sheetId="103" r:id="rId63"/>
    <sheet name="21" sheetId="104" r:id="rId64"/>
    <sheet name="22" sheetId="105" r:id="rId65"/>
    <sheet name="23" sheetId="106" r:id="rId66"/>
    <sheet name="24" sheetId="107" r:id="rId67"/>
    <sheet name="25" sheetId="108" r:id="rId68"/>
    <sheet name="26.2019" sheetId="109" r:id="rId69"/>
    <sheet name="26.2020" sheetId="110" r:id="rId70"/>
    <sheet name="26.2021" sheetId="111" r:id="rId71"/>
    <sheet name="26.2022" sheetId="112" r:id="rId72"/>
    <sheet name="27" sheetId="115" r:id="rId73"/>
    <sheet name="28" sheetId="116" r:id="rId74"/>
    <sheet name="29" sheetId="117" r:id="rId75"/>
    <sheet name="30" sheetId="118" r:id="rId76"/>
  </sheets>
  <calcPr calcId="152511"/>
</workbook>
</file>

<file path=xl/calcChain.xml><?xml version="1.0" encoding="utf-8"?>
<calcChain xmlns="http://schemas.openxmlformats.org/spreadsheetml/2006/main">
  <c r="G16" i="122" l="1"/>
  <c r="E16" i="122"/>
  <c r="G15" i="122"/>
  <c r="E15" i="122"/>
  <c r="G14" i="122"/>
  <c r="E14" i="122"/>
  <c r="G13" i="122"/>
  <c r="E13" i="122"/>
  <c r="G12" i="122"/>
  <c r="E12" i="122"/>
  <c r="G11" i="122"/>
  <c r="E11" i="122"/>
  <c r="G10" i="122"/>
  <c r="E10" i="122"/>
  <c r="G9" i="122"/>
  <c r="E9" i="122"/>
  <c r="G7" i="122"/>
  <c r="E7" i="122"/>
  <c r="G6" i="122"/>
  <c r="E6" i="122"/>
  <c r="G16" i="121"/>
  <c r="E16" i="121"/>
  <c r="G15" i="121"/>
  <c r="E15" i="121"/>
  <c r="G14" i="121"/>
  <c r="E14" i="121"/>
  <c r="G13" i="121"/>
  <c r="E13" i="121"/>
  <c r="G12" i="121"/>
  <c r="E12" i="121"/>
  <c r="G11" i="121"/>
  <c r="E11" i="121"/>
  <c r="G10" i="121"/>
  <c r="E10" i="121"/>
  <c r="G9" i="121"/>
  <c r="E9" i="121"/>
  <c r="G7" i="121"/>
  <c r="E7" i="121"/>
  <c r="G6" i="121"/>
  <c r="E6" i="121"/>
  <c r="G16" i="120"/>
  <c r="E16" i="120"/>
  <c r="G15" i="120"/>
  <c r="E15" i="120"/>
  <c r="G14" i="120"/>
  <c r="E14" i="120"/>
  <c r="G13" i="120"/>
  <c r="E13" i="120"/>
  <c r="G12" i="120"/>
  <c r="E12" i="120"/>
  <c r="G11" i="120"/>
  <c r="E11" i="120"/>
  <c r="G10" i="120"/>
  <c r="E10" i="120"/>
  <c r="G9" i="120"/>
  <c r="E9" i="120"/>
  <c r="G7" i="120"/>
  <c r="E7" i="120"/>
  <c r="G6" i="120"/>
  <c r="E6" i="120"/>
  <c r="G12" i="12"/>
  <c r="E12" i="12"/>
  <c r="G11" i="12"/>
  <c r="E11" i="12"/>
  <c r="G10" i="12"/>
  <c r="E10" i="12"/>
  <c r="G9" i="12"/>
  <c r="E9" i="12"/>
  <c r="G7" i="12"/>
  <c r="E7" i="12"/>
  <c r="G6" i="12"/>
  <c r="E6" i="12"/>
  <c r="G12" i="11"/>
  <c r="E12" i="11"/>
  <c r="G11" i="11"/>
  <c r="E11" i="11"/>
  <c r="G10" i="11"/>
  <c r="E10" i="11"/>
  <c r="G9" i="11"/>
  <c r="E9" i="11"/>
  <c r="G7" i="11"/>
  <c r="E7" i="11"/>
  <c r="G6" i="11"/>
  <c r="E6" i="11"/>
  <c r="G12" i="10"/>
  <c r="E12" i="10"/>
  <c r="G11" i="10"/>
  <c r="E11" i="10"/>
  <c r="G10" i="10"/>
  <c r="E10" i="10"/>
  <c r="G9" i="10"/>
  <c r="E9" i="10"/>
  <c r="G7" i="10"/>
  <c r="E7" i="10"/>
  <c r="G6" i="10"/>
  <c r="E6" i="10"/>
  <c r="G12" i="9"/>
  <c r="E12" i="9"/>
  <c r="G11" i="9"/>
  <c r="E11" i="9"/>
  <c r="G10" i="9"/>
  <c r="E10" i="9"/>
  <c r="G9" i="9"/>
  <c r="E9" i="9"/>
  <c r="G7" i="9"/>
  <c r="E7" i="9"/>
  <c r="G6" i="9"/>
  <c r="E6" i="9"/>
  <c r="E6" i="116" l="1"/>
  <c r="E7" i="116"/>
  <c r="E8" i="116"/>
  <c r="I8" i="116"/>
  <c r="I7" i="116"/>
  <c r="I6" i="116"/>
  <c r="G6" i="116"/>
  <c r="G7" i="116"/>
  <c r="G8" i="116"/>
  <c r="C6" i="118" l="1"/>
  <c r="E8" i="118"/>
  <c r="D8" i="118"/>
  <c r="C8" i="118"/>
  <c r="H6" i="116" l="1"/>
  <c r="F6" i="116"/>
  <c r="D6" i="116"/>
  <c r="C6" i="116"/>
  <c r="H22" i="96" l="1"/>
  <c r="O10" i="96" l="1"/>
  <c r="P10" i="96"/>
  <c r="N10" i="96"/>
  <c r="M10" i="96"/>
  <c r="L10" i="96"/>
  <c r="K10" i="96"/>
  <c r="J10" i="96"/>
  <c r="I10" i="96"/>
  <c r="H10" i="96"/>
  <c r="G10" i="96"/>
  <c r="F10" i="96"/>
  <c r="E10" i="96"/>
  <c r="D10" i="96"/>
  <c r="C10" i="96"/>
  <c r="O9" i="96"/>
  <c r="P9" i="96"/>
  <c r="N9" i="96"/>
  <c r="M9" i="96"/>
  <c r="L9" i="96"/>
  <c r="K9" i="96"/>
  <c r="J9" i="96"/>
  <c r="I9" i="96"/>
  <c r="H9" i="96"/>
  <c r="G9" i="96"/>
  <c r="F9" i="96"/>
  <c r="E9" i="96"/>
  <c r="D9" i="96"/>
  <c r="C9" i="96"/>
  <c r="S10" i="97"/>
  <c r="R10" i="97"/>
  <c r="Q10" i="97"/>
  <c r="P10" i="97"/>
  <c r="O10" i="97"/>
  <c r="N10" i="97"/>
  <c r="M10" i="97"/>
  <c r="L10" i="97"/>
  <c r="K10" i="97"/>
  <c r="J10" i="97"/>
  <c r="I10" i="97"/>
  <c r="H10" i="97"/>
  <c r="G10" i="97"/>
  <c r="F10" i="97"/>
  <c r="E10" i="97"/>
  <c r="D10" i="97"/>
  <c r="C10" i="97"/>
  <c r="S9" i="97"/>
  <c r="R9" i="97"/>
  <c r="Q9" i="97"/>
  <c r="P9" i="97"/>
  <c r="O9" i="97"/>
  <c r="N9" i="97"/>
  <c r="M9" i="97"/>
  <c r="L9" i="97"/>
  <c r="K9" i="97"/>
  <c r="J9" i="97"/>
  <c r="I9" i="97"/>
  <c r="H9" i="97"/>
  <c r="G9" i="97"/>
  <c r="F9" i="97"/>
  <c r="E9" i="97"/>
  <c r="D9" i="97"/>
  <c r="C9" i="97"/>
  <c r="D9" i="98"/>
  <c r="E9" i="98"/>
  <c r="F9" i="98"/>
  <c r="G9" i="98"/>
  <c r="H9" i="98"/>
  <c r="I9" i="98"/>
  <c r="J9" i="98"/>
  <c r="K9" i="98"/>
  <c r="L9" i="98"/>
  <c r="M9" i="98"/>
  <c r="N9" i="98"/>
  <c r="O9" i="98"/>
  <c r="P9" i="98"/>
  <c r="Q9" i="98"/>
  <c r="R9" i="98"/>
  <c r="S9" i="98"/>
  <c r="D10" i="98"/>
  <c r="E10" i="98"/>
  <c r="F10" i="98"/>
  <c r="G10" i="98"/>
  <c r="H10" i="98"/>
  <c r="I10" i="98"/>
  <c r="J10" i="98"/>
  <c r="K10" i="98"/>
  <c r="L10" i="98"/>
  <c r="M10" i="98"/>
  <c r="N10" i="98"/>
  <c r="O10" i="98"/>
  <c r="P10" i="98"/>
  <c r="Q10" i="98"/>
  <c r="R10" i="98"/>
  <c r="S10" i="98"/>
  <c r="C10" i="98"/>
  <c r="C9" i="98"/>
  <c r="J22" i="95" l="1"/>
  <c r="J23" i="95"/>
  <c r="J24" i="95"/>
  <c r="J25" i="95"/>
  <c r="J26" i="95"/>
  <c r="J27" i="95"/>
  <c r="J28" i="95"/>
  <c r="J29" i="95"/>
  <c r="J30" i="95"/>
  <c r="J21" i="95"/>
  <c r="D8" i="105" l="1"/>
  <c r="E8" i="105"/>
  <c r="F8" i="105"/>
  <c r="G8" i="105"/>
  <c r="H8" i="105"/>
  <c r="C8" i="105"/>
  <c r="D19" i="105"/>
  <c r="E19" i="105"/>
  <c r="F19" i="105"/>
  <c r="G19" i="105"/>
  <c r="H19" i="105"/>
  <c r="C19" i="105"/>
  <c r="H30" i="105" l="1"/>
  <c r="E30" i="105"/>
  <c r="D30" i="105"/>
  <c r="F30" i="105"/>
  <c r="G30" i="105"/>
  <c r="C30" i="105"/>
  <c r="D41" i="105"/>
  <c r="E41" i="105"/>
  <c r="F41" i="105"/>
  <c r="G41" i="105"/>
  <c r="H41" i="105"/>
  <c r="C41" i="105"/>
  <c r="D23" i="99" l="1"/>
  <c r="E23" i="99"/>
  <c r="G23" i="99"/>
  <c r="H23" i="99"/>
  <c r="C23" i="99"/>
  <c r="D20" i="99"/>
  <c r="E20" i="99"/>
  <c r="F20" i="99"/>
  <c r="G20" i="99"/>
  <c r="H20" i="99"/>
  <c r="J20" i="99"/>
  <c r="C20" i="99"/>
  <c r="D17" i="99"/>
  <c r="E17" i="99"/>
  <c r="F17" i="99"/>
  <c r="G17" i="99"/>
  <c r="H17" i="99"/>
  <c r="I17" i="99"/>
  <c r="J17" i="99"/>
  <c r="K17" i="99"/>
  <c r="L17" i="99"/>
  <c r="M17" i="99"/>
  <c r="N17" i="99"/>
  <c r="O17" i="99"/>
  <c r="P17" i="99"/>
  <c r="Q17" i="99"/>
  <c r="R17" i="99"/>
  <c r="C17" i="99"/>
  <c r="D14" i="99"/>
  <c r="E14" i="99"/>
  <c r="F14" i="99"/>
  <c r="G14" i="99"/>
  <c r="H14" i="99"/>
  <c r="I14" i="99"/>
  <c r="J14" i="99"/>
  <c r="K14" i="99"/>
  <c r="L14" i="99"/>
  <c r="M14" i="99"/>
  <c r="N14" i="99"/>
  <c r="O14" i="99"/>
  <c r="P14" i="99"/>
  <c r="Q14" i="99"/>
  <c r="R14" i="99"/>
  <c r="C14" i="99"/>
  <c r="D11" i="99"/>
  <c r="E11" i="99"/>
  <c r="F11" i="99"/>
  <c r="G11" i="99"/>
  <c r="H11" i="99"/>
  <c r="I11" i="99"/>
  <c r="J11" i="99"/>
  <c r="K11" i="99"/>
  <c r="L11" i="99"/>
  <c r="M11" i="99"/>
  <c r="N11" i="99"/>
  <c r="O11" i="99"/>
  <c r="P11" i="99"/>
  <c r="Q11" i="99"/>
  <c r="R11" i="99"/>
  <c r="C11" i="99"/>
  <c r="R46" i="98"/>
  <c r="R45" i="98"/>
  <c r="R44" i="98"/>
  <c r="M35" i="96"/>
  <c r="L35" i="96"/>
  <c r="G35" i="96"/>
  <c r="D35" i="96"/>
  <c r="M32" i="96"/>
  <c r="L32" i="96"/>
  <c r="I32" i="96"/>
  <c r="H32" i="96"/>
  <c r="G32" i="96"/>
  <c r="D32" i="96"/>
  <c r="C32" i="96"/>
  <c r="M29" i="96"/>
  <c r="L29" i="96"/>
  <c r="K29" i="96"/>
  <c r="J29" i="96"/>
  <c r="I29" i="96"/>
  <c r="H29" i="96"/>
  <c r="G29" i="96"/>
  <c r="F29" i="96"/>
  <c r="E29" i="96"/>
  <c r="D29" i="96"/>
  <c r="C29" i="96"/>
  <c r="M26" i="96"/>
  <c r="M25" i="96" s="1"/>
  <c r="L26" i="96"/>
  <c r="L25" i="96" s="1"/>
  <c r="K26" i="96"/>
  <c r="J26" i="96"/>
  <c r="J25" i="96" s="1"/>
  <c r="I26" i="96"/>
  <c r="I25" i="96" s="1"/>
  <c r="H26" i="96"/>
  <c r="H25" i="96" s="1"/>
  <c r="G26" i="96"/>
  <c r="F26" i="96"/>
  <c r="F25" i="96" s="1"/>
  <c r="E26" i="96"/>
  <c r="E25" i="96" s="1"/>
  <c r="D26" i="96"/>
  <c r="D25" i="96" s="1"/>
  <c r="C26" i="96"/>
  <c r="K25" i="96"/>
  <c r="G25" i="96"/>
  <c r="C25" i="96"/>
  <c r="P22" i="96"/>
  <c r="O22" i="96"/>
  <c r="N22" i="96"/>
  <c r="M22" i="96"/>
  <c r="L22" i="96"/>
  <c r="K22" i="96"/>
  <c r="J22" i="96"/>
  <c r="I22" i="96"/>
  <c r="G22" i="96"/>
  <c r="F22" i="96"/>
  <c r="E22" i="96"/>
  <c r="D22" i="96"/>
  <c r="C22" i="96"/>
  <c r="P19" i="96"/>
  <c r="O19" i="96"/>
  <c r="N19" i="96"/>
  <c r="M19" i="96"/>
  <c r="L19" i="96"/>
  <c r="L18" i="96" s="1"/>
  <c r="K19" i="96"/>
  <c r="K18" i="96" s="1"/>
  <c r="J19" i="96"/>
  <c r="J18" i="96" s="1"/>
  <c r="I19" i="96"/>
  <c r="I18" i="96" s="1"/>
  <c r="H19" i="96"/>
  <c r="G19" i="96"/>
  <c r="G18" i="96" s="1"/>
  <c r="F19" i="96"/>
  <c r="F18" i="96" s="1"/>
  <c r="E19" i="96"/>
  <c r="D19" i="96"/>
  <c r="D18" i="96" s="1"/>
  <c r="C19" i="96"/>
  <c r="C18" i="96" s="1"/>
  <c r="N18" i="96"/>
  <c r="M18" i="96"/>
  <c r="E18" i="96"/>
  <c r="P15" i="96"/>
  <c r="O15" i="96"/>
  <c r="N15" i="96"/>
  <c r="M15" i="96"/>
  <c r="L15" i="96"/>
  <c r="K15" i="96"/>
  <c r="J15" i="96"/>
  <c r="I15" i="96"/>
  <c r="H15" i="96"/>
  <c r="G15" i="96"/>
  <c r="F15" i="96"/>
  <c r="E15" i="96"/>
  <c r="D15" i="96"/>
  <c r="C15" i="96"/>
  <c r="P12" i="96"/>
  <c r="O12" i="96"/>
  <c r="N12" i="96"/>
  <c r="N11" i="96" s="1"/>
  <c r="M12" i="96"/>
  <c r="M11" i="96" s="1"/>
  <c r="L12" i="96"/>
  <c r="L11" i="96" s="1"/>
  <c r="K12" i="96"/>
  <c r="K11" i="96" s="1"/>
  <c r="J12" i="96"/>
  <c r="J11" i="96" s="1"/>
  <c r="I12" i="96"/>
  <c r="I11" i="96" s="1"/>
  <c r="H12" i="96"/>
  <c r="H11" i="96" s="1"/>
  <c r="G12" i="96"/>
  <c r="F12" i="96"/>
  <c r="F11" i="96" s="1"/>
  <c r="E12" i="96"/>
  <c r="E11" i="96" s="1"/>
  <c r="D12" i="96"/>
  <c r="C12" i="96"/>
  <c r="O11" i="96"/>
  <c r="G11" i="96"/>
  <c r="D11" i="96"/>
  <c r="C11" i="96"/>
  <c r="P18" i="96" l="1"/>
  <c r="H18" i="96"/>
  <c r="H8" i="96" s="1"/>
  <c r="G8" i="96"/>
  <c r="P11" i="96"/>
  <c r="P8" i="96" s="1"/>
  <c r="M8" i="96"/>
  <c r="I8" i="96"/>
  <c r="O18" i="96"/>
  <c r="O8" i="96" s="1"/>
  <c r="J8" i="96"/>
  <c r="F8" i="96"/>
  <c r="N8" i="96"/>
  <c r="E8" i="96"/>
  <c r="C8" i="96"/>
  <c r="K8" i="96"/>
  <c r="L8" i="96"/>
  <c r="D8" i="96"/>
  <c r="D21" i="93" l="1"/>
  <c r="E20" i="93"/>
  <c r="D19" i="93"/>
  <c r="D18" i="93"/>
  <c r="D21" i="92"/>
  <c r="D19" i="92"/>
  <c r="D18" i="92"/>
  <c r="E20" i="92"/>
  <c r="D6" i="67"/>
  <c r="E6" i="67"/>
  <c r="D20" i="92" l="1"/>
  <c r="D77" i="82"/>
  <c r="E77" i="82"/>
  <c r="C77" i="82"/>
  <c r="D71" i="82"/>
  <c r="E71" i="82"/>
  <c r="C71" i="82"/>
  <c r="D66" i="82"/>
  <c r="E66" i="82"/>
  <c r="C66" i="82"/>
  <c r="D64" i="82"/>
  <c r="E64" i="82"/>
  <c r="C64" i="82"/>
  <c r="D61" i="82"/>
  <c r="E61" i="82"/>
  <c r="C61" i="82"/>
  <c r="D58" i="82"/>
  <c r="E58" i="82"/>
  <c r="C58" i="82"/>
  <c r="D50" i="82"/>
  <c r="E50" i="82"/>
  <c r="C50" i="82"/>
  <c r="D45" i="82"/>
  <c r="E45" i="82"/>
  <c r="C45" i="82"/>
  <c r="D43" i="82"/>
  <c r="E43" i="82"/>
  <c r="C43" i="82"/>
  <c r="D40" i="82"/>
  <c r="E40" i="82"/>
  <c r="C40" i="82"/>
  <c r="D38" i="82"/>
  <c r="E38" i="82"/>
  <c r="C38" i="82"/>
  <c r="D33" i="82"/>
  <c r="E33" i="82"/>
  <c r="C33" i="82"/>
  <c r="D29" i="82"/>
  <c r="E29" i="82"/>
  <c r="C29" i="82"/>
  <c r="D26" i="82"/>
  <c r="E26" i="82"/>
  <c r="C26" i="82"/>
  <c r="D23" i="82"/>
  <c r="E23" i="82"/>
  <c r="C23" i="82"/>
  <c r="D21" i="82"/>
  <c r="E21" i="82"/>
  <c r="C21" i="82"/>
  <c r="D16" i="82"/>
  <c r="E16" i="82"/>
  <c r="C16" i="82"/>
  <c r="D7" i="82"/>
  <c r="E7" i="82"/>
  <c r="C7" i="82"/>
  <c r="D84" i="67"/>
  <c r="E84" i="67"/>
  <c r="C84" i="67"/>
  <c r="D76" i="67"/>
  <c r="E76" i="67"/>
  <c r="C76" i="67"/>
  <c r="D72" i="67"/>
  <c r="E72" i="67"/>
  <c r="F72" i="67" s="1"/>
  <c r="C72" i="67"/>
  <c r="D69" i="67"/>
  <c r="E69" i="67"/>
  <c r="F69" i="67" s="1"/>
  <c r="C69" i="67"/>
  <c r="D67" i="67"/>
  <c r="E67" i="67"/>
  <c r="F67" i="67" s="1"/>
  <c r="C67" i="67"/>
  <c r="D64" i="67"/>
  <c r="E64" i="67"/>
  <c r="F64" i="67" s="1"/>
  <c r="C64" i="67"/>
  <c r="C56" i="67"/>
  <c r="D56" i="67"/>
  <c r="E56" i="67"/>
  <c r="D51" i="67"/>
  <c r="E51" i="67"/>
  <c r="F51" i="67" s="1"/>
  <c r="C51" i="67"/>
  <c r="D48" i="67"/>
  <c r="E48" i="67"/>
  <c r="C48" i="67"/>
  <c r="F48" i="67" s="1"/>
  <c r="D43" i="67"/>
  <c r="E43" i="67"/>
  <c r="C43" i="67"/>
  <c r="D41" i="67"/>
  <c r="E41" i="67"/>
  <c r="C41" i="67"/>
  <c r="D36" i="67"/>
  <c r="E36" i="67"/>
  <c r="C36" i="67"/>
  <c r="F36" i="67" s="1"/>
  <c r="D30" i="67"/>
  <c r="E30" i="67"/>
  <c r="C30" i="67"/>
  <c r="D27" i="67"/>
  <c r="E27" i="67"/>
  <c r="C27" i="67"/>
  <c r="D24" i="67"/>
  <c r="E24" i="67"/>
  <c r="C24" i="67"/>
  <c r="D22" i="67"/>
  <c r="E22" i="67"/>
  <c r="F22" i="67" s="1"/>
  <c r="C22" i="67"/>
  <c r="D16" i="67"/>
  <c r="E16" i="67"/>
  <c r="C16" i="67"/>
  <c r="D7" i="67"/>
  <c r="E7" i="67"/>
  <c r="C7" i="67"/>
  <c r="F89" i="67"/>
  <c r="F85" i="67"/>
  <c r="F80" i="67"/>
  <c r="F70" i="67"/>
  <c r="F54" i="67"/>
  <c r="F49" i="67"/>
  <c r="F44" i="67"/>
  <c r="F38" i="67"/>
  <c r="F33" i="67"/>
  <c r="F28" i="67"/>
  <c r="F21" i="67"/>
  <c r="F17" i="67"/>
  <c r="F12" i="67"/>
  <c r="F9" i="67"/>
  <c r="F10" i="67"/>
  <c r="F11" i="67"/>
  <c r="F13" i="67"/>
  <c r="F14" i="67"/>
  <c r="F15" i="67"/>
  <c r="F18" i="67"/>
  <c r="F19" i="67"/>
  <c r="F20" i="67"/>
  <c r="F23" i="67"/>
  <c r="F24" i="67"/>
  <c r="F25" i="67"/>
  <c r="F26" i="67"/>
  <c r="F29" i="67"/>
  <c r="F30" i="67"/>
  <c r="F31" i="67"/>
  <c r="F32" i="67"/>
  <c r="F34" i="67"/>
  <c r="F35" i="67"/>
  <c r="F37" i="67"/>
  <c r="F39" i="67"/>
  <c r="F40" i="67"/>
  <c r="F41" i="67"/>
  <c r="F42" i="67"/>
  <c r="F45" i="67"/>
  <c r="F46" i="67"/>
  <c r="F47" i="67"/>
  <c r="F50" i="67"/>
  <c r="F52" i="67"/>
  <c r="F53" i="67"/>
  <c r="F55" i="67"/>
  <c r="F57" i="67"/>
  <c r="F58" i="67"/>
  <c r="F59" i="67"/>
  <c r="F60" i="67"/>
  <c r="F61" i="67"/>
  <c r="F62" i="67"/>
  <c r="F63" i="67"/>
  <c r="F65" i="67"/>
  <c r="F66" i="67"/>
  <c r="F68" i="67"/>
  <c r="F71" i="67"/>
  <c r="F73" i="67"/>
  <c r="F74" i="67"/>
  <c r="F75" i="67"/>
  <c r="F76" i="67"/>
  <c r="F77" i="67"/>
  <c r="F78" i="67"/>
  <c r="F79" i="67"/>
  <c r="F81" i="67"/>
  <c r="F82" i="67"/>
  <c r="F83" i="67"/>
  <c r="F84" i="67"/>
  <c r="F86" i="67"/>
  <c r="F87" i="67"/>
  <c r="F88" i="67"/>
  <c r="F90" i="67"/>
  <c r="F91" i="67"/>
  <c r="F92" i="67"/>
  <c r="F8" i="67"/>
  <c r="F56" i="67" l="1"/>
  <c r="F43" i="67"/>
  <c r="F27" i="67"/>
  <c r="F6" i="67"/>
  <c r="F16" i="67"/>
  <c r="F7" i="67"/>
  <c r="D55" i="66"/>
  <c r="E55" i="66"/>
  <c r="C55" i="66"/>
  <c r="D50" i="66"/>
  <c r="E50" i="66"/>
  <c r="C50" i="66"/>
  <c r="D48" i="66"/>
  <c r="E48" i="66"/>
  <c r="C48" i="66"/>
  <c r="D43" i="66"/>
  <c r="E43" i="66"/>
  <c r="C43" i="66"/>
  <c r="D41" i="66"/>
  <c r="E41" i="66"/>
  <c r="C41" i="66"/>
  <c r="D36" i="66"/>
  <c r="E36" i="66"/>
  <c r="C36" i="66"/>
  <c r="D63" i="66"/>
  <c r="E63" i="66"/>
  <c r="C63" i="66"/>
  <c r="D66" i="66"/>
  <c r="E66" i="66"/>
  <c r="C66" i="66"/>
  <c r="D68" i="66"/>
  <c r="E68" i="66"/>
  <c r="C68" i="66"/>
  <c r="D71" i="66"/>
  <c r="E71" i="66"/>
  <c r="C71" i="66"/>
  <c r="D75" i="66"/>
  <c r="E75" i="66"/>
  <c r="C75" i="66"/>
  <c r="E83" i="66"/>
  <c r="D83" i="66"/>
  <c r="C83" i="66"/>
  <c r="D30" i="66"/>
  <c r="E30" i="66"/>
  <c r="C30" i="66"/>
  <c r="D27" i="66"/>
  <c r="E27" i="66"/>
  <c r="C27" i="66"/>
  <c r="D24" i="66"/>
  <c r="E24" i="66"/>
  <c r="C24" i="66"/>
  <c r="D22" i="66"/>
  <c r="E22" i="66"/>
  <c r="C22" i="66"/>
  <c r="D16" i="66"/>
  <c r="E16" i="66"/>
  <c r="C16" i="66"/>
  <c r="D7" i="66"/>
  <c r="E7" i="66"/>
  <c r="C7" i="66"/>
  <c r="F87" i="66"/>
  <c r="F88" i="66"/>
  <c r="F89" i="66"/>
  <c r="F90" i="66"/>
  <c r="F91" i="66"/>
  <c r="C82" i="66"/>
  <c r="C81" i="66"/>
  <c r="C80" i="66"/>
  <c r="C79" i="66"/>
  <c r="C78" i="66"/>
  <c r="C77" i="66"/>
  <c r="C76" i="66"/>
  <c r="C74" i="66"/>
  <c r="C73" i="66"/>
  <c r="C72" i="66"/>
  <c r="C70" i="66"/>
  <c r="C69" i="66"/>
  <c r="C67" i="66"/>
  <c r="C65" i="66"/>
  <c r="C64" i="66"/>
  <c r="C62" i="66"/>
  <c r="C61" i="66"/>
  <c r="C60" i="66"/>
  <c r="C59" i="66"/>
  <c r="C58" i="66"/>
  <c r="C57" i="66"/>
  <c r="C56" i="66"/>
  <c r="C54" i="66"/>
  <c r="C53" i="66"/>
  <c r="C52" i="66"/>
  <c r="C51" i="66"/>
  <c r="C49" i="66"/>
  <c r="C47" i="66"/>
  <c r="C46" i="66"/>
  <c r="C44" i="66"/>
  <c r="C42" i="66"/>
  <c r="C40" i="66"/>
  <c r="C39" i="66"/>
  <c r="C38" i="66"/>
  <c r="C37" i="66"/>
  <c r="C35" i="66"/>
  <c r="C34" i="66"/>
  <c r="C33" i="66"/>
  <c r="C32" i="66"/>
  <c r="C31" i="66"/>
  <c r="C29" i="66"/>
  <c r="C28" i="66"/>
  <c r="C26" i="66"/>
  <c r="C25" i="66"/>
  <c r="C23" i="66"/>
  <c r="C21" i="66"/>
  <c r="C20" i="66"/>
  <c r="C19" i="66"/>
  <c r="C18" i="66"/>
  <c r="C17" i="66"/>
  <c r="C15" i="66"/>
  <c r="C14" i="66"/>
  <c r="C13" i="66"/>
  <c r="C12" i="66"/>
  <c r="C11" i="66"/>
  <c r="C10" i="66"/>
  <c r="C9" i="66"/>
  <c r="C8" i="66"/>
  <c r="D40" i="86"/>
  <c r="E40" i="86"/>
  <c r="C40" i="86"/>
  <c r="D37" i="86"/>
  <c r="E37" i="86"/>
  <c r="C37" i="86"/>
  <c r="D31" i="86"/>
  <c r="E31" i="86"/>
  <c r="C31" i="86"/>
  <c r="D28" i="86"/>
  <c r="E28" i="86"/>
  <c r="C28" i="86"/>
  <c r="D25" i="86"/>
  <c r="E25" i="86"/>
  <c r="C25" i="86"/>
  <c r="D20" i="86"/>
  <c r="E20" i="86"/>
  <c r="C20" i="86"/>
  <c r="D14" i="86"/>
  <c r="E14" i="86"/>
  <c r="C14" i="86"/>
  <c r="D12" i="86"/>
  <c r="E12" i="86"/>
  <c r="C12" i="86"/>
  <c r="D10" i="86"/>
  <c r="E10" i="86"/>
  <c r="C10" i="86"/>
  <c r="D7" i="86"/>
  <c r="E7" i="86"/>
  <c r="C7" i="86"/>
  <c r="C27" i="86"/>
  <c r="C26" i="86"/>
  <c r="C24" i="86"/>
  <c r="C23" i="86"/>
  <c r="C22" i="86"/>
  <c r="C21" i="86"/>
  <c r="C19" i="86"/>
  <c r="C18" i="86"/>
  <c r="C17" i="86"/>
  <c r="C16" i="86"/>
  <c r="C15" i="86"/>
  <c r="C13" i="86"/>
  <c r="C11" i="86"/>
  <c r="C9" i="86"/>
  <c r="C8" i="86"/>
  <c r="F43" i="79"/>
  <c r="F44" i="79"/>
  <c r="F45" i="79"/>
  <c r="F46" i="79"/>
  <c r="F47" i="79"/>
  <c r="F48" i="79"/>
  <c r="F49" i="79"/>
  <c r="F50" i="79"/>
  <c r="F51" i="79"/>
  <c r="F52" i="79"/>
  <c r="F53" i="79"/>
  <c r="F54" i="79"/>
  <c r="F55" i="79"/>
  <c r="F56" i="79"/>
  <c r="F57" i="79"/>
  <c r="F58" i="79"/>
  <c r="F59" i="79"/>
  <c r="F60" i="79"/>
  <c r="F61" i="79"/>
  <c r="F62" i="79"/>
  <c r="F63" i="79"/>
  <c r="F64" i="79"/>
  <c r="F65" i="79"/>
  <c r="F66" i="79"/>
  <c r="F67" i="79"/>
  <c r="F68" i="79"/>
  <c r="F69" i="79"/>
  <c r="F70" i="79"/>
  <c r="F71" i="79"/>
  <c r="F72" i="79"/>
  <c r="F73" i="79"/>
  <c r="F74" i="79"/>
  <c r="F75" i="79"/>
  <c r="F76" i="79"/>
  <c r="F77" i="79"/>
  <c r="F78" i="79"/>
  <c r="F79" i="79"/>
  <c r="F80" i="79"/>
  <c r="F81" i="79"/>
  <c r="F82" i="79"/>
  <c r="F83" i="79"/>
  <c r="F84" i="79"/>
  <c r="F85" i="79"/>
  <c r="F86" i="79"/>
  <c r="D79" i="79"/>
  <c r="D72" i="79"/>
  <c r="D67" i="79"/>
  <c r="C67" i="79" s="1"/>
  <c r="D62" i="79"/>
  <c r="D59" i="79"/>
  <c r="D52" i="79"/>
  <c r="D46" i="79"/>
  <c r="D41" i="79"/>
  <c r="D34" i="79"/>
  <c r="D26" i="79"/>
  <c r="D23" i="79"/>
  <c r="D16" i="79"/>
  <c r="D6" i="79" s="1"/>
  <c r="D7" i="79"/>
  <c r="E79" i="79"/>
  <c r="C79" i="79" s="1"/>
  <c r="E72" i="79"/>
  <c r="E67" i="79"/>
  <c r="E62" i="79"/>
  <c r="E59" i="79"/>
  <c r="C59" i="79" s="1"/>
  <c r="E52" i="79"/>
  <c r="E46" i="79"/>
  <c r="E41" i="79"/>
  <c r="E34" i="79"/>
  <c r="C34" i="79" s="1"/>
  <c r="E26" i="79"/>
  <c r="E23" i="79"/>
  <c r="E16" i="79"/>
  <c r="E7" i="79"/>
  <c r="E6" i="79" s="1"/>
  <c r="C86" i="79"/>
  <c r="C85" i="79"/>
  <c r="C84" i="79"/>
  <c r="C83" i="79"/>
  <c r="C82" i="79"/>
  <c r="C81" i="79"/>
  <c r="C80" i="79"/>
  <c r="C78" i="79"/>
  <c r="C77" i="79"/>
  <c r="C76" i="79"/>
  <c r="C75" i="79"/>
  <c r="C74" i="79"/>
  <c r="C73" i="79"/>
  <c r="C72" i="79"/>
  <c r="C71" i="79"/>
  <c r="C70" i="79"/>
  <c r="C69" i="79"/>
  <c r="C68" i="79"/>
  <c r="C66" i="79"/>
  <c r="C65" i="79"/>
  <c r="C64" i="79"/>
  <c r="C63" i="79"/>
  <c r="C61" i="79"/>
  <c r="C60" i="79"/>
  <c r="C58" i="79"/>
  <c r="C57" i="79"/>
  <c r="C56" i="79"/>
  <c r="C55" i="79"/>
  <c r="C54" i="79"/>
  <c r="C53" i="79"/>
  <c r="C52" i="79"/>
  <c r="C49" i="79"/>
  <c r="C46" i="79" s="1"/>
  <c r="C45" i="79"/>
  <c r="C44" i="79"/>
  <c r="C43" i="79"/>
  <c r="C42" i="79"/>
  <c r="C40" i="79"/>
  <c r="C39" i="79"/>
  <c r="C38" i="79"/>
  <c r="C37" i="79"/>
  <c r="C36" i="79"/>
  <c r="C35" i="79"/>
  <c r="C28" i="79"/>
  <c r="C27" i="79"/>
  <c r="C26" i="79"/>
  <c r="C25" i="79"/>
  <c r="C24" i="79"/>
  <c r="C23" i="79"/>
  <c r="C22" i="79"/>
  <c r="C21" i="79"/>
  <c r="C20" i="79"/>
  <c r="C19" i="79"/>
  <c r="C18" i="79"/>
  <c r="C17" i="79"/>
  <c r="C15" i="79"/>
  <c r="C14" i="79"/>
  <c r="C13" i="79"/>
  <c r="C12" i="79"/>
  <c r="C11" i="79"/>
  <c r="C10" i="79"/>
  <c r="C9" i="79"/>
  <c r="C8" i="79"/>
  <c r="C6" i="79" l="1"/>
  <c r="C16" i="79"/>
  <c r="C41" i="79"/>
  <c r="C62" i="79"/>
  <c r="C7" i="79"/>
  <c r="F6" i="64" l="1"/>
  <c r="E6" i="17" l="1"/>
  <c r="E7" i="17"/>
  <c r="D48" i="75" l="1"/>
  <c r="E48" i="75"/>
  <c r="C48" i="75"/>
  <c r="D42" i="75"/>
  <c r="E42" i="75"/>
  <c r="F42" i="75" s="1"/>
  <c r="C42" i="75"/>
  <c r="D40" i="75"/>
  <c r="E40" i="75"/>
  <c r="C40" i="75"/>
  <c r="D35" i="75"/>
  <c r="E35" i="75"/>
  <c r="F35" i="75" s="1"/>
  <c r="C35" i="75"/>
  <c r="D31" i="75"/>
  <c r="E31" i="75"/>
  <c r="F31" i="75" s="1"/>
  <c r="C31" i="75"/>
  <c r="D27" i="75"/>
  <c r="E27" i="75"/>
  <c r="F27" i="75" s="1"/>
  <c r="C27" i="75"/>
  <c r="D22" i="75"/>
  <c r="E22" i="75"/>
  <c r="F22" i="75" s="1"/>
  <c r="C22" i="75"/>
  <c r="D16" i="75"/>
  <c r="E16" i="75"/>
  <c r="C16" i="75"/>
  <c r="D12" i="75"/>
  <c r="E12" i="75"/>
  <c r="C12" i="75"/>
  <c r="D10" i="75"/>
  <c r="E10" i="75"/>
  <c r="C10" i="75"/>
  <c r="F10" i="75" s="1"/>
  <c r="D7" i="75"/>
  <c r="E7" i="75"/>
  <c r="C7" i="75"/>
  <c r="F7" i="75" s="1"/>
  <c r="F20" i="75"/>
  <c r="F21" i="75"/>
  <c r="F23" i="75"/>
  <c r="F24" i="75"/>
  <c r="F25" i="75"/>
  <c r="F26" i="75"/>
  <c r="F28" i="75"/>
  <c r="F29" i="75"/>
  <c r="F30" i="75"/>
  <c r="F32" i="75"/>
  <c r="F33" i="75"/>
  <c r="F34" i="75"/>
  <c r="F36" i="75"/>
  <c r="F37" i="75"/>
  <c r="F38" i="75"/>
  <c r="F39" i="75"/>
  <c r="F40" i="75"/>
  <c r="F41" i="75"/>
  <c r="F43" i="75"/>
  <c r="F44" i="75"/>
  <c r="F45" i="75"/>
  <c r="F46" i="75"/>
  <c r="F47" i="75"/>
  <c r="F48" i="75"/>
  <c r="F49" i="75"/>
  <c r="F50" i="75"/>
  <c r="F14" i="75"/>
  <c r="F15" i="75"/>
  <c r="F9" i="94" l="1"/>
  <c r="F10" i="94"/>
  <c r="F11" i="94"/>
  <c r="F12" i="94"/>
  <c r="F13" i="94"/>
  <c r="F14" i="94"/>
  <c r="F15" i="94"/>
  <c r="F16" i="94"/>
  <c r="F17" i="94"/>
  <c r="F18" i="94"/>
  <c r="F19" i="94"/>
  <c r="F20" i="94"/>
  <c r="F21" i="94"/>
  <c r="F22" i="94"/>
  <c r="F23" i="94"/>
  <c r="F24" i="94"/>
  <c r="F25" i="94"/>
  <c r="F26" i="94"/>
  <c r="F27" i="94"/>
  <c r="F28" i="94"/>
  <c r="F8" i="94"/>
  <c r="J35" i="94" l="1"/>
  <c r="J36" i="94"/>
  <c r="J37" i="94"/>
  <c r="J38" i="94"/>
  <c r="J39" i="94"/>
  <c r="J40" i="94"/>
  <c r="J41" i="94"/>
  <c r="J42" i="94"/>
  <c r="J43" i="94"/>
  <c r="J44" i="94"/>
  <c r="J45" i="94"/>
  <c r="J46" i="94"/>
  <c r="J47" i="94"/>
  <c r="J48" i="94"/>
  <c r="J49" i="94"/>
  <c r="J50" i="94"/>
  <c r="J51" i="94"/>
  <c r="J52" i="94"/>
  <c r="J53" i="94"/>
  <c r="J54" i="94"/>
  <c r="J34" i="94"/>
  <c r="F20" i="93" l="1"/>
  <c r="E16" i="93" l="1"/>
  <c r="F16" i="93"/>
  <c r="E16" i="92" l="1"/>
  <c r="F16" i="92"/>
  <c r="D10" i="89"/>
  <c r="E10" i="89"/>
  <c r="F10" i="89" s="1"/>
  <c r="D12" i="89"/>
  <c r="E12" i="89"/>
  <c r="D15" i="89"/>
  <c r="E15" i="89"/>
  <c r="F15" i="89" s="1"/>
  <c r="D21" i="89"/>
  <c r="E21" i="89"/>
  <c r="D26" i="89"/>
  <c r="E26" i="89"/>
  <c r="D29" i="89"/>
  <c r="E29" i="89"/>
  <c r="D31" i="89"/>
  <c r="E31" i="89"/>
  <c r="D33" i="89"/>
  <c r="E33" i="89"/>
  <c r="D39" i="89"/>
  <c r="E39" i="89"/>
  <c r="F39" i="89" s="1"/>
  <c r="D42" i="89"/>
  <c r="E42" i="89"/>
  <c r="F42" i="89" s="1"/>
  <c r="C42" i="89"/>
  <c r="C39" i="89"/>
  <c r="C33" i="89"/>
  <c r="C31" i="89"/>
  <c r="C29" i="89"/>
  <c r="C26" i="89"/>
  <c r="C21" i="89"/>
  <c r="C15" i="89"/>
  <c r="C12" i="89"/>
  <c r="F12" i="89" s="1"/>
  <c r="C10" i="89"/>
  <c r="F11" i="89"/>
  <c r="F13" i="89"/>
  <c r="F14" i="89"/>
  <c r="F16" i="89"/>
  <c r="F17" i="89"/>
  <c r="F18" i="89"/>
  <c r="F19" i="89"/>
  <c r="F20" i="89"/>
  <c r="F21" i="89"/>
  <c r="F22" i="89"/>
  <c r="F23" i="89"/>
  <c r="F24" i="89"/>
  <c r="F25" i="89"/>
  <c r="F26" i="89"/>
  <c r="F27" i="89"/>
  <c r="F28" i="89"/>
  <c r="F29" i="89"/>
  <c r="F30" i="89"/>
  <c r="F32" i="89"/>
  <c r="F33" i="89"/>
  <c r="F34" i="89"/>
  <c r="F35" i="89"/>
  <c r="F36" i="89"/>
  <c r="F37" i="89"/>
  <c r="F38" i="89"/>
  <c r="F40" i="89"/>
  <c r="F41" i="89"/>
  <c r="F7" i="89"/>
  <c r="E7" i="89"/>
  <c r="D7" i="89"/>
  <c r="C7" i="89"/>
  <c r="F31" i="89" l="1"/>
  <c r="D37" i="107" l="1"/>
  <c r="E37" i="107"/>
  <c r="F37" i="107"/>
  <c r="G37" i="107"/>
  <c r="H37" i="107"/>
  <c r="C50" i="107"/>
  <c r="D50" i="107"/>
  <c r="E50" i="107"/>
  <c r="F50" i="107"/>
  <c r="G50" i="107"/>
  <c r="H50" i="107"/>
  <c r="C37" i="107"/>
  <c r="D34" i="107"/>
  <c r="E34" i="107"/>
  <c r="F34" i="107"/>
  <c r="G34" i="107"/>
  <c r="H34" i="107"/>
  <c r="C47" i="107"/>
  <c r="D47" i="107"/>
  <c r="E47" i="107"/>
  <c r="F47" i="107"/>
  <c r="G47" i="107"/>
  <c r="H47" i="107"/>
  <c r="C34" i="107"/>
  <c r="D8" i="107"/>
  <c r="E8" i="107"/>
  <c r="F8" i="107"/>
  <c r="G8" i="107"/>
  <c r="H8" i="107"/>
  <c r="C21" i="107"/>
  <c r="D21" i="107"/>
  <c r="E21" i="107"/>
  <c r="F21" i="107"/>
  <c r="G21" i="107"/>
  <c r="H21" i="107"/>
  <c r="C8" i="107"/>
  <c r="D11" i="107"/>
  <c r="E11" i="107"/>
  <c r="F11" i="107"/>
  <c r="G11" i="107"/>
  <c r="H11" i="107"/>
  <c r="C24" i="107"/>
  <c r="D24" i="107"/>
  <c r="E24" i="107"/>
  <c r="F24" i="107"/>
  <c r="G24" i="107"/>
  <c r="H24" i="107"/>
  <c r="C11" i="107"/>
  <c r="F8" i="95" l="1"/>
  <c r="F9" i="95"/>
  <c r="F10" i="95"/>
  <c r="F11" i="95"/>
  <c r="F12" i="95"/>
  <c r="F13" i="95"/>
  <c r="F14" i="95"/>
  <c r="F15" i="95"/>
  <c r="F16" i="95"/>
  <c r="F7" i="95"/>
  <c r="F22" i="95" l="1"/>
  <c r="F23" i="95"/>
  <c r="F24" i="95"/>
  <c r="F25" i="95"/>
  <c r="F26" i="95"/>
  <c r="F27" i="95"/>
  <c r="F28" i="95"/>
  <c r="F29" i="95"/>
  <c r="F30" i="95"/>
  <c r="F21" i="95"/>
  <c r="J8" i="95"/>
  <c r="J9" i="95"/>
  <c r="J10" i="95"/>
  <c r="J11" i="95"/>
  <c r="J12" i="95"/>
  <c r="J13" i="95"/>
  <c r="J14" i="95"/>
  <c r="J15" i="95"/>
  <c r="J16" i="95"/>
  <c r="J7" i="95"/>
  <c r="F35" i="94"/>
  <c r="F36" i="94"/>
  <c r="F37" i="94"/>
  <c r="F38" i="94"/>
  <c r="F39" i="94"/>
  <c r="F40" i="94"/>
  <c r="F42" i="94"/>
  <c r="F43" i="94"/>
  <c r="F44" i="94"/>
  <c r="F45" i="94"/>
  <c r="F46" i="94"/>
  <c r="F47" i="94"/>
  <c r="F48" i="94"/>
  <c r="F49" i="94"/>
  <c r="F50" i="94"/>
  <c r="F51" i="94"/>
  <c r="F53" i="94"/>
  <c r="F54" i="94"/>
  <c r="F34" i="94"/>
  <c r="J9" i="94"/>
  <c r="J10" i="94"/>
  <c r="J11" i="94"/>
  <c r="J12" i="94"/>
  <c r="J13" i="94"/>
  <c r="J14" i="94"/>
  <c r="J16" i="94"/>
  <c r="J17" i="94"/>
  <c r="J19" i="94"/>
  <c r="J20" i="94"/>
  <c r="J21" i="94"/>
  <c r="J22" i="94"/>
  <c r="J23" i="94"/>
  <c r="J24" i="94"/>
  <c r="J25" i="94"/>
  <c r="J26" i="94"/>
  <c r="J27" i="94"/>
  <c r="J28" i="94"/>
  <c r="E12" i="93"/>
  <c r="F12" i="93"/>
  <c r="E12" i="92"/>
  <c r="F12" i="92"/>
  <c r="D7" i="88" l="1"/>
  <c r="E7" i="88"/>
  <c r="D9" i="88"/>
  <c r="E9" i="88"/>
  <c r="D11" i="88"/>
  <c r="E11" i="88"/>
  <c r="D13" i="88"/>
  <c r="E13" i="88"/>
  <c r="D19" i="88"/>
  <c r="E19" i="88"/>
  <c r="D24" i="88"/>
  <c r="E24" i="88"/>
  <c r="D27" i="88"/>
  <c r="E27" i="88"/>
  <c r="D30" i="88"/>
  <c r="E30" i="88"/>
  <c r="D36" i="88"/>
  <c r="E36" i="88"/>
  <c r="D39" i="88"/>
  <c r="E39" i="88"/>
  <c r="C39" i="88"/>
  <c r="C36" i="88"/>
  <c r="C30" i="88"/>
  <c r="C27" i="88"/>
  <c r="C24" i="88"/>
  <c r="C19" i="88"/>
  <c r="C13" i="88"/>
  <c r="C11" i="88"/>
  <c r="C9" i="88"/>
  <c r="C7" i="88"/>
  <c r="D7" i="81"/>
  <c r="E7" i="81"/>
  <c r="D16" i="81"/>
  <c r="E16" i="81"/>
  <c r="D21" i="81"/>
  <c r="E21" i="81"/>
  <c r="D23" i="81"/>
  <c r="E23" i="81"/>
  <c r="D26" i="81"/>
  <c r="E26" i="81"/>
  <c r="D29" i="81"/>
  <c r="E29" i="81"/>
  <c r="D34" i="81"/>
  <c r="E34" i="81"/>
  <c r="D39" i="81"/>
  <c r="E39" i="81"/>
  <c r="D41" i="81"/>
  <c r="E41" i="81"/>
  <c r="D44" i="81"/>
  <c r="E44" i="81"/>
  <c r="E46" i="81"/>
  <c r="D46" i="81"/>
  <c r="D52" i="81"/>
  <c r="E52" i="81"/>
  <c r="D59" i="81"/>
  <c r="E59" i="81"/>
  <c r="D62" i="81"/>
  <c r="E62" i="81"/>
  <c r="D65" i="81"/>
  <c r="E65" i="81"/>
  <c r="D67" i="81"/>
  <c r="E67" i="81"/>
  <c r="D72" i="81"/>
  <c r="E72" i="81"/>
  <c r="D79" i="81"/>
  <c r="E79" i="81"/>
  <c r="C79" i="81"/>
  <c r="C72" i="81"/>
  <c r="C67" i="81"/>
  <c r="C65" i="81"/>
  <c r="C62" i="81"/>
  <c r="C59" i="81"/>
  <c r="C52" i="81"/>
  <c r="C46" i="81"/>
  <c r="C44" i="81"/>
  <c r="C41" i="81"/>
  <c r="C39" i="81"/>
  <c r="C34" i="81"/>
  <c r="C29" i="81"/>
  <c r="C26" i="81"/>
  <c r="C23" i="81"/>
  <c r="C21" i="81"/>
  <c r="C16" i="81"/>
  <c r="C7" i="81"/>
  <c r="D47" i="74"/>
  <c r="E47" i="74"/>
  <c r="F47" i="74" s="1"/>
  <c r="D41" i="74"/>
  <c r="E41" i="74"/>
  <c r="D39" i="74"/>
  <c r="E39" i="74"/>
  <c r="D34" i="74"/>
  <c r="E34" i="74"/>
  <c r="D31" i="74"/>
  <c r="E31" i="74"/>
  <c r="D27" i="74"/>
  <c r="E27" i="74"/>
  <c r="D22" i="74"/>
  <c r="E22" i="74"/>
  <c r="D16" i="74"/>
  <c r="E16" i="74"/>
  <c r="D13" i="74"/>
  <c r="E13" i="74"/>
  <c r="D11" i="74"/>
  <c r="E11" i="74"/>
  <c r="D7" i="74"/>
  <c r="E7" i="74"/>
  <c r="C47" i="74"/>
  <c r="C41" i="74"/>
  <c r="C39" i="74"/>
  <c r="F39" i="74" s="1"/>
  <c r="C34" i="74"/>
  <c r="F34" i="74" s="1"/>
  <c r="C31" i="74"/>
  <c r="C27" i="74"/>
  <c r="C22" i="74"/>
  <c r="C16" i="74"/>
  <c r="C13" i="74"/>
  <c r="C11" i="74"/>
  <c r="C7" i="74"/>
  <c r="F7" i="74" s="1"/>
  <c r="F10" i="74"/>
  <c r="F11" i="74"/>
  <c r="F12" i="74"/>
  <c r="F13" i="74"/>
  <c r="F14" i="74"/>
  <c r="F15" i="74"/>
  <c r="F16" i="74"/>
  <c r="F17" i="74"/>
  <c r="F18" i="74"/>
  <c r="F19" i="74"/>
  <c r="F20" i="74"/>
  <c r="F21" i="74"/>
  <c r="F22" i="74"/>
  <c r="F23" i="74"/>
  <c r="F24" i="74"/>
  <c r="F25" i="74"/>
  <c r="F26" i="74"/>
  <c r="F28" i="74"/>
  <c r="F29" i="74"/>
  <c r="F30" i="74"/>
  <c r="F32" i="74"/>
  <c r="F33" i="74"/>
  <c r="F35" i="74"/>
  <c r="F36" i="74"/>
  <c r="F37" i="74"/>
  <c r="F38" i="74"/>
  <c r="F40" i="74"/>
  <c r="F41" i="74"/>
  <c r="F42" i="74"/>
  <c r="F43" i="74"/>
  <c r="F44" i="74"/>
  <c r="F45" i="74"/>
  <c r="F46" i="74"/>
  <c r="F48" i="74"/>
  <c r="F49" i="74"/>
  <c r="F46" i="66"/>
  <c r="F72" i="66"/>
  <c r="F79" i="66"/>
  <c r="F44" i="66"/>
  <c r="F39" i="66"/>
  <c r="F35" i="66"/>
  <c r="F36" i="66"/>
  <c r="F37" i="66"/>
  <c r="F38" i="66"/>
  <c r="F40" i="66"/>
  <c r="F42" i="66"/>
  <c r="F43" i="66"/>
  <c r="F45" i="66"/>
  <c r="F47" i="66"/>
  <c r="F48" i="66"/>
  <c r="F49" i="66"/>
  <c r="F50" i="66"/>
  <c r="F51" i="66"/>
  <c r="F52" i="66"/>
  <c r="F53" i="66"/>
  <c r="F54" i="66"/>
  <c r="F55" i="66"/>
  <c r="F56" i="66"/>
  <c r="F57" i="66"/>
  <c r="F58" i="66"/>
  <c r="F60" i="66"/>
  <c r="F61" i="66"/>
  <c r="F62" i="66"/>
  <c r="F63" i="66"/>
  <c r="F64" i="66"/>
  <c r="F66" i="66"/>
  <c r="F67" i="66"/>
  <c r="F68" i="66"/>
  <c r="F69" i="66"/>
  <c r="F70" i="66"/>
  <c r="F71" i="66"/>
  <c r="F73" i="66"/>
  <c r="F74" i="66"/>
  <c r="F75" i="66"/>
  <c r="F76" i="66"/>
  <c r="F77" i="66"/>
  <c r="F78" i="66"/>
  <c r="F80" i="66"/>
  <c r="F81" i="66"/>
  <c r="F82" i="66"/>
  <c r="F83" i="66"/>
  <c r="F84" i="66"/>
  <c r="F85" i="66"/>
  <c r="F86" i="66"/>
  <c r="F7" i="66"/>
  <c r="F31" i="74" l="1"/>
  <c r="F27" i="74"/>
  <c r="F26" i="66"/>
  <c r="F41" i="66"/>
  <c r="F59" i="66"/>
  <c r="F65" i="66"/>
  <c r="J8" i="94" l="1"/>
  <c r="D7" i="87"/>
  <c r="E7" i="87"/>
  <c r="D10" i="87"/>
  <c r="E10" i="87"/>
  <c r="D12" i="87"/>
  <c r="E12" i="87"/>
  <c r="D14" i="87"/>
  <c r="E14" i="87"/>
  <c r="D20" i="87"/>
  <c r="E20" i="87"/>
  <c r="D25" i="87"/>
  <c r="E25" i="87"/>
  <c r="D28" i="87"/>
  <c r="E28" i="87"/>
  <c r="D30" i="87"/>
  <c r="E30" i="87"/>
  <c r="D32" i="87"/>
  <c r="E32" i="87"/>
  <c r="D38" i="87"/>
  <c r="E38" i="87"/>
  <c r="D41" i="87"/>
  <c r="E41" i="87"/>
  <c r="C41" i="87"/>
  <c r="C38" i="87"/>
  <c r="C32" i="87"/>
  <c r="C30" i="87"/>
  <c r="C28" i="87"/>
  <c r="C25" i="87"/>
  <c r="C20" i="87"/>
  <c r="C14" i="87"/>
  <c r="C12" i="87"/>
  <c r="C10" i="87"/>
  <c r="C7" i="87"/>
  <c r="F43" i="80"/>
  <c r="F44" i="80"/>
  <c r="F45" i="80"/>
  <c r="F46" i="80"/>
  <c r="F47" i="80"/>
  <c r="F48" i="80"/>
  <c r="F49" i="80"/>
  <c r="F50" i="80"/>
  <c r="F51" i="80"/>
  <c r="F52" i="80"/>
  <c r="F53" i="80"/>
  <c r="F54" i="80"/>
  <c r="F55" i="80"/>
  <c r="F56" i="80"/>
  <c r="F57" i="80"/>
  <c r="F58" i="80"/>
  <c r="F59" i="80"/>
  <c r="F60" i="80"/>
  <c r="F61" i="80"/>
  <c r="F62" i="80"/>
  <c r="F63" i="80"/>
  <c r="F64" i="80"/>
  <c r="F65" i="80"/>
  <c r="F66" i="80"/>
  <c r="F67" i="80"/>
  <c r="F68" i="80"/>
  <c r="F69" i="80"/>
  <c r="F70" i="80"/>
  <c r="F71" i="80"/>
  <c r="F72" i="80"/>
  <c r="F73" i="80"/>
  <c r="F74" i="80"/>
  <c r="F75" i="80"/>
  <c r="F76" i="80"/>
  <c r="F77" i="80"/>
  <c r="F78" i="80"/>
  <c r="F79" i="80"/>
  <c r="F80" i="80"/>
  <c r="F81" i="80"/>
  <c r="F82" i="80"/>
  <c r="F83" i="80"/>
  <c r="F84" i="80"/>
  <c r="F85" i="80"/>
  <c r="F86" i="80"/>
  <c r="D15" i="73"/>
  <c r="E15" i="73"/>
  <c r="D12" i="73"/>
  <c r="E12" i="73"/>
  <c r="D10" i="73"/>
  <c r="E10" i="73"/>
  <c r="F10" i="73" s="1"/>
  <c r="D7" i="73"/>
  <c r="E7" i="73"/>
  <c r="D21" i="73"/>
  <c r="E21" i="73"/>
  <c r="F21" i="73" s="1"/>
  <c r="D26" i="73"/>
  <c r="E26" i="73"/>
  <c r="D30" i="73"/>
  <c r="E30" i="73"/>
  <c r="C33" i="73"/>
  <c r="C36" i="73"/>
  <c r="C38" i="73"/>
  <c r="C44" i="73"/>
  <c r="D33" i="73"/>
  <c r="E33" i="73"/>
  <c r="D36" i="73"/>
  <c r="E36" i="73"/>
  <c r="D38" i="73"/>
  <c r="E38" i="73"/>
  <c r="D44" i="73"/>
  <c r="E44" i="73"/>
  <c r="C26" i="73"/>
  <c r="C21" i="73"/>
  <c r="C15" i="73"/>
  <c r="C12" i="73"/>
  <c r="F12" i="73" s="1"/>
  <c r="C10" i="73"/>
  <c r="C7" i="73"/>
  <c r="F7" i="73" s="1"/>
  <c r="F8" i="73"/>
  <c r="F9" i="73"/>
  <c r="F11" i="73"/>
  <c r="F13" i="73"/>
  <c r="F14" i="73"/>
  <c r="F15" i="73"/>
  <c r="F16" i="73"/>
  <c r="F17" i="73"/>
  <c r="F18" i="73"/>
  <c r="F19" i="73"/>
  <c r="F20" i="73"/>
  <c r="F22" i="73"/>
  <c r="F23" i="73"/>
  <c r="F24" i="73"/>
  <c r="F25" i="73"/>
  <c r="F26" i="73"/>
  <c r="F27" i="73"/>
  <c r="F28" i="73"/>
  <c r="F29" i="73"/>
  <c r="F86" i="65"/>
  <c r="F77" i="65"/>
  <c r="F74" i="65"/>
  <c r="F69" i="65"/>
  <c r="F65" i="65"/>
  <c r="F57" i="65"/>
  <c r="F49" i="65"/>
  <c r="F44" i="65"/>
  <c r="F38" i="65"/>
  <c r="F35" i="65"/>
  <c r="F26" i="65"/>
  <c r="F7" i="65"/>
  <c r="F45" i="73" l="1"/>
  <c r="F46" i="73"/>
  <c r="F44" i="73" l="1"/>
  <c r="F43" i="73" l="1"/>
  <c r="F42" i="73" l="1"/>
  <c r="F41" i="73" l="1"/>
  <c r="F40" i="73" l="1"/>
  <c r="F39" i="73" l="1"/>
  <c r="F38" i="73" l="1"/>
  <c r="F37" i="73" l="1"/>
  <c r="F36" i="73" l="1"/>
  <c r="F35" i="73" l="1"/>
  <c r="F34" i="73" l="1"/>
  <c r="F33" i="73" l="1"/>
  <c r="F32" i="73" l="1"/>
  <c r="C30" i="73" l="1"/>
  <c r="F30" i="73" s="1"/>
  <c r="F31" i="73"/>
  <c r="D7" i="72" l="1"/>
  <c r="E7" i="72"/>
  <c r="D10" i="72"/>
  <c r="E10" i="72"/>
  <c r="D12" i="72"/>
  <c r="E12" i="72"/>
  <c r="D15" i="72"/>
  <c r="E15" i="72"/>
  <c r="D21" i="72"/>
  <c r="E21" i="72"/>
  <c r="D26" i="72"/>
  <c r="E26" i="72"/>
  <c r="D30" i="72"/>
  <c r="E30" i="72"/>
  <c r="D33" i="72"/>
  <c r="E33" i="72"/>
  <c r="D36" i="72"/>
  <c r="E36" i="72"/>
  <c r="D38" i="72"/>
  <c r="E38" i="72"/>
  <c r="D44" i="72"/>
  <c r="E44" i="72"/>
  <c r="C44" i="72"/>
  <c r="C38" i="72"/>
  <c r="C36" i="72"/>
  <c r="C33" i="72"/>
  <c r="C30" i="72"/>
  <c r="C26" i="72"/>
  <c r="C21" i="72"/>
  <c r="C15" i="72"/>
  <c r="C12" i="72"/>
  <c r="C10" i="72"/>
  <c r="C7" i="72"/>
  <c r="F46" i="72"/>
  <c r="F36" i="72" l="1"/>
  <c r="F30" i="72"/>
  <c r="F26" i="72"/>
  <c r="F21" i="72"/>
  <c r="F7" i="72"/>
  <c r="F9" i="72"/>
  <c r="F10" i="72"/>
  <c r="F11" i="72"/>
  <c r="F12" i="72"/>
  <c r="F13" i="72"/>
  <c r="F14" i="72"/>
  <c r="F15" i="72"/>
  <c r="F22" i="72"/>
  <c r="F23" i="72"/>
  <c r="F24" i="72"/>
  <c r="F25" i="72"/>
  <c r="F27" i="72"/>
  <c r="F28" i="72"/>
  <c r="F29" i="72"/>
  <c r="F31" i="72"/>
  <c r="F32" i="72"/>
  <c r="F38" i="72"/>
  <c r="F39" i="72"/>
  <c r="F44" i="72"/>
  <c r="F33" i="86"/>
  <c r="F34" i="86"/>
  <c r="F35" i="86"/>
  <c r="F36" i="86"/>
  <c r="F37" i="86"/>
  <c r="F38" i="86"/>
  <c r="F39" i="86"/>
  <c r="F40" i="86"/>
  <c r="F41" i="86"/>
  <c r="F42" i="86"/>
  <c r="F10" i="86"/>
  <c r="F11" i="86"/>
  <c r="F12" i="86"/>
  <c r="F13" i="86"/>
  <c r="F14" i="86"/>
  <c r="F15" i="86"/>
  <c r="F16" i="86"/>
  <c r="F17" i="86"/>
  <c r="F18" i="86"/>
  <c r="F19" i="86"/>
  <c r="F20" i="86"/>
  <c r="F21" i="86"/>
  <c r="F22" i="86"/>
  <c r="F23" i="86"/>
  <c r="F24" i="86"/>
  <c r="F25" i="86"/>
  <c r="F26" i="86"/>
  <c r="F27" i="86"/>
  <c r="F28" i="86"/>
  <c r="F29" i="86"/>
  <c r="F30" i="86"/>
  <c r="F31" i="86"/>
  <c r="F32" i="86"/>
  <c r="F7" i="86"/>
  <c r="F33" i="72" l="1"/>
  <c r="E8" i="93" l="1"/>
  <c r="F8" i="93"/>
  <c r="E8" i="92"/>
  <c r="F8" i="92"/>
  <c r="F16" i="72"/>
  <c r="F17" i="72"/>
  <c r="F18" i="72"/>
  <c r="F19" i="72"/>
  <c r="F20" i="72"/>
  <c r="F34" i="72"/>
  <c r="F35" i="72"/>
  <c r="F37" i="72"/>
  <c r="F40" i="72"/>
  <c r="F41" i="72"/>
  <c r="F42" i="72"/>
  <c r="F43" i="72"/>
  <c r="F45" i="72"/>
  <c r="F33" i="64"/>
  <c r="F34" i="64"/>
  <c r="F35" i="64"/>
  <c r="F36" i="64"/>
  <c r="F37" i="64"/>
  <c r="F38" i="64"/>
  <c r="F39" i="64"/>
  <c r="F40" i="64"/>
  <c r="F41" i="64"/>
  <c r="F42" i="64"/>
  <c r="F43" i="64"/>
  <c r="F44" i="64"/>
  <c r="F45" i="64"/>
  <c r="F46" i="64"/>
  <c r="F47" i="64"/>
  <c r="F48" i="64"/>
  <c r="F49" i="64"/>
  <c r="F50" i="64"/>
  <c r="F51" i="64"/>
  <c r="F52" i="64"/>
  <c r="F53" i="64"/>
  <c r="F54" i="64"/>
  <c r="F55" i="64"/>
  <c r="F56" i="64"/>
  <c r="F57" i="64"/>
  <c r="F58" i="64"/>
  <c r="F59" i="64"/>
  <c r="F60" i="64"/>
  <c r="F61" i="64"/>
  <c r="F62" i="64"/>
  <c r="F63" i="64"/>
  <c r="F64" i="64"/>
  <c r="F65" i="64"/>
  <c r="F66" i="64"/>
  <c r="F67" i="64"/>
  <c r="F68" i="64"/>
  <c r="F69" i="64"/>
  <c r="F70" i="64"/>
  <c r="F71" i="64"/>
  <c r="F72" i="64"/>
  <c r="F73" i="64"/>
  <c r="F74" i="64"/>
  <c r="F75" i="64"/>
  <c r="F76" i="64"/>
  <c r="F77" i="64"/>
  <c r="F78" i="64"/>
  <c r="F79" i="64"/>
  <c r="F80" i="64"/>
  <c r="F81" i="64"/>
  <c r="F82" i="64"/>
  <c r="F83" i="64"/>
  <c r="F84" i="64"/>
  <c r="F85" i="64"/>
  <c r="F86" i="64"/>
  <c r="F87" i="64"/>
  <c r="F88" i="64"/>
  <c r="F7" i="64"/>
  <c r="F16" i="64"/>
  <c r="F17" i="64"/>
  <c r="F18" i="64"/>
  <c r="F19" i="64"/>
  <c r="F20" i="64"/>
  <c r="F21" i="64"/>
  <c r="F22" i="64"/>
  <c r="F23" i="64"/>
  <c r="F24" i="64"/>
  <c r="F25" i="64"/>
  <c r="F26" i="64"/>
  <c r="F27" i="64"/>
  <c r="F28" i="64"/>
  <c r="F29" i="64"/>
  <c r="F30" i="64"/>
  <c r="F31" i="64"/>
  <c r="F32" i="64"/>
  <c r="B7" i="18" l="1"/>
  <c r="B8" i="18"/>
  <c r="B9" i="18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24" i="18"/>
  <c r="B25" i="18"/>
  <c r="B6" i="18"/>
  <c r="E6" i="18"/>
  <c r="E7" i="18"/>
  <c r="E9" i="18"/>
  <c r="E10" i="18"/>
  <c r="E11" i="18"/>
  <c r="E12" i="18"/>
  <c r="E13" i="18"/>
  <c r="E14" i="18"/>
  <c r="E15" i="18"/>
  <c r="E16" i="18"/>
  <c r="E17" i="18"/>
  <c r="E18" i="18"/>
  <c r="E19" i="18"/>
  <c r="E20" i="18"/>
  <c r="E21" i="18"/>
  <c r="E22" i="18"/>
  <c r="E24" i="18"/>
  <c r="E25" i="18"/>
  <c r="F19" i="75" l="1"/>
  <c r="F18" i="75"/>
  <c r="F17" i="75"/>
  <c r="F16" i="75"/>
  <c r="F13" i="75"/>
  <c r="F12" i="75"/>
  <c r="F11" i="75"/>
  <c r="F9" i="75"/>
  <c r="F8" i="75"/>
  <c r="F6" i="75"/>
  <c r="F9" i="74"/>
  <c r="F8" i="74"/>
  <c r="F6" i="74"/>
  <c r="F8" i="72"/>
  <c r="F6" i="72"/>
  <c r="F6" i="73" l="1"/>
  <c r="E24" i="24"/>
  <c r="E25" i="24"/>
  <c r="E24" i="25"/>
  <c r="E25" i="25"/>
  <c r="E24" i="26"/>
  <c r="E25" i="26"/>
  <c r="E20" i="30"/>
  <c r="E21" i="30"/>
  <c r="E22" i="30"/>
  <c r="E24" i="30"/>
  <c r="E25" i="30"/>
  <c r="E24" i="47" l="1"/>
  <c r="E25" i="47"/>
  <c r="E20" i="39"/>
  <c r="E21" i="39"/>
  <c r="E22" i="39"/>
  <c r="E24" i="39"/>
  <c r="E25" i="39"/>
  <c r="E24" i="54"/>
  <c r="E25" i="54"/>
  <c r="E20" i="53"/>
  <c r="E21" i="53"/>
  <c r="E22" i="53"/>
  <c r="E24" i="53"/>
  <c r="E25" i="53"/>
  <c r="E20" i="52"/>
  <c r="E21" i="52"/>
  <c r="E22" i="52"/>
  <c r="E24" i="52"/>
  <c r="E25" i="52"/>
  <c r="E20" i="51"/>
  <c r="E21" i="51"/>
  <c r="E22" i="51"/>
  <c r="E24" i="51"/>
  <c r="E25" i="51"/>
  <c r="E20" i="33"/>
  <c r="E21" i="33"/>
  <c r="E22" i="33"/>
  <c r="E24" i="33"/>
  <c r="E25" i="33"/>
  <c r="E20" i="32"/>
  <c r="E21" i="32"/>
  <c r="E22" i="32"/>
  <c r="E24" i="32"/>
  <c r="E25" i="32"/>
  <c r="E20" i="31"/>
  <c r="E21" i="31"/>
  <c r="E22" i="31"/>
  <c r="E24" i="31"/>
  <c r="E25" i="31"/>
  <c r="E25" i="40"/>
  <c r="E20" i="40"/>
  <c r="E21" i="40"/>
  <c r="E22" i="40"/>
  <c r="E24" i="40"/>
  <c r="E20" i="38"/>
  <c r="E21" i="38"/>
  <c r="E22" i="38"/>
  <c r="E24" i="38"/>
  <c r="E25" i="38"/>
  <c r="E20" i="37" l="1"/>
  <c r="E21" i="37"/>
  <c r="E22" i="37"/>
  <c r="E24" i="37"/>
  <c r="E25" i="37"/>
  <c r="D6" i="93"/>
  <c r="D7" i="93"/>
  <c r="D9" i="93"/>
  <c r="D10" i="93"/>
  <c r="D11" i="93"/>
  <c r="D13" i="93"/>
  <c r="D14" i="93"/>
  <c r="D16" i="93" s="1"/>
  <c r="D15" i="93"/>
  <c r="D17" i="93"/>
  <c r="D20" i="93"/>
  <c r="D6" i="92"/>
  <c r="D7" i="92"/>
  <c r="D9" i="92"/>
  <c r="D10" i="92"/>
  <c r="D11" i="92"/>
  <c r="D13" i="92"/>
  <c r="D14" i="92"/>
  <c r="D15" i="92"/>
  <c r="D17" i="92"/>
  <c r="E20" i="45"/>
  <c r="E21" i="45"/>
  <c r="E22" i="45"/>
  <c r="E24" i="45"/>
  <c r="E25" i="45"/>
  <c r="E20" i="44"/>
  <c r="E21" i="44"/>
  <c r="E22" i="44"/>
  <c r="E24" i="44"/>
  <c r="E25" i="44"/>
  <c r="D16" i="92" l="1"/>
  <c r="D12" i="93"/>
  <c r="D8" i="93"/>
  <c r="D8" i="92"/>
  <c r="D12" i="92"/>
  <c r="F45" i="89" l="1"/>
  <c r="F44" i="89"/>
  <c r="F43" i="89"/>
  <c r="F9" i="89"/>
  <c r="F8" i="89"/>
  <c r="F6" i="89"/>
  <c r="F42" i="88"/>
  <c r="F41" i="88"/>
  <c r="F40" i="88"/>
  <c r="F39" i="88"/>
  <c r="F38" i="88"/>
  <c r="F37" i="88"/>
  <c r="F36" i="88"/>
  <c r="F35" i="88"/>
  <c r="F34" i="88"/>
  <c r="F33" i="88"/>
  <c r="F32" i="88"/>
  <c r="F31" i="88"/>
  <c r="F30" i="88"/>
  <c r="F29" i="88"/>
  <c r="F28" i="88"/>
  <c r="F27" i="88"/>
  <c r="F26" i="88"/>
  <c r="F25" i="88"/>
  <c r="F24" i="88"/>
  <c r="F23" i="88"/>
  <c r="F22" i="88"/>
  <c r="F21" i="88"/>
  <c r="F20" i="88"/>
  <c r="F19" i="88"/>
  <c r="F18" i="88"/>
  <c r="F17" i="88"/>
  <c r="F16" i="88"/>
  <c r="F15" i="88"/>
  <c r="F14" i="88"/>
  <c r="F13" i="88"/>
  <c r="F12" i="88"/>
  <c r="F11" i="88"/>
  <c r="F10" i="88"/>
  <c r="F9" i="88"/>
  <c r="F8" i="88"/>
  <c r="F7" i="88"/>
  <c r="F6" i="88"/>
  <c r="F44" i="87"/>
  <c r="F43" i="87"/>
  <c r="F42" i="87"/>
  <c r="F41" i="87"/>
  <c r="F40" i="87"/>
  <c r="F39" i="87"/>
  <c r="F38" i="87"/>
  <c r="F37" i="87"/>
  <c r="F36" i="87"/>
  <c r="F35" i="87"/>
  <c r="F34" i="87"/>
  <c r="F33" i="87"/>
  <c r="F32" i="87"/>
  <c r="F31" i="87"/>
  <c r="F30" i="87"/>
  <c r="F29" i="87"/>
  <c r="F28" i="87"/>
  <c r="F27" i="87"/>
  <c r="F26" i="87"/>
  <c r="F25" i="87"/>
  <c r="F24" i="87"/>
  <c r="F23" i="87"/>
  <c r="F22" i="87"/>
  <c r="F21" i="87"/>
  <c r="F20" i="87"/>
  <c r="F19" i="87"/>
  <c r="F18" i="87"/>
  <c r="F17" i="87"/>
  <c r="F16" i="87"/>
  <c r="F15" i="87"/>
  <c r="F14" i="87"/>
  <c r="F13" i="87"/>
  <c r="F12" i="87"/>
  <c r="F11" i="87"/>
  <c r="F10" i="87"/>
  <c r="F9" i="87"/>
  <c r="F8" i="87"/>
  <c r="F7" i="87"/>
  <c r="F6" i="87"/>
  <c r="F9" i="86"/>
  <c r="F8" i="86"/>
  <c r="F6" i="86"/>
  <c r="F85" i="82"/>
  <c r="F84" i="82"/>
  <c r="F83" i="82"/>
  <c r="F82" i="82"/>
  <c r="F81" i="82"/>
  <c r="F80" i="82"/>
  <c r="F79" i="82"/>
  <c r="F78" i="82"/>
  <c r="F77" i="82"/>
  <c r="F76" i="82"/>
  <c r="F75" i="82"/>
  <c r="F74" i="82"/>
  <c r="F73" i="82"/>
  <c r="F72" i="82"/>
  <c r="F71" i="82"/>
  <c r="F70" i="82"/>
  <c r="F69" i="82"/>
  <c r="F68" i="82"/>
  <c r="F67" i="82"/>
  <c r="F66" i="82"/>
  <c r="F65" i="82"/>
  <c r="F64" i="82"/>
  <c r="F63" i="82"/>
  <c r="F62" i="82"/>
  <c r="F61" i="82"/>
  <c r="F60" i="82"/>
  <c r="F59" i="82"/>
  <c r="F58" i="82"/>
  <c r="F57" i="82"/>
  <c r="F56" i="82"/>
  <c r="F55" i="82"/>
  <c r="F54" i="82"/>
  <c r="F53" i="82"/>
  <c r="F52" i="82"/>
  <c r="F51" i="82"/>
  <c r="F50" i="82"/>
  <c r="F49" i="82"/>
  <c r="F48" i="82"/>
  <c r="F47" i="82"/>
  <c r="F46" i="82"/>
  <c r="F45" i="82"/>
  <c r="F44" i="82"/>
  <c r="F43" i="82"/>
  <c r="F42" i="82"/>
  <c r="F41" i="82"/>
  <c r="F40" i="82"/>
  <c r="F39" i="82"/>
  <c r="F38" i="82"/>
  <c r="F37" i="82"/>
  <c r="F36" i="82"/>
  <c r="F35" i="82"/>
  <c r="F34" i="82"/>
  <c r="F33" i="82"/>
  <c r="F32" i="82"/>
  <c r="F31" i="82"/>
  <c r="F30" i="82"/>
  <c r="F29" i="82"/>
  <c r="F28" i="82"/>
  <c r="F27" i="82"/>
  <c r="F26" i="82"/>
  <c r="F25" i="82"/>
  <c r="F24" i="82"/>
  <c r="F23" i="82"/>
  <c r="F22" i="82"/>
  <c r="F21" i="82"/>
  <c r="F20" i="82"/>
  <c r="F19" i="82"/>
  <c r="F18" i="82"/>
  <c r="F17" i="82"/>
  <c r="F16" i="82"/>
  <c r="F15" i="82"/>
  <c r="F14" i="82"/>
  <c r="F13" i="82"/>
  <c r="F12" i="82"/>
  <c r="F11" i="82"/>
  <c r="F10" i="82"/>
  <c r="F9" i="82"/>
  <c r="F8" i="82"/>
  <c r="F7" i="82"/>
  <c r="F6" i="82"/>
  <c r="F86" i="81"/>
  <c r="F85" i="81"/>
  <c r="F84" i="81"/>
  <c r="F83" i="81"/>
  <c r="F82" i="81"/>
  <c r="F81" i="81"/>
  <c r="F80" i="81"/>
  <c r="F79" i="81"/>
  <c r="F78" i="81"/>
  <c r="F77" i="81"/>
  <c r="F76" i="81"/>
  <c r="F75" i="81"/>
  <c r="F74" i="81"/>
  <c r="F73" i="81"/>
  <c r="F72" i="81"/>
  <c r="F71" i="81"/>
  <c r="F70" i="81"/>
  <c r="F69" i="81"/>
  <c r="F68" i="81"/>
  <c r="F67" i="81"/>
  <c r="F66" i="81"/>
  <c r="F65" i="81"/>
  <c r="F64" i="81"/>
  <c r="F63" i="81"/>
  <c r="F62" i="81"/>
  <c r="F61" i="81"/>
  <c r="F60" i="81"/>
  <c r="F59" i="81"/>
  <c r="F58" i="81"/>
  <c r="F57" i="81"/>
  <c r="F56" i="81"/>
  <c r="F55" i="81"/>
  <c r="F54" i="81"/>
  <c r="F53" i="81"/>
  <c r="F52" i="81"/>
  <c r="F51" i="81"/>
  <c r="F50" i="81"/>
  <c r="F49" i="81"/>
  <c r="F48" i="81"/>
  <c r="F47" i="81"/>
  <c r="F46" i="81"/>
  <c r="F45" i="81"/>
  <c r="F44" i="81"/>
  <c r="F43" i="81"/>
  <c r="F42" i="81"/>
  <c r="F41" i="81"/>
  <c r="F40" i="81"/>
  <c r="F39" i="81"/>
  <c r="F38" i="81"/>
  <c r="F37" i="81"/>
  <c r="F36" i="81"/>
  <c r="F35" i="81"/>
  <c r="F34" i="81"/>
  <c r="F32" i="81"/>
  <c r="F31" i="81"/>
  <c r="F30" i="81"/>
  <c r="F29" i="81"/>
  <c r="F28" i="81"/>
  <c r="F27" i="81"/>
  <c r="F26" i="81"/>
  <c r="F25" i="81"/>
  <c r="F24" i="81"/>
  <c r="F23" i="81"/>
  <c r="F22" i="81"/>
  <c r="F21" i="81"/>
  <c r="F20" i="81"/>
  <c r="F19" i="81"/>
  <c r="F18" i="81"/>
  <c r="F17" i="81"/>
  <c r="F16" i="81"/>
  <c r="F15" i="81"/>
  <c r="F14" i="81"/>
  <c r="F13" i="81"/>
  <c r="F12" i="81"/>
  <c r="F11" i="81"/>
  <c r="F10" i="81"/>
  <c r="F9" i="81"/>
  <c r="F8" i="81"/>
  <c r="F7" i="81"/>
  <c r="F6" i="81"/>
  <c r="F42" i="80"/>
  <c r="F41" i="80"/>
  <c r="F40" i="80"/>
  <c r="F39" i="80"/>
  <c r="F38" i="80"/>
  <c r="F37" i="80"/>
  <c r="F36" i="80"/>
  <c r="F35" i="80"/>
  <c r="F34" i="80"/>
  <c r="F32" i="80"/>
  <c r="F31" i="80"/>
  <c r="F30" i="80"/>
  <c r="F29" i="80"/>
  <c r="F28" i="80"/>
  <c r="F27" i="80"/>
  <c r="F26" i="80"/>
  <c r="F25" i="80"/>
  <c r="F24" i="80"/>
  <c r="F23" i="80"/>
  <c r="F22" i="80"/>
  <c r="F21" i="80"/>
  <c r="F20" i="80"/>
  <c r="F19" i="80"/>
  <c r="F18" i="80"/>
  <c r="F17" i="80"/>
  <c r="F16" i="80"/>
  <c r="F15" i="80"/>
  <c r="F14" i="80"/>
  <c r="F13" i="80"/>
  <c r="F12" i="80"/>
  <c r="F11" i="80"/>
  <c r="F10" i="80"/>
  <c r="F9" i="80"/>
  <c r="F8" i="80"/>
  <c r="F7" i="80"/>
  <c r="F6" i="80"/>
  <c r="F42" i="79"/>
  <c r="F41" i="79"/>
  <c r="F40" i="79"/>
  <c r="F39" i="79"/>
  <c r="F38" i="79"/>
  <c r="F37" i="79"/>
  <c r="F36" i="79"/>
  <c r="F35" i="79"/>
  <c r="F34" i="79"/>
  <c r="F33" i="79"/>
  <c r="F32" i="79"/>
  <c r="F31" i="79"/>
  <c r="F30" i="79"/>
  <c r="F29" i="79"/>
  <c r="F28" i="79"/>
  <c r="F27" i="79"/>
  <c r="F26" i="79"/>
  <c r="F25" i="79"/>
  <c r="F24" i="79"/>
  <c r="F23" i="79"/>
  <c r="F22" i="79"/>
  <c r="F21" i="79"/>
  <c r="F20" i="79"/>
  <c r="F19" i="79"/>
  <c r="F18" i="79"/>
  <c r="F17" i="79"/>
  <c r="F16" i="79"/>
  <c r="F15" i="79"/>
  <c r="F14" i="79"/>
  <c r="F13" i="79"/>
  <c r="F12" i="79"/>
  <c r="F11" i="79"/>
  <c r="F10" i="79"/>
  <c r="F9" i="79"/>
  <c r="F8" i="79"/>
  <c r="F7" i="79"/>
  <c r="F6" i="79"/>
  <c r="F34" i="66"/>
  <c r="F32" i="66"/>
  <c r="F31" i="66"/>
  <c r="F30" i="66"/>
  <c r="F29" i="66"/>
  <c r="F28" i="66"/>
  <c r="F27" i="66"/>
  <c r="F25" i="66"/>
  <c r="F24" i="66"/>
  <c r="F23" i="66"/>
  <c r="F22" i="66"/>
  <c r="F21" i="66"/>
  <c r="F20" i="66"/>
  <c r="F19" i="66"/>
  <c r="F18" i="66"/>
  <c r="F17" i="66"/>
  <c r="F16" i="66"/>
  <c r="F15" i="66"/>
  <c r="F14" i="66"/>
  <c r="F13" i="66"/>
  <c r="F12" i="66"/>
  <c r="F11" i="66"/>
  <c r="F10" i="66"/>
  <c r="F9" i="66"/>
  <c r="F8" i="66"/>
  <c r="F6" i="66"/>
  <c r="F90" i="65"/>
  <c r="F89" i="65"/>
  <c r="F88" i="65"/>
  <c r="F87" i="65"/>
  <c r="F85" i="65"/>
  <c r="F84" i="65"/>
  <c r="F83" i="65"/>
  <c r="F82" i="65"/>
  <c r="F81" i="65"/>
  <c r="F80" i="65"/>
  <c r="F79" i="65"/>
  <c r="F78" i="65"/>
  <c r="F76" i="65"/>
  <c r="F75" i="65"/>
  <c r="F73" i="65"/>
  <c r="F72" i="65"/>
  <c r="F71" i="65"/>
  <c r="F70" i="65"/>
  <c r="F68" i="65"/>
  <c r="F67" i="65"/>
  <c r="F66" i="65"/>
  <c r="F64" i="65"/>
  <c r="F63" i="65"/>
  <c r="F62" i="65"/>
  <c r="F61" i="65"/>
  <c r="F60" i="65"/>
  <c r="F59" i="65"/>
  <c r="F58" i="65"/>
  <c r="F56" i="65"/>
  <c r="F55" i="65"/>
  <c r="F54" i="65"/>
  <c r="F53" i="65"/>
  <c r="F52" i="65"/>
  <c r="F51" i="65"/>
  <c r="F50" i="65"/>
  <c r="F48" i="65"/>
  <c r="F47" i="65"/>
  <c r="F46" i="65"/>
  <c r="F45" i="65"/>
  <c r="F43" i="65"/>
  <c r="F42" i="65"/>
  <c r="F41" i="65"/>
  <c r="F40" i="65"/>
  <c r="F39" i="65"/>
  <c r="F37" i="65"/>
  <c r="F36" i="65"/>
  <c r="F34" i="65"/>
  <c r="F33" i="65"/>
  <c r="F32" i="65"/>
  <c r="F31" i="65"/>
  <c r="F30" i="65"/>
  <c r="F29" i="65"/>
  <c r="F28" i="65"/>
  <c r="F27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F8" i="65"/>
  <c r="F6" i="65"/>
  <c r="F15" i="64"/>
  <c r="F14" i="64"/>
  <c r="F13" i="64"/>
  <c r="F12" i="64"/>
  <c r="F11" i="64"/>
  <c r="F10" i="64"/>
  <c r="F9" i="64"/>
  <c r="F8" i="64"/>
  <c r="E22" i="54"/>
  <c r="E21" i="54"/>
  <c r="E20" i="54"/>
  <c r="E19" i="54"/>
  <c r="E18" i="54"/>
  <c r="E17" i="54"/>
  <c r="E16" i="54"/>
  <c r="E15" i="54"/>
  <c r="E14" i="54"/>
  <c r="E13" i="54"/>
  <c r="E12" i="54"/>
  <c r="E11" i="54"/>
  <c r="E10" i="54"/>
  <c r="E9" i="54"/>
  <c r="E8" i="54"/>
  <c r="E7" i="54"/>
  <c r="E6" i="54"/>
  <c r="E19" i="53"/>
  <c r="E18" i="53"/>
  <c r="E17" i="53"/>
  <c r="E16" i="53"/>
  <c r="E15" i="53"/>
  <c r="E14" i="53"/>
  <c r="E13" i="53"/>
  <c r="E12" i="53"/>
  <c r="E11" i="53"/>
  <c r="E10" i="53"/>
  <c r="E9" i="53"/>
  <c r="E8" i="53"/>
  <c r="E7" i="53"/>
  <c r="E6" i="53"/>
  <c r="E19" i="52"/>
  <c r="E18" i="52"/>
  <c r="E17" i="52"/>
  <c r="E16" i="52"/>
  <c r="E15" i="52"/>
  <c r="E14" i="52"/>
  <c r="E13" i="52"/>
  <c r="E12" i="52"/>
  <c r="E11" i="52"/>
  <c r="E10" i="52"/>
  <c r="E9" i="52"/>
  <c r="E8" i="52"/>
  <c r="E7" i="52"/>
  <c r="E6" i="52"/>
  <c r="E19" i="51"/>
  <c r="E18" i="51"/>
  <c r="E17" i="51"/>
  <c r="E16" i="51"/>
  <c r="E15" i="51"/>
  <c r="E14" i="51"/>
  <c r="E13" i="51"/>
  <c r="E12" i="51"/>
  <c r="E11" i="51"/>
  <c r="E10" i="51"/>
  <c r="E9" i="51"/>
  <c r="E8" i="51"/>
  <c r="E7" i="51"/>
  <c r="E6" i="51"/>
  <c r="E22" i="47"/>
  <c r="E21" i="47"/>
  <c r="E20" i="47"/>
  <c r="E19" i="47"/>
  <c r="E18" i="47"/>
  <c r="E17" i="47"/>
  <c r="E16" i="47"/>
  <c r="E15" i="47"/>
  <c r="E14" i="47"/>
  <c r="E13" i="47"/>
  <c r="E12" i="47"/>
  <c r="E11" i="47"/>
  <c r="E10" i="47"/>
  <c r="E9" i="47"/>
  <c r="E8" i="47"/>
  <c r="E7" i="47"/>
  <c r="E6" i="47"/>
  <c r="E25" i="46"/>
  <c r="E24" i="46"/>
  <c r="E22" i="46"/>
  <c r="E21" i="46"/>
  <c r="E20" i="46"/>
  <c r="E19" i="46"/>
  <c r="E18" i="46"/>
  <c r="E17" i="46"/>
  <c r="E16" i="46"/>
  <c r="E15" i="46"/>
  <c r="E14" i="46"/>
  <c r="E13" i="46"/>
  <c r="E12" i="46"/>
  <c r="E11" i="46"/>
  <c r="E10" i="46"/>
  <c r="E9" i="46"/>
  <c r="E8" i="46"/>
  <c r="E7" i="46"/>
  <c r="E6" i="46"/>
  <c r="E19" i="45"/>
  <c r="E18" i="45"/>
  <c r="E17" i="45"/>
  <c r="E16" i="45"/>
  <c r="E15" i="45"/>
  <c r="E14" i="45"/>
  <c r="E13" i="45"/>
  <c r="E12" i="45"/>
  <c r="E11" i="45"/>
  <c r="E10" i="45"/>
  <c r="E9" i="45"/>
  <c r="E8" i="45"/>
  <c r="E7" i="45"/>
  <c r="E6" i="45"/>
  <c r="E19" i="44"/>
  <c r="E18" i="44"/>
  <c r="E17" i="44"/>
  <c r="E16" i="44"/>
  <c r="E15" i="44"/>
  <c r="E14" i="44"/>
  <c r="E13" i="44"/>
  <c r="E12" i="44"/>
  <c r="E11" i="44"/>
  <c r="E10" i="44"/>
  <c r="E9" i="44"/>
  <c r="E8" i="44"/>
  <c r="E7" i="44"/>
  <c r="E6" i="44"/>
  <c r="E19" i="40"/>
  <c r="E18" i="40"/>
  <c r="E17" i="40"/>
  <c r="E16" i="40"/>
  <c r="E15" i="40"/>
  <c r="E14" i="40"/>
  <c r="E13" i="40"/>
  <c r="E12" i="40"/>
  <c r="E11" i="40"/>
  <c r="E10" i="40"/>
  <c r="E9" i="40"/>
  <c r="E8" i="40"/>
  <c r="E7" i="40"/>
  <c r="E6" i="40"/>
  <c r="E19" i="39"/>
  <c r="E18" i="39"/>
  <c r="E17" i="39"/>
  <c r="E16" i="39"/>
  <c r="E15" i="39"/>
  <c r="E14" i="39"/>
  <c r="E13" i="39"/>
  <c r="E12" i="39"/>
  <c r="E11" i="39"/>
  <c r="E10" i="39"/>
  <c r="E9" i="39"/>
  <c r="E8" i="39"/>
  <c r="E7" i="39"/>
  <c r="E6" i="39"/>
  <c r="E19" i="38"/>
  <c r="E18" i="38"/>
  <c r="E17" i="38"/>
  <c r="E16" i="38"/>
  <c r="E15" i="38"/>
  <c r="E14" i="38"/>
  <c r="E13" i="38"/>
  <c r="E12" i="38"/>
  <c r="E11" i="38"/>
  <c r="E10" i="38"/>
  <c r="E9" i="38"/>
  <c r="E8" i="38"/>
  <c r="E7" i="38"/>
  <c r="E6" i="38"/>
  <c r="E19" i="37"/>
  <c r="E18" i="37"/>
  <c r="E17" i="37"/>
  <c r="E16" i="37"/>
  <c r="E15" i="37"/>
  <c r="E14" i="37"/>
  <c r="E13" i="37"/>
  <c r="E12" i="37"/>
  <c r="E11" i="37"/>
  <c r="E10" i="37"/>
  <c r="E9" i="37"/>
  <c r="E8" i="37"/>
  <c r="E7" i="37"/>
  <c r="E6" i="37"/>
  <c r="E19" i="33"/>
  <c r="E18" i="33"/>
  <c r="E17" i="33"/>
  <c r="E16" i="33"/>
  <c r="E15" i="33"/>
  <c r="E14" i="33"/>
  <c r="E13" i="33"/>
  <c r="E12" i="33"/>
  <c r="E11" i="33"/>
  <c r="E10" i="33"/>
  <c r="E9" i="33"/>
  <c r="E8" i="33"/>
  <c r="E7" i="33"/>
  <c r="E6" i="33"/>
  <c r="E19" i="32"/>
  <c r="E18" i="32"/>
  <c r="E17" i="32"/>
  <c r="E16" i="32"/>
  <c r="E15" i="32"/>
  <c r="E14" i="32"/>
  <c r="E13" i="32"/>
  <c r="E12" i="32"/>
  <c r="E11" i="32"/>
  <c r="E10" i="32"/>
  <c r="E9" i="32"/>
  <c r="E8" i="32"/>
  <c r="E7" i="32"/>
  <c r="E6" i="32"/>
  <c r="E19" i="31"/>
  <c r="E18" i="31"/>
  <c r="E17" i="31"/>
  <c r="E16" i="31"/>
  <c r="E15" i="31"/>
  <c r="E14" i="31"/>
  <c r="E13" i="31"/>
  <c r="E12" i="31"/>
  <c r="E11" i="31"/>
  <c r="E10" i="31"/>
  <c r="E9" i="31"/>
  <c r="E8" i="31"/>
  <c r="E7" i="31"/>
  <c r="E6" i="31"/>
  <c r="E19" i="30"/>
  <c r="E18" i="30"/>
  <c r="E17" i="30"/>
  <c r="E16" i="30"/>
  <c r="E15" i="30"/>
  <c r="E14" i="30"/>
  <c r="E13" i="30"/>
  <c r="E12" i="30"/>
  <c r="E11" i="30"/>
  <c r="E10" i="30"/>
  <c r="E9" i="30"/>
  <c r="E8" i="30"/>
  <c r="E7" i="30"/>
  <c r="E6" i="30"/>
  <c r="E22" i="26"/>
  <c r="E21" i="26"/>
  <c r="E20" i="26"/>
  <c r="E19" i="26"/>
  <c r="E18" i="26"/>
  <c r="E17" i="26"/>
  <c r="E16" i="26"/>
  <c r="E15" i="26"/>
  <c r="E14" i="26"/>
  <c r="E13" i="26"/>
  <c r="E12" i="26"/>
  <c r="E11" i="26"/>
  <c r="E10" i="26"/>
  <c r="E9" i="26"/>
  <c r="E8" i="26"/>
  <c r="E7" i="26"/>
  <c r="E6" i="26"/>
  <c r="E22" i="25"/>
  <c r="E21" i="25"/>
  <c r="E20" i="25"/>
  <c r="E19" i="25"/>
  <c r="E18" i="25"/>
  <c r="E17" i="25"/>
  <c r="E16" i="25"/>
  <c r="E15" i="25"/>
  <c r="E14" i="25"/>
  <c r="E13" i="25"/>
  <c r="E12" i="25"/>
  <c r="E11" i="25"/>
  <c r="E10" i="25"/>
  <c r="E9" i="25"/>
  <c r="E8" i="25"/>
  <c r="E7" i="25"/>
  <c r="E6" i="25"/>
  <c r="E22" i="24"/>
  <c r="E21" i="24"/>
  <c r="E20" i="24"/>
  <c r="E19" i="24"/>
  <c r="E18" i="24"/>
  <c r="E17" i="24"/>
  <c r="E16" i="24"/>
  <c r="E15" i="24"/>
  <c r="E14" i="24"/>
  <c r="E13" i="24"/>
  <c r="E12" i="24"/>
  <c r="E11" i="24"/>
  <c r="E10" i="24"/>
  <c r="E9" i="24"/>
  <c r="E8" i="24"/>
  <c r="E7" i="24"/>
  <c r="E6" i="24"/>
  <c r="E25" i="23"/>
  <c r="E24" i="23"/>
  <c r="E22" i="23"/>
  <c r="E21" i="23"/>
  <c r="E20" i="23"/>
  <c r="E19" i="23"/>
  <c r="E18" i="23"/>
  <c r="E17" i="23"/>
  <c r="E16" i="23"/>
  <c r="E15" i="23"/>
  <c r="E14" i="23"/>
  <c r="E13" i="23"/>
  <c r="E12" i="23"/>
  <c r="E11" i="23"/>
  <c r="E10" i="23"/>
  <c r="E9" i="23"/>
  <c r="E8" i="23"/>
  <c r="E7" i="23"/>
  <c r="E6" i="23"/>
  <c r="E25" i="19"/>
  <c r="E24" i="19"/>
  <c r="E22" i="19"/>
  <c r="E21" i="19"/>
  <c r="E20" i="19"/>
  <c r="E19" i="19"/>
  <c r="E18" i="19"/>
  <c r="E17" i="19"/>
  <c r="E16" i="19"/>
  <c r="E15" i="19"/>
  <c r="E14" i="19"/>
  <c r="E13" i="19"/>
  <c r="E12" i="19"/>
  <c r="E11" i="19"/>
  <c r="E10" i="19"/>
  <c r="E9" i="19"/>
  <c r="E8" i="19"/>
  <c r="E7" i="19"/>
  <c r="E6" i="19"/>
  <c r="E8" i="18"/>
  <c r="E25" i="17"/>
  <c r="E24" i="17"/>
  <c r="E22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25" i="16"/>
  <c r="E24" i="16"/>
  <c r="E22" i="16"/>
  <c r="E21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6" i="16"/>
  <c r="F20" i="92"/>
</calcChain>
</file>

<file path=xl/sharedStrings.xml><?xml version="1.0" encoding="utf-8"?>
<sst xmlns="http://schemas.openxmlformats.org/spreadsheetml/2006/main" count="5798" uniqueCount="911">
  <si>
    <t>ÍNDEX EDUCACIÓ</t>
  </si>
  <si>
    <t>ÍNDICE EDUCACIÓN</t>
  </si>
  <si>
    <t>Total</t>
  </si>
  <si>
    <t>Homes</t>
  </si>
  <si>
    <t>%</t>
  </si>
  <si>
    <t>Dones</t>
  </si>
  <si>
    <t>Total València</t>
  </si>
  <si>
    <t>Diàriament, almenys 5 dies per setmana</t>
  </si>
  <si>
    <t>Totes les setmanes, però no diàriament</t>
  </si>
  <si>
    <t>Persones que han utilitzat Internet en els últims 3 mesos</t>
  </si>
  <si>
    <t>València</t>
  </si>
  <si>
    <t xml:space="preserve"> 1. Ciutat Vella</t>
  </si>
  <si>
    <t xml:space="preserve"> 2. l'Eixample</t>
  </si>
  <si>
    <t xml:space="preserve"> 3. Extramurs</t>
  </si>
  <si>
    <t xml:space="preserve"> 4. Campanar</t>
  </si>
  <si>
    <t xml:space="preserve"> 5. la Saïdia</t>
  </si>
  <si>
    <t xml:space="preserve"> 6. el Pla del Real</t>
  </si>
  <si>
    <t xml:space="preserve"> 7. l'Olivereta</t>
  </si>
  <si>
    <t xml:space="preserve"> 8. Patraix</t>
  </si>
  <si>
    <t xml:space="preserve"> 9. Jesús</t>
  </si>
  <si>
    <t>10. Quatre Carreres</t>
  </si>
  <si>
    <t>11. Poblats Marítims</t>
  </si>
  <si>
    <t>12. Camins al Grau</t>
  </si>
  <si>
    <t>13. Algirós</t>
  </si>
  <si>
    <t>14. Benimaclet</t>
  </si>
  <si>
    <t>15. Rascanya</t>
  </si>
  <si>
    <t>16. Benicalap</t>
  </si>
  <si>
    <t>17. Pobles del Nord</t>
  </si>
  <si>
    <t>18. Pobles de l'Oest</t>
  </si>
  <si>
    <t>19. Pobles del Sud</t>
  </si>
  <si>
    <t>Nota: Dades provisionals d´inici de curs. No s'hi han inclòs els centres que cursen plans d'estudis estrangers.</t>
  </si>
  <si>
    <t>-</t>
  </si>
  <si>
    <t>Alumnat avaluat</t>
  </si>
  <si>
    <t>Percentatge que promociona</t>
  </si>
  <si>
    <t>4t ESO</t>
  </si>
  <si>
    <t>Centres Públics</t>
  </si>
  <si>
    <t>Centres Privats</t>
  </si>
  <si>
    <t>2n Batxillerat</t>
  </si>
  <si>
    <t>2n CFGM</t>
  </si>
  <si>
    <t>2n CFGS</t>
  </si>
  <si>
    <t>% Dones</t>
  </si>
  <si>
    <t>Universitat de València</t>
  </si>
  <si>
    <t>Universitat Politècnica de València</t>
  </si>
  <si>
    <t>Infantil exclusivament</t>
  </si>
  <si>
    <t>Primària exclusivament</t>
  </si>
  <si>
    <t>Infantil i Primària</t>
  </si>
  <si>
    <t>Secundària Obligatòria</t>
  </si>
  <si>
    <t>Secundària Obligatòria i Batxillerat o FP</t>
  </si>
  <si>
    <t>Batxillerat exclusivament</t>
  </si>
  <si>
    <t>Altres possibilitats</t>
  </si>
  <si>
    <t>Total Públic</t>
  </si>
  <si>
    <t>Primària i Secundària Obligatòria</t>
  </si>
  <si>
    <t>Total Privat</t>
  </si>
  <si>
    <t>Francés</t>
  </si>
  <si>
    <t>Portugués</t>
  </si>
  <si>
    <t>Amb càtedra</t>
  </si>
  <si>
    <t>Titular</t>
  </si>
  <si>
    <t>Conservatori Professional n. 2</t>
  </si>
  <si>
    <t>Conservatori Municipal "José Iturbi"</t>
  </si>
  <si>
    <t>Altres</t>
  </si>
  <si>
    <t>Professorat especialista</t>
  </si>
  <si>
    <t>Nota: Dades provisionals.</t>
  </si>
  <si>
    <t>Alumnat matriculat</t>
  </si>
  <si>
    <t>Pedagogia de la dansa</t>
  </si>
  <si>
    <t>Coreografia i tècniques d'interpretació</t>
  </si>
  <si>
    <t>Alumnat graduat</t>
  </si>
  <si>
    <t>Grau Elemental</t>
  </si>
  <si>
    <t>Direcció d'escena</t>
  </si>
  <si>
    <t>Escenografia</t>
  </si>
  <si>
    <t>Cicles Formatius de Grau Superior</t>
  </si>
  <si>
    <t>Estudis Superiors de Disseny</t>
  </si>
  <si>
    <t>Professorat Escola d'Art i Superior de Disseny</t>
  </si>
  <si>
    <t>Alumnat</t>
  </si>
  <si>
    <t>Xiquets</t>
  </si>
  <si>
    <t>Xiquetes</t>
  </si>
  <si>
    <t>Esgrima</t>
  </si>
  <si>
    <t>Voleibol</t>
  </si>
  <si>
    <t>Waterpolo</t>
  </si>
  <si>
    <t>ESTATAL</t>
  </si>
  <si>
    <t>Curs 2019/20</t>
  </si>
  <si>
    <t>Alumnat matriculat curs 2019/20</t>
  </si>
  <si>
    <t>Alumnat graduat curs 2019/20</t>
  </si>
  <si>
    <t>Alumnat graduat curs 2018/19</t>
  </si>
  <si>
    <t>22. Conservatori Professional de Dansa. Cursos 2019/2020 - 2022/2023.</t>
  </si>
  <si>
    <t>22. Conservatorio Profesional de Danza. Cursos 2019/2020 - 2022/2023.</t>
  </si>
  <si>
    <t>15. Evolució alumnat matriculat a la Universitat de València i a la Universitat Politècnica de València. 2019-2022</t>
  </si>
  <si>
    <t>27. Població de 16 o més anys per nivell de formació aconseguida i per sexe. 2022</t>
  </si>
  <si>
    <t>28. Població major de 18 anys per titulació en el municipi de València. 2022</t>
  </si>
  <si>
    <t>30. Dones analfabetes per grup d'edat. 2022</t>
  </si>
  <si>
    <t>26. Escuelas Deportivas Municipales. Alumnado por deporte y sexo. Cursos 2019/2020 - 2022/2023</t>
  </si>
  <si>
    <t>24. Escuela de Arte y Superior de Diseño. Alumnado. Cursos 2019/2020 - 2022/2023</t>
  </si>
  <si>
    <t>25. Escuela de Arte y Superior de Diseño. Profesorado. Cursos 2019/2020 - 2022/2023</t>
  </si>
  <si>
    <t>30. Mujeres analfabetas por grupo de edad. 2022</t>
  </si>
  <si>
    <t>27. Población de 16 o más años por nivel de formación conseguido y por sexo. 2022</t>
  </si>
  <si>
    <t>16. Evolució alumnat graduat a la Universitat de València i a la Universitat Politècnica de València. 2019-2022</t>
  </si>
  <si>
    <t>Curs 2019/2020</t>
  </si>
  <si>
    <t>Curs 2020/2021</t>
  </si>
  <si>
    <t>Curs 2021/2022</t>
  </si>
  <si>
    <t>18. Evolució professorat Universitat de València per sexe i categoria. 2019-2022</t>
  </si>
  <si>
    <t>Alumnat que ha finalitzat estudis curs 2019/20</t>
  </si>
  <si>
    <t>Professorat curs 2019/20</t>
  </si>
  <si>
    <t>19. Escola Oficial d'Idiomes de València (EOI). Alumnat i professorat. Curs 2022/2023</t>
  </si>
  <si>
    <t>20. Conservatoris de música. Cursos 2019/2020 - 2022/2023</t>
  </si>
  <si>
    <t>Professorat curs 19/20</t>
  </si>
  <si>
    <t>Professorat curs 20/21</t>
  </si>
  <si>
    <t>Professorat curs 21/22</t>
  </si>
  <si>
    <t>Professorat curs 22/23</t>
  </si>
  <si>
    <t>28. Población mayor de 18 años por titulación en el municipio de València. 2022</t>
  </si>
  <si>
    <t>Primer</t>
  </si>
  <si>
    <t>Segon</t>
  </si>
  <si>
    <t>Nivell Avançat</t>
  </si>
  <si>
    <t>Alemany</t>
  </si>
  <si>
    <t>Anglés</t>
  </si>
  <si>
    <t>Árab</t>
  </si>
  <si>
    <t>Rus</t>
  </si>
  <si>
    <t>Xinés</t>
  </si>
  <si>
    <t>Castellà</t>
  </si>
  <si>
    <t>Valencià</t>
  </si>
  <si>
    <t>Nivell C1</t>
  </si>
  <si>
    <t>Nivell C2</t>
  </si>
  <si>
    <t>Activitat Física de Base(1)</t>
  </si>
  <si>
    <t>Atletisme</t>
  </si>
  <si>
    <t>Bàdminton</t>
  </si>
  <si>
    <t>Bàsquet</t>
  </si>
  <si>
    <t>Escacs</t>
  </si>
  <si>
    <t>Esports adaptats</t>
  </si>
  <si>
    <t>Futbol Femení</t>
  </si>
  <si>
    <t>Futbol-sala</t>
  </si>
  <si>
    <t>Gimnàstica</t>
  </si>
  <si>
    <t>Handbol</t>
  </si>
  <si>
    <t>Hoquei</t>
  </si>
  <si>
    <t>Triatló</t>
  </si>
  <si>
    <t>Població analfabeta</t>
  </si>
  <si>
    <t>Estudis primaris incomplets</t>
  </si>
  <si>
    <t>Educació primària</t>
  </si>
  <si>
    <t>Primera etapa d'educació secundària i similar</t>
  </si>
  <si>
    <t>Segona etapa d'educació secundària amb orientació professional (inclou educació postsecundària no superior)</t>
  </si>
  <si>
    <t>Educació superior</t>
  </si>
  <si>
    <t>Total Població</t>
  </si>
  <si>
    <t>Analfabetes</t>
  </si>
  <si>
    <t>16-64 anys</t>
  </si>
  <si>
    <t>Nota: En aquest apartat no s'inclouen els centres adscrits.</t>
  </si>
  <si>
    <t>Facultat de Filologia, Traducció i Comunicació</t>
  </si>
  <si>
    <t xml:space="preserve">Grau en Comunicació Audiovisual </t>
  </si>
  <si>
    <t>Grau en Estudis Anglesos</t>
  </si>
  <si>
    <t>Grau en Estudis Hispànics</t>
  </si>
  <si>
    <t>Grau en Filologia Catalana</t>
  </si>
  <si>
    <t>Grau en Filologia Clàssica</t>
  </si>
  <si>
    <t>Grau en Llengües Modernes i les seues Literatures</t>
  </si>
  <si>
    <t>Grau en Periodisme</t>
  </si>
  <si>
    <t>Grau en Geografia i Medi Ambient</t>
  </si>
  <si>
    <t>Grau en Història</t>
  </si>
  <si>
    <t>Grau en Història de l'Art</t>
  </si>
  <si>
    <t>Grau en Informació i Documentació</t>
  </si>
  <si>
    <t>Facultat de Ciències de l'Activitat Física i l'Esport</t>
  </si>
  <si>
    <t>Grau en Ciències de l'Activitat Física i l'Esport</t>
  </si>
  <si>
    <t xml:space="preserve">Facultat de Medicina i Odontologia </t>
  </si>
  <si>
    <t>Grau en Medicina</t>
  </si>
  <si>
    <t>Grau en Odontologia</t>
  </si>
  <si>
    <t xml:space="preserve">Facultat de Psicologia </t>
  </si>
  <si>
    <t>Grau en Logopèdia</t>
  </si>
  <si>
    <t>Grau en Psicologia</t>
  </si>
  <si>
    <t xml:space="preserve">Facultat de Farmàcia </t>
  </si>
  <si>
    <t>Grau en Ciència i Tecnologia dels Aliments</t>
  </si>
  <si>
    <t>Grau en Farmàcia</t>
  </si>
  <si>
    <t>Grau en Nutrició Humana i Dietètica</t>
  </si>
  <si>
    <t>Facultat de Ciències Biològiques</t>
  </si>
  <si>
    <t>Grau en Biologia</t>
  </si>
  <si>
    <t>Grau en Bioquímica i Ciències Biomèdiques</t>
  </si>
  <si>
    <t>Grau en Ciències Ambientals</t>
  </si>
  <si>
    <t>Grau en Matemàtiques</t>
  </si>
  <si>
    <t>Facultat de Física</t>
  </si>
  <si>
    <t>Grau en Física</t>
  </si>
  <si>
    <t>Grau en Òptica i Optometria</t>
  </si>
  <si>
    <t xml:space="preserve">Facultat de Química </t>
  </si>
  <si>
    <t>Grau en Química</t>
  </si>
  <si>
    <t>Grau en Educació Social</t>
  </si>
  <si>
    <t>Grau en Filosofia</t>
  </si>
  <si>
    <t>Grau en Pedagogia</t>
  </si>
  <si>
    <t>Llic. Humanitats</t>
  </si>
  <si>
    <t>Grau en Enginyeria Electrònica de Telecomunicació</t>
  </si>
  <si>
    <t>Grau en Enginyeria Electrònica Industrial</t>
  </si>
  <si>
    <t>Grau en Enginyeria Informàtica</t>
  </si>
  <si>
    <t>Grau en Enginyeria Multimèdia</t>
  </si>
  <si>
    <t>Grau en Enginyeria Química</t>
  </si>
  <si>
    <t>Grau en Enginyeria Telemàtica</t>
  </si>
  <si>
    <t>Facultat de Magisteri</t>
  </si>
  <si>
    <t>Grau en Educació Infantil</t>
  </si>
  <si>
    <t>Grau en Educació Primària</t>
  </si>
  <si>
    <t xml:space="preserve">Facultat de Fisioteràpia </t>
  </si>
  <si>
    <t>Grau en Fisioteràpia</t>
  </si>
  <si>
    <t xml:space="preserve">Facultat d'Infermeria i Podologia </t>
  </si>
  <si>
    <t>Grau en Infermeria</t>
  </si>
  <si>
    <t>Grau en Podologia</t>
  </si>
  <si>
    <t xml:space="preserve">Facultat de Ciències Socials </t>
  </si>
  <si>
    <t>Grau en Relacions Laborals i Recursos Humans</t>
  </si>
  <si>
    <t>Grau en Sociologia</t>
  </si>
  <si>
    <t>Grau en Treball Social</t>
  </si>
  <si>
    <t>Grau en Criminologia</t>
  </si>
  <si>
    <t>Grau en Dret</t>
  </si>
  <si>
    <t>Grau en Dret + Criminologia</t>
  </si>
  <si>
    <t xml:space="preserve">Facultat d'Economia </t>
  </si>
  <si>
    <t>Grau en Administració i Direcció d'Empreses</t>
  </si>
  <si>
    <t>Grau en Economia</t>
  </si>
  <si>
    <t>Grau en Finances i Comptabilitat</t>
  </si>
  <si>
    <t>Grau en Negocis Internacionals</t>
  </si>
  <si>
    <t>Grau en Turisme</t>
  </si>
  <si>
    <t>Grau en Enginyeria Mecànica</t>
  </si>
  <si>
    <t>Grau en Enginyeria Elèctrica</t>
  </si>
  <si>
    <t>Grau en Enginyeria Aeroespacial</t>
  </si>
  <si>
    <t>Grau en Enginyeria Electrònica Industrial i Automàtica</t>
  </si>
  <si>
    <t>Grau en Biotecnologia</t>
  </si>
  <si>
    <t>Grau en Conservació i Restauració de Béns Culturals</t>
  </si>
  <si>
    <t>Grau en Enginyeria Civil</t>
  </si>
  <si>
    <t>Grau en Enginyeria d'Obres Públiques</t>
  </si>
  <si>
    <t>Grau en Enginyeria Geomàtica i Topografia</t>
  </si>
  <si>
    <t>Grau en Enginyeria d'Organització Industrial</t>
  </si>
  <si>
    <t>Grau en Enginyeria en Tecnologies Industrials</t>
  </si>
  <si>
    <t>Grau en Enginyeria de l'Energia</t>
  </si>
  <si>
    <t xml:space="preserve">Grau en Gestió i Administració Pública </t>
  </si>
  <si>
    <t>Grau en Enginyeria Biomèdica</t>
  </si>
  <si>
    <t>Facultat Administració i Direcció Empreses</t>
  </si>
  <si>
    <t>Grau en Fonaments de l'Arquitectura</t>
  </si>
  <si>
    <t>Grau en Ciències Polítiques i de l'Administració Pública</t>
  </si>
  <si>
    <t>Grau en Arquitectura Tècnica</t>
  </si>
  <si>
    <t>Grau en Gestió i Administració Pública</t>
  </si>
  <si>
    <t>Grau en Enginyeria en Disseny Ind. i Desenvolupament de Productes</t>
  </si>
  <si>
    <t>Grau en Arquitectura</t>
  </si>
  <si>
    <t>Grado en Ciencia y Tecnología de los Alimentos</t>
  </si>
  <si>
    <t>Grado en Ingeniería Informática</t>
  </si>
  <si>
    <t>Grado en Ingeniería Química</t>
  </si>
  <si>
    <t>Grado en Administración y Dirección de Empresas</t>
  </si>
  <si>
    <t>E.T.S. de Arquitectura</t>
  </si>
  <si>
    <t>Grado en Fundamentos de la Arquitectura</t>
  </si>
  <si>
    <t>E.T.S. de Ingeniería de Edificación</t>
  </si>
  <si>
    <t xml:space="preserve">E.T.S. de Ingenieria Informática </t>
  </si>
  <si>
    <t>E.T.S. de Ingeniería del Diseño</t>
  </si>
  <si>
    <t>Grado en Ingeniería Eléctrica</t>
  </si>
  <si>
    <t>Grado en Ingeniería Mecánica</t>
  </si>
  <si>
    <t>Grado en Ingeniería Electrónica Industrial y Automática</t>
  </si>
  <si>
    <t>Grado en Ingeniería en Diseño Ind. y Desarrollo de Productos</t>
  </si>
  <si>
    <t>E.T.S.I. Agronómica y del Medio Natural</t>
  </si>
  <si>
    <t>Grado en Biotecnología</t>
  </si>
  <si>
    <t>Grado en Ingeniería Forestal y del Medio Natural</t>
  </si>
  <si>
    <t>Grado en Ingeniería Agroalimentaria y del Medio Rural</t>
  </si>
  <si>
    <t>Facultad de Bellas Artes</t>
  </si>
  <si>
    <t>Grado en Bellas Artes</t>
  </si>
  <si>
    <t>Grado en Conservación y Restauración de Bienes Culturales</t>
  </si>
  <si>
    <t>E.T.S.I. Caminos, Canales y Puertos</t>
  </si>
  <si>
    <t>Grado en Ingeniería de Obras Públicas</t>
  </si>
  <si>
    <t>Grado en Ingeniería Civil</t>
  </si>
  <si>
    <t>E.T.S.I. de Telecomunicación</t>
  </si>
  <si>
    <t>Grado en Ingeniería Geomática y Topografía</t>
  </si>
  <si>
    <t>E.T.S.I. Industriales</t>
  </si>
  <si>
    <t>Grado en Ingeniería Biomédica</t>
  </si>
  <si>
    <t>Grado en Ingeniería de Organización Industrial</t>
  </si>
  <si>
    <t>Grado en Ingeniería en Tecnologías Industriales</t>
  </si>
  <si>
    <t>Facultad Administración y Dirección Empresas</t>
  </si>
  <si>
    <t>Grado en Arquitectura</t>
  </si>
  <si>
    <t>Grado en Arquitectura Técnica</t>
  </si>
  <si>
    <t>Grado Ingeniería Aeroespacial</t>
  </si>
  <si>
    <t>Grado en Ingeniería de Tecnologías y Servicios de Telecomunicación</t>
  </si>
  <si>
    <t>Grado en Ingeniería de la Energia</t>
  </si>
  <si>
    <t>Grado en Gestión y Administración Pública</t>
  </si>
  <si>
    <t>Alemán</t>
  </si>
  <si>
    <t>Inglés</t>
  </si>
  <si>
    <t>Inglés a distancia</t>
  </si>
  <si>
    <t>Árabe</t>
  </si>
  <si>
    <t>Italiano</t>
  </si>
  <si>
    <t>Ruso</t>
  </si>
  <si>
    <t>Chino</t>
  </si>
  <si>
    <t>Castellano</t>
  </si>
  <si>
    <t>Valenciano</t>
  </si>
  <si>
    <t>Euskera</t>
  </si>
  <si>
    <t>Griego</t>
  </si>
  <si>
    <t>Japonés</t>
  </si>
  <si>
    <t>Nivell Básic (A2)</t>
  </si>
  <si>
    <t>Nivell Intermedi (B1)</t>
  </si>
  <si>
    <t>Nivell Avançat (B2)</t>
  </si>
  <si>
    <t>Contractat laboral</t>
  </si>
  <si>
    <t>Nota: En este apartado no se incluyen los centros adscritos.</t>
  </si>
  <si>
    <t>Grau en Traducció i Mediació Interllingüística</t>
  </si>
  <si>
    <t>Facultat de Geografia i Història</t>
  </si>
  <si>
    <t>Formació per a la Qualificació Específica en Geografía i Història (títol propi)</t>
  </si>
  <si>
    <t>Doble Grau Farmàcia-Nutrició Humana i Dietética</t>
  </si>
  <si>
    <t>Grau en Ciències Gastronòmiques</t>
  </si>
  <si>
    <t>Grau en Farmacia</t>
  </si>
  <si>
    <t>Facultat de Ciències Matemàtiques</t>
  </si>
  <si>
    <t>Grau en Sociologia + C. Polítiques i de l'Adm. Publica</t>
  </si>
  <si>
    <t xml:space="preserve">Escola Tècnica Superior d'Enginyeria </t>
  </si>
  <si>
    <t>Grau en Ciència de Dades</t>
  </si>
  <si>
    <t xml:space="preserve">Facultat de Filosofia i Ciències de l'Educació </t>
  </si>
  <si>
    <t xml:space="preserve">Facultat de Dret </t>
  </si>
  <si>
    <t>Grau en Dret + C. Polítiques i de l'Adm. Pública</t>
  </si>
  <si>
    <t xml:space="preserve">Grau en Sociologia + C. Polítiques i de l'Adm. Pública </t>
  </si>
  <si>
    <t>Grau en C. Polítiques i de l'Adm. Pública</t>
  </si>
  <si>
    <t>Grau en Negocis Internacionals / International Business</t>
  </si>
  <si>
    <t>Doble grau en Turisme i Administració i Direcció d'Empreses</t>
  </si>
  <si>
    <t>Grau en Inteligència i Analítica de Negocis</t>
  </si>
  <si>
    <t>Doble Grau en Administració i Direcció d'Empreses i Dret</t>
  </si>
  <si>
    <t>ETS d'Arquitectura</t>
  </si>
  <si>
    <t>ETS d'Enginyeria d'Edificació</t>
  </si>
  <si>
    <t>ETS d'Enginyeria Informàtica</t>
  </si>
  <si>
    <t>Grau en Ciències de Dades</t>
  </si>
  <si>
    <t>ETS d'Enginyeria del Disseny</t>
  </si>
  <si>
    <t>ETSE Agronòmica i del Medi Natural</t>
  </si>
  <si>
    <t>Grau en Enginyeria Forestal i del Medi Natural</t>
  </si>
  <si>
    <t>Grau en Enginyeria Agroalimentària i del Medi Rural</t>
  </si>
  <si>
    <t>Facultat de Belles Arts</t>
  </si>
  <si>
    <t>Grau en Belles Arts</t>
  </si>
  <si>
    <t>Grau en Diseny i Tecnologíes Creatives</t>
  </si>
  <si>
    <t>ETSE Camins, Canals i Ports</t>
  </si>
  <si>
    <t>ETSE de Telecomunicació</t>
  </si>
  <si>
    <t>Grau en Enginyeria de Tecnologies i Servicis de Telecomunicació</t>
  </si>
  <si>
    <t>Grau en Tecnologia Digital i Multimèdia</t>
  </si>
  <si>
    <t>ETSE Geodèsica, Cartogràfica i Topogràfica</t>
  </si>
  <si>
    <t>ETSE Industrials</t>
  </si>
  <si>
    <t xml:space="preserve">Grau en Arquitectura </t>
  </si>
  <si>
    <t>Grau en Enginyeria Geomática i Topografia</t>
  </si>
  <si>
    <t>Grau en Administració i Direcció Empreses</t>
  </si>
  <si>
    <t>Grau en Conservació i Restauració de Bens Culturals</t>
  </si>
  <si>
    <t>Font: Conselleria d'Educació, Investigació, Cultura i Esport. Oficina d'Estadística. Ajuntament de València.</t>
  </si>
  <si>
    <t>Doble Grau en Física i Matemàtiques</t>
  </si>
  <si>
    <t>Doble Grau en Física i Química</t>
  </si>
  <si>
    <t>Font: Servei d'Anàlisi i Planificació. Universitat de València.</t>
  </si>
  <si>
    <t>Nota: No s'hi inclou l'alumnat de l'Escola Politècnica Superior d'Alcoi ni de l'Escola Politècnica Superior de Gandia.</t>
  </si>
  <si>
    <t>Font: Servei d'Estudis i Planificació. Universitat Politècnica de València.</t>
  </si>
  <si>
    <t>Doble Grau en Farmàcia / Nutrició Humana i Dietètica</t>
  </si>
  <si>
    <t>Grau en Sociologia + CC. Polítiques i de l'Adm. Publica</t>
  </si>
  <si>
    <t>Grau en Dret + CC. Polítiques i de l'Adm. Pública</t>
  </si>
  <si>
    <t>Doble Grau en Turisme i Administració i Direcció d'Empreses</t>
  </si>
  <si>
    <t>Anglés a distància</t>
  </si>
  <si>
    <t>Àrab</t>
  </si>
  <si>
    <t>Italià</t>
  </si>
  <si>
    <t>Basc</t>
  </si>
  <si>
    <t>Grec</t>
  </si>
  <si>
    <t>Finés</t>
  </si>
  <si>
    <t>Neerlandés</t>
  </si>
  <si>
    <t>Polonés</t>
  </si>
  <si>
    <t>Nivell Bàsic (A2)</t>
  </si>
  <si>
    <t xml:space="preserve">Font: Servici d'Avaluació i Estudis. Conselleria d'Educació, Cultura i Esport. </t>
  </si>
  <si>
    <t>Professorat Emèrit</t>
  </si>
  <si>
    <t>Amb Càtedra Universitària</t>
  </si>
  <si>
    <t>Amb Càtedra d'Escola Universitària</t>
  </si>
  <si>
    <t>Titular d'Universitat</t>
  </si>
  <si>
    <t>Titular d'Escola Universitària</t>
  </si>
  <si>
    <t>Professorat "Contractat doctor"</t>
  </si>
  <si>
    <t>Professorat "Ajudant doctor"</t>
  </si>
  <si>
    <t>Professorat "Associat"</t>
  </si>
  <si>
    <t xml:space="preserve">Grau en Disseny Arquitectònic d'Interiors </t>
  </si>
  <si>
    <t>Grau en Enginyeria Física</t>
  </si>
  <si>
    <t>Programa de Garantia Social</t>
  </si>
  <si>
    <t>FPB i Cicles Formatius exclusivament</t>
  </si>
  <si>
    <t xml:space="preserve">Nota: Inclou els Tècnics Superiors d'Educació Infantil. Dades definitives. </t>
  </si>
  <si>
    <t xml:space="preserve">Font: Servici d'Avaluació i Estudis. Conselleria d'Educació, Investigació, Cultura i Esport. </t>
  </si>
  <si>
    <t xml:space="preserve">Preesport (2) </t>
  </si>
  <si>
    <t>Karate</t>
  </si>
  <si>
    <t>Pilota (Frontenis)</t>
  </si>
  <si>
    <t>Tennis de Taula</t>
  </si>
  <si>
    <t>Rugby</t>
  </si>
  <si>
    <t>Nota: (1) Alumnat de 4 i 5 anys (Etapa Infantil).  (2) Alumnat de 6 i 7 anys (Etapa Primària, primer cicle).</t>
  </si>
  <si>
    <t>Font: Fundació Esportiva Municipal. Ajuntament de València.</t>
  </si>
  <si>
    <t>Colpbol</t>
  </si>
  <si>
    <t>Rugbi</t>
  </si>
  <si>
    <t>Activitat Física de Base (1)</t>
  </si>
  <si>
    <t>Rem</t>
  </si>
  <si>
    <t>Esports adaptats (-)</t>
  </si>
  <si>
    <t>Curs 2018/2019</t>
  </si>
  <si>
    <t>Grau en Informàtica Industrial i Robòtica</t>
  </si>
  <si>
    <t>Grau en Gestió del Transport i la Logística</t>
  </si>
  <si>
    <t>&lt; Primaris</t>
  </si>
  <si>
    <t>Primaris</t>
  </si>
  <si>
    <t>Secundaria i Superior</t>
  </si>
  <si>
    <t>Total Población</t>
  </si>
  <si>
    <t>Mujeres</t>
  </si>
  <si>
    <t>Hombres</t>
  </si>
  <si>
    <t>Frecuencia de uso</t>
  </si>
  <si>
    <t>Todas las semanas, pero no diariamente</t>
  </si>
  <si>
    <t>% Mujeres</t>
  </si>
  <si>
    <t>Centros Públicos</t>
  </si>
  <si>
    <t>Centros Privados</t>
  </si>
  <si>
    <t>Alumnado evaluado</t>
  </si>
  <si>
    <t>Porcentaje que promociona</t>
  </si>
  <si>
    <t>Nota: Datos provisionales de inicio de curso. No se han incluído los centros que cursan planes de estudios extranjeros.</t>
  </si>
  <si>
    <t>Personas que han utilizado Internet en los últimos 3 meses</t>
  </si>
  <si>
    <t>Fuente: Consejería de Educación, Investigación, Cultura y Deporte. Oficina de Estadística. Ayuntamiento de València.</t>
  </si>
  <si>
    <t>Fuente: Servicio de Estudios y Planificación. Universidad Politécnica de València.</t>
  </si>
  <si>
    <t>Nota: A aquest apartat no s'inclouen els centres adscrits.</t>
  </si>
  <si>
    <t>Fuente: Servicio de Análisis y Planificación. Universidad de València.</t>
  </si>
  <si>
    <t>Facultad de Filología, Traducción y Comunicación</t>
  </si>
  <si>
    <t xml:space="preserve">Grado en Comunicación Audiovisual </t>
  </si>
  <si>
    <t>Grado en Estudios Ingleses</t>
  </si>
  <si>
    <t>Grado en Estudios Hispánicos</t>
  </si>
  <si>
    <t>Grado en Filología Catalana</t>
  </si>
  <si>
    <t>Grado en Filología Clásica</t>
  </si>
  <si>
    <t>Grado en Lenguas Modernas y sus Literaturas</t>
  </si>
  <si>
    <t>Grado en Periodismo</t>
  </si>
  <si>
    <t>Grado en Traducción y Mediación Interlingüística</t>
  </si>
  <si>
    <t xml:space="preserve">Facultad de Geografía e Historia </t>
  </si>
  <si>
    <t>Grado en Geografía y Medio Ambiente</t>
  </si>
  <si>
    <t>Grado en Historia</t>
  </si>
  <si>
    <t>Grado en Historia del Arte</t>
  </si>
  <si>
    <t>Grado en Información y Documentación</t>
  </si>
  <si>
    <t>Formación para la Cualificación Específica en Geografía e Historia (título propio)</t>
  </si>
  <si>
    <t>Facultad de Ciencias de la Actividad Física y el Deporte</t>
  </si>
  <si>
    <t>Grado en Ciencias de la Actividad Física y el Deporte</t>
  </si>
  <si>
    <t xml:space="preserve">Facultad de Medicina y Odontología </t>
  </si>
  <si>
    <t>Grado en Medicina</t>
  </si>
  <si>
    <t>Grado en Odontología</t>
  </si>
  <si>
    <t xml:space="preserve">Facultad de Psicología </t>
  </si>
  <si>
    <t>Grado en Logopedia</t>
  </si>
  <si>
    <t>Grado en Psicología</t>
  </si>
  <si>
    <t xml:space="preserve">Facultad de Farmacia </t>
  </si>
  <si>
    <t>Doble Grado Farmacia-Nutrición Humana y Dietética</t>
  </si>
  <si>
    <t>Grado en Ciencias Gastronómicas</t>
  </si>
  <si>
    <t>Grado en Farmacia</t>
  </si>
  <si>
    <t>Grado en Nutrición Humana y Dietética</t>
  </si>
  <si>
    <t>Facultad de Ciencias Biológicas</t>
  </si>
  <si>
    <t>Grado en Biología</t>
  </si>
  <si>
    <t>Grado en Bioquímica y Ciencias Biomédicas</t>
  </si>
  <si>
    <t xml:space="preserve">Grado en Biotecnología </t>
  </si>
  <si>
    <t>Grado en Ciencias Ambientales</t>
  </si>
  <si>
    <t xml:space="preserve">Facultad de Ciencias Matemáticas </t>
  </si>
  <si>
    <t>Grado en Matemáticas</t>
  </si>
  <si>
    <t>Facultad de Física</t>
  </si>
  <si>
    <t>Grado en Física</t>
  </si>
  <si>
    <t>Grado en Óptica y Optometría</t>
  </si>
  <si>
    <t>Doble Grado en Física y Matemáticas</t>
  </si>
  <si>
    <t>Doble Grado en Física y Química</t>
  </si>
  <si>
    <t xml:space="preserve">Facultad de Química </t>
  </si>
  <si>
    <t>Grado en Química</t>
  </si>
  <si>
    <t xml:space="preserve">Facultad de Ciencias Sociales </t>
  </si>
  <si>
    <t>Grado en Sociología + CC. Políticas y de la Admón. Pública</t>
  </si>
  <si>
    <t>Grado en Relaciones Laborales y Recursos Humanos</t>
  </si>
  <si>
    <t>Grado en Sociología</t>
  </si>
  <si>
    <t>Grado en Trabajo Social</t>
  </si>
  <si>
    <t>Escuela Técnica Superior de Ingeniería</t>
  </si>
  <si>
    <t>Grado en Ciencia de Datos</t>
  </si>
  <si>
    <t>Grado en Ingeniería Electrónica de Telecomunicación</t>
  </si>
  <si>
    <t>Grado en Ingeniería Electrónica Industrial</t>
  </si>
  <si>
    <t>Grado en Ingeniería Multimedia</t>
  </si>
  <si>
    <t>Grado en Ingeniería Telemática</t>
  </si>
  <si>
    <t>Facultad de Magisterio</t>
  </si>
  <si>
    <t>Grado en Educación Infantil</t>
  </si>
  <si>
    <t>Grado en Educación Primaria</t>
  </si>
  <si>
    <t xml:space="preserve">Facultad de Fisioterapia </t>
  </si>
  <si>
    <t>Grado en Fisioterapia</t>
  </si>
  <si>
    <t xml:space="preserve">Facultad de Enfermería y Podología </t>
  </si>
  <si>
    <t>Grado en Enfermería</t>
  </si>
  <si>
    <t>Grado en Podología</t>
  </si>
  <si>
    <t>Facultad de Filosofía y Ciencias de la Educación</t>
  </si>
  <si>
    <t>Grado en Educación Social</t>
  </si>
  <si>
    <t>Grado en Filosofía</t>
  </si>
  <si>
    <t>Grado en Pedagogía</t>
  </si>
  <si>
    <t>Facultad de Derecho</t>
  </si>
  <si>
    <t>Grado en Derecho + Ciencias Políticas y de la Admón. Pública</t>
  </si>
  <si>
    <t>Grado en Derecho + Criminología</t>
  </si>
  <si>
    <t>Grado en Ciencias Políticas y de la Admón. Pública</t>
  </si>
  <si>
    <t>Grado en Criminología</t>
  </si>
  <si>
    <t>Grado en Derecho</t>
  </si>
  <si>
    <t xml:space="preserve">Facultad de Economía </t>
  </si>
  <si>
    <t>Grado en Economía</t>
  </si>
  <si>
    <t>Grado en Finanzas y Contabilidad</t>
  </si>
  <si>
    <t>Grado en Negocios Internacionales / International Business</t>
  </si>
  <si>
    <t>Grado en Turismo</t>
  </si>
  <si>
    <t>Doble grado en Turismo y Administración y Dirección de Empresas</t>
  </si>
  <si>
    <t>Grado en Inteligencia y Analítica de Negocios</t>
  </si>
  <si>
    <t>Doble Grado en Administración y Dirección de Empresas y Derecho</t>
  </si>
  <si>
    <t>Lic. Humanidades</t>
  </si>
  <si>
    <t xml:space="preserve">Grado Arquitectura </t>
  </si>
  <si>
    <t>Grado en Ciencias de Datos</t>
  </si>
  <si>
    <t>Grado en Ingeniería Aeroespacial</t>
  </si>
  <si>
    <t xml:space="preserve">Grado en Diseño y Tecnologías Creativas </t>
  </si>
  <si>
    <t>Grado en Ingeniería de Tecnologias y Sevicios de Telecomunicación</t>
  </si>
  <si>
    <t>Grado en Tecnología Digital y Multimedia</t>
  </si>
  <si>
    <t>E.T.S.I. Geodésica, Cartográfica y Topográfica</t>
  </si>
  <si>
    <t>Grado en Ingeniería de la Energía</t>
  </si>
  <si>
    <t xml:space="preserve">Grado en Gestión y Administración Pública </t>
  </si>
  <si>
    <t>Grado Matemáticas</t>
  </si>
  <si>
    <t>Grado en Ciencias Políticas y de la Administración Pública</t>
  </si>
  <si>
    <t>Grado en Negocios Internacionales</t>
  </si>
  <si>
    <t>Doble Grau en ADE i Dret</t>
  </si>
  <si>
    <t>Doble Grado en Turismo y Administración y Dirección de Empresas</t>
  </si>
  <si>
    <t xml:space="preserve">Grado en Arquitectura </t>
  </si>
  <si>
    <t>Doble Grado Derecho y Economía</t>
  </si>
  <si>
    <t xml:space="preserve">Grado en Diseño Arquitectónico de Interiores </t>
  </si>
  <si>
    <t>Grado en Ingeniería Física</t>
  </si>
  <si>
    <t>Doble Grado en ADE y Derecho</t>
  </si>
  <si>
    <t>Facultat de Psicologia i Logopèdia</t>
  </si>
  <si>
    <t>Facultad de Psicología y Logopedia</t>
  </si>
  <si>
    <t>Doble Grau Farmàcia-Nutrició Humana i Dietètica</t>
  </si>
  <si>
    <t>Doble Grau en Química i Enginyeria Química</t>
  </si>
  <si>
    <t>Doble Grado en Química e Ingeniería Química</t>
  </si>
  <si>
    <t>Doble Grau en Sociologia + C. Polítiques i de l'Adm. Pública</t>
  </si>
  <si>
    <t>Doble Grado en Sociología + CC. Políticas y de la Admón. Pública</t>
  </si>
  <si>
    <t>Doble Grau en Dret + C. Polítiques i de l'Adm. Pública</t>
  </si>
  <si>
    <t>Doble Grado en Derecho + Ciencias Políticas y de la Admón. Pública</t>
  </si>
  <si>
    <t>Doble Grau en Dret + Criminologia</t>
  </si>
  <si>
    <t>Doble Grado en Derecho + Criminología</t>
  </si>
  <si>
    <t xml:space="preserve">Doble Grau en Sociologia + C. Polítiques i de l'Adm. Pública </t>
  </si>
  <si>
    <t>Doble Grau en Dret i Economia</t>
  </si>
  <si>
    <t>Grau en Intel·ligència i Analítica de Negocis</t>
  </si>
  <si>
    <t>Grado en Informática Industrial y Robótica</t>
  </si>
  <si>
    <t>Grado en Gestión del Transporte y la Logística</t>
  </si>
  <si>
    <t>Nota: No se incluye el alumnado de la Escuela Politécnica Superior de Alcoy ni de la Escuela Politécnica Superior de Gandia.</t>
  </si>
  <si>
    <t>Doble Grado en Farmacia / Nutrición Humana y Dietética</t>
  </si>
  <si>
    <t>Nota: Incluye los Técnicos Superiores de Educación Infantil. Datos definitivos.</t>
  </si>
  <si>
    <t>Curs 2019/2020
Curso 2019/2020</t>
  </si>
  <si>
    <t>Curs 2020/2021
Curso 2020/2021</t>
  </si>
  <si>
    <t>Curs 2021/2022
Curso 2021/2022</t>
  </si>
  <si>
    <t>Curs 2022/2023
Curso 2022/2023</t>
  </si>
  <si>
    <t>Font: Servei d'Anàlisi i Planificació. Universitat de València; Servei d'Estudis i Planificació. Universitat Politècnica de València.</t>
  </si>
  <si>
    <t>Fuente: Servicio de Análisis y Planificación. Universidad de València; Servicio de Estudios y Planificación. Universidad Politécnica de València.</t>
  </si>
  <si>
    <t>Total Público</t>
  </si>
  <si>
    <t>Infantil exclusivamente</t>
  </si>
  <si>
    <t>Primaria exclusivamente</t>
  </si>
  <si>
    <t>Infantil y Primaria</t>
  </si>
  <si>
    <t>Secundaria Obligatoria</t>
  </si>
  <si>
    <t>Primaria y Secundaria Obligatoria</t>
  </si>
  <si>
    <t>Secundaria Obligatoria y Bachillerato o FP</t>
  </si>
  <si>
    <t>Bachillerato exclusivamente</t>
  </si>
  <si>
    <t>FPB y Ciclos Formativos exclusivamente</t>
  </si>
  <si>
    <t>Total Privado</t>
  </si>
  <si>
    <t>Otras posibilidades</t>
  </si>
  <si>
    <t>Programa de Garantía Social</t>
  </si>
  <si>
    <t>Profesorado Emérito</t>
  </si>
  <si>
    <t>Con Cátedra Universitaria</t>
  </si>
  <si>
    <t>Con Cátedra de Escuela Universitaria</t>
  </si>
  <si>
    <t>Titular de Universidad</t>
  </si>
  <si>
    <t>Titular de Escuela Universitaria</t>
  </si>
  <si>
    <t>Profesorado "Contratado doctor"</t>
  </si>
  <si>
    <t>Profesorado "Ayudante doctor"</t>
  </si>
  <si>
    <t>Profesorado "Asociado"</t>
  </si>
  <si>
    <t>Otros</t>
  </si>
  <si>
    <t>Alumnado matriculado curso 2019/20</t>
  </si>
  <si>
    <t>Polaco</t>
  </si>
  <si>
    <t>Alumnado que ha finalizado estudios curso 2019/20</t>
  </si>
  <si>
    <t>Con cátedra</t>
  </si>
  <si>
    <t>Contractado laboral</t>
  </si>
  <si>
    <t>Nivel Básico (A2)</t>
  </si>
  <si>
    <t>Nivel C1</t>
  </si>
  <si>
    <t>Nivel C2</t>
  </si>
  <si>
    <t>Segundo</t>
  </si>
  <si>
    <t>Primero</t>
  </si>
  <si>
    <t>Nivel Avanzado</t>
  </si>
  <si>
    <t>19. Escola Oficial d'Idiomes de València (EOI). Alumnat i professorat. Curs 2019/20</t>
  </si>
  <si>
    <t>Fuente: Servicio de Evaluación y Estudios. Conselleria de Educación, Cultura y Deporte.</t>
  </si>
  <si>
    <t>Alumnat que ha finalitzat estudis curs 2018/19</t>
  </si>
  <si>
    <t>Alumnado que ha finalizado estudios curso 2018/19</t>
  </si>
  <si>
    <t>Profesorado curso 2019/20</t>
  </si>
  <si>
    <t>3</t>
  </si>
  <si>
    <t>Profesorado curso 19/20</t>
  </si>
  <si>
    <t>Profesorado curso 20/21</t>
  </si>
  <si>
    <t>Profesorado curso 21/22</t>
  </si>
  <si>
    <t>Profesorado curso 22/23</t>
  </si>
  <si>
    <t>Profesorado especialista</t>
  </si>
  <si>
    <t>Conservatori Superior "Joaquín Rodrigo"</t>
  </si>
  <si>
    <t>Conservatorio Profesional n. 2</t>
  </si>
  <si>
    <t>Conservatorio Municipal "José Iturbi"</t>
  </si>
  <si>
    <t>Conservatorio Superior "Joaquín Rodrigo"</t>
  </si>
  <si>
    <t>Nota: Datos provisionales.</t>
  </si>
  <si>
    <t xml:space="preserve">Fuente: Servicio de Evaluación y Estudios. Consejería de Educación, Investigación, Cultura y Deporte. </t>
  </si>
  <si>
    <t>Alumnado matriculado</t>
  </si>
  <si>
    <t>Alumnado graduado</t>
  </si>
  <si>
    <t>Pedagogía de la danza</t>
  </si>
  <si>
    <t>Coreografía y técnicas de interpretación</t>
  </si>
  <si>
    <t>Alumnado graduado curso 2018/19</t>
  </si>
  <si>
    <t>Alumnado graduado curso 2019/20</t>
  </si>
  <si>
    <t>Grado Elemental</t>
  </si>
  <si>
    <t>Grado Profesional</t>
  </si>
  <si>
    <t>Grau Professional</t>
  </si>
  <si>
    <t>Curso 2019/20</t>
  </si>
  <si>
    <t>Interpretación</t>
  </si>
  <si>
    <t>Interpretació</t>
  </si>
  <si>
    <t>Dirección de escena</t>
  </si>
  <si>
    <t>Escenografía</t>
  </si>
  <si>
    <t>Ciclos Formativos de Grado Superior</t>
  </si>
  <si>
    <t>Fotografía Artística</t>
  </si>
  <si>
    <t>Joyería Artística</t>
  </si>
  <si>
    <t>Estudios Superiores de Diseño</t>
  </si>
  <si>
    <t>Diseño de Producto</t>
  </si>
  <si>
    <t>Diseño de Moda</t>
  </si>
  <si>
    <t>Diseño de Interiores</t>
  </si>
  <si>
    <t>Diseño Gráfico</t>
  </si>
  <si>
    <t>Fotografia Artística</t>
  </si>
  <si>
    <t>Joieria Artística</t>
  </si>
  <si>
    <t>Disseny de Producte</t>
  </si>
  <si>
    <t>Disseny de Moda</t>
  </si>
  <si>
    <t>Disseny Gràfic</t>
  </si>
  <si>
    <t>Profesorado Escuela de Arte y Superior de Diseño</t>
  </si>
  <si>
    <t>Alumnado</t>
  </si>
  <si>
    <t>Niños</t>
  </si>
  <si>
    <t>Niñas</t>
  </si>
  <si>
    <t>Atletismo</t>
  </si>
  <si>
    <t>Bádminton</t>
  </si>
  <si>
    <t>Baloncesto</t>
  </si>
  <si>
    <t>Ajedrez</t>
  </si>
  <si>
    <t>Deportes Adaptados</t>
  </si>
  <si>
    <t>Fútbol Femenino</t>
  </si>
  <si>
    <t>Fútbol-sala</t>
  </si>
  <si>
    <t>Gimnasia</t>
  </si>
  <si>
    <t>Balonmano</t>
  </si>
  <si>
    <t>Hockey</t>
  </si>
  <si>
    <t>Pelota (Frontenis)</t>
  </si>
  <si>
    <t>Tenis de Mesa</t>
  </si>
  <si>
    <t>Triatlón</t>
  </si>
  <si>
    <t xml:space="preserve">Actividad Física de Base(1) </t>
  </si>
  <si>
    <t xml:space="preserve">Predeporte (2) </t>
  </si>
  <si>
    <t>Deportes adaptados</t>
  </si>
  <si>
    <t xml:space="preserve">Triatlón </t>
  </si>
  <si>
    <t>Nota: (1) Alumnado de 4 y 5 años (Etapa Infantil).  (2) Alumnado de 6 y 7 años (Etapa Primaria, primer ciclo).</t>
  </si>
  <si>
    <t xml:space="preserve">Fuente: Fundación Deportiva Municipal. Ayuntamiento de València. </t>
  </si>
  <si>
    <t xml:space="preserve">Actividad Física de Base (1) </t>
  </si>
  <si>
    <t>Remo</t>
  </si>
  <si>
    <t>Deportes adaptados (-)</t>
  </si>
  <si>
    <t>Pádel</t>
  </si>
  <si>
    <t>Pàdel</t>
  </si>
  <si>
    <t>Nota: (1) Alumnado de 4 y 5 años (Etapa Infantil).  (2) Alumnado de 6 y 7 años (Etapa Primaria, primer ciclo).  (-) Incluidos en otros deportes.</t>
  </si>
  <si>
    <t>Nota: (1) Alumnat de 4 i 5 anys (Etapa Infantil).  (2) Alumnat de 6 i 7 anys (Etapa Primària, primer cicle).  (-) Inclosos en altres esports.</t>
  </si>
  <si>
    <t>29. Tasa de analfabetismo por sexo. 2019-2022</t>
  </si>
  <si>
    <t>&lt; Primarios</t>
  </si>
  <si>
    <t>Primarios</t>
  </si>
  <si>
    <t>Secundària i Superior</t>
  </si>
  <si>
    <t>Educación superior</t>
  </si>
  <si>
    <t>Segunda etapa de educación secundaria con orientación profesional (incluye educación postsecundaria no superior)</t>
  </si>
  <si>
    <t>Segona etapa d'educació secundària amb orientació general</t>
  </si>
  <si>
    <t>Primera etapa de educación secundaria y similar</t>
  </si>
  <si>
    <t>Segunda etapa de educación secundaria con orientación general</t>
  </si>
  <si>
    <t>Educación primaria</t>
  </si>
  <si>
    <t>Estudios primarios incompletos</t>
  </si>
  <si>
    <t>Población analfabeta</t>
  </si>
  <si>
    <t>16-64 años</t>
  </si>
  <si>
    <t>65 o més anys</t>
  </si>
  <si>
    <t>65 o más años</t>
  </si>
  <si>
    <t>Analfabetas</t>
  </si>
  <si>
    <t>Diariamente, al menos 5 días por semana</t>
  </si>
  <si>
    <t>Freqüència d'ús</t>
  </si>
  <si>
    <t>Facultat de Psicologia i Logopedia</t>
  </si>
  <si>
    <t>Universidad de València</t>
  </si>
  <si>
    <t>Universidad Politécnica de València</t>
  </si>
  <si>
    <t>Dansa Espanyola</t>
  </si>
  <si>
    <t>Dansa Clàssica</t>
  </si>
  <si>
    <t>Dansa Contemporània</t>
  </si>
  <si>
    <t>Danza Española</t>
  </si>
  <si>
    <t>Danza Clásica</t>
  </si>
  <si>
    <t>Danza Contemporánea</t>
  </si>
  <si>
    <t>Disseny d'Interiors</t>
  </si>
  <si>
    <t>Nivell Intermedi (B2)</t>
  </si>
  <si>
    <t>Nivel Intermedio (B2)</t>
  </si>
  <si>
    <t>Nivell Avançat (C1)</t>
  </si>
  <si>
    <t>Nivell Avançat (C2)</t>
  </si>
  <si>
    <t>Nivel Avanzado (C1)</t>
  </si>
  <si>
    <t>Nivel Avanzado (C2)</t>
  </si>
  <si>
    <t>Nivel Intermedio (B1)</t>
  </si>
  <si>
    <t>Nivel Bàsic (A2)</t>
  </si>
  <si>
    <t>Nivel Avanzado (B2)</t>
  </si>
  <si>
    <t>19. Escuela Oficial de Idiomas de València (EOI). Alumnado y profesorado. Cursos 2019/2020 - 2022/2023</t>
  </si>
  <si>
    <t>15. Evolución alumnado matriculado en la Universidad de València y en la Universidad Politécnica de València. 2019-2022</t>
  </si>
  <si>
    <t>16. Evolución alumnado graduado en la Universidad de València y en la Universidad Politécnica de València. 2019-2022</t>
  </si>
  <si>
    <t>18. Evolución profesorado Universidad de València por sexo y categoria. 2019-2022</t>
  </si>
  <si>
    <t>19. Escuela Oficial de Idiomas de València (EOI). Alumnado y profesorado. Curso 2019/20</t>
  </si>
  <si>
    <t>19. Escuela Oficial de Idiomas de València (EOI). Alumnado y profesorado. Curso 2022/2023</t>
  </si>
  <si>
    <t>Nota: Nivells segons el Pla d'Estudis de 2007.</t>
  </si>
  <si>
    <t>Nota: Niveles según el Plan de Estudios de 2007.</t>
  </si>
  <si>
    <t>Curs 2018/2019
Curso 2018/2019</t>
  </si>
  <si>
    <t>17. Evolució professorat d'Educació de règim general no universitari per sexe i nivell que imparteix. 2019-2022</t>
  </si>
  <si>
    <t>17. Evolución profesorado de Educación de régimen general no universitario por sexo y nivel que imparte. 2019-2022</t>
  </si>
  <si>
    <t>Curso 2018/2019</t>
  </si>
  <si>
    <t>Curso 2019/2020</t>
  </si>
  <si>
    <t>Curso 2020/2021</t>
  </si>
  <si>
    <t>Curso 2021/2022</t>
  </si>
  <si>
    <t>12. Alumnado matriculado por titulación. Universidad Politécnica de València. Cursos  2019/2020 - 2022/2023</t>
  </si>
  <si>
    <t>11. Alumnado matriculado por titulación. Universidad de València. Cursos  2019/2020 - 2022/2023</t>
  </si>
  <si>
    <t>Font: Enquesta de Tecnologies de la Informació en les Llars. Fitxers de microdades de l'INE.</t>
  </si>
  <si>
    <t>Fuente: Encuesta de Tecnologías de la Información en los Hogares. Ficheros de microdatos del INE.</t>
  </si>
  <si>
    <t>Nota: Per calcular les taxes es considera la població de 18 i més anys.</t>
  </si>
  <si>
    <t xml:space="preserve">Fuente: Encuesta de Población Activa. Instituto Nacional de Estadística. </t>
  </si>
  <si>
    <t>Font: Enquesta de Població Activa. Institut Nacional d'Estadística.</t>
  </si>
  <si>
    <t>Pilota Valenciana</t>
  </si>
  <si>
    <t>Pelota Valenciana</t>
  </si>
  <si>
    <t>C. VALENCIANA</t>
  </si>
  <si>
    <t>Fuente: Censos de Población y Vivienda 1991, 2001, 2011. INE y Padrón Municipal de Habitantes 2021.</t>
  </si>
  <si>
    <t>Font: Cens de Població i Vivenda 1991, 2001, 2011. INE i Padró Municipal d'Habitants 2021.</t>
  </si>
  <si>
    <t>Font: Padró Municipal d'Habitants.</t>
  </si>
  <si>
    <t>Fuente: Padrón Municipal de Habitantes.</t>
  </si>
  <si>
    <t>Nota: Para calcular las tasas se considera la población de 18 y más años.</t>
  </si>
  <si>
    <t>29. Taxa d'analfabetisme per sexe. 1991-2021</t>
  </si>
  <si>
    <t>29. Tasa de analfabetismo por sexo. 1991-2021</t>
  </si>
  <si>
    <t>23. Escola Superior d'Art Dramàtic. Cursos 2019/2020 - 2022/2023</t>
  </si>
  <si>
    <t>22. Conservatori Professional de Dansa. Cursos 2019/2020 - 2022/2023</t>
  </si>
  <si>
    <t>21. Conservatori Superior de Dansa. Cursos 2019/2020 - 2022/2023</t>
  </si>
  <si>
    <t>10. Promoción de nivel según sexo y titularidad del centro. Cursos 2019/2020 - 2022/2023</t>
  </si>
  <si>
    <t>14. Alumnado graduado en la Universidad Politécnica de València. Curso 2019/2020 - 2022/2023</t>
  </si>
  <si>
    <t>13. Alumnado graduado en la Universidad de València. Cursos 2019/2020 - 2022/2023</t>
  </si>
  <si>
    <t>15. Evolución alumnado matriculado en la Universidad de València y en la Universidad Politécnica de València. Años 2019-2022</t>
  </si>
  <si>
    <t>16. Evolución alumnado graduado en la Universidad de València y en la Universidad Politécnica de València. Años 2019-2022</t>
  </si>
  <si>
    <t>18. Evolución profesorado Universidad de València por sexo y categoria. Años 2019-2022</t>
  </si>
  <si>
    <t>20. Conservatorios de música. Cursos 2019/2020 - 2022/2023</t>
  </si>
  <si>
    <t>21. Conservatorio Superior de Danza. Cursos 2019/2020 - 2022/2023</t>
  </si>
  <si>
    <t>22. Conservatorio Profesional de Danza. Cursos 2019/2020 - 2022/2023</t>
  </si>
  <si>
    <t>23. Escuela Superior de Arte Dramático. Cursos 2019/2020 - 2022/2023</t>
  </si>
  <si>
    <t>Total (miles)</t>
  </si>
  <si>
    <t>Total (milers)</t>
  </si>
  <si>
    <t>Homes (milers)</t>
  </si>
  <si>
    <t>Dones (milers)</t>
  </si>
  <si>
    <t>Hombres (miles)</t>
  </si>
  <si>
    <t>Mujeres (miles)</t>
  </si>
  <si>
    <t>1. Persones de 16 o més anys que han utilitzat Internet en els últims tres mesos. Freqüència d'ús. 2019</t>
  </si>
  <si>
    <t>1. Personas de 16 o más años que han utilizado Internet en los últimos tres meses. Frecuencia de uso. 2019</t>
  </si>
  <si>
    <t>1. Persones de 16 o més anys que han utilitzat Internet en els últims tres mesos. Freqüència d'ús. 2020</t>
  </si>
  <si>
    <t>1. Personas de 16 o más años que han utilizado Internet en los últimos tres meses. Frecuencia de uso. 2020</t>
  </si>
  <si>
    <t>1. Persones de 16 o més anys que han utilitzat Internet en els últims tres mesos. Freqüència d'ús. 2021</t>
  </si>
  <si>
    <t>1. Personas de 16 o más años que han utilizado Internet en los últimos tres meses. Frecuencia de uso. 2021</t>
  </si>
  <si>
    <t>1. Persones de 16 o més anys que han utilitzat Internet en els últims tres mesos. Freqüència d'ús. 2022</t>
  </si>
  <si>
    <t>1. Personas de 16 o más años que han utilizado Internet en los últimos tres meses. Frecuencia de uso. 2022</t>
  </si>
  <si>
    <t>2. Persones de 16 o més anys que han comprat mitjançant Internet en els últims tres mesos. 2019-2022</t>
  </si>
  <si>
    <t>2. Personas de 16 o más años que han comprado a través de Internet en los últimos tres meses. 2019-2022</t>
  </si>
  <si>
    <t>Menos de una vez a la semana</t>
  </si>
  <si>
    <t>Més d'una vegada al dia</t>
  </si>
  <si>
    <t>Más de una vez al día</t>
  </si>
  <si>
    <t>Menys d'una vegada per setmana</t>
  </si>
  <si>
    <t>3. Persones de 16 o més anys que han comprat per internet en els últims tres mesos segons producte físic més freqüent. 2020</t>
  </si>
  <si>
    <t>Persones que han comprat per Internet en els últims 3 mesos</t>
  </si>
  <si>
    <t>Personas que han comprado por Internet en los últimos 3 meses</t>
  </si>
  <si>
    <t>Tipus de producte</t>
  </si>
  <si>
    <t>Tipo de producto</t>
  </si>
  <si>
    <t>Roba, sabates o accessoris</t>
  </si>
  <si>
    <t>Ropa, zapatos o accesorios</t>
  </si>
  <si>
    <t>Articles esportius (excepte roba)</t>
  </si>
  <si>
    <t>Artículos deportivos (excepto ropa)</t>
  </si>
  <si>
    <t>Joguets o articles de cura de xiquets</t>
  </si>
  <si>
    <t>Juguetes o artículos de cuidado de niños</t>
  </si>
  <si>
    <t>Mobles i accessoris per a la llar</t>
  </si>
  <si>
    <t>Muebles y accesorios para el hogar</t>
  </si>
  <si>
    <t>Llibres impresos, revistes o diaris en format físic</t>
  </si>
  <si>
    <t>Libros impresos, revistas o diarios en formato físico</t>
  </si>
  <si>
    <t>Ordinadors, tauletes, telèfons mòbils o accessoris</t>
  </si>
  <si>
    <t>Ordenadores, tabletas, teléfonos móviles o accesorios</t>
  </si>
  <si>
    <t>Lliuraments de restaurants, de menjar ràpid, servicis d'àpats</t>
  </si>
  <si>
    <t>Entregas de restaurantes, de comida rápida, servicios de comidas</t>
  </si>
  <si>
    <t>Cosmètics, productes de bellesa o benestar</t>
  </si>
  <si>
    <t>Cosméticos, productos de belleza o bienestar</t>
  </si>
  <si>
    <t>3. Persones de 16 o més anys que han comprat per internet en els últims tres mesos segons producte físic més freqüent. 2021</t>
  </si>
  <si>
    <t>3. Persones de 16 o més anys que han comprat per internet en els últims tres mesos segons producte físic més freqüent. 2022</t>
  </si>
  <si>
    <t>1. Persones de 16 o més anys que han utilitzat Internet en els últims tres mesos. Freqüència d'ús. 2019-2022</t>
  </si>
  <si>
    <t>3. Persones de 16 o més anys que han comprat per internet en els últims tres mesos segons producte físic més freqüent. 2020-2022</t>
  </si>
  <si>
    <t>1. Personas de 16 o más años que han utilizado Internet en los últimos tres meses. Frecuencia de uso. 2019-2022</t>
  </si>
  <si>
    <t>Font: Enquesta de Tecnologies de la Informació en les Llars 2022. Fitxer de microdades de l'INE.</t>
  </si>
  <si>
    <t>Nota: Datos absolutos en miles.</t>
  </si>
  <si>
    <t>Fuente: Encuesta de Tecnologías de la Información en los Hogares 2022. Fichero de microdatos del INE.</t>
  </si>
  <si>
    <t>Nota: Dades absolutes en milers.</t>
  </si>
  <si>
    <t>Font: Enquesta de Tecnologies de la Informació en les Llars 2021. Fitxer de microdades de l'INE.</t>
  </si>
  <si>
    <t>Fuente: Encuesta de Tecnologías de la Información en los Hogares 2021. Fichero de microdatos del INE.</t>
  </si>
  <si>
    <t>Font: Enquesta de Tecnologies de la Informació en les Llars 2019. Fitxer de microdades de l'INE.</t>
  </si>
  <si>
    <t>Fuente: Encuesta de Tecnologías de la Información en los Hogares 2019. Fichero de microdatos del INE.</t>
  </si>
  <si>
    <t>Font: Enquesta de Tecnologies de la Informació en les Llars 2020. Fitxer de microdades de l'INE.</t>
  </si>
  <si>
    <t>Fuente: Encuesta de Tecnologías de la Información en los Hogares 2020. Fichero de microdatos del INE.</t>
  </si>
  <si>
    <t>3. Personas de 16 o más años que han comprado por Internet en los últimos tres meses según producto físico más frecuente. 2022</t>
  </si>
  <si>
    <t>3. Personas de 16 o más años que han comprado por Internet en los últimos tres meses según producto físico más frecuente. 2021</t>
  </si>
  <si>
    <t>3. Personas de 16 o más años que han comprado por Internet en los últimos tres meses según producto físico más frecuente. 2020-2022</t>
  </si>
  <si>
    <t>3. Personas de 16 o más años que han comprado por Internet en los últimos tres meses según producto físico más frecuente. 2020</t>
  </si>
  <si>
    <t>5. Batxillerat. Alumnat de nacionalitat estrangera segons sexe, per districte. Cursos 2019/2020 - 2022/2023</t>
  </si>
  <si>
    <t>6. Cicles Formatius de Grau Mitjà. Alumnat segons sexe, per districte. Cursos 2019/2020 - 2022/2023</t>
  </si>
  <si>
    <t>7. Cicles Formatius de Grau Mitjà. Alumnat de nacionalitat estrangera segons sexe, per districte. Cursos 2019/2020 - 2022/2023</t>
  </si>
  <si>
    <t>8. Cicles Formatius de Grau Superior. Alumnat segons sexe, per districte. Cursos 2019/2020 - 2022/2023</t>
  </si>
  <si>
    <t>9. Cicles Formatius de Grau Superior. Alumnat de nacionalitat estrangera segons sexe, per districte. Cursos 2019/2020 - 2022/2023</t>
  </si>
  <si>
    <t>10. Promoció de nivell segons sexe i titularitat del centre. Cursos 2019/2020 - 2022/2023</t>
  </si>
  <si>
    <t>11. Alumnat matriculat per titulació. Universitat de València. Cursos 2019/2020 - 2022/2023</t>
  </si>
  <si>
    <t>12. Alumnat matriculat per titulació. Universitat Politècnica de València. Cursos 2019/2020 - 2022/2023</t>
  </si>
  <si>
    <t>13. Alumnat graduat a la Universitat de València. Cursos 2019/2020 - 2022/2023</t>
  </si>
  <si>
    <t>14. Alumnat graduat a la Universitat Politècnica de València. Cursos 2019/2020 - 2022/2023</t>
  </si>
  <si>
    <t>19. Escola Oficial d'Idiomes de València (EOI). Alumnat i professorat. Cursos 2019/2020 - 2022/2023</t>
  </si>
  <si>
    <t>24. Escola d'Art i Superior de Disseny. Alumnat. Cursos 2019/2020 - 2022/2023</t>
  </si>
  <si>
    <t>25. Escola d'Art i Superior de Disseny. Professorat. Cursos 2019/2020 - 2022/2023</t>
  </si>
  <si>
    <t>26. Escoles Esportives Municipals. Alumnat per esport i sexe. Cursos 2019/2020 - 2022/2023</t>
  </si>
  <si>
    <t>4. Batxillerat. Alumnat segons sexe, per districte. Cursos 2019/2020 - 2022/2023</t>
  </si>
  <si>
    <t>4. Bachillerato. Alumnado según sexo, por distrito. Cursos 2019/2020 - 2022/2023</t>
  </si>
  <si>
    <t>5. Bachillerato. Alumnado de nacionalidad extranjera según sexo, por distrito. Cursos 2019/2020 - 2022/2023</t>
  </si>
  <si>
    <t>6. Ciclos Formativos de Grado Medio. Alumnado según sexo, por distrito. Cursos 2019/2020 - 2022/2023</t>
  </si>
  <si>
    <t>7. Ciclos Formativos de Grado Medio. Alumnado de nacionalidad extranjera según sexo, por distrito. Cursos 2019/2020 - 2022/2023</t>
  </si>
  <si>
    <t>9. Ciclos Formativos de Grado Superior. Alumnado de nacionalidad extranjera según sexo, por distrito. Cursos 2019/2020 - 2022/2023</t>
  </si>
  <si>
    <t>8. Ciclos Formativos de Grado Superior. Alumnado según sexo, por distrito. Cursos 2019/2020 - 2022/2023</t>
  </si>
  <si>
    <t>4. Batxillerat. Alumnat segons sexe, per districte. Curs 2019/2020</t>
  </si>
  <si>
    <t>4. Bachillerato. Alumnado según sexo, por distrito. Curso 2019/2020</t>
  </si>
  <si>
    <t>5. Batxillerat. Alumnat de nacionalitat estrangera segons sexe, per districte. Curs 2019/2020</t>
  </si>
  <si>
    <t>5. Bachillerato. Alumnado de nacionalidad extranjera según sexo, por distrito. Curso 2019/2020</t>
  </si>
  <si>
    <t>6. Cicles Formatius de Grau Mitjà. Alumnat segons sexe, per districte. Curs 2019/2020</t>
  </si>
  <si>
    <t>6. Ciclos Formativos de Grado Medio. Alumnado según sexo, por distrito. Curso 2019/2020</t>
  </si>
  <si>
    <t>7. Cicles Formatius de Grau Mitjà. Alumnat de nacionalitat estrangera segons sexe, per districte. Curs 2019/2020</t>
  </si>
  <si>
    <t>7. Ciclos Formativos de Grado Medio. Alumnado de nacionalidad extranjera según sexo, por distrito. Curso 2019/2020</t>
  </si>
  <si>
    <t>8. Cicles Formatius de Grau Superior. Alumnat segons sexe, per districte. Curs 2019/2020</t>
  </si>
  <si>
    <t>8. Ciclos Formativos de Grado Superior. Alumnado según sexo, por distrito. Curso 2019/2020</t>
  </si>
  <si>
    <t>9. Cicles Formatius de Grau Superior. Alumnat de nacionalitat estrangera segons sexe, per districte. Curs 2019/2020</t>
  </si>
  <si>
    <t>9. Ciclos Formativos de Grado Superior. Alumnado de nacionalidad extranjera según sexo, por distrito. Curso 2019/2020</t>
  </si>
  <si>
    <t>10. Promoció de nivell segons sexe i titularitat del centre. Curs 2019/2020</t>
  </si>
  <si>
    <t>10. Promoción de nivel según sexo y titularidad del centro. Curso 2019/2020</t>
  </si>
  <si>
    <t>11. Alumnat matriculat per titulació. Universitat de València. Curs 2019/2020</t>
  </si>
  <si>
    <t>11. Alumnado matriculado por titulación. Universidad de València. Curso 2019/2020</t>
  </si>
  <si>
    <t>12. Alumnat matriculat per titulació. Universitat Politècnica de València. Curs 2019/2020</t>
  </si>
  <si>
    <t>12. Alumnado matriculado por titulación. Universidad Politécnica de València. Curso 2019/2020</t>
  </si>
  <si>
    <t>13. Alumnat graduat a la Universitat de València. Curs 2019/2020</t>
  </si>
  <si>
    <t>13. Alumnado graduado en la Universidad de València. Curso 2019/2020</t>
  </si>
  <si>
    <t>14. Alumnat graduat a la Universitat Politècnica de València. Curs 2019/2020</t>
  </si>
  <si>
    <t>14. Alumnado graduado en la Universidad Politécnica de València. Curso 2019/2020</t>
  </si>
  <si>
    <t>4. Batxillerat. Alumnat segons sexe, per districte. Curs 2020/2021</t>
  </si>
  <si>
    <t>4. Bachillerato. Alumnado según sexo, por distrito. Curso 2020/2021</t>
  </si>
  <si>
    <t>5. Batxillerat. Alumnat de nacionalitat estrangera segons sexe, per districte. Curs 2020/2021</t>
  </si>
  <si>
    <t>5. Bachillerato. Alumnado de nacionalidad extranjera según sexo, por distrito. Curso 2020/2021</t>
  </si>
  <si>
    <t>6. Cicles Formatius de Grau Mitjà. Alumnat segons sexe, per districte. Curs 2020/2021</t>
  </si>
  <si>
    <t>6. Ciclos Formativos de Grado Medio. Alumnado según sexo, por distrito. Curso 2020/2021</t>
  </si>
  <si>
    <t>7. Cicles Formatius de Grau Mitjà. Alumnat de nacionalitat estrangera segons sexe, per districte. Curs 2020/2021</t>
  </si>
  <si>
    <t>7. Ciclos Formativos de Grado Medio. Alumnado de nacionalidad extranjera según sexo, por distrito. Curso 2020/2021</t>
  </si>
  <si>
    <t>8. Cicles Formatius de Grau Superior. Alumnat segons sexe, per districte. Curs 2020/2021</t>
  </si>
  <si>
    <t>8. Ciclos Formativos de Grado Superior. Alumnado según sexo, por distrito. Curso 2020/2021</t>
  </si>
  <si>
    <t>9. Cicles Formatius de Grau Superior. Alumnat de nacionalitat estrangera segons sexe, per districte. Curs 2020/2021</t>
  </si>
  <si>
    <t>9. Ciclos Formativos de Grado Superior. Alumnado de nacionalidad extranjera según sexo, por distrito. Curso 2020/2021</t>
  </si>
  <si>
    <t>10. Promoció de nivell segons sexe i titularitat del centre. Curs 2020/2021</t>
  </si>
  <si>
    <t>10. Promoción de nivel según sexo y titularidad del centro. Curso 2020/2021</t>
  </si>
  <si>
    <t>11. Alumnat matriculat per titulació. Universitat de València. Curs 2020/2021</t>
  </si>
  <si>
    <t>11. Alumnado matriculado por titulación. Universidad de València. Curso 2020/2021</t>
  </si>
  <si>
    <t>12. Alumnat matriculat per titulació. Universitat Politècnica de València. Curs 2020/2021</t>
  </si>
  <si>
    <t>12. Alumnado matriculado por titulación. Universidad Politécnica de València. Curso 2020/2021</t>
  </si>
  <si>
    <t>13. Alumnat graduat a la Universitat de València. Curs 2020/2021</t>
  </si>
  <si>
    <t>13. Alumnado graduado en la Universidad de València. Curso 2020/2021</t>
  </si>
  <si>
    <t>14. Alumnat graduat a la Universitat Politècnica de València. Curs 2020/2021</t>
  </si>
  <si>
    <t>14. Alumnado graduado en la Universidad Politécnica de València. Curso 2020/2021</t>
  </si>
  <si>
    <t>19. Escola Oficial d'Idiomes de València (EOI). Alumnat i professorat. Curs 2020/2021</t>
  </si>
  <si>
    <t>19. Escuela Oficial de Idiomas de València (EOI). Alumnado y profesorado. Curso 2020/2021</t>
  </si>
  <si>
    <t>Alumnat matriculat curs 2020/2021</t>
  </si>
  <si>
    <t>Alumnado matriculado curso 2020/2021</t>
  </si>
  <si>
    <t>Professorat curs 2020/2021</t>
  </si>
  <si>
    <t>Profesorado curso 2020/2021</t>
  </si>
  <si>
    <t>Alumnat que ha finalitzat estudis curs 2020/2021</t>
  </si>
  <si>
    <t>Alumnado que ha finalizado estudios curso 2020/2021</t>
  </si>
  <si>
    <t>Alumnat graduat curs 2020/2021</t>
  </si>
  <si>
    <t>Alumnado graduado curso 2020/2021</t>
  </si>
  <si>
    <t>26. Escoles Esportives Municipals. Alumnat per esport i sexe. Curs 2020/2021</t>
  </si>
  <si>
    <t>26. Escuelas Deportivas Municipales. Alumnado por deporte y sexo. Curso 2020/2021</t>
  </si>
  <si>
    <t>4. Batxillerat. Alumnat segons sexe, per districte. Curs 2021/2022</t>
  </si>
  <si>
    <t>4. Bachillerato. Alumnado según sexo, por distrito. Curso 2021/2022</t>
  </si>
  <si>
    <t>5. Batxillerat. Alumnat de nacionalitat estrangera segons sexe, per districte. Curs 2021/2022</t>
  </si>
  <si>
    <t>5. Bachillerato. Alumnado de nacionalidad extranjera según sexo, por distrito. Curso 2021/2022</t>
  </si>
  <si>
    <t>6. Cicles Formatius de Grau Mitjà. Alumnat segons sexe, per districte. Curs 2021/2022</t>
  </si>
  <si>
    <t>6. Ciclos Formativos de Grado Medio. Alumnado según sexo, por distrito. Curso 2021/2022</t>
  </si>
  <si>
    <t>7. Cicles Formatius de Grau Mitjà. Alumnat de nacionalitat estrangera segons sexe, per districte. Curs 2021/2022</t>
  </si>
  <si>
    <t>7. Ciclos Formativos de Grado Medio. Alumnado de nacionalidad extranjera según sexo, por distrito. Curso 2021/2022</t>
  </si>
  <si>
    <t>8. Cicles Formatius de Grau Superior. Alumnat segons sexe, per districte. Curs 2021/2022</t>
  </si>
  <si>
    <t>8. Ciclos Formativos de Grado Superior. Alumnado según sexo, por distrito. Curso 2021/2022</t>
  </si>
  <si>
    <t>9. Cicles Formatius de Grau Superior. Alumnat de nacionalitat estrangera segons sexe, per districte. Curs 2021/2022</t>
  </si>
  <si>
    <t>9. Ciclos Formativos de Grado Superior. Alumnado de nacionalidad extranjera según sexo, por distrito. Curso 2021/2022</t>
  </si>
  <si>
    <t>10. Promoció de nivell segons sexe i titularitat del centre. Curs 2021/2022</t>
  </si>
  <si>
    <t>10. Promoción de nivel según sexo y titularidad del centro. Curso 2021/2022</t>
  </si>
  <si>
    <t>11. Alumnat matriculat per titulació. Universitat de València. Curs 2021/2022</t>
  </si>
  <si>
    <t>11. Alumnado matriculado por titulación. Universidad de València. Curso 2021/2022</t>
  </si>
  <si>
    <t>12. Alumnat matriculat per titulació. Universitat Politècnica de València. Curs 2021/2022</t>
  </si>
  <si>
    <t>12. Alumnado matriculado por titulación. Universidad Politécnica de València. Curso 2021/2022</t>
  </si>
  <si>
    <t>13. Alumnat graduat a la Universitat de València. Curs 2021/2022</t>
  </si>
  <si>
    <t>13. Alumnado graduado en la Universidad de València. Curso 2021/2022</t>
  </si>
  <si>
    <t>14. Alumnat graduat a la Universitat Politècnica de València. Curs 2021/2022</t>
  </si>
  <si>
    <t>14. Alumnado graduado en la Universidad Politécnica de València. Curso 2021/2022</t>
  </si>
  <si>
    <t>19. Escola Oficial d'Idiomes de València (EOI). Alumnat i professorat. Curs 2021/2022</t>
  </si>
  <si>
    <t>19. Escuela Oficial de Idiomas de València (EOI). Alumnado y profesorado. Curso 2021/2022</t>
  </si>
  <si>
    <t>Alumnat matriculat curs 2021/2022</t>
  </si>
  <si>
    <t>Alumnado matriculado curso 2021/2022</t>
  </si>
  <si>
    <t>Professorat curs 2021/2022</t>
  </si>
  <si>
    <t>Professorado curso 2021/2022</t>
  </si>
  <si>
    <t>Alumnat que ha finalitzat estudis curs 2021/2022</t>
  </si>
  <si>
    <t>Alumnado que ha finalizado estudios curso 2021/2022</t>
  </si>
  <si>
    <t>Alumnat graduat curs 2021/2022</t>
  </si>
  <si>
    <t>Alumnado graduado curso 2021/2022</t>
  </si>
  <si>
    <t>26. Escoles Esportives Municipals. Alumnat per esport i sexe. Curs 2021/2022</t>
  </si>
  <si>
    <t>26. Escuelas Deportivas Municipales. Alumnado por deporte y sexo. Curso 2021/2022</t>
  </si>
  <si>
    <t>4. Batxillerat. Alumnat segons sexe, per districte. Curs 2022/2023</t>
  </si>
  <si>
    <t>4. Bachillerato. Alumnado según sexo, por distrito. Curso 2022/2023</t>
  </si>
  <si>
    <t>5. Batxillerat. Alumnat de nacionalitat estrangera segons sexe, per districte. Curs 2022/2023</t>
  </si>
  <si>
    <t>5. Bachillerato. Alumnado de nacionalidad extranjera según sexo, por distrito. Curso 2022/2023</t>
  </si>
  <si>
    <t>6. Cicles Formatius de Grau Mitjà. Alumnat segons sexe, per districte. Curs 2022/2023</t>
  </si>
  <si>
    <t>6. Ciclos Formativos de Grado Medio. Alumnado según sexo, por distrito. Curso 2022/2023</t>
  </si>
  <si>
    <t>7. Cicles Formatius de Grau Mitjà. Alumnat de nacionalitat estrangera segons sexe, per districte. Curs 2022/2023</t>
  </si>
  <si>
    <t>7. Ciclos Formativos de Grado Medio. Alumnado de nacionalidad extranjera según sexo, por distrito. Curso 2022/2023</t>
  </si>
  <si>
    <t>8. Cicles Formatius de Grau Superior. Alumnat segons sexe, per districte. Curs 2022/2023</t>
  </si>
  <si>
    <t>8. Ciclos Formativos de Grado Superior. Alumnado según sexo, por distrito. Curso 2022/2023</t>
  </si>
  <si>
    <t>9. Cicles Formatius de Grau Superior. Alumnat de nacionalitat estrangera segons sexe, per districte. Curs 2022/2023</t>
  </si>
  <si>
    <t>9. Ciclos Formativos de Grado Superior. Alumnado de nacionalidad extranjera según sexo, por distrito. Curso 2022/2023</t>
  </si>
  <si>
    <t>10. Promoció de nivell segons sexe i titularitat del centre. Curs 2022/2023</t>
  </si>
  <si>
    <t>10. Promoción de nivel según sexo y titularidad del centro. Curso 2022/2023</t>
  </si>
  <si>
    <t>11. Alumnat matriculat per titulació. Universitat de València. Curs 2022/2023</t>
  </si>
  <si>
    <t>11. Alumnado matriculado por titulación. Universidad de València. Curso 2022/2023</t>
  </si>
  <si>
    <t>12. Alumnat matriculat per titulació. Universitat Politècnica de València. Curs 2022/2023</t>
  </si>
  <si>
    <t>12. Alumnado matriculado por titulación. Universidad Politécnica de València. Curso 2022/2023</t>
  </si>
  <si>
    <t>Alumnat matriculat curs 2022/2023</t>
  </si>
  <si>
    <t>Alumnado matriculado curso 2022/2023</t>
  </si>
  <si>
    <t>Professorat curs 2022/2023</t>
  </si>
  <si>
    <t>Profesorado curso 2022/2023</t>
  </si>
  <si>
    <t>Curs 2022/2023</t>
  </si>
  <si>
    <t>26. Escoles Esportives Municipals. Alumnat per esport i sexe. Curs 2022/2023</t>
  </si>
  <si>
    <t>26. Escuelas Deportivas Municipales. Alumnado por deporte y sexo. Curso 2022/2023</t>
  </si>
  <si>
    <t>Curso 2022/2023</t>
  </si>
  <si>
    <t>26. Escoles Esportives Municipals. Alumnat per esport i sexe. Curs 2019/2020</t>
  </si>
  <si>
    <t>26. Escuelas Deportivas Municipales. Alumnado por deporte y sexo. Curso 2019/2020</t>
  </si>
  <si>
    <t>Alumnat matriculat curs 2019/2020</t>
  </si>
  <si>
    <t>Alumnado matriculado curso 2019/2020</t>
  </si>
  <si>
    <t>Alumnat graduat curso 2018/2019</t>
  </si>
  <si>
    <t>Alumnado graduado curso 2018/2019</t>
  </si>
  <si>
    <t>20Alumnat graduat curso 2019/20</t>
  </si>
  <si>
    <t>Alumnado graduado curso 2019/2020</t>
  </si>
  <si>
    <t>Alumnat graduat curso 2019/2020</t>
  </si>
  <si>
    <t>14. Alumnat graduat a la Universitat Politècnica de València. Curs 2018/2019</t>
  </si>
  <si>
    <t>14. Alumnado graduado en la Universidad Politécnica de València. Curso 2018/2019</t>
  </si>
  <si>
    <t>13. Alumnat graduat a la Universitat de València. Curs 2018/2019</t>
  </si>
  <si>
    <t>13. Alumnado graduado en la Universidad de València. Curso 2018/2019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</si>
</sst>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3" formatCode="_-* #,##0.00\ _€_-;\-* #,##0.00\ _€_-;_-* &quot;-&quot;??\ _€_-;_-@_-"/>
    <numFmt numFmtId="164" formatCode="#,##0.0"/>
    <numFmt numFmtId="165" formatCode="0.0%"/>
    <numFmt numFmtId="166" formatCode="0.0"/>
    <numFmt numFmtId="167" formatCode="#,##0&quot; &quot;;&quot;-&quot;#,##0&quot; &quot;"/>
    <numFmt numFmtId="168" formatCode="_-* #,##0\ &quot;Pts&quot;_-;\-* #,##0\ &quot;Pts&quot;_-;_-* &quot;-&quot;\ &quot;Pts&quot;_-;_-@_-"/>
    <numFmt numFmtId="169" formatCode="#,##0.00&quot; &quot;[$€-C0A];[Red]&quot;-&quot;#,##0.00&quot; &quot;[$€-C0A]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</numFmts>
  <fonts count="29">
    <font>
      <sz val="10"/>
      <color indexed="8"/>
      <name val="Arial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9"/>
      <color indexed="8"/>
      <name val="Times New Roman"/>
      <family val="1"/>
    </font>
    <font>
      <i/>
      <sz val="8"/>
      <color indexed="8"/>
      <name val="Times New Roman"/>
      <family val="1"/>
    </font>
    <font>
      <sz val="9"/>
      <color indexed="8"/>
      <name val="Times New Roman"/>
      <family val="1"/>
    </font>
    <font>
      <b/>
      <sz val="10"/>
      <color indexed="8"/>
      <name val="Arial"/>
      <family val="2"/>
    </font>
    <font>
      <i/>
      <sz val="8"/>
      <color indexed="14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i/>
      <sz val="16"/>
      <color theme="1"/>
      <name val="Arial1"/>
    </font>
    <font>
      <sz val="11"/>
      <color theme="1"/>
      <name val="Arial1"/>
    </font>
    <font>
      <b/>
      <i/>
      <u/>
      <sz val="11"/>
      <color theme="1"/>
      <name val="Arial1"/>
    </font>
    <font>
      <u/>
      <sz val="10"/>
      <color indexed="61"/>
      <name val="Arial"/>
      <family val="2"/>
    </font>
    <font>
      <u/>
      <sz val="10"/>
      <color indexed="12"/>
      <name val="Arial"/>
      <family val="2"/>
    </font>
    <font>
      <sz val="10"/>
      <color rgb="FF000000"/>
      <name val="Arial"/>
      <family val="2"/>
    </font>
    <font>
      <i/>
      <sz val="8"/>
      <name val="Times New Roman"/>
      <family val="1"/>
    </font>
    <font>
      <sz val="10"/>
      <color indexed="8"/>
      <name val="Arial"/>
      <family val="2"/>
    </font>
    <font>
      <b/>
      <sz val="10"/>
      <color indexed="8"/>
      <name val="Times"/>
      <family val="1"/>
    </font>
    <font>
      <i/>
      <sz val="10"/>
      <name val="Times New Roman"/>
      <family val="1"/>
    </font>
    <font>
      <sz val="9"/>
      <color indexed="8"/>
      <name val="Arial"/>
      <family val="2"/>
    </font>
    <font>
      <sz val="10"/>
      <color indexed="8"/>
      <name val="Times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auto="1"/>
      </patternFill>
    </fill>
    <fill>
      <patternFill patternType="solid">
        <fgColor rgb="FF33CCCC"/>
        <bgColor indexed="64"/>
      </patternFill>
    </fill>
  </fills>
  <borders count="3">
    <border>
      <left/>
      <right/>
      <top/>
      <bottom/>
      <diagonal/>
    </border>
    <border>
      <left style="thin">
        <color indexed="12"/>
      </left>
      <right/>
      <top/>
      <bottom/>
      <diagonal/>
    </border>
    <border>
      <left/>
      <right/>
      <top/>
      <bottom/>
      <diagonal/>
    </border>
  </borders>
  <cellStyleXfs count="23">
    <xf numFmtId="0" fontId="0" fillId="0" borderId="0" applyNumberFormat="0" applyFill="0" applyBorder="0" applyProtection="0"/>
    <xf numFmtId="9" fontId="12" fillId="0" borderId="0" applyFont="0" applyFill="0" applyBorder="0" applyAlignment="0" applyProtection="0"/>
    <xf numFmtId="0" fontId="14" fillId="0" borderId="2"/>
    <xf numFmtId="0" fontId="17" fillId="0" borderId="2">
      <alignment horizontal="center"/>
    </xf>
    <xf numFmtId="0" fontId="17" fillId="0" borderId="2">
      <alignment horizontal="center" textRotation="90"/>
    </xf>
    <xf numFmtId="168" fontId="15" fillId="0" borderId="2" applyFont="0" applyFill="0" applyBorder="0" applyAlignment="0" applyProtection="0"/>
    <xf numFmtId="0" fontId="15" fillId="0" borderId="2"/>
    <xf numFmtId="0" fontId="18" fillId="0" borderId="2"/>
    <xf numFmtId="9" fontId="15" fillId="0" borderId="2" applyFont="0" applyFill="0" applyBorder="0" applyAlignment="0" applyProtection="0"/>
    <xf numFmtId="0" fontId="19" fillId="0" borderId="2"/>
    <xf numFmtId="169" fontId="19" fillId="0" borderId="2"/>
    <xf numFmtId="41" fontId="15" fillId="0" borderId="2" applyFont="0" applyFill="0" applyBorder="0" applyAlignment="0" applyProtection="0"/>
    <xf numFmtId="43" fontId="15" fillId="0" borderId="2" applyFont="0" applyFill="0" applyBorder="0" applyAlignment="0" applyProtection="0"/>
    <xf numFmtId="170" fontId="15" fillId="0" borderId="2" applyFont="0" applyFill="0" applyBorder="0" applyAlignment="0" applyProtection="0"/>
    <xf numFmtId="171" fontId="15" fillId="0" borderId="2" applyFont="0" applyFill="0" applyBorder="0" applyAlignment="0" applyProtection="0"/>
    <xf numFmtId="0" fontId="20" fillId="0" borderId="2" applyNumberFormat="0" applyFill="0" applyBorder="0" applyAlignment="0" applyProtection="0">
      <alignment vertical="top"/>
      <protection locked="0"/>
    </xf>
    <xf numFmtId="0" fontId="21" fillId="0" borderId="2" applyNumberFormat="0" applyFill="0" applyBorder="0" applyAlignment="0" applyProtection="0">
      <alignment vertical="top"/>
      <protection locked="0"/>
    </xf>
    <xf numFmtId="0" fontId="15" fillId="0" borderId="2"/>
    <xf numFmtId="0" fontId="22" fillId="0" borderId="2"/>
    <xf numFmtId="43" fontId="15" fillId="0" borderId="2" applyFont="0" applyFill="0" applyBorder="0" applyAlignment="0" applyProtection="0"/>
    <xf numFmtId="42" fontId="24" fillId="0" borderId="0" applyFont="0" applyFill="0" applyBorder="0" applyAlignment="0" applyProtection="0"/>
    <xf numFmtId="0" fontId="14" fillId="0" borderId="2"/>
    <xf numFmtId="0" fontId="14" fillId="0" borderId="2"/>
  </cellStyleXfs>
  <cellXfs count="280">
    <xf numFmtId="0" fontId="0" fillId="0" borderId="0" xfId="0" applyFont="1" applyAlignment="1"/>
    <xf numFmtId="0" fontId="0" fillId="0" borderId="0" xfId="0" applyNumberFormat="1" applyFont="1" applyAlignment="1"/>
    <xf numFmtId="49" fontId="2" fillId="0" borderId="2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/>
    <xf numFmtId="49" fontId="3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Border="1" applyAlignment="1"/>
    <xf numFmtId="0" fontId="0" fillId="0" borderId="2" xfId="0" applyNumberFormat="1" applyFont="1" applyBorder="1" applyAlignment="1"/>
    <xf numFmtId="0" fontId="0" fillId="0" borderId="2" xfId="0" applyFont="1" applyBorder="1" applyAlignment="1"/>
    <xf numFmtId="0" fontId="0" fillId="0" borderId="2" xfId="0" applyFont="1" applyFill="1" applyBorder="1" applyAlignment="1"/>
    <xf numFmtId="0" fontId="0" fillId="0" borderId="2" xfId="0" applyNumberFormat="1" applyFont="1" applyFill="1" applyBorder="1" applyAlignment="1"/>
    <xf numFmtId="49" fontId="2" fillId="0" borderId="2" xfId="0" applyNumberFormat="1" applyFont="1" applyFill="1" applyBorder="1" applyAlignment="1"/>
    <xf numFmtId="3" fontId="2" fillId="0" borderId="2" xfId="0" applyNumberFormat="1" applyFont="1" applyFill="1" applyBorder="1" applyAlignment="1">
      <alignment horizontal="right"/>
    </xf>
    <xf numFmtId="165" fontId="1" fillId="0" borderId="2" xfId="0" applyNumberFormat="1" applyFont="1" applyFill="1" applyBorder="1" applyAlignment="1"/>
    <xf numFmtId="49" fontId="1" fillId="0" borderId="2" xfId="0" applyNumberFormat="1" applyFont="1" applyFill="1" applyBorder="1" applyAlignment="1">
      <alignment horizontal="left"/>
    </xf>
    <xf numFmtId="3" fontId="1" fillId="0" borderId="2" xfId="0" applyNumberFormat="1" applyFont="1" applyFill="1" applyBorder="1" applyAlignment="1">
      <alignment horizontal="right"/>
    </xf>
    <xf numFmtId="0" fontId="7" fillId="0" borderId="2" xfId="0" applyFont="1" applyFill="1" applyBorder="1" applyAlignment="1"/>
    <xf numFmtId="3" fontId="7" fillId="0" borderId="2" xfId="0" applyNumberFormat="1" applyFont="1" applyFill="1" applyBorder="1" applyAlignment="1"/>
    <xf numFmtId="164" fontId="7" fillId="0" borderId="2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/>
    </xf>
    <xf numFmtId="164" fontId="0" fillId="0" borderId="2" xfId="0" applyNumberFormat="1" applyFont="1" applyFill="1" applyBorder="1" applyAlignment="1">
      <alignment horizontal="right" wrapText="1"/>
    </xf>
    <xf numFmtId="3" fontId="0" fillId="0" borderId="2" xfId="0" applyNumberFormat="1" applyFont="1" applyFill="1" applyBorder="1" applyAlignment="1">
      <alignment horizontal="right"/>
    </xf>
    <xf numFmtId="3" fontId="0" fillId="0" borderId="2" xfId="0" applyNumberFormat="1" applyFont="1" applyFill="1" applyBorder="1" applyAlignment="1">
      <alignment horizontal="right" wrapText="1"/>
    </xf>
    <xf numFmtId="49" fontId="5" fillId="0" borderId="2" xfId="0" applyNumberFormat="1" applyFont="1" applyFill="1" applyBorder="1" applyAlignment="1">
      <alignment horizontal="left"/>
    </xf>
    <xf numFmtId="49" fontId="5" fillId="0" borderId="2" xfId="0" applyNumberFormat="1" applyFont="1" applyFill="1" applyBorder="1" applyAlignment="1"/>
    <xf numFmtId="49" fontId="1" fillId="0" borderId="2" xfId="0" applyNumberFormat="1" applyFont="1" applyFill="1" applyBorder="1" applyAlignment="1"/>
    <xf numFmtId="3" fontId="1" fillId="0" borderId="2" xfId="0" applyNumberFormat="1" applyFont="1" applyFill="1" applyBorder="1" applyAlignment="1"/>
    <xf numFmtId="0" fontId="1" fillId="0" borderId="2" xfId="0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49" fontId="4" fillId="0" borderId="2" xfId="0" applyNumberFormat="1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horizontal="right"/>
    </xf>
    <xf numFmtId="164" fontId="0" fillId="0" borderId="2" xfId="0" applyNumberFormat="1" applyFont="1" applyFill="1" applyBorder="1" applyAlignment="1"/>
    <xf numFmtId="165" fontId="0" fillId="0" borderId="2" xfId="0" applyNumberFormat="1" applyFont="1" applyFill="1" applyBorder="1" applyAlignment="1"/>
    <xf numFmtId="164" fontId="1" fillId="0" borderId="2" xfId="0" applyNumberFormat="1" applyFont="1" applyFill="1" applyBorder="1" applyAlignment="1">
      <alignment horizontal="right" vertical="center"/>
    </xf>
    <xf numFmtId="0" fontId="1" fillId="0" borderId="2" xfId="0" applyFont="1" applyBorder="1" applyAlignment="1"/>
    <xf numFmtId="164" fontId="7" fillId="0" borderId="2" xfId="0" applyNumberFormat="1" applyFont="1" applyFill="1" applyBorder="1" applyAlignment="1">
      <alignment horizontal="right" vertical="center"/>
    </xf>
    <xf numFmtId="3" fontId="2" fillId="0" borderId="2" xfId="0" applyNumberFormat="1" applyFont="1" applyFill="1" applyBorder="1" applyAlignment="1"/>
    <xf numFmtId="0" fontId="1" fillId="0" borderId="2" xfId="0" applyNumberFormat="1" applyFont="1" applyFill="1" applyBorder="1" applyAlignment="1"/>
    <xf numFmtId="167" fontId="0" fillId="0" borderId="2" xfId="0" applyNumberFormat="1" applyFont="1" applyFill="1" applyBorder="1" applyAlignment="1"/>
    <xf numFmtId="0" fontId="1" fillId="0" borderId="2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49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center" wrapText="1"/>
    </xf>
    <xf numFmtId="3" fontId="2" fillId="0" borderId="2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NumberFormat="1" applyFont="1" applyFill="1" applyBorder="1" applyAlignment="1"/>
    <xf numFmtId="0" fontId="1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right" vertical="center" wrapText="1"/>
    </xf>
    <xf numFmtId="49" fontId="2" fillId="3" borderId="2" xfId="0" applyNumberFormat="1" applyFont="1" applyFill="1" applyBorder="1" applyAlignment="1"/>
    <xf numFmtId="49" fontId="10" fillId="0" borderId="2" xfId="0" applyNumberFormat="1" applyFont="1" applyFill="1" applyBorder="1" applyAlignment="1"/>
    <xf numFmtId="49" fontId="2" fillId="3" borderId="2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left" indent="1"/>
    </xf>
    <xf numFmtId="49" fontId="1" fillId="0" borderId="2" xfId="0" applyNumberFormat="1" applyFont="1" applyFill="1" applyBorder="1" applyAlignment="1">
      <alignment horizontal="left" indent="1"/>
    </xf>
    <xf numFmtId="0" fontId="7" fillId="0" borderId="2" xfId="0" applyNumberFormat="1" applyFont="1" applyFill="1" applyBorder="1" applyAlignment="1"/>
    <xf numFmtId="49" fontId="4" fillId="0" borderId="2" xfId="0" applyNumberFormat="1" applyFont="1" applyFill="1" applyBorder="1" applyAlignment="1">
      <alignment vertical="center"/>
    </xf>
    <xf numFmtId="49" fontId="1" fillId="0" borderId="2" xfId="0" applyNumberFormat="1" applyFont="1" applyFill="1" applyBorder="1" applyAlignment="1">
      <alignment horizontal="left" vertical="center"/>
    </xf>
    <xf numFmtId="49" fontId="5" fillId="0" borderId="2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0" fillId="0" borderId="2" xfId="0" applyNumberFormat="1" applyFont="1" applyFill="1" applyBorder="1" applyAlignment="1">
      <alignment vertical="center"/>
    </xf>
    <xf numFmtId="165" fontId="1" fillId="0" borderId="2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vertical="center"/>
    </xf>
    <xf numFmtId="49" fontId="2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0" fillId="0" borderId="0" xfId="0" applyNumberFormat="1" applyFont="1" applyAlignment="1">
      <alignment vertical="center"/>
    </xf>
    <xf numFmtId="49" fontId="3" fillId="0" borderId="2" xfId="0" applyNumberFormat="1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3" fontId="1" fillId="0" borderId="2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vertical="center"/>
    </xf>
    <xf numFmtId="49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3" fontId="2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165" fontId="1" fillId="0" borderId="2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right" vertical="center"/>
    </xf>
    <xf numFmtId="0" fontId="0" fillId="0" borderId="2" xfId="0" applyNumberFormat="1" applyFont="1" applyBorder="1" applyAlignment="1">
      <alignment vertical="center"/>
    </xf>
    <xf numFmtId="0" fontId="8" fillId="0" borderId="2" xfId="0" applyFont="1" applyBorder="1" applyAlignment="1">
      <alignment vertical="center"/>
    </xf>
    <xf numFmtId="3" fontId="2" fillId="0" borderId="2" xfId="0" applyNumberFormat="1" applyFont="1" applyBorder="1" applyAlignment="1">
      <alignment horizontal="right" vertical="center"/>
    </xf>
    <xf numFmtId="0" fontId="1" fillId="0" borderId="2" xfId="0" applyNumberFormat="1" applyFont="1" applyBorder="1" applyAlignment="1">
      <alignment vertical="center"/>
    </xf>
    <xf numFmtId="0" fontId="0" fillId="0" borderId="2" xfId="0" applyFont="1" applyBorder="1" applyAlignment="1">
      <alignment vertical="center"/>
    </xf>
    <xf numFmtId="3" fontId="2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left" vertical="center"/>
    </xf>
    <xf numFmtId="0" fontId="1" fillId="0" borderId="2" xfId="0" applyNumberFormat="1" applyFont="1" applyFill="1" applyBorder="1" applyAlignment="1">
      <alignment horizontal="right" vertical="center"/>
    </xf>
    <xf numFmtId="0" fontId="1" fillId="0" borderId="2" xfId="0" applyNumberFormat="1" applyFont="1" applyFill="1" applyBorder="1" applyAlignment="1">
      <alignment vertical="center"/>
    </xf>
    <xf numFmtId="3" fontId="5" fillId="0" borderId="2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right" vertical="center"/>
    </xf>
    <xf numFmtId="3" fontId="0" fillId="0" borderId="2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0" fillId="0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9" fontId="1" fillId="0" borderId="2" xfId="1" applyFont="1" applyBorder="1" applyAlignment="1">
      <alignment vertical="center"/>
    </xf>
    <xf numFmtId="9" fontId="2" fillId="0" borderId="2" xfId="1" applyFont="1" applyBorder="1" applyAlignment="1">
      <alignment vertical="center"/>
    </xf>
    <xf numFmtId="9" fontId="1" fillId="0" borderId="2" xfId="1" applyFont="1" applyFill="1" applyBorder="1" applyAlignment="1">
      <alignment horizontal="right"/>
    </xf>
    <xf numFmtId="9" fontId="2" fillId="0" borderId="2" xfId="1" applyFont="1" applyFill="1" applyBorder="1" applyAlignment="1">
      <alignment horizontal="right" vertical="center"/>
    </xf>
    <xf numFmtId="9" fontId="1" fillId="0" borderId="2" xfId="1" applyFont="1" applyFill="1" applyBorder="1" applyAlignment="1">
      <alignment horizontal="right" vertical="center"/>
    </xf>
    <xf numFmtId="9" fontId="1" fillId="0" borderId="2" xfId="1" applyFont="1" applyFill="1" applyBorder="1" applyAlignment="1">
      <alignment vertical="center"/>
    </xf>
    <xf numFmtId="9" fontId="2" fillId="0" borderId="2" xfId="1" applyFont="1" applyFill="1" applyBorder="1" applyAlignment="1">
      <alignment vertical="center"/>
    </xf>
    <xf numFmtId="9" fontId="1" fillId="0" borderId="2" xfId="1" applyFont="1" applyFill="1" applyBorder="1" applyAlignment="1"/>
    <xf numFmtId="9" fontId="1" fillId="0" borderId="2" xfId="1" applyFont="1" applyFill="1" applyBorder="1" applyAlignment="1">
      <alignment horizontal="right" vertical="center" wrapText="1"/>
    </xf>
    <xf numFmtId="0" fontId="2" fillId="0" borderId="2" xfId="0" applyFont="1" applyFill="1" applyBorder="1" applyAlignment="1"/>
    <xf numFmtId="164" fontId="7" fillId="0" borderId="2" xfId="0" applyNumberFormat="1" applyFont="1" applyFill="1" applyBorder="1" applyAlignment="1">
      <alignment horizontal="right" wrapText="1"/>
    </xf>
    <xf numFmtId="3" fontId="7" fillId="0" borderId="2" xfId="0" applyNumberFormat="1" applyFont="1" applyFill="1" applyBorder="1" applyAlignment="1">
      <alignment horizontal="right" wrapText="1"/>
    </xf>
    <xf numFmtId="3" fontId="16" fillId="0" borderId="2" xfId="5" applyNumberFormat="1" applyFont="1" applyFill="1" applyAlignment="1"/>
    <xf numFmtId="3" fontId="16" fillId="0" borderId="2" xfId="17" applyNumberFormat="1" applyFont="1" applyFill="1" applyBorder="1" applyAlignment="1">
      <alignment horizontal="right"/>
    </xf>
    <xf numFmtId="166" fontId="1" fillId="0" borderId="2" xfId="1" applyNumberFormat="1" applyFont="1" applyBorder="1" applyAlignment="1">
      <alignment vertical="center"/>
    </xf>
    <xf numFmtId="49" fontId="2" fillId="0" borderId="2" xfId="0" applyNumberFormat="1" applyFont="1" applyBorder="1" applyAlignment="1">
      <alignment horizontal="left" vertical="center"/>
    </xf>
    <xf numFmtId="166" fontId="2" fillId="0" borderId="2" xfId="1" applyNumberFormat="1" applyFont="1" applyBorder="1" applyAlignment="1">
      <alignment vertical="center"/>
    </xf>
    <xf numFmtId="0" fontId="7" fillId="0" borderId="2" xfId="0" applyNumberFormat="1" applyFont="1" applyBorder="1" applyAlignment="1">
      <alignment vertical="center"/>
    </xf>
    <xf numFmtId="0" fontId="7" fillId="0" borderId="2" xfId="0" applyNumberFormat="1" applyFont="1" applyBorder="1" applyAlignment="1"/>
    <xf numFmtId="0" fontId="7" fillId="0" borderId="2" xfId="0" applyFont="1" applyBorder="1" applyAlignment="1"/>
    <xf numFmtId="0" fontId="11" fillId="0" borderId="2" xfId="0" applyNumberFormat="1" applyFont="1" applyFill="1" applyBorder="1" applyAlignment="1"/>
    <xf numFmtId="49" fontId="1" fillId="0" borderId="2" xfId="0" applyNumberFormat="1" applyFont="1" applyFill="1" applyBorder="1" applyAlignment="1">
      <alignment horizontal="right" vertical="center"/>
    </xf>
    <xf numFmtId="0" fontId="11" fillId="0" borderId="2" xfId="0" applyFont="1" applyFill="1" applyBorder="1" applyAlignment="1"/>
    <xf numFmtId="164" fontId="11" fillId="0" borderId="2" xfId="0" applyNumberFormat="1" applyFont="1" applyFill="1" applyBorder="1" applyAlignment="1">
      <alignment horizontal="right" wrapText="1"/>
    </xf>
    <xf numFmtId="3" fontId="11" fillId="0" borderId="2" xfId="0" applyNumberFormat="1" applyFont="1" applyFill="1" applyBorder="1" applyAlignment="1">
      <alignment horizontal="right"/>
    </xf>
    <xf numFmtId="3" fontId="11" fillId="0" borderId="2" xfId="0" applyNumberFormat="1" applyFont="1" applyFill="1" applyBorder="1" applyAlignment="1">
      <alignment horizontal="right" wrapText="1"/>
    </xf>
    <xf numFmtId="0" fontId="11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vertical="center"/>
    </xf>
    <xf numFmtId="0" fontId="7" fillId="0" borderId="2" xfId="0" applyNumberFormat="1" applyFont="1" applyFill="1" applyBorder="1" applyAlignment="1">
      <alignment vertical="center"/>
    </xf>
    <xf numFmtId="0" fontId="11" fillId="0" borderId="2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horizontal="right" vertical="center"/>
    </xf>
    <xf numFmtId="0" fontId="23" fillId="0" borderId="0" xfId="0" applyFont="1"/>
    <xf numFmtId="0" fontId="23" fillId="0" borderId="0" xfId="0" applyFont="1" applyFill="1"/>
    <xf numFmtId="0" fontId="15" fillId="0" borderId="2" xfId="0" applyNumberFormat="1" applyFont="1" applyFill="1" applyBorder="1" applyAlignment="1">
      <alignment vertical="center"/>
    </xf>
    <xf numFmtId="0" fontId="15" fillId="0" borderId="2" xfId="0" applyNumberFormat="1" applyFont="1" applyFill="1" applyBorder="1" applyAlignment="1"/>
    <xf numFmtId="3" fontId="16" fillId="0" borderId="0" xfId="0" applyNumberFormat="1" applyFont="1" applyFill="1" applyAlignment="1">
      <alignment horizontal="right"/>
    </xf>
    <xf numFmtId="3" fontId="16" fillId="0" borderId="0" xfId="0" quotePrefix="1" applyNumberFormat="1" applyFont="1" applyFill="1" applyAlignment="1">
      <alignment horizontal="right"/>
    </xf>
    <xf numFmtId="0" fontId="2" fillId="0" borderId="2" xfId="0" applyFont="1" applyBorder="1" applyAlignment="1">
      <alignment vertical="center"/>
    </xf>
    <xf numFmtId="164" fontId="25" fillId="0" borderId="2" xfId="0" applyNumberFormat="1" applyFont="1" applyFill="1" applyBorder="1" applyAlignment="1">
      <alignment vertical="center"/>
    </xf>
    <xf numFmtId="0" fontId="23" fillId="0" borderId="0" xfId="0" applyFont="1" applyAlignment="1">
      <alignment horizontal="left"/>
    </xf>
    <xf numFmtId="0" fontId="10" fillId="0" borderId="2" xfId="0" applyNumberFormat="1" applyFont="1" applyFill="1" applyBorder="1" applyAlignment="1">
      <alignment horizontal="right" vertical="center"/>
    </xf>
    <xf numFmtId="3" fontId="16" fillId="0" borderId="0" xfId="0" applyNumberFormat="1" applyFont="1" applyFill="1" applyAlignment="1"/>
    <xf numFmtId="0" fontId="2" fillId="0" borderId="2" xfId="0" applyNumberFormat="1" applyFont="1" applyFill="1" applyBorder="1" applyAlignment="1">
      <alignment horizontal="right"/>
    </xf>
    <xf numFmtId="3" fontId="9" fillId="0" borderId="0" xfId="20" applyNumberFormat="1" applyFont="1" applyFill="1" applyAlignment="1"/>
    <xf numFmtId="0" fontId="23" fillId="0" borderId="2" xfId="0" applyFont="1" applyFill="1" applyBorder="1"/>
    <xf numFmtId="0" fontId="23" fillId="0" borderId="2" xfId="21" applyFont="1"/>
    <xf numFmtId="0" fontId="2" fillId="2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left" vertical="center" indent="1"/>
    </xf>
    <xf numFmtId="49" fontId="1" fillId="0" borderId="2" xfId="0" applyNumberFormat="1" applyFont="1" applyFill="1" applyBorder="1" applyAlignment="1">
      <alignment horizontal="left" vertical="center" wrapText="1" indent="1"/>
    </xf>
    <xf numFmtId="0" fontId="2" fillId="0" borderId="2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indent="1"/>
    </xf>
    <xf numFmtId="0" fontId="11" fillId="0" borderId="2" xfId="0" applyNumberFormat="1" applyFont="1" applyBorder="1" applyAlignment="1"/>
    <xf numFmtId="0" fontId="11" fillId="0" borderId="2" xfId="0" applyFont="1" applyBorder="1" applyAlignment="1"/>
    <xf numFmtId="0" fontId="11" fillId="0" borderId="2" xfId="0" applyNumberFormat="1" applyFont="1" applyBorder="1" applyAlignment="1">
      <alignment vertical="center"/>
    </xf>
    <xf numFmtId="49" fontId="13" fillId="0" borderId="2" xfId="0" applyNumberFormat="1" applyFont="1" applyFill="1" applyBorder="1" applyAlignment="1">
      <alignment horizontal="left" vertical="center" indent="1"/>
    </xf>
    <xf numFmtId="49" fontId="2" fillId="0" borderId="2" xfId="0" applyNumberFormat="1" applyFont="1" applyFill="1" applyBorder="1" applyAlignment="1">
      <alignment horizontal="left" vertical="center" indent="1"/>
    </xf>
    <xf numFmtId="49" fontId="1" fillId="0" borderId="2" xfId="0" applyNumberFormat="1" applyFont="1" applyFill="1" applyBorder="1" applyAlignment="1">
      <alignment horizontal="left" vertical="center" indent="2"/>
    </xf>
    <xf numFmtId="49" fontId="2" fillId="3" borderId="2" xfId="0" applyNumberFormat="1" applyFont="1" applyFill="1" applyBorder="1" applyAlignment="1">
      <alignment horizontal="right" wrapText="1"/>
    </xf>
    <xf numFmtId="49" fontId="2" fillId="3" borderId="2" xfId="0" applyNumberFormat="1" applyFont="1" applyFill="1" applyBorder="1" applyAlignment="1">
      <alignment wrapText="1"/>
    </xf>
    <xf numFmtId="0" fontId="2" fillId="3" borderId="2" xfId="0" applyFont="1" applyFill="1" applyBorder="1" applyAlignment="1">
      <alignment horizontal="right" wrapText="1"/>
    </xf>
    <xf numFmtId="0" fontId="10" fillId="0" borderId="2" xfId="0" applyNumberFormat="1" applyFont="1" applyFill="1" applyBorder="1" applyAlignment="1"/>
    <xf numFmtId="0" fontId="10" fillId="0" borderId="2" xfId="0" applyNumberFormat="1" applyFont="1" applyFill="1" applyBorder="1" applyAlignment="1">
      <alignment horizontal="left" vertical="center" wrapText="1" indent="1"/>
    </xf>
    <xf numFmtId="0" fontId="10" fillId="0" borderId="2" xfId="0" applyNumberFormat="1" applyFont="1" applyFill="1" applyBorder="1" applyAlignment="1">
      <alignment horizontal="left" vertical="center" indent="1"/>
    </xf>
    <xf numFmtId="49" fontId="2" fillId="3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right" wrapText="1"/>
    </xf>
    <xf numFmtId="0" fontId="2" fillId="0" borderId="2" xfId="0" applyNumberFormat="1" applyFont="1" applyBorder="1" applyAlignment="1">
      <alignment horizontal="left" vertical="center" indent="1"/>
    </xf>
    <xf numFmtId="0" fontId="2" fillId="2" borderId="2" xfId="0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wrapText="1"/>
    </xf>
    <xf numFmtId="49" fontId="1" fillId="0" borderId="2" xfId="0" applyNumberFormat="1" applyFont="1" applyFill="1" applyBorder="1" applyAlignment="1">
      <alignment horizontal="right" vertical="center" wrapText="1"/>
    </xf>
    <xf numFmtId="3" fontId="16" fillId="0" borderId="2" xfId="17" applyNumberFormat="1" applyFont="1" applyFill="1" applyBorder="1" applyAlignment="1">
      <alignment horizontal="left" indent="1"/>
    </xf>
    <xf numFmtId="3" fontId="9" fillId="0" borderId="2" xfId="0" applyNumberFormat="1" applyFont="1" applyFill="1" applyBorder="1"/>
    <xf numFmtId="3" fontId="9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 indent="1"/>
    </xf>
    <xf numFmtId="0" fontId="1" fillId="0" borderId="2" xfId="0" applyFont="1" applyFill="1" applyBorder="1" applyAlignment="1">
      <alignment horizontal="left" vertical="center" indent="1"/>
    </xf>
    <xf numFmtId="49" fontId="2" fillId="2" borderId="2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center"/>
    </xf>
    <xf numFmtId="49" fontId="2" fillId="3" borderId="2" xfId="0" applyNumberFormat="1" applyFont="1" applyFill="1" applyBorder="1" applyAlignment="1">
      <alignment horizontal="right" vertical="center" wrapText="1"/>
    </xf>
    <xf numFmtId="0" fontId="23" fillId="0" borderId="0" xfId="0" applyFont="1" applyFill="1" applyAlignment="1">
      <alignment vertical="center"/>
    </xf>
    <xf numFmtId="49" fontId="2" fillId="0" borderId="2" xfId="0" applyNumberFormat="1" applyFont="1" applyFill="1" applyBorder="1" applyAlignment="1">
      <alignment horizontal="right" vertical="center"/>
    </xf>
    <xf numFmtId="3" fontId="9" fillId="0" borderId="0" xfId="0" applyNumberFormat="1" applyFont="1" applyFill="1"/>
    <xf numFmtId="3" fontId="16" fillId="0" borderId="0" xfId="0" applyNumberFormat="1" applyFont="1" applyFill="1"/>
    <xf numFmtId="3" fontId="16" fillId="0" borderId="2" xfId="0" applyNumberFormat="1" applyFont="1" applyFill="1" applyBorder="1"/>
    <xf numFmtId="3" fontId="16" fillId="0" borderId="2" xfId="0" applyNumberFormat="1" applyFont="1" applyFill="1" applyBorder="1" applyAlignment="1">
      <alignment horizontal="right"/>
    </xf>
    <xf numFmtId="3" fontId="0" fillId="0" borderId="2" xfId="0" applyNumberFormat="1" applyFont="1" applyFill="1" applyBorder="1" applyAlignment="1"/>
    <xf numFmtId="1" fontId="1" fillId="0" borderId="2" xfId="0" applyNumberFormat="1" applyFont="1" applyFill="1" applyBorder="1" applyAlignment="1">
      <alignment horizontal="right" vertical="center"/>
    </xf>
    <xf numFmtId="1" fontId="2" fillId="0" borderId="2" xfId="0" applyNumberFormat="1" applyFont="1" applyFill="1" applyBorder="1" applyAlignment="1">
      <alignment horizontal="right" vertical="center"/>
    </xf>
    <xf numFmtId="49" fontId="23" fillId="0" borderId="0" xfId="0" applyNumberFormat="1" applyFont="1" applyFill="1" applyAlignment="1">
      <alignment vertical="center"/>
    </xf>
    <xf numFmtId="0" fontId="23" fillId="0" borderId="0" xfId="0" applyFont="1" applyAlignment="1">
      <alignment horizontal="left" vertical="center"/>
    </xf>
    <xf numFmtId="0" fontId="1" fillId="0" borderId="2" xfId="0" applyNumberFormat="1" applyFont="1" applyFill="1" applyBorder="1" applyAlignment="1">
      <alignment horizontal="left" vertical="center" indent="1"/>
    </xf>
    <xf numFmtId="0" fontId="2" fillId="0" borderId="2" xfId="0" applyFont="1" applyBorder="1" applyAlignment="1"/>
    <xf numFmtId="49" fontId="3" fillId="0" borderId="2" xfId="0" applyNumberFormat="1" applyFont="1" applyBorder="1" applyAlignment="1"/>
    <xf numFmtId="9" fontId="1" fillId="0" borderId="2" xfId="0" applyNumberFormat="1" applyFont="1" applyFill="1" applyBorder="1" applyAlignment="1">
      <alignment horizontal="right"/>
    </xf>
    <xf numFmtId="9" fontId="2" fillId="0" borderId="2" xfId="0" applyNumberFormat="1" applyFont="1" applyFill="1" applyBorder="1" applyAlignment="1">
      <alignment horizontal="right" vertical="center"/>
    </xf>
    <xf numFmtId="9" fontId="1" fillId="0" borderId="2" xfId="0" applyNumberFormat="1" applyFont="1" applyFill="1" applyBorder="1" applyAlignment="1">
      <alignment horizontal="right" vertical="center"/>
    </xf>
    <xf numFmtId="9" fontId="2" fillId="0" borderId="2" xfId="1" applyNumberFormat="1" applyFont="1" applyFill="1" applyBorder="1" applyAlignment="1">
      <alignment horizontal="right" vertical="center"/>
    </xf>
    <xf numFmtId="9" fontId="1" fillId="0" borderId="2" xfId="1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right"/>
    </xf>
    <xf numFmtId="0" fontId="9" fillId="0" borderId="2" xfId="0" applyNumberFormat="1" applyFont="1" applyFill="1" applyBorder="1" applyAlignment="1">
      <alignment horizontal="right" vertical="center"/>
    </xf>
    <xf numFmtId="0" fontId="16" fillId="0" borderId="2" xfId="0" applyNumberFormat="1" applyFont="1" applyFill="1" applyBorder="1" applyAlignment="1">
      <alignment horizontal="right" vertical="center"/>
    </xf>
    <xf numFmtId="3" fontId="9" fillId="0" borderId="0" xfId="0" applyNumberFormat="1" applyFont="1" applyFill="1" applyAlignment="1"/>
    <xf numFmtId="49" fontId="23" fillId="0" borderId="0" xfId="0" applyNumberFormat="1" applyFont="1" applyAlignment="1">
      <alignment vertical="center"/>
    </xf>
    <xf numFmtId="3" fontId="9" fillId="0" borderId="0" xfId="0" applyNumberFormat="1" applyFont="1" applyFill="1" applyAlignment="1">
      <alignment vertical="center"/>
    </xf>
    <xf numFmtId="3" fontId="16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3" fontId="16" fillId="0" borderId="0" xfId="0" quotePrefix="1" applyNumberFormat="1" applyFont="1" applyFill="1" applyAlignment="1">
      <alignment horizontal="right" vertical="center"/>
    </xf>
    <xf numFmtId="3" fontId="16" fillId="0" borderId="0" xfId="0" applyNumberFormat="1" applyFont="1" applyFill="1" applyAlignment="1">
      <alignment horizontal="right" vertical="center"/>
    </xf>
    <xf numFmtId="3" fontId="9" fillId="0" borderId="0" xfId="0" quotePrefix="1" applyNumberFormat="1" applyFont="1" applyFill="1" applyAlignment="1">
      <alignment horizontal="right" vertical="center"/>
    </xf>
    <xf numFmtId="3" fontId="9" fillId="0" borderId="0" xfId="0" quotePrefix="1" applyNumberFormat="1" applyFont="1" applyFill="1" applyAlignment="1">
      <alignment vertical="center"/>
    </xf>
    <xf numFmtId="3" fontId="9" fillId="0" borderId="0" xfId="0" applyNumberFormat="1" applyFont="1" applyFill="1" applyAlignment="1">
      <alignment horizontal="right" vertical="center"/>
    </xf>
    <xf numFmtId="3" fontId="16" fillId="0" borderId="0" xfId="0" quotePrefix="1" applyNumberFormat="1" applyFont="1" applyFill="1" applyAlignment="1">
      <alignment vertical="center"/>
    </xf>
    <xf numFmtId="164" fontId="14" fillId="0" borderId="0" xfId="0" applyNumberFormat="1" applyFont="1" applyFill="1"/>
    <xf numFmtId="165" fontId="2" fillId="0" borderId="2" xfId="0" applyNumberFormat="1" applyFont="1" applyFill="1" applyBorder="1" applyAlignment="1">
      <alignment horizontal="right" vertical="center"/>
    </xf>
    <xf numFmtId="165" fontId="1" fillId="0" borderId="2" xfId="1" applyNumberFormat="1" applyFont="1" applyBorder="1" applyAlignment="1">
      <alignment vertical="center"/>
    </xf>
    <xf numFmtId="49" fontId="9" fillId="0" borderId="2" xfId="0" applyNumberFormat="1" applyFont="1" applyFill="1" applyBorder="1" applyAlignment="1">
      <alignment horizontal="left" vertical="center"/>
    </xf>
    <xf numFmtId="49" fontId="26" fillId="0" borderId="2" xfId="0" applyNumberFormat="1" applyFont="1" applyFill="1" applyBorder="1" applyAlignment="1">
      <alignment horizontal="left" vertical="center"/>
    </xf>
    <xf numFmtId="10" fontId="1" fillId="0" borderId="2" xfId="1" applyNumberFormat="1" applyFont="1" applyBorder="1" applyAlignment="1">
      <alignment horizontal="right" vertical="center"/>
    </xf>
    <xf numFmtId="165" fontId="1" fillId="0" borderId="2" xfId="0" applyNumberFormat="1" applyFont="1" applyBorder="1" applyAlignment="1">
      <alignment horizontal="right"/>
    </xf>
    <xf numFmtId="49" fontId="2" fillId="2" borderId="2" xfId="0" applyNumberFormat="1" applyFont="1" applyFill="1" applyBorder="1" applyAlignment="1">
      <alignment horizontal="right"/>
    </xf>
    <xf numFmtId="0" fontId="14" fillId="0" borderId="2" xfId="22"/>
    <xf numFmtId="0" fontId="27" fillId="0" borderId="2" xfId="22" applyFont="1" applyBorder="1" applyAlignment="1">
      <alignment horizontal="left" vertical="top" wrapText="1"/>
    </xf>
    <xf numFmtId="164" fontId="9" fillId="0" borderId="2" xfId="0" applyNumberFormat="1" applyFont="1" applyFill="1" applyBorder="1" applyAlignment="1">
      <alignment horizontal="right" vertical="center"/>
    </xf>
    <xf numFmtId="165" fontId="9" fillId="0" borderId="2" xfId="1" applyNumberFormat="1" applyFont="1" applyFill="1" applyBorder="1" applyAlignment="1">
      <alignment horizontal="right" vertical="center"/>
    </xf>
    <xf numFmtId="165" fontId="2" fillId="0" borderId="2" xfId="1" applyNumberFormat="1" applyFont="1" applyFill="1" applyBorder="1" applyAlignment="1">
      <alignment horizontal="right" vertical="center"/>
    </xf>
    <xf numFmtId="164" fontId="16" fillId="0" borderId="2" xfId="0" applyNumberFormat="1" applyFont="1" applyFill="1" applyBorder="1" applyAlignment="1">
      <alignment horizontal="right" vertical="center"/>
    </xf>
    <xf numFmtId="165" fontId="16" fillId="0" borderId="2" xfId="1" applyNumberFormat="1" applyFont="1" applyFill="1" applyBorder="1" applyAlignment="1">
      <alignment horizontal="right" vertical="center"/>
    </xf>
    <xf numFmtId="165" fontId="1" fillId="0" borderId="2" xfId="1" applyNumberFormat="1" applyFont="1" applyFill="1" applyBorder="1" applyAlignment="1">
      <alignment horizontal="right" vertical="center"/>
    </xf>
    <xf numFmtId="49" fontId="1" fillId="0" borderId="2" xfId="0" applyNumberFormat="1" applyFont="1" applyFill="1" applyBorder="1" applyAlignment="1">
      <alignment horizontal="left" vertical="center" wrapText="1" indent="2"/>
    </xf>
    <xf numFmtId="165" fontId="25" fillId="0" borderId="2" xfId="1" applyNumberFormat="1" applyFont="1" applyFill="1" applyBorder="1" applyAlignment="1">
      <alignment horizontal="right" vertical="center"/>
    </xf>
    <xf numFmtId="165" fontId="28" fillId="0" borderId="2" xfId="1" applyNumberFormat="1" applyFont="1" applyFill="1" applyBorder="1" applyAlignment="1">
      <alignment horizontal="right" vertical="center"/>
    </xf>
    <xf numFmtId="166" fontId="6" fillId="0" borderId="2" xfId="0" applyNumberFormat="1" applyFont="1" applyFill="1" applyBorder="1" applyAlignment="1">
      <alignment vertical="center"/>
    </xf>
    <xf numFmtId="166" fontId="1" fillId="0" borderId="2" xfId="0" applyNumberFormat="1" applyFont="1" applyFill="1" applyBorder="1" applyAlignment="1">
      <alignment horizontal="right" vertical="center"/>
    </xf>
    <xf numFmtId="165" fontId="1" fillId="0" borderId="2" xfId="1" applyNumberFormat="1" applyFont="1" applyFill="1" applyBorder="1" applyAlignment="1">
      <alignment vertical="center"/>
    </xf>
    <xf numFmtId="3" fontId="9" fillId="0" borderId="2" xfId="17" applyNumberFormat="1" applyFont="1" applyFill="1" applyBorder="1" applyAlignment="1">
      <alignment vertical="center"/>
    </xf>
    <xf numFmtId="3" fontId="2" fillId="0" borderId="2" xfId="17" applyNumberFormat="1" applyFont="1" applyFill="1" applyBorder="1" applyAlignment="1">
      <alignment horizontal="left" vertical="center"/>
    </xf>
    <xf numFmtId="3" fontId="2" fillId="0" borderId="2" xfId="17" applyNumberFormat="1" applyFont="1" applyFill="1" applyBorder="1" applyAlignment="1">
      <alignment vertical="center"/>
    </xf>
    <xf numFmtId="3" fontId="9" fillId="0" borderId="2" xfId="17" applyNumberFormat="1" applyFont="1" applyFill="1" applyBorder="1" applyAlignment="1">
      <alignment horizontal="left" vertical="center"/>
    </xf>
    <xf numFmtId="3" fontId="16" fillId="0" borderId="2" xfId="17" applyNumberFormat="1" applyFont="1" applyFill="1" applyBorder="1" applyAlignment="1">
      <alignment horizontal="left" vertical="center" indent="1"/>
    </xf>
    <xf numFmtId="3" fontId="1" fillId="0" borderId="2" xfId="17" applyNumberFormat="1" applyFont="1" applyFill="1" applyBorder="1" applyAlignment="1">
      <alignment horizontal="left" vertical="center" indent="1"/>
    </xf>
    <xf numFmtId="0" fontId="9" fillId="0" borderId="2" xfId="17" applyFont="1" applyFill="1" applyBorder="1" applyAlignment="1">
      <alignment vertical="center"/>
    </xf>
    <xf numFmtId="3" fontId="9" fillId="0" borderId="2" xfId="0" applyNumberFormat="1" applyFont="1" applyFill="1" applyBorder="1" applyAlignment="1">
      <alignment vertical="center"/>
    </xf>
    <xf numFmtId="3" fontId="16" fillId="0" borderId="2" xfId="0" applyNumberFormat="1" applyFont="1" applyFill="1" applyBorder="1" applyAlignment="1">
      <alignment horizontal="left" vertical="center" indent="1"/>
    </xf>
    <xf numFmtId="3" fontId="1" fillId="0" borderId="2" xfId="0" applyNumberFormat="1" applyFont="1" applyFill="1" applyBorder="1" applyAlignment="1">
      <alignment horizontal="left" vertical="center" indent="1"/>
    </xf>
    <xf numFmtId="3" fontId="2" fillId="0" borderId="2" xfId="0" quotePrefix="1" applyNumberFormat="1" applyFont="1" applyFill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vertical="center" wrapText="1"/>
    </xf>
    <xf numFmtId="3" fontId="9" fillId="0" borderId="2" xfId="0" applyNumberFormat="1" applyFont="1" applyFill="1" applyBorder="1" applyAlignment="1">
      <alignment horizontal="right" vertical="center"/>
    </xf>
    <xf numFmtId="9" fontId="9" fillId="0" borderId="2" xfId="1" applyFont="1" applyFill="1" applyBorder="1" applyAlignment="1">
      <alignment vertical="center"/>
    </xf>
    <xf numFmtId="9" fontId="16" fillId="0" borderId="2" xfId="1" applyFont="1" applyFill="1" applyBorder="1" applyAlignment="1">
      <alignment vertical="center"/>
    </xf>
    <xf numFmtId="3" fontId="1" fillId="0" borderId="2" xfId="0" quotePrefix="1" applyNumberFormat="1" applyFont="1" applyFill="1" applyBorder="1" applyAlignment="1">
      <alignment horizontal="right" vertical="center" wrapText="1"/>
    </xf>
    <xf numFmtId="3" fontId="16" fillId="0" borderId="2" xfId="0" applyNumberFormat="1" applyFont="1" applyFill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right" vertical="center" wrapText="1"/>
    </xf>
    <xf numFmtId="3" fontId="9" fillId="0" borderId="2" xfId="17" applyNumberFormat="1" applyFont="1" applyFill="1" applyBorder="1" applyAlignment="1">
      <alignment horizontal="right" vertical="center"/>
    </xf>
    <xf numFmtId="3" fontId="1" fillId="0" borderId="2" xfId="17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14" fontId="2" fillId="3" borderId="2" xfId="0" applyNumberFormat="1" applyFont="1" applyFill="1" applyBorder="1" applyAlignment="1">
      <alignment horizontal="center"/>
    </xf>
    <xf numFmtId="49" fontId="2" fillId="3" borderId="2" xfId="0" applyNumberFormat="1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</cellXfs>
  <cellStyles count="23">
    <cellStyle name="Comma [0]_Apoyo_PDI" xfId="11"/>
    <cellStyle name="Comma_Apoyo_PDI" xfId="12"/>
    <cellStyle name="Currency [0]_Apoyo_PDI" xfId="13"/>
    <cellStyle name="Currency_Apoyo_PDI" xfId="14"/>
    <cellStyle name="Followed Hyperlink_Apoyo_PDI" xfId="15"/>
    <cellStyle name="Heading" xfId="3"/>
    <cellStyle name="Heading1" xfId="4"/>
    <cellStyle name="Hyperlink_Apoyo_PDI" xfId="16"/>
    <cellStyle name="Millares 2" xfId="19"/>
    <cellStyle name="Moneda [0]" xfId="20" builtinId="7"/>
    <cellStyle name="Moneda [0] 2" xfId="5"/>
    <cellStyle name="Normal" xfId="0" builtinId="0"/>
    <cellStyle name="Normal 2" xfId="6"/>
    <cellStyle name="Normal 3" xfId="7"/>
    <cellStyle name="Normal 4" xfId="2"/>
    <cellStyle name="Normal 5" xfId="18"/>
    <cellStyle name="Normal_1.2022_1" xfId="22"/>
    <cellStyle name="Normal_2.4" xfId="21"/>
    <cellStyle name="Normal_3.1" xfId="17"/>
    <cellStyle name="Porcentaje" xfId="1" builtinId="5"/>
    <cellStyle name="Porcentaje 2" xfId="8"/>
    <cellStyle name="Result" xfId="9"/>
    <cellStyle name="Result2" xfId="1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AAAAAA"/>
      <rgbColor rgb="FF33CCCC"/>
      <rgbColor rgb="FFFFFFFF"/>
      <rgbColor rgb="FFFF0000"/>
      <rgbColor rgb="FFBDC0BF"/>
      <rgbColor rgb="FFA5A5A5"/>
      <rgbColor rgb="FF3F3F3F"/>
      <rgbColor rgb="FFDBDBDB"/>
      <rgbColor rgb="FF878787"/>
      <rgbColor rgb="FF6EA7DA"/>
      <rgbColor rgb="FFEF8D4A"/>
      <rgbColor rgb="FFB1B1B1"/>
      <rgbColor rgb="FFFFC822"/>
      <rgbColor rgb="FF5881CB"/>
      <rgbColor rgb="FF7FB759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00080"/>
      <color rgb="FF33CCCC"/>
      <color rgb="FFBEC9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theme/theme1.xml><?xml version="1.0" encoding="utf-8"?>
<a:theme xmlns:a="http://schemas.openxmlformats.org/drawingml/2006/main" name="Tema de Office">
  <a:themeElements>
    <a:clrScheme name="Tema d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1"/>
  <sheetViews>
    <sheetView tabSelected="1" workbookViewId="0">
      <selection activeCell="A3" sqref="A3"/>
    </sheetView>
  </sheetViews>
  <sheetFormatPr baseColWidth="10" defaultColWidth="10.85546875" defaultRowHeight="12.75" customHeight="1"/>
  <cols>
    <col min="1" max="1" width="120.7109375" style="9" customWidth="1"/>
    <col min="2" max="256" width="10.85546875" style="9" customWidth="1"/>
    <col min="257" max="16384" width="10.85546875" style="8"/>
  </cols>
  <sheetData>
    <row r="1" spans="1:5" ht="13.7" customHeight="1">
      <c r="A1" s="3"/>
      <c r="B1" s="8"/>
      <c r="C1" s="8"/>
      <c r="D1" s="8"/>
      <c r="E1" s="8"/>
    </row>
    <row r="2" spans="1:5" ht="13.7" customHeight="1">
      <c r="A2" s="53" t="s">
        <v>0</v>
      </c>
      <c r="B2" s="8"/>
      <c r="C2" s="8"/>
      <c r="D2" s="8"/>
      <c r="E2" s="8"/>
    </row>
    <row r="3" spans="1:5" ht="13.7" customHeight="1">
      <c r="A3" s="3"/>
      <c r="B3" s="8"/>
      <c r="C3" s="8"/>
      <c r="D3" s="8"/>
      <c r="E3" s="8"/>
    </row>
    <row r="4" spans="1:5" ht="13.7" customHeight="1">
      <c r="A4" s="24" t="s">
        <v>744</v>
      </c>
      <c r="B4" s="8"/>
      <c r="C4" s="8"/>
      <c r="D4" s="8"/>
      <c r="E4" s="8"/>
    </row>
    <row r="5" spans="1:5" ht="13.7" customHeight="1">
      <c r="A5" s="24" t="s">
        <v>715</v>
      </c>
      <c r="B5" s="8"/>
      <c r="C5" s="8"/>
      <c r="D5" s="8"/>
      <c r="E5" s="8"/>
    </row>
    <row r="6" spans="1:5" ht="13.7" customHeight="1">
      <c r="A6" s="24" t="s">
        <v>745</v>
      </c>
      <c r="B6" s="8"/>
      <c r="C6" s="8"/>
      <c r="D6" s="8"/>
      <c r="E6" s="8"/>
    </row>
    <row r="7" spans="1:5" ht="13.7" customHeight="1">
      <c r="A7" s="24" t="s">
        <v>775</v>
      </c>
      <c r="B7" s="8"/>
      <c r="C7" s="8"/>
      <c r="D7" s="8"/>
      <c r="E7" s="8"/>
    </row>
    <row r="8" spans="1:5" ht="13.7" customHeight="1">
      <c r="A8" s="24" t="s">
        <v>761</v>
      </c>
      <c r="B8" s="8"/>
      <c r="C8" s="8"/>
      <c r="D8" s="8"/>
      <c r="E8" s="8"/>
    </row>
    <row r="9" spans="1:5" ht="13.7" customHeight="1">
      <c r="A9" s="24" t="s">
        <v>762</v>
      </c>
      <c r="B9" s="8"/>
      <c r="C9" s="8"/>
      <c r="D9" s="8"/>
      <c r="E9" s="8"/>
    </row>
    <row r="10" spans="1:5" ht="13.7" customHeight="1">
      <c r="A10" s="24" t="s">
        <v>763</v>
      </c>
      <c r="B10" s="8"/>
      <c r="C10" s="8"/>
      <c r="D10" s="8"/>
      <c r="E10" s="8"/>
    </row>
    <row r="11" spans="1:5" ht="13.7" customHeight="1">
      <c r="A11" s="24" t="s">
        <v>764</v>
      </c>
      <c r="B11" s="8"/>
      <c r="C11" s="8"/>
      <c r="D11" s="8"/>
      <c r="E11" s="8"/>
    </row>
    <row r="12" spans="1:5" ht="13.7" customHeight="1">
      <c r="A12" s="24" t="s">
        <v>765</v>
      </c>
      <c r="B12" s="8"/>
      <c r="C12" s="8"/>
      <c r="D12" s="8"/>
      <c r="E12" s="8"/>
    </row>
    <row r="13" spans="1:5" ht="13.7" customHeight="1">
      <c r="A13" s="24" t="s">
        <v>766</v>
      </c>
      <c r="B13" s="8"/>
      <c r="C13" s="8"/>
      <c r="D13" s="8"/>
      <c r="E13" s="8"/>
    </row>
    <row r="14" spans="1:5" ht="13.7" customHeight="1">
      <c r="A14" s="24" t="s">
        <v>767</v>
      </c>
      <c r="B14" s="8"/>
      <c r="C14" s="8"/>
      <c r="D14" s="8"/>
      <c r="E14" s="8"/>
    </row>
    <row r="15" spans="1:5" ht="13.7" customHeight="1">
      <c r="A15" s="24" t="s">
        <v>768</v>
      </c>
      <c r="B15" s="8"/>
      <c r="C15" s="8"/>
      <c r="D15" s="8"/>
      <c r="E15" s="8"/>
    </row>
    <row r="16" spans="1:5" ht="13.7" customHeight="1">
      <c r="A16" s="24" t="s">
        <v>769</v>
      </c>
      <c r="B16" s="8"/>
      <c r="C16" s="8"/>
      <c r="D16" s="8"/>
      <c r="E16" s="8"/>
    </row>
    <row r="17" spans="1:5" ht="13.7" customHeight="1">
      <c r="A17" s="24" t="s">
        <v>770</v>
      </c>
      <c r="B17" s="8"/>
      <c r="C17" s="8"/>
      <c r="D17" s="8"/>
      <c r="E17" s="8"/>
    </row>
    <row r="18" spans="1:5" ht="13.7" customHeight="1">
      <c r="A18" s="24" t="s">
        <v>85</v>
      </c>
      <c r="B18" s="8"/>
      <c r="C18" s="8"/>
      <c r="D18" s="8"/>
      <c r="E18" s="8"/>
    </row>
    <row r="19" spans="1:5" ht="13.7" customHeight="1">
      <c r="A19" s="24" t="s">
        <v>94</v>
      </c>
      <c r="B19" s="8"/>
      <c r="C19" s="8"/>
      <c r="D19" s="8"/>
      <c r="E19" s="8"/>
    </row>
    <row r="20" spans="1:5" ht="13.7" customHeight="1">
      <c r="A20" s="24" t="s">
        <v>665</v>
      </c>
      <c r="B20" s="8"/>
      <c r="C20" s="8"/>
      <c r="D20" s="8"/>
      <c r="E20" s="8"/>
    </row>
    <row r="21" spans="1:5" ht="13.7" customHeight="1">
      <c r="A21" s="24" t="s">
        <v>98</v>
      </c>
      <c r="B21" s="8"/>
      <c r="C21" s="8"/>
      <c r="D21" s="8"/>
      <c r="E21" s="8"/>
    </row>
    <row r="22" spans="1:5" ht="13.7" customHeight="1">
      <c r="A22" s="24" t="s">
        <v>771</v>
      </c>
      <c r="B22" s="8"/>
      <c r="C22" s="8"/>
      <c r="D22" s="8"/>
      <c r="E22" s="8"/>
    </row>
    <row r="23" spans="1:5" ht="13.7" customHeight="1">
      <c r="A23" s="24" t="s">
        <v>102</v>
      </c>
      <c r="B23" s="8"/>
      <c r="C23" s="8"/>
      <c r="D23" s="8"/>
      <c r="E23" s="8"/>
    </row>
    <row r="24" spans="1:5" ht="13.7" customHeight="1">
      <c r="A24" s="24" t="s">
        <v>690</v>
      </c>
      <c r="B24" s="8"/>
      <c r="C24" s="8"/>
      <c r="D24" s="8"/>
      <c r="E24" s="8"/>
    </row>
    <row r="25" spans="1:5" ht="13.7" customHeight="1">
      <c r="A25" s="24" t="s">
        <v>689</v>
      </c>
      <c r="B25" s="8"/>
      <c r="C25" s="8"/>
      <c r="D25" s="8"/>
      <c r="E25" s="8"/>
    </row>
    <row r="26" spans="1:5" ht="13.7" customHeight="1">
      <c r="A26" s="24" t="s">
        <v>688</v>
      </c>
      <c r="B26" s="8"/>
      <c r="C26" s="8"/>
      <c r="D26" s="8"/>
      <c r="E26" s="8"/>
    </row>
    <row r="27" spans="1:5" ht="13.7" customHeight="1">
      <c r="A27" s="24" t="s">
        <v>772</v>
      </c>
      <c r="B27" s="8"/>
      <c r="C27" s="8"/>
      <c r="D27" s="8"/>
      <c r="E27" s="8"/>
    </row>
    <row r="28" spans="1:5" ht="13.7" customHeight="1">
      <c r="A28" s="24" t="s">
        <v>773</v>
      </c>
      <c r="B28" s="8"/>
      <c r="C28" s="8"/>
      <c r="D28" s="8"/>
      <c r="E28" s="8"/>
    </row>
    <row r="29" spans="1:5" ht="13.7" customHeight="1">
      <c r="A29" s="24" t="s">
        <v>774</v>
      </c>
      <c r="B29" s="8"/>
      <c r="C29" s="8"/>
      <c r="D29" s="8"/>
      <c r="E29" s="8"/>
    </row>
    <row r="30" spans="1:5" ht="13.7" customHeight="1">
      <c r="A30" s="24" t="s">
        <v>86</v>
      </c>
      <c r="B30" s="8"/>
      <c r="C30" s="8"/>
      <c r="D30" s="8"/>
      <c r="E30" s="8"/>
    </row>
    <row r="31" spans="1:5" ht="13.7" customHeight="1">
      <c r="A31" s="24" t="s">
        <v>87</v>
      </c>
      <c r="B31" s="8"/>
      <c r="C31" s="8"/>
      <c r="D31" s="8"/>
      <c r="E31" s="8"/>
    </row>
    <row r="32" spans="1:5" ht="13.7" customHeight="1">
      <c r="A32" s="24" t="s">
        <v>686</v>
      </c>
      <c r="B32" s="8"/>
      <c r="C32" s="8"/>
      <c r="D32" s="8"/>
      <c r="E32" s="8"/>
    </row>
    <row r="33" spans="1:5" ht="13.7" customHeight="1">
      <c r="A33" s="24" t="s">
        <v>88</v>
      </c>
      <c r="B33" s="8"/>
      <c r="C33" s="8"/>
      <c r="D33" s="8"/>
      <c r="E33" s="8"/>
    </row>
    <row r="34" spans="1:5" ht="13.7" customHeight="1">
      <c r="A34" s="3"/>
      <c r="B34" s="8"/>
      <c r="C34" s="8"/>
      <c r="D34" s="8"/>
      <c r="E34" s="8"/>
    </row>
    <row r="35" spans="1:5" ht="13.7" customHeight="1">
      <c r="A35" s="3"/>
      <c r="B35" s="8"/>
      <c r="C35" s="8"/>
      <c r="D35" s="8"/>
      <c r="E35" s="8"/>
    </row>
    <row r="36" spans="1:5" ht="13.7" customHeight="1">
      <c r="A36" s="3"/>
      <c r="B36" s="8"/>
      <c r="C36" s="8"/>
      <c r="D36" s="8"/>
      <c r="E36" s="8"/>
    </row>
    <row r="37" spans="1:5" ht="13.7" customHeight="1">
      <c r="A37" s="3"/>
      <c r="B37" s="8"/>
      <c r="C37" s="8"/>
      <c r="D37" s="8"/>
      <c r="E37" s="8"/>
    </row>
    <row r="38" spans="1:5" ht="13.7" customHeight="1">
      <c r="A38" s="3"/>
      <c r="B38" s="8"/>
      <c r="C38" s="8"/>
      <c r="D38" s="8"/>
      <c r="E38" s="8"/>
    </row>
    <row r="39" spans="1:5" ht="13.7" customHeight="1">
      <c r="A39" s="3"/>
      <c r="B39" s="8"/>
      <c r="C39" s="8"/>
      <c r="D39" s="8"/>
      <c r="E39" s="8"/>
    </row>
    <row r="40" spans="1:5" ht="13.7" customHeight="1">
      <c r="A40" s="3"/>
      <c r="B40" s="8"/>
      <c r="C40" s="8"/>
      <c r="D40" s="8"/>
      <c r="E40" s="8"/>
    </row>
    <row r="41" spans="1:5" ht="13.7" customHeight="1">
      <c r="A41" s="3"/>
      <c r="B41" s="8"/>
      <c r="C41" s="8"/>
      <c r="D41" s="8"/>
      <c r="E41" s="8"/>
    </row>
    <row r="42" spans="1:5" ht="13.7" customHeight="1">
      <c r="A42" s="3"/>
      <c r="B42" s="8"/>
      <c r="C42" s="8"/>
      <c r="D42" s="8"/>
      <c r="E42" s="8"/>
    </row>
    <row r="43" spans="1:5" ht="13.7" customHeight="1">
      <c r="A43" s="25"/>
      <c r="B43" s="8"/>
      <c r="C43" s="8"/>
      <c r="D43" s="8"/>
      <c r="E43" s="8"/>
    </row>
    <row r="44" spans="1:5" ht="13.7" customHeight="1">
      <c r="A44" s="3"/>
      <c r="B44" s="8"/>
      <c r="C44" s="8"/>
      <c r="D44" s="8"/>
      <c r="E44" s="8"/>
    </row>
    <row r="45" spans="1:5" ht="13.7" customHeight="1">
      <c r="A45" s="3"/>
      <c r="B45" s="8"/>
      <c r="C45" s="8"/>
      <c r="D45" s="8"/>
      <c r="E45" s="8"/>
    </row>
    <row r="46" spans="1:5" ht="13.7" customHeight="1">
      <c r="A46" s="3"/>
      <c r="B46" s="8"/>
      <c r="C46" s="8"/>
      <c r="D46" s="8"/>
      <c r="E46" s="8"/>
    </row>
    <row r="47" spans="1:5" ht="13.7" customHeight="1">
      <c r="A47" s="3"/>
      <c r="B47" s="8"/>
      <c r="C47" s="8"/>
      <c r="D47" s="8"/>
      <c r="E47" s="8"/>
    </row>
    <row r="48" spans="1:5" ht="13.7" customHeight="1">
      <c r="A48" s="26"/>
      <c r="B48" s="8"/>
      <c r="C48" s="8"/>
      <c r="D48" s="8"/>
      <c r="E48" s="8"/>
    </row>
    <row r="49" spans="1:5" ht="13.7" customHeight="1">
      <c r="A49" s="3"/>
      <c r="B49" s="8"/>
      <c r="C49" s="8"/>
      <c r="D49" s="8"/>
      <c r="E49" s="8"/>
    </row>
    <row r="50" spans="1:5" ht="13.7" customHeight="1">
      <c r="A50" s="3"/>
      <c r="B50" s="8"/>
      <c r="C50" s="8"/>
      <c r="D50" s="8"/>
      <c r="E50" s="8"/>
    </row>
    <row r="51" spans="1:5" ht="12.75" customHeight="1">
      <c r="A51" s="3"/>
    </row>
  </sheetData>
  <pageMargins left="0" right="0" top="0" bottom="0" header="0" footer="0"/>
  <pageSetup orientation="portrait" r:id="rId1"/>
  <headerFooter>
    <oddFooter>&amp;C&amp;"Helvetica Neue,Regular"&amp;12&amp;K000000&amp;P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10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50.7109375" style="9" customWidth="1"/>
    <col min="3" max="7" width="11.42578125" style="9" customWidth="1"/>
    <col min="8" max="257" width="10.85546875" style="9" customWidth="1"/>
    <col min="258" max="16384" width="10.85546875" style="8"/>
  </cols>
  <sheetData>
    <row r="1" spans="1:19" ht="12.75" customHeight="1">
      <c r="A1" s="231" t="s">
        <v>743</v>
      </c>
      <c r="B1" s="27"/>
      <c r="C1" s="68"/>
      <c r="D1" s="68"/>
      <c r="E1" s="68"/>
      <c r="F1" s="68"/>
      <c r="G1" s="68"/>
    </row>
    <row r="2" spans="1:19" ht="12.75" customHeight="1">
      <c r="A2" s="232" t="s">
        <v>757</v>
      </c>
      <c r="B2" s="28"/>
      <c r="C2" s="68"/>
      <c r="D2" s="68"/>
      <c r="E2" s="68"/>
      <c r="F2" s="68"/>
      <c r="G2" s="68"/>
    </row>
    <row r="3" spans="1:19" ht="13.5" customHeight="1">
      <c r="A3" s="73"/>
      <c r="B3" s="3"/>
      <c r="C3" s="68"/>
      <c r="D3" s="68"/>
      <c r="E3" s="68"/>
      <c r="F3" s="68"/>
      <c r="G3" s="68"/>
    </row>
    <row r="4" spans="1:19" ht="19.5" customHeight="1">
      <c r="A4" s="180"/>
      <c r="B4" s="180"/>
      <c r="C4" s="235" t="s">
        <v>2</v>
      </c>
      <c r="D4" s="235" t="s">
        <v>3</v>
      </c>
      <c r="E4" s="235" t="s">
        <v>4</v>
      </c>
      <c r="F4" s="178" t="s">
        <v>5</v>
      </c>
      <c r="G4" s="235" t="s">
        <v>4</v>
      </c>
    </row>
    <row r="5" spans="1:19" ht="19.5" customHeight="1">
      <c r="A5" s="180"/>
      <c r="B5" s="180"/>
      <c r="C5" s="235" t="s">
        <v>2</v>
      </c>
      <c r="D5" s="235" t="s">
        <v>375</v>
      </c>
      <c r="E5" s="235" t="s">
        <v>4</v>
      </c>
      <c r="F5" s="178" t="s">
        <v>374</v>
      </c>
      <c r="G5" s="235" t="s">
        <v>4</v>
      </c>
      <c r="H5" s="3"/>
      <c r="I5" s="8"/>
      <c r="J5" s="8"/>
      <c r="K5" s="8"/>
      <c r="L5" s="8"/>
      <c r="M5" s="8"/>
      <c r="N5" s="8"/>
      <c r="O5" s="8"/>
      <c r="P5" s="8"/>
      <c r="Q5" s="8"/>
      <c r="R5" s="8"/>
      <c r="S5" s="8"/>
    </row>
    <row r="6" spans="1:19" ht="13.5" customHeight="1">
      <c r="A6" s="65" t="s">
        <v>6</v>
      </c>
      <c r="B6" s="65" t="s">
        <v>6</v>
      </c>
      <c r="C6" s="75">
        <v>641.80499999999995</v>
      </c>
      <c r="D6" s="75">
        <v>313.52</v>
      </c>
      <c r="E6" s="245">
        <f>D6/$C$6</f>
        <v>0.4884972850008959</v>
      </c>
      <c r="F6" s="75">
        <v>328.28500000000003</v>
      </c>
      <c r="G6" s="245">
        <f>F6/$C$6</f>
        <v>0.51150271499910416</v>
      </c>
    </row>
    <row r="7" spans="1:19" ht="13.5" customHeight="1">
      <c r="A7" s="74" t="s">
        <v>722</v>
      </c>
      <c r="B7" s="29" t="s">
        <v>723</v>
      </c>
      <c r="C7" s="248">
        <v>326.05599999999998</v>
      </c>
      <c r="D7" s="248">
        <v>169.59</v>
      </c>
      <c r="E7" s="249">
        <f>D7/C7</f>
        <v>0.52012537723581231</v>
      </c>
      <c r="F7" s="248">
        <v>154.46600000000001</v>
      </c>
      <c r="G7" s="249">
        <f>F7/C7</f>
        <v>0.47374070711779576</v>
      </c>
    </row>
    <row r="8" spans="1:19" ht="13.5" customHeight="1">
      <c r="A8" s="74" t="s">
        <v>724</v>
      </c>
      <c r="B8" s="41" t="s">
        <v>725</v>
      </c>
      <c r="E8" s="115"/>
      <c r="F8" s="228"/>
      <c r="G8" s="115"/>
    </row>
    <row r="9" spans="1:19" ht="13.5" customHeight="1">
      <c r="A9" s="158" t="s">
        <v>726</v>
      </c>
      <c r="B9" s="158" t="s">
        <v>727</v>
      </c>
      <c r="C9" s="248">
        <v>177.874</v>
      </c>
      <c r="D9" s="248">
        <v>94.408000000000001</v>
      </c>
      <c r="E9" s="249">
        <f t="shared" ref="E9:E16" si="0">D9/C9</f>
        <v>0.53075772738005556</v>
      </c>
      <c r="F9" s="248">
        <v>83.465999999999994</v>
      </c>
      <c r="G9" s="249">
        <f t="shared" ref="G9:G16" si="1">F9/C9</f>
        <v>0.46924227261994444</v>
      </c>
    </row>
    <row r="10" spans="1:19" ht="13.5" customHeight="1">
      <c r="A10" s="158" t="s">
        <v>728</v>
      </c>
      <c r="B10" s="158" t="s">
        <v>729</v>
      </c>
      <c r="C10" s="248">
        <v>96.135000000000005</v>
      </c>
      <c r="D10" s="248">
        <v>44.366999999999997</v>
      </c>
      <c r="E10" s="249">
        <f t="shared" si="0"/>
        <v>0.46150725542206267</v>
      </c>
      <c r="F10" s="248">
        <v>51.768000000000001</v>
      </c>
      <c r="G10" s="249">
        <f t="shared" si="1"/>
        <v>0.53849274457793728</v>
      </c>
    </row>
    <row r="11" spans="1:19" ht="13.5" customHeight="1">
      <c r="A11" s="158" t="s">
        <v>730</v>
      </c>
      <c r="B11" s="158" t="s">
        <v>731</v>
      </c>
      <c r="C11" s="248">
        <v>79.162999999999997</v>
      </c>
      <c r="D11" s="248">
        <v>43.948</v>
      </c>
      <c r="E11" s="249">
        <f t="shared" si="0"/>
        <v>0.55515834417594079</v>
      </c>
      <c r="F11" s="248">
        <v>35.213999999999999</v>
      </c>
      <c r="G11" s="249">
        <f t="shared" si="1"/>
        <v>0.44482902366004318</v>
      </c>
    </row>
    <row r="12" spans="1:19" ht="13.5" customHeight="1">
      <c r="A12" s="158" t="s">
        <v>732</v>
      </c>
      <c r="B12" s="158" t="s">
        <v>733</v>
      </c>
      <c r="C12" s="248">
        <v>119.47</v>
      </c>
      <c r="D12" s="248">
        <v>74.569999999999993</v>
      </c>
      <c r="E12" s="249">
        <f t="shared" si="0"/>
        <v>0.62417343266091896</v>
      </c>
      <c r="F12" s="248">
        <v>44.9</v>
      </c>
      <c r="G12" s="249">
        <f t="shared" si="1"/>
        <v>0.37582656733908093</v>
      </c>
    </row>
    <row r="13" spans="1:19" ht="13.5" customHeight="1">
      <c r="A13" s="158" t="s">
        <v>734</v>
      </c>
      <c r="B13" s="158" t="s">
        <v>735</v>
      </c>
      <c r="C13" s="248">
        <v>116.316</v>
      </c>
      <c r="D13" s="248">
        <v>56.168999999999997</v>
      </c>
      <c r="E13" s="249">
        <f t="shared" si="0"/>
        <v>0.4829000309501702</v>
      </c>
      <c r="F13" s="248">
        <v>60.146999999999998</v>
      </c>
      <c r="G13" s="249">
        <f t="shared" si="1"/>
        <v>0.5170999690498298</v>
      </c>
    </row>
    <row r="14" spans="1:19" ht="13.5" customHeight="1">
      <c r="A14" s="158" t="s">
        <v>736</v>
      </c>
      <c r="B14" s="158" t="s">
        <v>737</v>
      </c>
      <c r="C14" s="248">
        <v>130.43100000000001</v>
      </c>
      <c r="D14" s="248">
        <v>78.019000000000005</v>
      </c>
      <c r="E14" s="249">
        <f t="shared" si="0"/>
        <v>0.59816301339405509</v>
      </c>
      <c r="F14" s="248">
        <v>52.411999999999999</v>
      </c>
      <c r="G14" s="249">
        <f t="shared" si="1"/>
        <v>0.40183698660594486</v>
      </c>
    </row>
    <row r="15" spans="1:19" ht="12.75" customHeight="1">
      <c r="A15" s="158" t="s">
        <v>738</v>
      </c>
      <c r="B15" s="158" t="s">
        <v>739</v>
      </c>
      <c r="C15" s="248">
        <v>132.61199999999999</v>
      </c>
      <c r="D15" s="248">
        <v>54.570999999999998</v>
      </c>
      <c r="E15" s="249">
        <f t="shared" si="0"/>
        <v>0.41150876240460893</v>
      </c>
      <c r="F15" s="248">
        <v>78.040999999999997</v>
      </c>
      <c r="G15" s="249">
        <f t="shared" si="1"/>
        <v>0.58849123759539101</v>
      </c>
    </row>
    <row r="16" spans="1:19" ht="12.75" customHeight="1">
      <c r="A16" s="158" t="s">
        <v>740</v>
      </c>
      <c r="B16" s="158" t="s">
        <v>741</v>
      </c>
      <c r="C16" s="248">
        <v>114.834</v>
      </c>
      <c r="D16" s="248">
        <v>50.146999999999998</v>
      </c>
      <c r="E16" s="249">
        <f t="shared" si="0"/>
        <v>0.43669122385356252</v>
      </c>
      <c r="F16" s="248">
        <v>64.686999999999998</v>
      </c>
      <c r="G16" s="249">
        <f t="shared" si="1"/>
        <v>0.56330877614643748</v>
      </c>
    </row>
    <row r="17" spans="1:2" ht="12.75" customHeight="1">
      <c r="A17" s="67" t="s">
        <v>750</v>
      </c>
      <c r="B17" s="67"/>
    </row>
    <row r="18" spans="1:2" ht="12.75" customHeight="1">
      <c r="A18" s="67" t="s">
        <v>748</v>
      </c>
      <c r="B18" s="67"/>
    </row>
    <row r="19" spans="1:2" ht="12.75" customHeight="1">
      <c r="A19" s="67" t="s">
        <v>747</v>
      </c>
      <c r="B19" s="8"/>
    </row>
    <row r="20" spans="1:2" ht="12.75" customHeight="1">
      <c r="A20" s="67" t="s">
        <v>749</v>
      </c>
      <c r="B20" s="8"/>
    </row>
    <row r="21" spans="1:2" ht="12.75" customHeight="1">
      <c r="B21" s="8"/>
    </row>
    <row r="22" spans="1:2" ht="12.75" customHeight="1">
      <c r="B22" s="8"/>
    </row>
    <row r="23" spans="1:2" ht="12.75" customHeight="1">
      <c r="B23" s="8"/>
    </row>
    <row r="24" spans="1:2" ht="12.75" customHeight="1">
      <c r="B24" s="8"/>
    </row>
    <row r="25" spans="1:2" ht="12.75" customHeight="1">
      <c r="B25" s="8"/>
    </row>
    <row r="26" spans="1:2" ht="12.75" customHeight="1">
      <c r="B26" s="8"/>
    </row>
    <row r="27" spans="1:2" ht="12.75" customHeight="1">
      <c r="B27" s="8"/>
    </row>
    <row r="28" spans="1:2" ht="12.75" customHeight="1">
      <c r="B28" s="8"/>
    </row>
    <row r="29" spans="1:2" ht="12.75" customHeight="1">
      <c r="B29" s="8"/>
    </row>
    <row r="30" spans="1:2" ht="12.75" customHeight="1">
      <c r="B30" s="8"/>
    </row>
    <row r="31" spans="1:2" ht="12.75" customHeight="1">
      <c r="B31" s="8"/>
    </row>
    <row r="32" spans="1:2" ht="12.75" customHeight="1">
      <c r="B32" s="8"/>
    </row>
    <row r="33" spans="2:2" ht="12.75" customHeight="1">
      <c r="B33" s="8"/>
    </row>
    <row r="34" spans="2:2" ht="12.75" customHeight="1">
      <c r="B34" s="8"/>
    </row>
    <row r="35" spans="2:2" ht="12.75" customHeight="1">
      <c r="B35" s="8"/>
    </row>
    <row r="36" spans="2:2" ht="12.75" customHeight="1">
      <c r="B36" s="8"/>
    </row>
    <row r="37" spans="2:2" ht="12.75" customHeight="1">
      <c r="B37" s="8"/>
    </row>
    <row r="38" spans="2:2" ht="12.75" customHeight="1">
      <c r="B38" s="8"/>
    </row>
    <row r="39" spans="2:2" ht="12.75" customHeight="1">
      <c r="B39" s="8"/>
    </row>
    <row r="40" spans="2:2" ht="12.75" customHeight="1">
      <c r="B40" s="8"/>
    </row>
    <row r="41" spans="2:2" ht="12.75" customHeight="1">
      <c r="B41" s="8"/>
    </row>
    <row r="42" spans="2:2" ht="12.75" customHeight="1">
      <c r="B42" s="8"/>
    </row>
    <row r="43" spans="2:2" ht="12.75" customHeight="1">
      <c r="B43" s="8"/>
    </row>
    <row r="44" spans="2:2" ht="12.75" customHeight="1">
      <c r="B44" s="8"/>
    </row>
    <row r="45" spans="2:2" ht="12.75" customHeight="1">
      <c r="B45" s="8"/>
    </row>
    <row r="46" spans="2:2" ht="12.75" customHeight="1">
      <c r="B46" s="8"/>
    </row>
    <row r="47" spans="2:2" ht="12.75" customHeight="1">
      <c r="B47" s="8"/>
    </row>
    <row r="48" spans="2:2" ht="12.75" customHeight="1">
      <c r="B48" s="8"/>
    </row>
    <row r="49" spans="2:2" ht="12.75" customHeight="1">
      <c r="B49" s="8"/>
    </row>
    <row r="50" spans="2:2" ht="12.75" customHeight="1">
      <c r="B50" s="8"/>
    </row>
    <row r="51" spans="2:2" ht="12.75" customHeight="1">
      <c r="B51" s="8"/>
    </row>
    <row r="52" spans="2:2" ht="12.75" customHeight="1">
      <c r="B52" s="8"/>
    </row>
    <row r="53" spans="2:2" ht="12.75" customHeight="1">
      <c r="B53" s="8"/>
    </row>
    <row r="54" spans="2:2" ht="12.75" customHeight="1">
      <c r="B54" s="8"/>
    </row>
    <row r="55" spans="2:2" ht="12.75" customHeight="1">
      <c r="B55" s="8"/>
    </row>
    <row r="56" spans="2:2" ht="12.75" customHeight="1">
      <c r="B56" s="8"/>
    </row>
    <row r="57" spans="2:2" ht="12.75" customHeight="1">
      <c r="B57" s="8"/>
    </row>
    <row r="58" spans="2:2" ht="12.75" customHeight="1">
      <c r="B58" s="8"/>
    </row>
    <row r="59" spans="2:2" ht="12.75" customHeight="1">
      <c r="B59" s="8"/>
    </row>
    <row r="60" spans="2:2" ht="12.75" customHeight="1">
      <c r="B60" s="8"/>
    </row>
    <row r="61" spans="2:2" ht="12.75" customHeight="1">
      <c r="B61" s="8"/>
    </row>
    <row r="62" spans="2:2" ht="12.75" customHeight="1">
      <c r="B62" s="8"/>
    </row>
    <row r="63" spans="2:2" ht="12.75" customHeight="1">
      <c r="B63" s="8"/>
    </row>
    <row r="64" spans="2:2" ht="12.75" customHeight="1">
      <c r="B64" s="8"/>
    </row>
    <row r="65" spans="2:2" ht="12.75" customHeight="1">
      <c r="B65" s="8"/>
    </row>
    <row r="66" spans="2:2" ht="12.75" customHeight="1">
      <c r="B66" s="8"/>
    </row>
    <row r="67" spans="2:2" ht="12.75" customHeight="1">
      <c r="B67" s="8"/>
    </row>
    <row r="68" spans="2:2" ht="12.75" customHeight="1">
      <c r="B68" s="8"/>
    </row>
    <row r="69" spans="2:2" ht="12.75" customHeight="1">
      <c r="B69" s="8"/>
    </row>
    <row r="70" spans="2:2" ht="12.75" customHeight="1">
      <c r="B70" s="8"/>
    </row>
    <row r="71" spans="2:2" ht="12.75" customHeight="1">
      <c r="B71" s="8"/>
    </row>
    <row r="72" spans="2:2" ht="12.75" customHeight="1">
      <c r="B72" s="8"/>
    </row>
    <row r="73" spans="2:2" ht="12.75" customHeight="1">
      <c r="B73" s="8"/>
    </row>
    <row r="74" spans="2:2" ht="12.75" customHeight="1">
      <c r="B74" s="8"/>
    </row>
    <row r="75" spans="2:2" ht="12.75" customHeight="1">
      <c r="B75" s="8"/>
    </row>
    <row r="76" spans="2:2" ht="12.75" customHeight="1">
      <c r="B76" s="8"/>
    </row>
    <row r="77" spans="2:2" ht="12.75" customHeight="1">
      <c r="B77" s="8"/>
    </row>
    <row r="78" spans="2:2" ht="12.75" customHeight="1">
      <c r="B78" s="8"/>
    </row>
    <row r="79" spans="2:2" ht="12.75" customHeight="1">
      <c r="B79" s="8"/>
    </row>
    <row r="80" spans="2:2" ht="12.75" customHeight="1">
      <c r="B80" s="8"/>
    </row>
    <row r="81" spans="2:2" ht="12.75" customHeight="1">
      <c r="B81" s="8"/>
    </row>
    <row r="82" spans="2:2" ht="12.75" customHeight="1">
      <c r="B82" s="8"/>
    </row>
    <row r="83" spans="2:2" ht="12.75" customHeight="1">
      <c r="B83" s="8"/>
    </row>
    <row r="84" spans="2:2" ht="12.75" customHeight="1">
      <c r="B84" s="8"/>
    </row>
    <row r="85" spans="2:2" ht="12.75" customHeight="1">
      <c r="B85" s="8"/>
    </row>
    <row r="86" spans="2:2" ht="12.75" customHeight="1">
      <c r="B86" s="8"/>
    </row>
    <row r="87" spans="2:2" ht="12.75" customHeight="1">
      <c r="B87" s="8"/>
    </row>
    <row r="88" spans="2:2" ht="12.75" customHeight="1">
      <c r="B88" s="8"/>
    </row>
    <row r="89" spans="2:2" ht="12.75" customHeight="1">
      <c r="B89" s="8"/>
    </row>
    <row r="90" spans="2:2" ht="12.75" customHeight="1">
      <c r="B90" s="8"/>
    </row>
    <row r="91" spans="2:2" ht="12.75" customHeight="1">
      <c r="B91" s="8"/>
    </row>
    <row r="92" spans="2:2" ht="12.75" customHeight="1">
      <c r="B92" s="8"/>
    </row>
    <row r="93" spans="2:2" ht="12.75" customHeight="1">
      <c r="B93" s="8"/>
    </row>
    <row r="94" spans="2:2" ht="12.75" customHeight="1">
      <c r="B94" s="8"/>
    </row>
    <row r="95" spans="2:2" ht="12.75" customHeight="1">
      <c r="B95" s="8"/>
    </row>
    <row r="96" spans="2:2" ht="12.75" customHeight="1">
      <c r="B96" s="8"/>
    </row>
    <row r="97" spans="2:2" ht="12.75" customHeight="1">
      <c r="B97" s="8"/>
    </row>
    <row r="98" spans="2:2" ht="12.75" customHeight="1">
      <c r="B98" s="8"/>
    </row>
    <row r="99" spans="2:2" ht="12.75" customHeight="1">
      <c r="B99" s="8"/>
    </row>
    <row r="100" spans="2:2" ht="12.75" customHeight="1">
      <c r="B100" s="8"/>
    </row>
    <row r="101" spans="2:2" ht="12.75" customHeight="1">
      <c r="B101" s="8"/>
    </row>
    <row r="102" spans="2:2" ht="12.75" customHeight="1">
      <c r="B102" s="8"/>
    </row>
    <row r="103" spans="2:2" ht="12.75" customHeight="1">
      <c r="B103" s="8"/>
    </row>
    <row r="104" spans="2:2" ht="12.75" customHeight="1">
      <c r="B104" s="8"/>
    </row>
    <row r="105" spans="2:2" ht="12.75" customHeight="1">
      <c r="B105" s="8"/>
    </row>
    <row r="106" spans="2:2" ht="12.75" customHeight="1">
      <c r="B106" s="8"/>
    </row>
    <row r="107" spans="2:2" ht="12.75" customHeight="1">
      <c r="B107" s="8"/>
    </row>
    <row r="108" spans="2:2" ht="12.75" customHeight="1">
      <c r="B108" s="8"/>
    </row>
    <row r="109" spans="2:2" ht="12.75" customHeight="1">
      <c r="B109" s="8"/>
    </row>
    <row r="110" spans="2:2" ht="12.75" customHeight="1">
      <c r="B110" s="8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1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1" customWidth="1"/>
    <col min="2" max="256" width="10.85546875" style="1" customWidth="1"/>
  </cols>
  <sheetData>
    <row r="1" spans="1:6" ht="13.5" customHeight="1">
      <c r="A1" s="77" t="s">
        <v>782</v>
      </c>
      <c r="B1" s="78"/>
      <c r="C1" s="78"/>
      <c r="D1" s="78"/>
      <c r="E1" s="78"/>
      <c r="F1" s="79"/>
    </row>
    <row r="2" spans="1:6" ht="13.5" customHeight="1">
      <c r="A2" s="80" t="s">
        <v>783</v>
      </c>
      <c r="B2" s="78"/>
      <c r="C2" s="78"/>
      <c r="D2" s="78"/>
      <c r="E2" s="78"/>
      <c r="F2" s="79"/>
    </row>
    <row r="3" spans="1:6" ht="13.5" customHeight="1">
      <c r="A3" s="78"/>
      <c r="B3" s="78"/>
      <c r="C3" s="78"/>
      <c r="D3" s="78"/>
      <c r="E3" s="78"/>
      <c r="F3" s="79"/>
    </row>
    <row r="4" spans="1:6" ht="19.5" customHeight="1">
      <c r="A4" s="81"/>
      <c r="B4" s="235" t="s">
        <v>2</v>
      </c>
      <c r="C4" s="175" t="s">
        <v>3</v>
      </c>
      <c r="D4" s="175" t="s">
        <v>5</v>
      </c>
      <c r="E4" s="235" t="s">
        <v>40</v>
      </c>
      <c r="F4" s="79"/>
    </row>
    <row r="5" spans="1:6" ht="19.5" customHeight="1">
      <c r="A5" s="81"/>
      <c r="B5" s="235" t="s">
        <v>2</v>
      </c>
      <c r="C5" s="175" t="s">
        <v>375</v>
      </c>
      <c r="D5" s="175" t="s">
        <v>374</v>
      </c>
      <c r="E5" s="235" t="s">
        <v>378</v>
      </c>
      <c r="F5" s="79"/>
    </row>
    <row r="6" spans="1:6" ht="13.5" customHeight="1">
      <c r="A6" s="77" t="s">
        <v>10</v>
      </c>
      <c r="B6" s="82">
        <v>11316</v>
      </c>
      <c r="C6" s="82">
        <v>4841</v>
      </c>
      <c r="D6" s="82">
        <v>6175</v>
      </c>
      <c r="E6" s="112">
        <f t="shared" ref="E6:E22" si="0">D6/B6</f>
        <v>0.54568752209261218</v>
      </c>
      <c r="F6" s="79"/>
    </row>
    <row r="7" spans="1:6" ht="13.5" customHeight="1">
      <c r="A7" s="161" t="s">
        <v>11</v>
      </c>
      <c r="B7" s="83">
        <v>1255</v>
      </c>
      <c r="C7" s="84">
        <v>399</v>
      </c>
      <c r="D7" s="83">
        <v>650</v>
      </c>
      <c r="E7" s="111">
        <f t="shared" si="0"/>
        <v>0.51792828685258963</v>
      </c>
      <c r="F7" s="79"/>
    </row>
    <row r="8" spans="1:6" ht="13.5" customHeight="1">
      <c r="A8" s="161" t="s">
        <v>12</v>
      </c>
      <c r="B8" s="83">
        <v>890</v>
      </c>
      <c r="C8" s="84">
        <v>399</v>
      </c>
      <c r="D8" s="83">
        <v>491</v>
      </c>
      <c r="E8" s="111">
        <f t="shared" si="0"/>
        <v>0.55168539325842691</v>
      </c>
      <c r="F8" s="79"/>
    </row>
    <row r="9" spans="1:6" ht="13.5" customHeight="1">
      <c r="A9" s="161" t="s">
        <v>13</v>
      </c>
      <c r="B9" s="83">
        <v>1043</v>
      </c>
      <c r="C9" s="84">
        <v>485</v>
      </c>
      <c r="D9" s="83">
        <v>558</v>
      </c>
      <c r="E9" s="111">
        <f t="shared" si="0"/>
        <v>0.53499520613614571</v>
      </c>
      <c r="F9" s="79"/>
    </row>
    <row r="10" spans="1:6" ht="13.5" customHeight="1">
      <c r="A10" s="161" t="s">
        <v>14</v>
      </c>
      <c r="B10" s="83">
        <v>745</v>
      </c>
      <c r="C10" s="84">
        <v>301</v>
      </c>
      <c r="D10" s="83">
        <v>444</v>
      </c>
      <c r="E10" s="111">
        <f t="shared" si="0"/>
        <v>0.59597315436241616</v>
      </c>
      <c r="F10" s="79"/>
    </row>
    <row r="11" spans="1:6" ht="13.5" customHeight="1">
      <c r="A11" s="161" t="s">
        <v>15</v>
      </c>
      <c r="B11" s="83">
        <v>1054</v>
      </c>
      <c r="C11" s="84">
        <v>448</v>
      </c>
      <c r="D11" s="83">
        <v>559</v>
      </c>
      <c r="E11" s="111">
        <f t="shared" si="0"/>
        <v>0.53036053130929794</v>
      </c>
      <c r="F11" s="79"/>
    </row>
    <row r="12" spans="1:6" ht="13.5" customHeight="1">
      <c r="A12" s="161" t="s">
        <v>16</v>
      </c>
      <c r="B12" s="83">
        <v>903</v>
      </c>
      <c r="C12" s="84">
        <v>378</v>
      </c>
      <c r="D12" s="83">
        <v>525</v>
      </c>
      <c r="E12" s="111">
        <f t="shared" si="0"/>
        <v>0.58139534883720934</v>
      </c>
      <c r="F12" s="79"/>
    </row>
    <row r="13" spans="1:6" ht="13.5" customHeight="1">
      <c r="A13" s="161" t="s">
        <v>17</v>
      </c>
      <c r="B13" s="83">
        <v>1439</v>
      </c>
      <c r="C13" s="84">
        <v>696</v>
      </c>
      <c r="D13" s="83">
        <v>743</v>
      </c>
      <c r="E13" s="111">
        <f t="shared" si="0"/>
        <v>0.51633078526754694</v>
      </c>
      <c r="F13" s="79"/>
    </row>
    <row r="14" spans="1:6" ht="13.5" customHeight="1">
      <c r="A14" s="161" t="s">
        <v>18</v>
      </c>
      <c r="B14" s="83">
        <v>412</v>
      </c>
      <c r="C14" s="84">
        <v>186</v>
      </c>
      <c r="D14" s="83">
        <v>226</v>
      </c>
      <c r="E14" s="111">
        <f t="shared" si="0"/>
        <v>0.54854368932038833</v>
      </c>
      <c r="F14" s="79"/>
    </row>
    <row r="15" spans="1:6" ht="13.5" customHeight="1">
      <c r="A15" s="161" t="s">
        <v>19</v>
      </c>
      <c r="B15" s="83">
        <v>192</v>
      </c>
      <c r="C15" s="84">
        <v>98</v>
      </c>
      <c r="D15" s="83">
        <v>94</v>
      </c>
      <c r="E15" s="111">
        <f t="shared" si="0"/>
        <v>0.48958333333333331</v>
      </c>
      <c r="F15" s="79"/>
    </row>
    <row r="16" spans="1:6" ht="13.5" customHeight="1">
      <c r="A16" s="161" t="s">
        <v>20</v>
      </c>
      <c r="B16" s="83">
        <v>659</v>
      </c>
      <c r="C16" s="84">
        <v>299</v>
      </c>
      <c r="D16" s="83">
        <v>360</v>
      </c>
      <c r="E16" s="111">
        <f t="shared" si="0"/>
        <v>0.54628224582701057</v>
      </c>
      <c r="F16" s="79"/>
    </row>
    <row r="17" spans="1:6" ht="13.5" customHeight="1">
      <c r="A17" s="161" t="s">
        <v>21</v>
      </c>
      <c r="B17" s="83">
        <v>515</v>
      </c>
      <c r="C17" s="84">
        <v>216</v>
      </c>
      <c r="D17" s="83">
        <v>299</v>
      </c>
      <c r="E17" s="111">
        <f t="shared" si="0"/>
        <v>0.58058252427184465</v>
      </c>
      <c r="F17" s="79"/>
    </row>
    <row r="18" spans="1:6" ht="13.5" customHeight="1">
      <c r="A18" s="161" t="s">
        <v>22</v>
      </c>
      <c r="B18" s="83">
        <v>487</v>
      </c>
      <c r="C18" s="84">
        <v>229</v>
      </c>
      <c r="D18" s="83">
        <v>258</v>
      </c>
      <c r="E18" s="111">
        <f t="shared" si="0"/>
        <v>0.52977412731006157</v>
      </c>
      <c r="F18" s="79"/>
    </row>
    <row r="19" spans="1:6" ht="13.5" customHeight="1">
      <c r="A19" s="161" t="s">
        <v>23</v>
      </c>
      <c r="B19" s="83">
        <v>551</v>
      </c>
      <c r="C19" s="84">
        <v>195</v>
      </c>
      <c r="D19" s="83">
        <v>309</v>
      </c>
      <c r="E19" s="111">
        <f t="shared" si="0"/>
        <v>0.56079854809437391</v>
      </c>
      <c r="F19" s="79"/>
    </row>
    <row r="20" spans="1:6" ht="13.5" customHeight="1">
      <c r="A20" s="161" t="s">
        <v>24</v>
      </c>
      <c r="B20" s="83">
        <v>233</v>
      </c>
      <c r="C20" s="84">
        <v>120</v>
      </c>
      <c r="D20" s="83">
        <v>113</v>
      </c>
      <c r="E20" s="111">
        <f t="shared" si="0"/>
        <v>0.48497854077253216</v>
      </c>
      <c r="F20" s="79"/>
    </row>
    <row r="21" spans="1:6" ht="13.5" customHeight="1">
      <c r="A21" s="161" t="s">
        <v>25</v>
      </c>
      <c r="B21" s="83">
        <v>411</v>
      </c>
      <c r="C21" s="84">
        <v>163</v>
      </c>
      <c r="D21" s="83">
        <v>248</v>
      </c>
      <c r="E21" s="111">
        <f t="shared" si="0"/>
        <v>0.6034063260340633</v>
      </c>
      <c r="F21" s="79"/>
    </row>
    <row r="22" spans="1:6" ht="13.5" customHeight="1">
      <c r="A22" s="161" t="s">
        <v>26</v>
      </c>
      <c r="B22" s="83">
        <v>101</v>
      </c>
      <c r="C22" s="84">
        <v>46</v>
      </c>
      <c r="D22" s="83">
        <v>55</v>
      </c>
      <c r="E22" s="111">
        <f t="shared" si="0"/>
        <v>0.54455445544554459</v>
      </c>
      <c r="F22" s="79"/>
    </row>
    <row r="23" spans="1:6" ht="13.5" customHeight="1">
      <c r="A23" s="161" t="s">
        <v>27</v>
      </c>
      <c r="B23" s="83">
        <v>0</v>
      </c>
      <c r="C23" s="84">
        <v>0</v>
      </c>
      <c r="D23" s="83">
        <v>0</v>
      </c>
      <c r="E23" s="111">
        <v>0</v>
      </c>
      <c r="F23" s="79"/>
    </row>
    <row r="24" spans="1:6" ht="13.5" customHeight="1">
      <c r="A24" s="161" t="s">
        <v>28</v>
      </c>
      <c r="B24" s="83">
        <v>264</v>
      </c>
      <c r="C24" s="84">
        <v>120</v>
      </c>
      <c r="D24" s="83">
        <v>144</v>
      </c>
      <c r="E24" s="111">
        <f>D24/B24</f>
        <v>0.54545454545454541</v>
      </c>
      <c r="F24" s="79"/>
    </row>
    <row r="25" spans="1:6" ht="13.5" customHeight="1">
      <c r="A25" s="161" t="s">
        <v>29</v>
      </c>
      <c r="B25" s="83">
        <v>162</v>
      </c>
      <c r="C25" s="84">
        <v>63</v>
      </c>
      <c r="D25" s="83">
        <v>99</v>
      </c>
      <c r="E25" s="111">
        <f>D25/B25</f>
        <v>0.61111111111111116</v>
      </c>
      <c r="F25" s="79"/>
    </row>
    <row r="26" spans="1:6" ht="13.5" customHeight="1">
      <c r="A26" s="85" t="s">
        <v>30</v>
      </c>
      <c r="B26" s="86"/>
      <c r="C26" s="86"/>
      <c r="D26" s="86"/>
      <c r="E26" s="86"/>
      <c r="F26" s="79"/>
    </row>
    <row r="27" spans="1:6" ht="13.5" customHeight="1">
      <c r="A27" s="85" t="s">
        <v>383</v>
      </c>
      <c r="B27" s="86"/>
      <c r="C27" s="86"/>
      <c r="D27" s="86"/>
      <c r="E27" s="86"/>
      <c r="F27" s="79"/>
    </row>
    <row r="28" spans="1:6" ht="13.5" customHeight="1">
      <c r="A28" s="67" t="s">
        <v>321</v>
      </c>
      <c r="B28" s="86"/>
      <c r="C28" s="87"/>
      <c r="D28" s="87"/>
      <c r="E28" s="87"/>
      <c r="F28" s="79"/>
    </row>
    <row r="29" spans="1:6" ht="13.5" customHeight="1">
      <c r="A29" s="85" t="s">
        <v>385</v>
      </c>
      <c r="B29" s="86"/>
      <c r="C29" s="87"/>
      <c r="D29" s="87"/>
      <c r="E29" s="87"/>
      <c r="F29" s="79"/>
    </row>
    <row r="30" spans="1:6" ht="12.75" customHeight="1">
      <c r="A30" s="79"/>
      <c r="B30" s="79"/>
      <c r="C30" s="79"/>
      <c r="D30" s="79"/>
      <c r="E30" s="79"/>
      <c r="F30" s="79"/>
    </row>
    <row r="31" spans="1:6" ht="12.75" customHeight="1">
      <c r="A31" s="79"/>
      <c r="B31" s="79"/>
      <c r="C31" s="79"/>
      <c r="D31" s="79"/>
      <c r="E31" s="79"/>
      <c r="F31" s="79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9" customWidth="1"/>
    <col min="2" max="256" width="10.85546875" style="9" customWidth="1"/>
    <col min="257" max="16384" width="10.85546875" style="8"/>
  </cols>
  <sheetData>
    <row r="1" spans="1:7" ht="13.5" customHeight="1">
      <c r="A1" s="41" t="s">
        <v>804</v>
      </c>
      <c r="B1" s="68"/>
      <c r="C1" s="68"/>
      <c r="D1" s="68"/>
      <c r="E1" s="68"/>
      <c r="F1" s="69"/>
      <c r="G1" s="69"/>
    </row>
    <row r="2" spans="1:7" ht="13.5" customHeight="1">
      <c r="A2" s="43" t="s">
        <v>805</v>
      </c>
      <c r="B2" s="68"/>
      <c r="C2" s="68"/>
      <c r="D2" s="68"/>
      <c r="E2" s="68"/>
      <c r="F2" s="69"/>
      <c r="G2" s="69"/>
    </row>
    <row r="3" spans="1:7" ht="13.5" customHeight="1">
      <c r="A3" s="68"/>
      <c r="B3" s="68"/>
      <c r="C3" s="68"/>
      <c r="D3" s="68"/>
      <c r="E3" s="68"/>
      <c r="F3" s="69"/>
      <c r="G3" s="69"/>
    </row>
    <row r="4" spans="1:7" ht="19.5" customHeight="1">
      <c r="A4" s="88"/>
      <c r="B4" s="235" t="s">
        <v>2</v>
      </c>
      <c r="C4" s="235" t="s">
        <v>3</v>
      </c>
      <c r="D4" s="235" t="s">
        <v>5</v>
      </c>
      <c r="E4" s="235" t="s">
        <v>40</v>
      </c>
      <c r="F4" s="69"/>
      <c r="G4" s="69"/>
    </row>
    <row r="5" spans="1:7" ht="19.5" customHeight="1">
      <c r="A5" s="81"/>
      <c r="B5" s="235" t="s">
        <v>2</v>
      </c>
      <c r="C5" s="235" t="s">
        <v>375</v>
      </c>
      <c r="D5" s="235" t="s">
        <v>374</v>
      </c>
      <c r="E5" s="235" t="s">
        <v>378</v>
      </c>
      <c r="F5" s="69"/>
      <c r="G5" s="69"/>
    </row>
    <row r="6" spans="1:7" ht="13.5" customHeight="1">
      <c r="A6" s="41" t="s">
        <v>10</v>
      </c>
      <c r="B6" s="89">
        <v>11066</v>
      </c>
      <c r="C6" s="89">
        <v>4915</v>
      </c>
      <c r="D6" s="89">
        <v>6151</v>
      </c>
      <c r="E6" s="117">
        <f t="shared" ref="E6:E22" si="0">D6/B6</f>
        <v>0.55584673775528648</v>
      </c>
      <c r="F6" s="69"/>
      <c r="G6" s="69"/>
    </row>
    <row r="7" spans="1:7" ht="13.5" customHeight="1">
      <c r="A7" s="158" t="s">
        <v>11</v>
      </c>
      <c r="B7" s="71">
        <v>1003</v>
      </c>
      <c r="C7" s="90">
        <v>369</v>
      </c>
      <c r="D7" s="71">
        <v>634</v>
      </c>
      <c r="E7" s="116">
        <f t="shared" si="0"/>
        <v>0.63210368893320035</v>
      </c>
      <c r="F7" s="69"/>
      <c r="G7" s="69"/>
    </row>
    <row r="8" spans="1:7" ht="13.5" customHeight="1">
      <c r="A8" s="158" t="s">
        <v>12</v>
      </c>
      <c r="B8" s="71">
        <v>868</v>
      </c>
      <c r="C8" s="90">
        <v>370</v>
      </c>
      <c r="D8" s="71">
        <v>498</v>
      </c>
      <c r="E8" s="116">
        <f t="shared" si="0"/>
        <v>0.57373271889400923</v>
      </c>
      <c r="F8" s="69"/>
      <c r="G8" s="69"/>
    </row>
    <row r="9" spans="1:7" ht="13.5" customHeight="1">
      <c r="A9" s="158" t="s">
        <v>13</v>
      </c>
      <c r="B9" s="71">
        <v>1053</v>
      </c>
      <c r="C9" s="90">
        <v>499</v>
      </c>
      <c r="D9" s="71">
        <v>554</v>
      </c>
      <c r="E9" s="116">
        <f t="shared" si="0"/>
        <v>0.52611585944919281</v>
      </c>
      <c r="F9" s="69"/>
      <c r="G9" s="69"/>
    </row>
    <row r="10" spans="1:7" ht="13.5" customHeight="1">
      <c r="A10" s="158" t="s">
        <v>14</v>
      </c>
      <c r="B10" s="71">
        <v>754</v>
      </c>
      <c r="C10" s="90">
        <v>319</v>
      </c>
      <c r="D10" s="71">
        <v>435</v>
      </c>
      <c r="E10" s="116">
        <f t="shared" si="0"/>
        <v>0.57692307692307687</v>
      </c>
      <c r="F10" s="69"/>
      <c r="G10" s="69"/>
    </row>
    <row r="11" spans="1:7" ht="13.5" customHeight="1">
      <c r="A11" s="158" t="s">
        <v>15</v>
      </c>
      <c r="B11" s="71">
        <v>1033</v>
      </c>
      <c r="C11" s="90">
        <v>460</v>
      </c>
      <c r="D11" s="71">
        <v>573</v>
      </c>
      <c r="E11" s="116">
        <f t="shared" si="0"/>
        <v>0.55469506292352366</v>
      </c>
      <c r="F11" s="69"/>
      <c r="G11" s="69"/>
    </row>
    <row r="12" spans="1:7" ht="13.5" customHeight="1">
      <c r="A12" s="158" t="s">
        <v>16</v>
      </c>
      <c r="B12" s="71">
        <v>920</v>
      </c>
      <c r="C12" s="90">
        <v>388</v>
      </c>
      <c r="D12" s="71">
        <v>532</v>
      </c>
      <c r="E12" s="116">
        <f t="shared" si="0"/>
        <v>0.57826086956521738</v>
      </c>
      <c r="F12" s="69"/>
      <c r="G12" s="69"/>
    </row>
    <row r="13" spans="1:7" ht="13.5" customHeight="1">
      <c r="A13" s="158" t="s">
        <v>17</v>
      </c>
      <c r="B13" s="71">
        <v>1367</v>
      </c>
      <c r="C13" s="90">
        <v>670</v>
      </c>
      <c r="D13" s="71">
        <v>697</v>
      </c>
      <c r="E13" s="116">
        <f t="shared" si="0"/>
        <v>0.50987564008778352</v>
      </c>
      <c r="F13" s="69"/>
      <c r="G13" s="69"/>
    </row>
    <row r="14" spans="1:7" ht="13.5" customHeight="1">
      <c r="A14" s="158" t="s">
        <v>18</v>
      </c>
      <c r="B14" s="71">
        <v>428</v>
      </c>
      <c r="C14" s="90">
        <v>194</v>
      </c>
      <c r="D14" s="71">
        <v>234</v>
      </c>
      <c r="E14" s="116">
        <f t="shared" si="0"/>
        <v>0.54672897196261683</v>
      </c>
      <c r="F14" s="69"/>
      <c r="G14" s="69"/>
    </row>
    <row r="15" spans="1:7" ht="13.5" customHeight="1">
      <c r="A15" s="158" t="s">
        <v>19</v>
      </c>
      <c r="B15" s="71">
        <v>192</v>
      </c>
      <c r="C15" s="90">
        <v>94</v>
      </c>
      <c r="D15" s="71">
        <v>98</v>
      </c>
      <c r="E15" s="116">
        <f t="shared" si="0"/>
        <v>0.51041666666666663</v>
      </c>
      <c r="F15" s="69"/>
      <c r="G15" s="69"/>
    </row>
    <row r="16" spans="1:7" ht="13.5" customHeight="1">
      <c r="A16" s="158" t="s">
        <v>20</v>
      </c>
      <c r="B16" s="71">
        <v>698</v>
      </c>
      <c r="C16" s="90">
        <v>308</v>
      </c>
      <c r="D16" s="71">
        <v>390</v>
      </c>
      <c r="E16" s="116">
        <f t="shared" si="0"/>
        <v>0.55873925501432664</v>
      </c>
      <c r="F16" s="69"/>
      <c r="G16" s="69"/>
    </row>
    <row r="17" spans="1:7" ht="13.5" customHeight="1">
      <c r="A17" s="158" t="s">
        <v>21</v>
      </c>
      <c r="B17" s="71">
        <v>348</v>
      </c>
      <c r="C17" s="90">
        <v>152</v>
      </c>
      <c r="D17" s="71">
        <v>196</v>
      </c>
      <c r="E17" s="116">
        <f t="shared" si="0"/>
        <v>0.56321839080459768</v>
      </c>
      <c r="F17" s="69"/>
      <c r="G17" s="69"/>
    </row>
    <row r="18" spans="1:7" ht="13.5" customHeight="1">
      <c r="A18" s="158" t="s">
        <v>22</v>
      </c>
      <c r="B18" s="71">
        <v>491</v>
      </c>
      <c r="C18" s="90">
        <v>240</v>
      </c>
      <c r="D18" s="71">
        <v>251</v>
      </c>
      <c r="E18" s="116">
        <f t="shared" si="0"/>
        <v>0.51120162932790225</v>
      </c>
      <c r="F18" s="69"/>
      <c r="G18" s="69"/>
    </row>
    <row r="19" spans="1:7" ht="13.5" customHeight="1">
      <c r="A19" s="158" t="s">
        <v>23</v>
      </c>
      <c r="B19" s="71">
        <v>689</v>
      </c>
      <c r="C19" s="90">
        <v>307</v>
      </c>
      <c r="D19" s="71">
        <v>382</v>
      </c>
      <c r="E19" s="116">
        <f t="shared" si="0"/>
        <v>0.55442670537010164</v>
      </c>
      <c r="F19" s="69"/>
      <c r="G19" s="69"/>
    </row>
    <row r="20" spans="1:7" ht="13.5" customHeight="1">
      <c r="A20" s="158" t="s">
        <v>24</v>
      </c>
      <c r="B20" s="71">
        <v>245</v>
      </c>
      <c r="C20" s="90">
        <v>125</v>
      </c>
      <c r="D20" s="71">
        <v>120</v>
      </c>
      <c r="E20" s="116">
        <f t="shared" si="0"/>
        <v>0.48979591836734693</v>
      </c>
      <c r="F20" s="69"/>
      <c r="G20" s="69"/>
    </row>
    <row r="21" spans="1:7" ht="13.5" customHeight="1">
      <c r="A21" s="158" t="s">
        <v>25</v>
      </c>
      <c r="B21" s="71">
        <v>430</v>
      </c>
      <c r="C21" s="90">
        <v>166</v>
      </c>
      <c r="D21" s="71">
        <v>264</v>
      </c>
      <c r="E21" s="116">
        <f t="shared" si="0"/>
        <v>0.61395348837209307</v>
      </c>
      <c r="F21" s="69"/>
      <c r="G21" s="69"/>
    </row>
    <row r="22" spans="1:7" ht="13.5" customHeight="1">
      <c r="A22" s="158" t="s">
        <v>26</v>
      </c>
      <c r="B22" s="71">
        <v>101</v>
      </c>
      <c r="C22" s="90">
        <v>47</v>
      </c>
      <c r="D22" s="71">
        <v>54</v>
      </c>
      <c r="E22" s="116">
        <f t="shared" si="0"/>
        <v>0.53465346534653468</v>
      </c>
      <c r="F22" s="69"/>
      <c r="G22" s="69"/>
    </row>
    <row r="23" spans="1:7" ht="13.5" customHeight="1">
      <c r="A23" s="158" t="s">
        <v>27</v>
      </c>
      <c r="B23" s="71">
        <v>0</v>
      </c>
      <c r="C23" s="90">
        <v>0</v>
      </c>
      <c r="D23" s="71">
        <v>0</v>
      </c>
      <c r="E23" s="116">
        <v>0</v>
      </c>
      <c r="F23" s="69"/>
      <c r="G23" s="69"/>
    </row>
    <row r="24" spans="1:7" ht="13.5" customHeight="1">
      <c r="A24" s="158" t="s">
        <v>28</v>
      </c>
      <c r="B24" s="71">
        <v>269</v>
      </c>
      <c r="C24" s="90">
        <v>131</v>
      </c>
      <c r="D24" s="71">
        <v>138</v>
      </c>
      <c r="E24" s="116">
        <f>D24/B24</f>
        <v>0.51301115241635686</v>
      </c>
      <c r="F24" s="69"/>
      <c r="G24" s="69"/>
    </row>
    <row r="25" spans="1:7" ht="13.5" customHeight="1">
      <c r="A25" s="158" t="s">
        <v>29</v>
      </c>
      <c r="B25" s="71">
        <v>177</v>
      </c>
      <c r="C25" s="90">
        <v>76</v>
      </c>
      <c r="D25" s="71">
        <v>101</v>
      </c>
      <c r="E25" s="116">
        <f>D25/B25</f>
        <v>0.57062146892655363</v>
      </c>
      <c r="F25" s="69"/>
      <c r="G25" s="69"/>
    </row>
    <row r="26" spans="1:7" ht="13.5" customHeight="1">
      <c r="A26" s="85" t="s">
        <v>30</v>
      </c>
      <c r="B26" s="72"/>
      <c r="C26" s="72"/>
      <c r="D26" s="72"/>
      <c r="E26" s="72"/>
      <c r="F26" s="69"/>
      <c r="G26" s="69"/>
    </row>
    <row r="27" spans="1:7" ht="13.5" customHeight="1">
      <c r="A27" s="85" t="s">
        <v>383</v>
      </c>
      <c r="B27" s="72"/>
      <c r="C27" s="92"/>
      <c r="D27" s="92"/>
      <c r="E27" s="92"/>
      <c r="F27" s="69"/>
      <c r="G27" s="69"/>
    </row>
    <row r="28" spans="1:7" ht="13.5" customHeight="1">
      <c r="A28" s="67" t="s">
        <v>321</v>
      </c>
      <c r="B28" s="69"/>
      <c r="C28" s="69"/>
      <c r="D28" s="69"/>
      <c r="E28" s="69"/>
      <c r="F28" s="69"/>
      <c r="G28" s="69"/>
    </row>
    <row r="29" spans="1:7" ht="13.5" customHeight="1">
      <c r="A29" s="85" t="s">
        <v>385</v>
      </c>
      <c r="B29" s="69"/>
      <c r="C29" s="69"/>
      <c r="D29" s="69"/>
      <c r="E29" s="69"/>
      <c r="F29" s="69"/>
      <c r="G29" s="69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9" customWidth="1"/>
    <col min="2" max="255" width="10.85546875" style="9" customWidth="1"/>
    <col min="256" max="16384" width="10.85546875" style="8"/>
  </cols>
  <sheetData>
    <row r="1" spans="1:6" ht="13.5" customHeight="1">
      <c r="A1" s="41" t="s">
        <v>838</v>
      </c>
      <c r="B1" s="68"/>
      <c r="C1" s="68"/>
      <c r="D1" s="68"/>
      <c r="E1" s="68"/>
      <c r="F1" s="69"/>
    </row>
    <row r="2" spans="1:6" ht="13.5" customHeight="1">
      <c r="A2" s="43" t="s">
        <v>839</v>
      </c>
      <c r="B2" s="68"/>
      <c r="C2" s="68"/>
      <c r="D2" s="68"/>
      <c r="E2" s="68"/>
      <c r="F2" s="69"/>
    </row>
    <row r="3" spans="1:6" ht="13.5" customHeight="1">
      <c r="A3" s="68"/>
      <c r="B3" s="68"/>
      <c r="C3" s="68"/>
      <c r="D3" s="68"/>
      <c r="E3" s="68"/>
      <c r="F3" s="69"/>
    </row>
    <row r="4" spans="1:6" ht="19.5" customHeight="1">
      <c r="A4" s="88"/>
      <c r="B4" s="235" t="s">
        <v>2</v>
      </c>
      <c r="C4" s="235" t="s">
        <v>3</v>
      </c>
      <c r="D4" s="235" t="s">
        <v>5</v>
      </c>
      <c r="E4" s="235" t="s">
        <v>40</v>
      </c>
      <c r="F4" s="69"/>
    </row>
    <row r="5" spans="1:6" ht="19.5" customHeight="1">
      <c r="A5" s="88"/>
      <c r="B5" s="235" t="s">
        <v>2</v>
      </c>
      <c r="C5" s="235" t="s">
        <v>375</v>
      </c>
      <c r="D5" s="235" t="s">
        <v>374</v>
      </c>
      <c r="E5" s="235" t="s">
        <v>378</v>
      </c>
      <c r="F5" s="69"/>
    </row>
    <row r="6" spans="1:6" ht="13.5" customHeight="1">
      <c r="A6" s="41" t="s">
        <v>10</v>
      </c>
      <c r="B6" s="89">
        <f>SUM(C6:D6)</f>
        <v>11127</v>
      </c>
      <c r="C6" s="89">
        <v>4940</v>
      </c>
      <c r="D6" s="89">
        <v>6187</v>
      </c>
      <c r="E6" s="117">
        <f t="shared" ref="E6:E7" si="0">D6/SUM(C6:D6)</f>
        <v>0.55603487013570596</v>
      </c>
      <c r="F6" s="69"/>
    </row>
    <row r="7" spans="1:6" ht="13.5" customHeight="1">
      <c r="A7" s="158" t="s">
        <v>11</v>
      </c>
      <c r="B7" s="90">
        <f t="shared" ref="B7:B25" si="1">SUM(C7:D7)</f>
        <v>984</v>
      </c>
      <c r="C7" s="90">
        <v>367</v>
      </c>
      <c r="D7" s="71">
        <v>617</v>
      </c>
      <c r="E7" s="116">
        <f t="shared" si="0"/>
        <v>0.62703252032520329</v>
      </c>
      <c r="F7" s="69"/>
    </row>
    <row r="8" spans="1:6" ht="13.5" customHeight="1">
      <c r="A8" s="158" t="s">
        <v>12</v>
      </c>
      <c r="B8" s="90">
        <f t="shared" si="1"/>
        <v>870</v>
      </c>
      <c r="C8" s="90">
        <v>368</v>
      </c>
      <c r="D8" s="71">
        <v>502</v>
      </c>
      <c r="E8" s="116">
        <f>D8/SUM(C8:D8)</f>
        <v>0.57701149425287357</v>
      </c>
      <c r="F8" s="69"/>
    </row>
    <row r="9" spans="1:6" ht="13.5" customHeight="1">
      <c r="A9" s="158" t="s">
        <v>13</v>
      </c>
      <c r="B9" s="90">
        <f t="shared" si="1"/>
        <v>1044</v>
      </c>
      <c r="C9" s="90">
        <v>499</v>
      </c>
      <c r="D9" s="71">
        <v>545</v>
      </c>
      <c r="E9" s="116">
        <f t="shared" ref="E9:E25" si="2">D9/SUM(C9:D9)</f>
        <v>0.52203065134099613</v>
      </c>
      <c r="F9" s="69"/>
    </row>
    <row r="10" spans="1:6" ht="13.5" customHeight="1">
      <c r="A10" s="158" t="s">
        <v>14</v>
      </c>
      <c r="B10" s="90">
        <f t="shared" si="1"/>
        <v>786</v>
      </c>
      <c r="C10" s="90">
        <v>353</v>
      </c>
      <c r="D10" s="71">
        <v>433</v>
      </c>
      <c r="E10" s="116">
        <f t="shared" si="2"/>
        <v>0.55089058524173029</v>
      </c>
      <c r="F10" s="69"/>
    </row>
    <row r="11" spans="1:6" ht="13.5" customHeight="1">
      <c r="A11" s="158" t="s">
        <v>15</v>
      </c>
      <c r="B11" s="90">
        <f t="shared" si="1"/>
        <v>1002</v>
      </c>
      <c r="C11" s="90">
        <v>447</v>
      </c>
      <c r="D11" s="71">
        <v>555</v>
      </c>
      <c r="E11" s="116">
        <f t="shared" si="2"/>
        <v>0.55389221556886226</v>
      </c>
      <c r="F11" s="69"/>
    </row>
    <row r="12" spans="1:6" ht="13.5" customHeight="1">
      <c r="A12" s="158" t="s">
        <v>16</v>
      </c>
      <c r="B12" s="90">
        <f t="shared" si="1"/>
        <v>922</v>
      </c>
      <c r="C12" s="90">
        <v>412</v>
      </c>
      <c r="D12" s="71">
        <v>510</v>
      </c>
      <c r="E12" s="116">
        <f t="shared" si="2"/>
        <v>0.55314533622559658</v>
      </c>
      <c r="F12" s="69"/>
    </row>
    <row r="13" spans="1:6" ht="13.5" customHeight="1">
      <c r="A13" s="158" t="s">
        <v>17</v>
      </c>
      <c r="B13" s="90">
        <f t="shared" si="1"/>
        <v>1341</v>
      </c>
      <c r="C13" s="90">
        <v>625</v>
      </c>
      <c r="D13" s="71">
        <v>716</v>
      </c>
      <c r="E13" s="116">
        <f t="shared" si="2"/>
        <v>0.53392990305741983</v>
      </c>
      <c r="F13" s="69"/>
    </row>
    <row r="14" spans="1:6" ht="13.5" customHeight="1">
      <c r="A14" s="158" t="s">
        <v>18</v>
      </c>
      <c r="B14" s="90">
        <f t="shared" si="1"/>
        <v>410</v>
      </c>
      <c r="C14" s="90">
        <v>183</v>
      </c>
      <c r="D14" s="71">
        <v>227</v>
      </c>
      <c r="E14" s="116">
        <f t="shared" si="2"/>
        <v>0.5536585365853659</v>
      </c>
      <c r="F14" s="69"/>
    </row>
    <row r="15" spans="1:6" ht="13.5" customHeight="1">
      <c r="A15" s="158" t="s">
        <v>19</v>
      </c>
      <c r="B15" s="90">
        <f t="shared" si="1"/>
        <v>197</v>
      </c>
      <c r="C15" s="90">
        <v>93</v>
      </c>
      <c r="D15" s="71">
        <v>104</v>
      </c>
      <c r="E15" s="116">
        <f t="shared" si="2"/>
        <v>0.52791878172588835</v>
      </c>
      <c r="F15" s="69"/>
    </row>
    <row r="16" spans="1:6" ht="13.5" customHeight="1">
      <c r="A16" s="158" t="s">
        <v>20</v>
      </c>
      <c r="B16" s="90">
        <f t="shared" si="1"/>
        <v>728</v>
      </c>
      <c r="C16" s="90">
        <v>319</v>
      </c>
      <c r="D16" s="71">
        <v>409</v>
      </c>
      <c r="E16" s="116">
        <f t="shared" si="2"/>
        <v>0.56181318681318682</v>
      </c>
      <c r="F16" s="69"/>
    </row>
    <row r="17" spans="1:6" ht="13.5" customHeight="1">
      <c r="A17" s="158" t="s">
        <v>21</v>
      </c>
      <c r="B17" s="90">
        <f t="shared" si="1"/>
        <v>337</v>
      </c>
      <c r="C17" s="90">
        <v>151</v>
      </c>
      <c r="D17" s="71">
        <v>186</v>
      </c>
      <c r="E17" s="116">
        <f t="shared" si="2"/>
        <v>0.55192878338278928</v>
      </c>
      <c r="F17" s="69"/>
    </row>
    <row r="18" spans="1:6" ht="13.5" customHeight="1">
      <c r="A18" s="158" t="s">
        <v>22</v>
      </c>
      <c r="B18" s="90">
        <f t="shared" si="1"/>
        <v>566</v>
      </c>
      <c r="C18" s="90">
        <v>275</v>
      </c>
      <c r="D18" s="71">
        <v>291</v>
      </c>
      <c r="E18" s="116">
        <f t="shared" si="2"/>
        <v>0.51413427561837455</v>
      </c>
      <c r="F18" s="69"/>
    </row>
    <row r="19" spans="1:6" ht="13.5" customHeight="1">
      <c r="A19" s="158" t="s">
        <v>23</v>
      </c>
      <c r="B19" s="90">
        <f t="shared" si="1"/>
        <v>689</v>
      </c>
      <c r="C19" s="90">
        <v>296</v>
      </c>
      <c r="D19" s="71">
        <v>393</v>
      </c>
      <c r="E19" s="116">
        <f t="shared" si="2"/>
        <v>0.57039187227866472</v>
      </c>
      <c r="F19" s="69"/>
    </row>
    <row r="20" spans="1:6" ht="13.5" customHeight="1">
      <c r="A20" s="158" t="s">
        <v>24</v>
      </c>
      <c r="B20" s="90">
        <f t="shared" si="1"/>
        <v>257</v>
      </c>
      <c r="C20" s="90">
        <v>112</v>
      </c>
      <c r="D20" s="71">
        <v>145</v>
      </c>
      <c r="E20" s="116">
        <f t="shared" si="2"/>
        <v>0.56420233463035019</v>
      </c>
      <c r="F20" s="69"/>
    </row>
    <row r="21" spans="1:6" ht="13.5" customHeight="1">
      <c r="A21" s="158" t="s">
        <v>25</v>
      </c>
      <c r="B21" s="90">
        <f t="shared" si="1"/>
        <v>423</v>
      </c>
      <c r="C21" s="90">
        <v>160</v>
      </c>
      <c r="D21" s="71">
        <v>263</v>
      </c>
      <c r="E21" s="116">
        <f t="shared" si="2"/>
        <v>0.62174940898345155</v>
      </c>
      <c r="F21" s="69"/>
    </row>
    <row r="22" spans="1:6" ht="13.5" customHeight="1">
      <c r="A22" s="158" t="s">
        <v>26</v>
      </c>
      <c r="B22" s="90">
        <f t="shared" si="1"/>
        <v>97</v>
      </c>
      <c r="C22" s="90">
        <v>41</v>
      </c>
      <c r="D22" s="71">
        <v>56</v>
      </c>
      <c r="E22" s="116">
        <f t="shared" si="2"/>
        <v>0.57731958762886593</v>
      </c>
      <c r="F22" s="69"/>
    </row>
    <row r="23" spans="1:6" ht="13.5" customHeight="1">
      <c r="A23" s="158" t="s">
        <v>27</v>
      </c>
      <c r="B23" s="90">
        <v>0</v>
      </c>
      <c r="C23" s="90">
        <v>0</v>
      </c>
      <c r="D23" s="71">
        <v>0</v>
      </c>
      <c r="E23" s="116">
        <v>0</v>
      </c>
      <c r="F23" s="69"/>
    </row>
    <row r="24" spans="1:6" ht="13.5" customHeight="1">
      <c r="A24" s="158" t="s">
        <v>28</v>
      </c>
      <c r="B24" s="90">
        <f t="shared" si="1"/>
        <v>288</v>
      </c>
      <c r="C24" s="90">
        <v>139</v>
      </c>
      <c r="D24" s="71">
        <v>149</v>
      </c>
      <c r="E24" s="116">
        <f t="shared" si="2"/>
        <v>0.51736111111111116</v>
      </c>
      <c r="F24" s="69"/>
    </row>
    <row r="25" spans="1:6" ht="13.5" customHeight="1">
      <c r="A25" s="158" t="s">
        <v>29</v>
      </c>
      <c r="B25" s="90">
        <f t="shared" si="1"/>
        <v>186</v>
      </c>
      <c r="C25" s="90">
        <v>100</v>
      </c>
      <c r="D25" s="71">
        <v>86</v>
      </c>
      <c r="E25" s="116">
        <f t="shared" si="2"/>
        <v>0.46236559139784944</v>
      </c>
      <c r="F25" s="69"/>
    </row>
    <row r="26" spans="1:6" ht="13.5" customHeight="1">
      <c r="A26" s="85" t="s">
        <v>30</v>
      </c>
      <c r="B26" s="68"/>
      <c r="C26" s="68"/>
      <c r="D26" s="68"/>
      <c r="E26" s="68"/>
      <c r="F26" s="69"/>
    </row>
    <row r="27" spans="1:6" ht="13.5" customHeight="1">
      <c r="A27" s="85" t="s">
        <v>383</v>
      </c>
      <c r="B27" s="68"/>
      <c r="C27" s="68"/>
      <c r="D27" s="68"/>
      <c r="E27" s="68"/>
      <c r="F27" s="69"/>
    </row>
    <row r="28" spans="1:6" ht="13.5" customHeight="1">
      <c r="A28" s="67" t="s">
        <v>321</v>
      </c>
      <c r="B28" s="69"/>
      <c r="C28" s="69"/>
      <c r="D28" s="69"/>
      <c r="E28" s="69"/>
      <c r="F28" s="69"/>
    </row>
    <row r="29" spans="1:6" ht="13.5" customHeight="1">
      <c r="A29" s="85" t="s">
        <v>385</v>
      </c>
    </row>
  </sheetData>
  <pageMargins left="0.75" right="0.75" top="1" bottom="1" header="0" footer="0"/>
  <pageSetup orientation="portrait" r:id="rId1"/>
  <headerFooter>
    <oddFooter>&amp;C&amp;"Helvetica Neue,Regular"&amp;12&amp;K000000&amp;P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0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6" customWidth="1"/>
    <col min="2" max="256" width="10.85546875" style="6" customWidth="1"/>
    <col min="257" max="16384" width="10.85546875" style="7"/>
  </cols>
  <sheetData>
    <row r="1" spans="1:7" ht="13.5" customHeight="1">
      <c r="A1" s="77" t="s">
        <v>872</v>
      </c>
      <c r="B1" s="78"/>
      <c r="C1" s="78"/>
      <c r="D1" s="78"/>
      <c r="E1" s="78"/>
      <c r="F1" s="93"/>
      <c r="G1" s="93"/>
    </row>
    <row r="2" spans="1:7" ht="13.5" customHeight="1">
      <c r="A2" s="80" t="s">
        <v>873</v>
      </c>
      <c r="B2" s="78"/>
      <c r="C2" s="78"/>
      <c r="D2" s="78"/>
      <c r="E2" s="78"/>
      <c r="F2" s="93"/>
      <c r="G2" s="93"/>
    </row>
    <row r="3" spans="1:7" ht="13.5" customHeight="1">
      <c r="A3" s="78"/>
      <c r="B3" s="78"/>
      <c r="C3" s="78"/>
      <c r="D3" s="78"/>
      <c r="E3" s="78"/>
      <c r="F3" s="93"/>
      <c r="G3" s="93"/>
    </row>
    <row r="4" spans="1:7" ht="19.5" customHeight="1">
      <c r="A4" s="81"/>
      <c r="B4" s="235" t="s">
        <v>2</v>
      </c>
      <c r="C4" s="235" t="s">
        <v>3</v>
      </c>
      <c r="D4" s="235" t="s">
        <v>5</v>
      </c>
      <c r="E4" s="235" t="s">
        <v>40</v>
      </c>
      <c r="F4" s="93"/>
      <c r="G4" s="93"/>
    </row>
    <row r="5" spans="1:7" ht="19.5" customHeight="1">
      <c r="A5" s="81"/>
      <c r="B5" s="235" t="s">
        <v>2</v>
      </c>
      <c r="C5" s="235" t="s">
        <v>375</v>
      </c>
      <c r="D5" s="235" t="s">
        <v>374</v>
      </c>
      <c r="E5" s="235" t="s">
        <v>378</v>
      </c>
      <c r="F5" s="93"/>
      <c r="G5" s="93"/>
    </row>
    <row r="6" spans="1:7" ht="13.5" customHeight="1">
      <c r="A6" s="77" t="s">
        <v>10</v>
      </c>
      <c r="B6" s="82">
        <v>11222</v>
      </c>
      <c r="C6" s="82">
        <v>4928</v>
      </c>
      <c r="D6" s="82">
        <v>6294</v>
      </c>
      <c r="E6" s="112">
        <f t="shared" ref="E6:E22" si="0">D6/B6</f>
        <v>0.5608625913384423</v>
      </c>
      <c r="F6" s="93"/>
      <c r="G6" s="93"/>
    </row>
    <row r="7" spans="1:7" ht="13.5" customHeight="1">
      <c r="A7" s="161" t="s">
        <v>11</v>
      </c>
      <c r="B7" s="83">
        <v>973</v>
      </c>
      <c r="C7" s="84">
        <v>383</v>
      </c>
      <c r="D7" s="83">
        <v>590</v>
      </c>
      <c r="E7" s="111">
        <f t="shared" si="0"/>
        <v>0.6063720452209661</v>
      </c>
      <c r="F7" s="93"/>
      <c r="G7" s="93"/>
    </row>
    <row r="8" spans="1:7" ht="13.5" customHeight="1">
      <c r="A8" s="161" t="s">
        <v>12</v>
      </c>
      <c r="B8" s="83">
        <v>862</v>
      </c>
      <c r="C8" s="84">
        <v>383</v>
      </c>
      <c r="D8" s="83">
        <v>479</v>
      </c>
      <c r="E8" s="111">
        <f t="shared" si="0"/>
        <v>0.55568445475638051</v>
      </c>
      <c r="F8" s="93"/>
      <c r="G8" s="93"/>
    </row>
    <row r="9" spans="1:7" ht="13.5" customHeight="1">
      <c r="A9" s="161" t="s">
        <v>13</v>
      </c>
      <c r="B9" s="83">
        <v>1035</v>
      </c>
      <c r="C9" s="84">
        <v>496</v>
      </c>
      <c r="D9" s="83">
        <v>539</v>
      </c>
      <c r="E9" s="111">
        <f t="shared" si="0"/>
        <v>0.52077294685990339</v>
      </c>
      <c r="F9" s="93"/>
      <c r="G9" s="93"/>
    </row>
    <row r="10" spans="1:7" ht="13.5" customHeight="1">
      <c r="A10" s="161" t="s">
        <v>14</v>
      </c>
      <c r="B10" s="83">
        <v>774</v>
      </c>
      <c r="C10" s="84">
        <v>318</v>
      </c>
      <c r="D10" s="83">
        <v>456</v>
      </c>
      <c r="E10" s="111">
        <f t="shared" si="0"/>
        <v>0.58914728682170547</v>
      </c>
      <c r="F10" s="93"/>
      <c r="G10" s="93"/>
    </row>
    <row r="11" spans="1:7" ht="13.5" customHeight="1">
      <c r="A11" s="161" t="s">
        <v>15</v>
      </c>
      <c r="B11" s="83">
        <v>1013</v>
      </c>
      <c r="C11" s="84">
        <v>431</v>
      </c>
      <c r="D11" s="83">
        <v>582</v>
      </c>
      <c r="E11" s="111">
        <f t="shared" si="0"/>
        <v>0.57453109575518257</v>
      </c>
      <c r="F11" s="93"/>
      <c r="G11" s="93"/>
    </row>
    <row r="12" spans="1:7" ht="13.5" customHeight="1">
      <c r="A12" s="161" t="s">
        <v>16</v>
      </c>
      <c r="B12" s="83">
        <v>993</v>
      </c>
      <c r="C12" s="84">
        <v>431</v>
      </c>
      <c r="D12" s="83">
        <v>562</v>
      </c>
      <c r="E12" s="111">
        <f t="shared" si="0"/>
        <v>0.56596173212487411</v>
      </c>
      <c r="F12" s="93"/>
      <c r="G12" s="93"/>
    </row>
    <row r="13" spans="1:7" ht="13.5" customHeight="1">
      <c r="A13" s="161" t="s">
        <v>17</v>
      </c>
      <c r="B13" s="83">
        <v>1412</v>
      </c>
      <c r="C13" s="84">
        <v>627</v>
      </c>
      <c r="D13" s="83">
        <v>785</v>
      </c>
      <c r="E13" s="111">
        <f t="shared" si="0"/>
        <v>0.55594900849858353</v>
      </c>
      <c r="F13" s="93"/>
      <c r="G13" s="93"/>
    </row>
    <row r="14" spans="1:7" ht="13.5" customHeight="1">
      <c r="A14" s="161" t="s">
        <v>18</v>
      </c>
      <c r="B14" s="83">
        <v>412</v>
      </c>
      <c r="C14" s="84">
        <v>195</v>
      </c>
      <c r="D14" s="83">
        <v>217</v>
      </c>
      <c r="E14" s="111">
        <f t="shared" si="0"/>
        <v>0.52669902912621358</v>
      </c>
      <c r="F14" s="93"/>
      <c r="G14" s="93"/>
    </row>
    <row r="15" spans="1:7" ht="13.5" customHeight="1">
      <c r="A15" s="161" t="s">
        <v>19</v>
      </c>
      <c r="B15" s="83">
        <v>180</v>
      </c>
      <c r="C15" s="84">
        <v>88</v>
      </c>
      <c r="D15" s="83">
        <v>92</v>
      </c>
      <c r="E15" s="111">
        <f t="shared" si="0"/>
        <v>0.51111111111111107</v>
      </c>
      <c r="F15" s="93"/>
      <c r="G15" s="93"/>
    </row>
    <row r="16" spans="1:7" ht="13.5" customHeight="1">
      <c r="A16" s="161" t="s">
        <v>20</v>
      </c>
      <c r="B16" s="83">
        <v>734</v>
      </c>
      <c r="C16" s="84">
        <v>331</v>
      </c>
      <c r="D16" s="83">
        <v>403</v>
      </c>
      <c r="E16" s="111">
        <f t="shared" si="0"/>
        <v>0.54904632152588551</v>
      </c>
      <c r="F16" s="93"/>
      <c r="G16" s="93"/>
    </row>
    <row r="17" spans="1:7" ht="13.5" customHeight="1">
      <c r="A17" s="161" t="s">
        <v>21</v>
      </c>
      <c r="B17" s="83">
        <v>348</v>
      </c>
      <c r="C17" s="84">
        <v>161</v>
      </c>
      <c r="D17" s="83">
        <v>187</v>
      </c>
      <c r="E17" s="111">
        <f t="shared" si="0"/>
        <v>0.53735632183908044</v>
      </c>
      <c r="F17" s="93"/>
      <c r="G17" s="93"/>
    </row>
    <row r="18" spans="1:7" ht="13.5" customHeight="1">
      <c r="A18" s="161" t="s">
        <v>22</v>
      </c>
      <c r="B18" s="83">
        <v>644</v>
      </c>
      <c r="C18" s="84">
        <v>303</v>
      </c>
      <c r="D18" s="83">
        <v>341</v>
      </c>
      <c r="E18" s="111">
        <f t="shared" si="0"/>
        <v>0.52950310559006208</v>
      </c>
      <c r="F18" s="93"/>
      <c r="G18" s="93"/>
    </row>
    <row r="19" spans="1:7" ht="13.5" customHeight="1">
      <c r="A19" s="161" t="s">
        <v>23</v>
      </c>
      <c r="B19" s="83">
        <v>654</v>
      </c>
      <c r="C19" s="84">
        <v>267</v>
      </c>
      <c r="D19" s="83">
        <v>387</v>
      </c>
      <c r="E19" s="111">
        <f t="shared" si="0"/>
        <v>0.59174311926605505</v>
      </c>
      <c r="F19" s="93"/>
      <c r="G19" s="93"/>
    </row>
    <row r="20" spans="1:7" ht="13.5" customHeight="1">
      <c r="A20" s="161" t="s">
        <v>24</v>
      </c>
      <c r="B20" s="83">
        <v>236</v>
      </c>
      <c r="C20" s="84">
        <v>104</v>
      </c>
      <c r="D20" s="83">
        <v>132</v>
      </c>
      <c r="E20" s="111">
        <f t="shared" si="0"/>
        <v>0.55932203389830504</v>
      </c>
      <c r="F20" s="93"/>
      <c r="G20" s="93"/>
    </row>
    <row r="21" spans="1:7" ht="13.5" customHeight="1">
      <c r="A21" s="161" t="s">
        <v>25</v>
      </c>
      <c r="B21" s="83">
        <v>419</v>
      </c>
      <c r="C21" s="84">
        <v>155</v>
      </c>
      <c r="D21" s="83">
        <v>264</v>
      </c>
      <c r="E21" s="111">
        <f t="shared" si="0"/>
        <v>0.63007159904534604</v>
      </c>
      <c r="F21" s="93"/>
      <c r="G21" s="93"/>
    </row>
    <row r="22" spans="1:7" ht="13.5" customHeight="1">
      <c r="A22" s="161" t="s">
        <v>26</v>
      </c>
      <c r="B22" s="83">
        <v>92</v>
      </c>
      <c r="C22" s="84">
        <v>37</v>
      </c>
      <c r="D22" s="83">
        <v>55</v>
      </c>
      <c r="E22" s="111">
        <f t="shared" si="0"/>
        <v>0.59782608695652173</v>
      </c>
      <c r="F22" s="93"/>
      <c r="G22" s="93"/>
    </row>
    <row r="23" spans="1:7" ht="13.5" customHeight="1">
      <c r="A23" s="161" t="s">
        <v>27</v>
      </c>
      <c r="B23" s="83">
        <v>0</v>
      </c>
      <c r="C23" s="84">
        <v>0</v>
      </c>
      <c r="D23" s="83">
        <v>0</v>
      </c>
      <c r="E23" s="111">
        <v>0</v>
      </c>
      <c r="F23" s="93"/>
      <c r="G23" s="93"/>
    </row>
    <row r="24" spans="1:7" ht="13.5" customHeight="1">
      <c r="A24" s="161" t="s">
        <v>28</v>
      </c>
      <c r="B24" s="83">
        <v>257</v>
      </c>
      <c r="C24" s="84">
        <v>111</v>
      </c>
      <c r="D24" s="83">
        <v>146</v>
      </c>
      <c r="E24" s="111">
        <f>D24/B24</f>
        <v>0.56809338521400776</v>
      </c>
      <c r="F24" s="93"/>
      <c r="G24" s="93"/>
    </row>
    <row r="25" spans="1:7" ht="13.5" customHeight="1">
      <c r="A25" s="161" t="s">
        <v>29</v>
      </c>
      <c r="B25" s="83">
        <v>184</v>
      </c>
      <c r="C25" s="84">
        <v>107</v>
      </c>
      <c r="D25" s="83">
        <v>77</v>
      </c>
      <c r="E25" s="111">
        <f>D25/B25</f>
        <v>0.41847826086956524</v>
      </c>
      <c r="F25" s="93"/>
      <c r="G25" s="93"/>
    </row>
    <row r="26" spans="1:7" ht="13.5" customHeight="1">
      <c r="A26" s="85" t="s">
        <v>30</v>
      </c>
      <c r="B26" s="86"/>
      <c r="C26" s="86"/>
      <c r="D26" s="86"/>
      <c r="E26" s="86"/>
      <c r="F26" s="93"/>
      <c r="G26" s="93"/>
    </row>
    <row r="27" spans="1:7" ht="13.5" customHeight="1">
      <c r="A27" s="85" t="s">
        <v>383</v>
      </c>
      <c r="B27" s="86"/>
      <c r="C27" s="87"/>
      <c r="D27" s="87"/>
      <c r="E27" s="87"/>
      <c r="F27" s="93"/>
      <c r="G27" s="93"/>
    </row>
    <row r="28" spans="1:7" ht="13.5" customHeight="1">
      <c r="A28" s="67" t="s">
        <v>321</v>
      </c>
      <c r="B28" s="93"/>
      <c r="C28" s="93"/>
      <c r="D28" s="93"/>
      <c r="E28" s="93"/>
      <c r="F28" s="93"/>
      <c r="G28" s="93"/>
    </row>
    <row r="29" spans="1:7" ht="13.5" customHeight="1">
      <c r="A29" s="85" t="s">
        <v>385</v>
      </c>
      <c r="B29" s="93"/>
      <c r="C29" s="93"/>
      <c r="D29" s="93"/>
      <c r="E29" s="93"/>
      <c r="F29" s="93"/>
      <c r="G29" s="93"/>
    </row>
    <row r="30" spans="1:7" ht="12.75" customHeight="1">
      <c r="A30" s="93"/>
      <c r="B30" s="93"/>
      <c r="C30" s="93"/>
      <c r="D30" s="93"/>
      <c r="E30" s="93"/>
      <c r="F30" s="93"/>
      <c r="G30" s="93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6" customWidth="1"/>
    <col min="2" max="256" width="10.85546875" style="6" customWidth="1"/>
    <col min="257" max="16384" width="10.85546875" style="7"/>
  </cols>
  <sheetData>
    <row r="1" spans="1:7" ht="13.5" customHeight="1">
      <c r="A1" s="77" t="s">
        <v>784</v>
      </c>
      <c r="B1" s="78"/>
      <c r="C1" s="78"/>
      <c r="D1" s="78"/>
      <c r="E1" s="78"/>
      <c r="F1" s="93"/>
      <c r="G1" s="93"/>
    </row>
    <row r="2" spans="1:7" ht="13.5" customHeight="1">
      <c r="A2" s="80" t="s">
        <v>785</v>
      </c>
      <c r="B2" s="78"/>
      <c r="C2" s="78"/>
      <c r="D2" s="78"/>
      <c r="E2" s="78"/>
      <c r="F2" s="93"/>
      <c r="G2" s="93"/>
    </row>
    <row r="3" spans="1:7" ht="13.5" customHeight="1">
      <c r="A3" s="78"/>
      <c r="B3" s="78"/>
      <c r="C3" s="78"/>
      <c r="D3" s="78"/>
      <c r="E3" s="78"/>
      <c r="F3" s="93"/>
      <c r="G3" s="93"/>
    </row>
    <row r="4" spans="1:7" ht="19.5" customHeight="1">
      <c r="A4" s="81"/>
      <c r="B4" s="235" t="s">
        <v>2</v>
      </c>
      <c r="C4" s="235" t="s">
        <v>3</v>
      </c>
      <c r="D4" s="235" t="s">
        <v>5</v>
      </c>
      <c r="E4" s="235" t="s">
        <v>40</v>
      </c>
      <c r="F4" s="93"/>
      <c r="G4" s="93"/>
    </row>
    <row r="5" spans="1:7" ht="19.5" customHeight="1">
      <c r="A5" s="81"/>
      <c r="B5" s="235" t="s">
        <v>2</v>
      </c>
      <c r="C5" s="235" t="s">
        <v>375</v>
      </c>
      <c r="D5" s="235" t="s">
        <v>374</v>
      </c>
      <c r="E5" s="235" t="s">
        <v>378</v>
      </c>
      <c r="F5" s="93"/>
      <c r="G5" s="93"/>
    </row>
    <row r="6" spans="1:7" ht="13.5" customHeight="1">
      <c r="A6" s="77" t="s">
        <v>10</v>
      </c>
      <c r="B6" s="82">
        <v>3382</v>
      </c>
      <c r="C6" s="82">
        <v>1793</v>
      </c>
      <c r="D6" s="82">
        <v>1589</v>
      </c>
      <c r="E6" s="112">
        <f t="shared" ref="E6:E22" si="0">D6/B6</f>
        <v>0.46984033116499113</v>
      </c>
      <c r="F6" s="93"/>
      <c r="G6" s="93"/>
    </row>
    <row r="7" spans="1:7" ht="13.5" customHeight="1">
      <c r="A7" s="161" t="s">
        <v>11</v>
      </c>
      <c r="B7" s="83">
        <v>130</v>
      </c>
      <c r="C7" s="84">
        <v>59</v>
      </c>
      <c r="D7" s="83">
        <v>71</v>
      </c>
      <c r="E7" s="111">
        <f t="shared" si="0"/>
        <v>0.5461538461538461</v>
      </c>
      <c r="F7" s="93"/>
      <c r="G7" s="93"/>
    </row>
    <row r="8" spans="1:7" ht="13.5" customHeight="1">
      <c r="A8" s="161" t="s">
        <v>12</v>
      </c>
      <c r="B8" s="83">
        <v>202</v>
      </c>
      <c r="C8" s="84">
        <v>96</v>
      </c>
      <c r="D8" s="83">
        <v>106</v>
      </c>
      <c r="E8" s="111">
        <f t="shared" si="0"/>
        <v>0.52475247524752477</v>
      </c>
      <c r="F8" s="93"/>
      <c r="G8" s="93"/>
    </row>
    <row r="9" spans="1:7" ht="13.5" customHeight="1">
      <c r="A9" s="161" t="s">
        <v>13</v>
      </c>
      <c r="B9" s="83">
        <v>184</v>
      </c>
      <c r="C9" s="84">
        <v>101</v>
      </c>
      <c r="D9" s="83">
        <v>83</v>
      </c>
      <c r="E9" s="111">
        <f t="shared" si="0"/>
        <v>0.45108695652173914</v>
      </c>
      <c r="F9" s="93"/>
      <c r="G9" s="93"/>
    </row>
    <row r="10" spans="1:7" ht="13.5" customHeight="1">
      <c r="A10" s="161" t="s">
        <v>14</v>
      </c>
      <c r="B10" s="83">
        <v>254</v>
      </c>
      <c r="C10" s="84">
        <v>131</v>
      </c>
      <c r="D10" s="83">
        <v>123</v>
      </c>
      <c r="E10" s="111">
        <f t="shared" si="0"/>
        <v>0.48425196850393698</v>
      </c>
      <c r="F10" s="93"/>
      <c r="G10" s="93"/>
    </row>
    <row r="11" spans="1:7" ht="13.5" customHeight="1">
      <c r="A11" s="161" t="s">
        <v>15</v>
      </c>
      <c r="B11" s="83">
        <v>318</v>
      </c>
      <c r="C11" s="84">
        <v>167</v>
      </c>
      <c r="D11" s="83">
        <v>151</v>
      </c>
      <c r="E11" s="111">
        <f t="shared" si="0"/>
        <v>0.47484276729559749</v>
      </c>
      <c r="F11" s="93"/>
      <c r="G11" s="93"/>
    </row>
    <row r="12" spans="1:7" ht="13.5" customHeight="1">
      <c r="A12" s="161" t="s">
        <v>16</v>
      </c>
      <c r="B12" s="83">
        <v>27</v>
      </c>
      <c r="C12" s="84">
        <v>14</v>
      </c>
      <c r="D12" s="83">
        <v>13</v>
      </c>
      <c r="E12" s="111">
        <f t="shared" si="0"/>
        <v>0.48148148148148145</v>
      </c>
      <c r="F12" s="93"/>
      <c r="G12" s="93"/>
    </row>
    <row r="13" spans="1:7" ht="13.5" customHeight="1">
      <c r="A13" s="161" t="s">
        <v>17</v>
      </c>
      <c r="B13" s="83">
        <v>409</v>
      </c>
      <c r="C13" s="84">
        <v>229</v>
      </c>
      <c r="D13" s="83">
        <v>180</v>
      </c>
      <c r="E13" s="111">
        <f t="shared" si="0"/>
        <v>0.44009779951100242</v>
      </c>
      <c r="F13" s="93"/>
      <c r="G13" s="93"/>
    </row>
    <row r="14" spans="1:7" ht="13.5" customHeight="1">
      <c r="A14" s="161" t="s">
        <v>18</v>
      </c>
      <c r="B14" s="83">
        <v>126</v>
      </c>
      <c r="C14" s="84">
        <v>73</v>
      </c>
      <c r="D14" s="83">
        <v>53</v>
      </c>
      <c r="E14" s="111">
        <f t="shared" si="0"/>
        <v>0.42063492063492064</v>
      </c>
      <c r="F14" s="93"/>
      <c r="G14" s="93"/>
    </row>
    <row r="15" spans="1:7" ht="13.5" customHeight="1">
      <c r="A15" s="161" t="s">
        <v>19</v>
      </c>
      <c r="B15" s="83">
        <v>208</v>
      </c>
      <c r="C15" s="83">
        <v>111</v>
      </c>
      <c r="D15" s="83">
        <v>97</v>
      </c>
      <c r="E15" s="111">
        <f t="shared" si="0"/>
        <v>0.46634615384615385</v>
      </c>
      <c r="F15" s="93"/>
      <c r="G15" s="93"/>
    </row>
    <row r="16" spans="1:7" ht="13.5" customHeight="1">
      <c r="A16" s="161" t="s">
        <v>20</v>
      </c>
      <c r="B16" s="83">
        <v>285</v>
      </c>
      <c r="C16" s="83">
        <v>156</v>
      </c>
      <c r="D16" s="83">
        <v>129</v>
      </c>
      <c r="E16" s="111">
        <f t="shared" si="0"/>
        <v>0.45263157894736844</v>
      </c>
      <c r="F16" s="93"/>
      <c r="G16" s="93"/>
    </row>
    <row r="17" spans="1:7" ht="13.5" customHeight="1">
      <c r="A17" s="161" t="s">
        <v>21</v>
      </c>
      <c r="B17" s="83">
        <v>206</v>
      </c>
      <c r="C17" s="83">
        <v>116</v>
      </c>
      <c r="D17" s="83">
        <v>90</v>
      </c>
      <c r="E17" s="111">
        <f t="shared" si="0"/>
        <v>0.43689320388349512</v>
      </c>
      <c r="F17" s="93"/>
      <c r="G17" s="93"/>
    </row>
    <row r="18" spans="1:7" ht="13.5" customHeight="1">
      <c r="A18" s="161" t="s">
        <v>22</v>
      </c>
      <c r="B18" s="83">
        <v>239</v>
      </c>
      <c r="C18" s="83">
        <v>116</v>
      </c>
      <c r="D18" s="83">
        <v>123</v>
      </c>
      <c r="E18" s="111">
        <f t="shared" si="0"/>
        <v>0.5146443514644351</v>
      </c>
      <c r="F18" s="93"/>
      <c r="G18" s="93"/>
    </row>
    <row r="19" spans="1:7" ht="13.5" customHeight="1">
      <c r="A19" s="161" t="s">
        <v>23</v>
      </c>
      <c r="B19" s="83">
        <v>188</v>
      </c>
      <c r="C19" s="83">
        <v>102</v>
      </c>
      <c r="D19" s="83">
        <v>86</v>
      </c>
      <c r="E19" s="111">
        <f t="shared" si="0"/>
        <v>0.45744680851063829</v>
      </c>
      <c r="F19" s="93"/>
      <c r="G19" s="93"/>
    </row>
    <row r="20" spans="1:7" ht="13.5" customHeight="1">
      <c r="A20" s="161" t="s">
        <v>24</v>
      </c>
      <c r="B20" s="83">
        <v>63</v>
      </c>
      <c r="C20" s="83">
        <v>39</v>
      </c>
      <c r="D20" s="83">
        <v>24</v>
      </c>
      <c r="E20" s="111">
        <f t="shared" si="0"/>
        <v>0.38095238095238093</v>
      </c>
      <c r="F20" s="93"/>
      <c r="G20" s="93"/>
    </row>
    <row r="21" spans="1:7" ht="13.5" customHeight="1">
      <c r="A21" s="161" t="s">
        <v>25</v>
      </c>
      <c r="B21" s="83">
        <v>244</v>
      </c>
      <c r="C21" s="83">
        <v>118</v>
      </c>
      <c r="D21" s="83">
        <v>126</v>
      </c>
      <c r="E21" s="111">
        <f t="shared" si="0"/>
        <v>0.51639344262295084</v>
      </c>
      <c r="F21" s="93"/>
      <c r="G21" s="93"/>
    </row>
    <row r="22" spans="1:7" ht="13.5" customHeight="1">
      <c r="A22" s="161" t="s">
        <v>26</v>
      </c>
      <c r="B22" s="83">
        <v>52</v>
      </c>
      <c r="C22" s="83">
        <v>27</v>
      </c>
      <c r="D22" s="83">
        <v>25</v>
      </c>
      <c r="E22" s="111">
        <f t="shared" si="0"/>
        <v>0.48076923076923078</v>
      </c>
      <c r="F22" s="93"/>
      <c r="G22" s="93"/>
    </row>
    <row r="23" spans="1:7" ht="13.5" customHeight="1">
      <c r="A23" s="161" t="s">
        <v>27</v>
      </c>
      <c r="B23" s="83">
        <v>0</v>
      </c>
      <c r="C23" s="83">
        <v>0</v>
      </c>
      <c r="D23" s="83">
        <v>0</v>
      </c>
      <c r="E23" s="111">
        <v>0</v>
      </c>
      <c r="F23" s="93"/>
      <c r="G23" s="93"/>
    </row>
    <row r="24" spans="1:7" ht="13.5" customHeight="1">
      <c r="A24" s="161" t="s">
        <v>28</v>
      </c>
      <c r="B24" s="83">
        <v>188</v>
      </c>
      <c r="C24" s="83">
        <v>98</v>
      </c>
      <c r="D24" s="83">
        <v>90</v>
      </c>
      <c r="E24" s="111">
        <f>D24/B24</f>
        <v>0.47872340425531917</v>
      </c>
      <c r="F24" s="93"/>
      <c r="G24" s="93"/>
    </row>
    <row r="25" spans="1:7" ht="13.5" customHeight="1">
      <c r="A25" s="161" t="s">
        <v>29</v>
      </c>
      <c r="B25" s="83">
        <v>59</v>
      </c>
      <c r="C25" s="83">
        <v>40</v>
      </c>
      <c r="D25" s="83">
        <v>19</v>
      </c>
      <c r="E25" s="111">
        <f>D25/B25</f>
        <v>0.32203389830508472</v>
      </c>
      <c r="F25" s="93"/>
      <c r="G25" s="93"/>
    </row>
    <row r="26" spans="1:7" ht="13.5" customHeight="1">
      <c r="A26" s="85" t="s">
        <v>30</v>
      </c>
      <c r="B26" s="86"/>
      <c r="C26" s="86"/>
      <c r="D26" s="86"/>
      <c r="E26" s="86"/>
      <c r="F26" s="93"/>
      <c r="G26" s="93"/>
    </row>
    <row r="27" spans="1:7" ht="13.5" customHeight="1">
      <c r="A27" s="85" t="s">
        <v>383</v>
      </c>
      <c r="B27" s="86"/>
      <c r="C27" s="87"/>
      <c r="D27" s="87"/>
      <c r="E27" s="87"/>
      <c r="F27" s="93"/>
      <c r="G27" s="93"/>
    </row>
    <row r="28" spans="1:7" ht="13.5" customHeight="1">
      <c r="A28" s="67" t="s">
        <v>321</v>
      </c>
      <c r="B28" s="93"/>
      <c r="C28" s="93"/>
      <c r="D28" s="93"/>
      <c r="E28" s="93"/>
      <c r="F28" s="93"/>
      <c r="G28" s="93"/>
    </row>
    <row r="29" spans="1:7" ht="13.5" customHeight="1">
      <c r="A29" s="85" t="s">
        <v>385</v>
      </c>
      <c r="B29" s="93"/>
      <c r="C29" s="93"/>
      <c r="D29" s="93"/>
      <c r="E29" s="93"/>
      <c r="F29" s="93"/>
      <c r="G29" s="93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6" customWidth="1"/>
    <col min="2" max="256" width="10.85546875" style="6" customWidth="1"/>
    <col min="257" max="16384" width="10.85546875" style="7"/>
  </cols>
  <sheetData>
    <row r="1" spans="1:6" ht="13.5" customHeight="1">
      <c r="A1" s="77" t="s">
        <v>806</v>
      </c>
      <c r="B1" s="78"/>
      <c r="C1" s="78"/>
      <c r="D1" s="78"/>
      <c r="E1" s="78"/>
      <c r="F1" s="93"/>
    </row>
    <row r="2" spans="1:6" ht="13.5" customHeight="1">
      <c r="A2" s="80" t="s">
        <v>807</v>
      </c>
      <c r="B2" s="78"/>
      <c r="C2" s="78"/>
      <c r="D2" s="78"/>
      <c r="E2" s="78"/>
      <c r="F2" s="93"/>
    </row>
    <row r="3" spans="1:6" ht="13.5" customHeight="1">
      <c r="A3" s="78"/>
      <c r="B3" s="78"/>
      <c r="C3" s="78"/>
      <c r="D3" s="78"/>
      <c r="E3" s="78"/>
      <c r="F3" s="93"/>
    </row>
    <row r="4" spans="1:6" ht="19.5" customHeight="1">
      <c r="A4" s="81"/>
      <c r="B4" s="235" t="s">
        <v>2</v>
      </c>
      <c r="C4" s="235" t="s">
        <v>3</v>
      </c>
      <c r="D4" s="235" t="s">
        <v>5</v>
      </c>
      <c r="E4" s="235" t="s">
        <v>40</v>
      </c>
      <c r="F4" s="93"/>
    </row>
    <row r="5" spans="1:6" ht="19.5" customHeight="1">
      <c r="A5" s="81"/>
      <c r="B5" s="235" t="s">
        <v>2</v>
      </c>
      <c r="C5" s="235" t="s">
        <v>375</v>
      </c>
      <c r="D5" s="235" t="s">
        <v>374</v>
      </c>
      <c r="E5" s="235" t="s">
        <v>378</v>
      </c>
      <c r="F5" s="93"/>
    </row>
    <row r="6" spans="1:6" ht="13.5" customHeight="1">
      <c r="A6" s="77" t="s">
        <v>10</v>
      </c>
      <c r="B6" s="82">
        <v>921</v>
      </c>
      <c r="C6" s="82">
        <v>373</v>
      </c>
      <c r="D6" s="82">
        <v>548</v>
      </c>
      <c r="E6" s="112">
        <f t="shared" ref="E6:E25" si="0">D6/B6</f>
        <v>0.59500542888165042</v>
      </c>
      <c r="F6" s="93"/>
    </row>
    <row r="7" spans="1:6" ht="13.5" customHeight="1">
      <c r="A7" s="161" t="s">
        <v>11</v>
      </c>
      <c r="B7" s="83">
        <v>63</v>
      </c>
      <c r="C7" s="84">
        <v>17</v>
      </c>
      <c r="D7" s="83">
        <v>46</v>
      </c>
      <c r="E7" s="111">
        <f t="shared" si="0"/>
        <v>0.73015873015873012</v>
      </c>
      <c r="F7" s="93"/>
    </row>
    <row r="8" spans="1:6" ht="13.5" customHeight="1">
      <c r="A8" s="161" t="s">
        <v>12</v>
      </c>
      <c r="B8" s="83">
        <v>36</v>
      </c>
      <c r="C8" s="84">
        <v>12</v>
      </c>
      <c r="D8" s="83">
        <v>24</v>
      </c>
      <c r="E8" s="111">
        <f t="shared" si="0"/>
        <v>0.66666666666666663</v>
      </c>
      <c r="F8" s="93"/>
    </row>
    <row r="9" spans="1:6" ht="13.5" customHeight="1">
      <c r="A9" s="161" t="s">
        <v>13</v>
      </c>
      <c r="B9" s="83">
        <v>69</v>
      </c>
      <c r="C9" s="84">
        <v>26</v>
      </c>
      <c r="D9" s="83">
        <v>43</v>
      </c>
      <c r="E9" s="111">
        <f t="shared" si="0"/>
        <v>0.62318840579710144</v>
      </c>
      <c r="F9" s="93"/>
    </row>
    <row r="10" spans="1:6" ht="13.5" customHeight="1">
      <c r="A10" s="161" t="s">
        <v>14</v>
      </c>
      <c r="B10" s="83">
        <v>93</v>
      </c>
      <c r="C10" s="84">
        <v>33</v>
      </c>
      <c r="D10" s="83">
        <v>60</v>
      </c>
      <c r="E10" s="111">
        <f t="shared" si="0"/>
        <v>0.64516129032258063</v>
      </c>
      <c r="F10" s="93"/>
    </row>
    <row r="11" spans="1:6" ht="13.5" customHeight="1">
      <c r="A11" s="161" t="s">
        <v>15</v>
      </c>
      <c r="B11" s="83">
        <v>88</v>
      </c>
      <c r="C11" s="84">
        <v>28</v>
      </c>
      <c r="D11" s="83">
        <v>60</v>
      </c>
      <c r="E11" s="111">
        <f t="shared" si="0"/>
        <v>0.68181818181818177</v>
      </c>
      <c r="F11" s="93"/>
    </row>
    <row r="12" spans="1:6" ht="13.5" customHeight="1">
      <c r="A12" s="161" t="s">
        <v>16</v>
      </c>
      <c r="B12" s="83">
        <v>27</v>
      </c>
      <c r="C12" s="84">
        <v>11</v>
      </c>
      <c r="D12" s="83">
        <v>16</v>
      </c>
      <c r="E12" s="111">
        <f t="shared" si="0"/>
        <v>0.59259259259259256</v>
      </c>
      <c r="F12" s="93"/>
    </row>
    <row r="13" spans="1:6" ht="13.5" customHeight="1">
      <c r="A13" s="161" t="s">
        <v>17</v>
      </c>
      <c r="B13" s="83">
        <v>156</v>
      </c>
      <c r="C13" s="84">
        <v>75</v>
      </c>
      <c r="D13" s="83">
        <v>81</v>
      </c>
      <c r="E13" s="111">
        <f t="shared" si="0"/>
        <v>0.51923076923076927</v>
      </c>
      <c r="F13" s="93"/>
    </row>
    <row r="14" spans="1:6" ht="13.5" customHeight="1">
      <c r="A14" s="161" t="s">
        <v>18</v>
      </c>
      <c r="B14" s="83">
        <v>29</v>
      </c>
      <c r="C14" s="84">
        <v>11</v>
      </c>
      <c r="D14" s="83">
        <v>18</v>
      </c>
      <c r="E14" s="111">
        <f t="shared" si="0"/>
        <v>0.62068965517241381</v>
      </c>
      <c r="F14" s="93"/>
    </row>
    <row r="15" spans="1:6" ht="13.5" customHeight="1">
      <c r="A15" s="161" t="s">
        <v>19</v>
      </c>
      <c r="B15" s="83">
        <v>16</v>
      </c>
      <c r="C15" s="83">
        <v>8</v>
      </c>
      <c r="D15" s="83">
        <v>8</v>
      </c>
      <c r="E15" s="111">
        <f t="shared" si="0"/>
        <v>0.5</v>
      </c>
      <c r="F15" s="93"/>
    </row>
    <row r="16" spans="1:6" ht="13.5" customHeight="1">
      <c r="A16" s="161" t="s">
        <v>20</v>
      </c>
      <c r="B16" s="83">
        <v>65</v>
      </c>
      <c r="C16" s="83">
        <v>32</v>
      </c>
      <c r="D16" s="83">
        <v>33</v>
      </c>
      <c r="E16" s="111">
        <f t="shared" si="0"/>
        <v>0.50769230769230766</v>
      </c>
      <c r="F16" s="93"/>
    </row>
    <row r="17" spans="1:6" ht="13.5" customHeight="1">
      <c r="A17" s="161" t="s">
        <v>21</v>
      </c>
      <c r="B17" s="83">
        <v>45</v>
      </c>
      <c r="C17" s="83">
        <v>19</v>
      </c>
      <c r="D17" s="83">
        <v>26</v>
      </c>
      <c r="E17" s="111">
        <f t="shared" si="0"/>
        <v>0.57777777777777772</v>
      </c>
      <c r="F17" s="93"/>
    </row>
    <row r="18" spans="1:6" ht="13.5" customHeight="1">
      <c r="A18" s="161" t="s">
        <v>22</v>
      </c>
      <c r="B18" s="83">
        <v>35</v>
      </c>
      <c r="C18" s="83">
        <v>18</v>
      </c>
      <c r="D18" s="83">
        <v>17</v>
      </c>
      <c r="E18" s="111">
        <f t="shared" si="0"/>
        <v>0.48571428571428571</v>
      </c>
      <c r="F18" s="93"/>
    </row>
    <row r="19" spans="1:6" ht="13.5" customHeight="1">
      <c r="A19" s="161" t="s">
        <v>23</v>
      </c>
      <c r="B19" s="83">
        <v>69</v>
      </c>
      <c r="C19" s="83">
        <v>34</v>
      </c>
      <c r="D19" s="83">
        <v>35</v>
      </c>
      <c r="E19" s="111">
        <f t="shared" si="0"/>
        <v>0.50724637681159424</v>
      </c>
      <c r="F19" s="93"/>
    </row>
    <row r="20" spans="1:6" ht="13.5" customHeight="1">
      <c r="A20" s="161" t="s">
        <v>24</v>
      </c>
      <c r="B20" s="83">
        <v>4</v>
      </c>
      <c r="C20" s="83">
        <v>3</v>
      </c>
      <c r="D20" s="83">
        <v>1</v>
      </c>
      <c r="E20" s="111">
        <f t="shared" si="0"/>
        <v>0.25</v>
      </c>
      <c r="F20" s="93"/>
    </row>
    <row r="21" spans="1:6" ht="13.5" customHeight="1">
      <c r="A21" s="161" t="s">
        <v>25</v>
      </c>
      <c r="B21" s="83">
        <v>83</v>
      </c>
      <c r="C21" s="83">
        <v>28</v>
      </c>
      <c r="D21" s="83">
        <v>55</v>
      </c>
      <c r="E21" s="111">
        <f t="shared" si="0"/>
        <v>0.66265060240963858</v>
      </c>
      <c r="F21" s="93"/>
    </row>
    <row r="22" spans="1:6" ht="13.5" customHeight="1">
      <c r="A22" s="161" t="s">
        <v>26</v>
      </c>
      <c r="B22" s="83">
        <v>6</v>
      </c>
      <c r="C22" s="83">
        <v>4</v>
      </c>
      <c r="D22" s="83">
        <v>2</v>
      </c>
      <c r="E22" s="111">
        <f t="shared" si="0"/>
        <v>0.33333333333333331</v>
      </c>
      <c r="F22" s="93"/>
    </row>
    <row r="23" spans="1:6" ht="13.5" customHeight="1">
      <c r="A23" s="161" t="s">
        <v>27</v>
      </c>
      <c r="B23" s="83">
        <v>0</v>
      </c>
      <c r="C23" s="83">
        <v>0</v>
      </c>
      <c r="D23" s="83">
        <v>0</v>
      </c>
      <c r="E23" s="111">
        <v>0</v>
      </c>
      <c r="F23" s="93"/>
    </row>
    <row r="24" spans="1:6" ht="13.5" customHeight="1">
      <c r="A24" s="161" t="s">
        <v>28</v>
      </c>
      <c r="B24" s="83">
        <v>28</v>
      </c>
      <c r="C24" s="83">
        <v>11</v>
      </c>
      <c r="D24" s="83">
        <v>17</v>
      </c>
      <c r="E24" s="111">
        <f t="shared" si="0"/>
        <v>0.6071428571428571</v>
      </c>
      <c r="F24" s="93"/>
    </row>
    <row r="25" spans="1:6" ht="13.5" customHeight="1">
      <c r="A25" s="161" t="s">
        <v>29</v>
      </c>
      <c r="B25" s="83">
        <v>9</v>
      </c>
      <c r="C25" s="83">
        <v>3</v>
      </c>
      <c r="D25" s="83">
        <v>6</v>
      </c>
      <c r="E25" s="111">
        <f t="shared" si="0"/>
        <v>0.66666666666666663</v>
      </c>
      <c r="F25" s="93"/>
    </row>
    <row r="26" spans="1:6" ht="13.5" customHeight="1">
      <c r="A26" s="85" t="s">
        <v>30</v>
      </c>
      <c r="B26" s="86"/>
      <c r="C26" s="86"/>
      <c r="D26" s="86"/>
      <c r="E26" s="86"/>
      <c r="F26" s="93"/>
    </row>
    <row r="27" spans="1:6" ht="13.5" customHeight="1">
      <c r="A27" s="85" t="s">
        <v>383</v>
      </c>
      <c r="B27" s="86"/>
      <c r="C27" s="87"/>
      <c r="D27" s="87"/>
      <c r="E27" s="87"/>
      <c r="F27" s="93"/>
    </row>
    <row r="28" spans="1:6" ht="13.5" customHeight="1">
      <c r="A28" s="67" t="s">
        <v>321</v>
      </c>
      <c r="B28" s="93"/>
      <c r="C28" s="93"/>
      <c r="D28" s="93"/>
      <c r="E28" s="93"/>
      <c r="F28" s="93"/>
    </row>
    <row r="29" spans="1:6" ht="13.5" customHeight="1">
      <c r="A29" s="85" t="s">
        <v>385</v>
      </c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6" customWidth="1"/>
    <col min="2" max="256" width="10.85546875" style="6" customWidth="1"/>
    <col min="257" max="16384" width="10.85546875" style="7"/>
  </cols>
  <sheetData>
    <row r="1" spans="1:6" ht="13.5" customHeight="1">
      <c r="A1" s="77" t="s">
        <v>840</v>
      </c>
      <c r="B1" s="78"/>
      <c r="C1" s="78"/>
      <c r="D1" s="78"/>
      <c r="E1" s="78"/>
      <c r="F1" s="93"/>
    </row>
    <row r="2" spans="1:6" ht="13.5" customHeight="1">
      <c r="A2" s="80" t="s">
        <v>841</v>
      </c>
      <c r="B2" s="78"/>
      <c r="C2" s="78"/>
      <c r="D2" s="78"/>
      <c r="E2" s="78"/>
      <c r="F2" s="93"/>
    </row>
    <row r="3" spans="1:6" ht="13.5" customHeight="1">
      <c r="A3" s="78"/>
      <c r="B3" s="78"/>
      <c r="C3" s="78"/>
      <c r="D3" s="78"/>
      <c r="E3" s="78"/>
      <c r="F3" s="93"/>
    </row>
    <row r="4" spans="1:6" ht="19.5" customHeight="1">
      <c r="A4" s="81"/>
      <c r="B4" s="235" t="s">
        <v>2</v>
      </c>
      <c r="C4" s="235" t="s">
        <v>3</v>
      </c>
      <c r="D4" s="235" t="s">
        <v>5</v>
      </c>
      <c r="E4" s="235" t="s">
        <v>40</v>
      </c>
      <c r="F4" s="93"/>
    </row>
    <row r="5" spans="1:6" ht="19.5" customHeight="1">
      <c r="A5" s="81"/>
      <c r="B5" s="235" t="s">
        <v>2</v>
      </c>
      <c r="C5" s="235" t="s">
        <v>375</v>
      </c>
      <c r="D5" s="235" t="s">
        <v>374</v>
      </c>
      <c r="E5" s="235" t="s">
        <v>378</v>
      </c>
      <c r="F5" s="93"/>
    </row>
    <row r="6" spans="1:6" ht="13.5" customHeight="1">
      <c r="A6" s="77" t="s">
        <v>10</v>
      </c>
      <c r="B6" s="82">
        <v>992</v>
      </c>
      <c r="C6" s="82">
        <v>413</v>
      </c>
      <c r="D6" s="82">
        <v>579</v>
      </c>
      <c r="E6" s="112">
        <f t="shared" ref="E6:E25" si="0">D6/B6</f>
        <v>0.58366935483870963</v>
      </c>
      <c r="F6" s="93"/>
    </row>
    <row r="7" spans="1:6" ht="13.5" customHeight="1">
      <c r="A7" s="161" t="s">
        <v>11</v>
      </c>
      <c r="B7" s="83">
        <v>83</v>
      </c>
      <c r="C7" s="84">
        <v>27</v>
      </c>
      <c r="D7" s="83">
        <v>56</v>
      </c>
      <c r="E7" s="111">
        <f t="shared" si="0"/>
        <v>0.67469879518072284</v>
      </c>
      <c r="F7" s="93"/>
    </row>
    <row r="8" spans="1:6" ht="13.5" customHeight="1">
      <c r="A8" s="161" t="s">
        <v>12</v>
      </c>
      <c r="B8" s="83">
        <v>39</v>
      </c>
      <c r="C8" s="84">
        <v>15</v>
      </c>
      <c r="D8" s="83">
        <v>24</v>
      </c>
      <c r="E8" s="111">
        <f t="shared" si="0"/>
        <v>0.61538461538461542</v>
      </c>
      <c r="F8" s="93"/>
    </row>
    <row r="9" spans="1:6" ht="13.5" customHeight="1">
      <c r="A9" s="161" t="s">
        <v>13</v>
      </c>
      <c r="B9" s="83">
        <v>68</v>
      </c>
      <c r="C9" s="84">
        <v>33</v>
      </c>
      <c r="D9" s="83">
        <v>35</v>
      </c>
      <c r="E9" s="111">
        <f t="shared" si="0"/>
        <v>0.51470588235294112</v>
      </c>
      <c r="F9" s="93"/>
    </row>
    <row r="10" spans="1:6" ht="13.5" customHeight="1">
      <c r="A10" s="161" t="s">
        <v>14</v>
      </c>
      <c r="B10" s="83">
        <v>97</v>
      </c>
      <c r="C10" s="84">
        <v>41</v>
      </c>
      <c r="D10" s="83">
        <v>56</v>
      </c>
      <c r="E10" s="111">
        <f t="shared" si="0"/>
        <v>0.57731958762886593</v>
      </c>
      <c r="F10" s="93"/>
    </row>
    <row r="11" spans="1:6" ht="13.5" customHeight="1">
      <c r="A11" s="161" t="s">
        <v>15</v>
      </c>
      <c r="B11" s="83">
        <v>89</v>
      </c>
      <c r="C11" s="84">
        <v>34</v>
      </c>
      <c r="D11" s="83">
        <v>55</v>
      </c>
      <c r="E11" s="111">
        <f t="shared" si="0"/>
        <v>0.6179775280898876</v>
      </c>
      <c r="F11" s="93"/>
    </row>
    <row r="12" spans="1:6" ht="13.5" customHeight="1">
      <c r="A12" s="161" t="s">
        <v>16</v>
      </c>
      <c r="B12" s="83">
        <v>30</v>
      </c>
      <c r="C12" s="84">
        <v>13</v>
      </c>
      <c r="D12" s="83">
        <v>17</v>
      </c>
      <c r="E12" s="111">
        <f t="shared" si="0"/>
        <v>0.56666666666666665</v>
      </c>
      <c r="F12" s="93"/>
    </row>
    <row r="13" spans="1:6" ht="13.5" customHeight="1">
      <c r="A13" s="161" t="s">
        <v>17</v>
      </c>
      <c r="B13" s="83">
        <v>164</v>
      </c>
      <c r="C13" s="84">
        <v>69</v>
      </c>
      <c r="D13" s="83">
        <v>95</v>
      </c>
      <c r="E13" s="111">
        <f t="shared" si="0"/>
        <v>0.57926829268292679</v>
      </c>
      <c r="F13" s="93"/>
    </row>
    <row r="14" spans="1:6" ht="13.5" customHeight="1">
      <c r="A14" s="161" t="s">
        <v>18</v>
      </c>
      <c r="B14" s="83">
        <v>33</v>
      </c>
      <c r="C14" s="84">
        <v>14</v>
      </c>
      <c r="D14" s="83">
        <v>19</v>
      </c>
      <c r="E14" s="111">
        <f t="shared" si="0"/>
        <v>0.5757575757575758</v>
      </c>
      <c r="F14" s="93"/>
    </row>
    <row r="15" spans="1:6" ht="13.5" customHeight="1">
      <c r="A15" s="161" t="s">
        <v>19</v>
      </c>
      <c r="B15" s="83">
        <v>20</v>
      </c>
      <c r="C15" s="83">
        <v>11</v>
      </c>
      <c r="D15" s="83">
        <v>9</v>
      </c>
      <c r="E15" s="111">
        <f t="shared" si="0"/>
        <v>0.45</v>
      </c>
      <c r="F15" s="93"/>
    </row>
    <row r="16" spans="1:6" ht="13.5" customHeight="1">
      <c r="A16" s="161" t="s">
        <v>20</v>
      </c>
      <c r="B16" s="83">
        <v>82</v>
      </c>
      <c r="C16" s="83">
        <v>36</v>
      </c>
      <c r="D16" s="83">
        <v>46</v>
      </c>
      <c r="E16" s="111">
        <f t="shared" si="0"/>
        <v>0.56097560975609762</v>
      </c>
      <c r="F16" s="93"/>
    </row>
    <row r="17" spans="1:6" ht="13.5" customHeight="1">
      <c r="A17" s="161" t="s">
        <v>21</v>
      </c>
      <c r="B17" s="83">
        <v>41</v>
      </c>
      <c r="C17" s="83">
        <v>18</v>
      </c>
      <c r="D17" s="83">
        <v>23</v>
      </c>
      <c r="E17" s="111">
        <f t="shared" si="0"/>
        <v>0.56097560975609762</v>
      </c>
      <c r="F17" s="93"/>
    </row>
    <row r="18" spans="1:6" ht="13.5" customHeight="1">
      <c r="A18" s="161" t="s">
        <v>22</v>
      </c>
      <c r="B18" s="83">
        <v>41</v>
      </c>
      <c r="C18" s="83">
        <v>17</v>
      </c>
      <c r="D18" s="83">
        <v>24</v>
      </c>
      <c r="E18" s="111">
        <f t="shared" si="0"/>
        <v>0.58536585365853655</v>
      </c>
      <c r="F18" s="93"/>
    </row>
    <row r="19" spans="1:6" ht="13.5" customHeight="1">
      <c r="A19" s="161" t="s">
        <v>23</v>
      </c>
      <c r="B19" s="83">
        <v>77</v>
      </c>
      <c r="C19" s="83">
        <v>27</v>
      </c>
      <c r="D19" s="83">
        <v>50</v>
      </c>
      <c r="E19" s="111">
        <f t="shared" si="0"/>
        <v>0.64935064935064934</v>
      </c>
      <c r="F19" s="93"/>
    </row>
    <row r="20" spans="1:6" ht="13.5" customHeight="1">
      <c r="A20" s="161" t="s">
        <v>24</v>
      </c>
      <c r="B20" s="83">
        <v>8</v>
      </c>
      <c r="C20" s="83">
        <v>3</v>
      </c>
      <c r="D20" s="83">
        <v>5</v>
      </c>
      <c r="E20" s="111">
        <f t="shared" si="0"/>
        <v>0.625</v>
      </c>
      <c r="F20" s="93"/>
    </row>
    <row r="21" spans="1:6" ht="13.5" customHeight="1">
      <c r="A21" s="161" t="s">
        <v>25</v>
      </c>
      <c r="B21" s="83">
        <v>66</v>
      </c>
      <c r="C21" s="83">
        <v>25</v>
      </c>
      <c r="D21" s="83">
        <v>41</v>
      </c>
      <c r="E21" s="111">
        <f t="shared" si="0"/>
        <v>0.62121212121212122</v>
      </c>
      <c r="F21" s="93"/>
    </row>
    <row r="22" spans="1:6" ht="13.5" customHeight="1">
      <c r="A22" s="161" t="s">
        <v>26</v>
      </c>
      <c r="B22" s="83">
        <v>7</v>
      </c>
      <c r="C22" s="83">
        <v>4</v>
      </c>
      <c r="D22" s="83">
        <v>3</v>
      </c>
      <c r="E22" s="111">
        <f t="shared" si="0"/>
        <v>0.42857142857142855</v>
      </c>
      <c r="F22" s="93"/>
    </row>
    <row r="23" spans="1:6" ht="13.5" customHeight="1">
      <c r="A23" s="161" t="s">
        <v>27</v>
      </c>
      <c r="B23" s="83">
        <v>0</v>
      </c>
      <c r="C23" s="83">
        <v>0</v>
      </c>
      <c r="D23" s="83">
        <v>0</v>
      </c>
      <c r="E23" s="111">
        <v>0</v>
      </c>
      <c r="F23" s="93"/>
    </row>
    <row r="24" spans="1:6" ht="13.5" customHeight="1">
      <c r="A24" s="161" t="s">
        <v>28</v>
      </c>
      <c r="B24" s="83">
        <v>34</v>
      </c>
      <c r="C24" s="83">
        <v>19</v>
      </c>
      <c r="D24" s="83">
        <v>15</v>
      </c>
      <c r="E24" s="111">
        <f t="shared" si="0"/>
        <v>0.44117647058823528</v>
      </c>
      <c r="F24" s="93"/>
    </row>
    <row r="25" spans="1:6" ht="13.5" customHeight="1">
      <c r="A25" s="161" t="s">
        <v>29</v>
      </c>
      <c r="B25" s="83">
        <v>13</v>
      </c>
      <c r="C25" s="83">
        <v>7</v>
      </c>
      <c r="D25" s="83">
        <v>6</v>
      </c>
      <c r="E25" s="111">
        <f t="shared" si="0"/>
        <v>0.46153846153846156</v>
      </c>
      <c r="F25" s="93"/>
    </row>
    <row r="26" spans="1:6" ht="13.5" customHeight="1">
      <c r="A26" s="85" t="s">
        <v>30</v>
      </c>
      <c r="B26" s="94"/>
      <c r="C26" s="94"/>
      <c r="D26" s="94"/>
      <c r="E26" s="94"/>
      <c r="F26" s="93"/>
    </row>
    <row r="27" spans="1:6" ht="13.5" customHeight="1">
      <c r="A27" s="85" t="s">
        <v>383</v>
      </c>
      <c r="B27" s="94"/>
      <c r="C27" s="94"/>
      <c r="D27" s="94"/>
      <c r="E27" s="94"/>
      <c r="F27" s="93"/>
    </row>
    <row r="28" spans="1:6" ht="13.5" customHeight="1">
      <c r="A28" s="67" t="s">
        <v>321</v>
      </c>
      <c r="B28" s="93"/>
      <c r="C28" s="93"/>
      <c r="D28" s="93"/>
      <c r="E28" s="93"/>
      <c r="F28" s="93"/>
    </row>
    <row r="29" spans="1:6" ht="13.5" customHeight="1">
      <c r="A29" s="85" t="s">
        <v>385</v>
      </c>
      <c r="B29" s="93"/>
      <c r="C29" s="93"/>
      <c r="D29" s="93"/>
      <c r="E29" s="93"/>
      <c r="F29" s="93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6" customWidth="1"/>
    <col min="2" max="256" width="10.85546875" style="6" customWidth="1"/>
    <col min="257" max="16384" width="10.85546875" style="7"/>
  </cols>
  <sheetData>
    <row r="1" spans="1:6" ht="13.5" customHeight="1">
      <c r="A1" s="77" t="s">
        <v>874</v>
      </c>
      <c r="B1" s="78"/>
      <c r="C1" s="78"/>
      <c r="D1" s="78"/>
      <c r="E1" s="78"/>
      <c r="F1" s="93"/>
    </row>
    <row r="2" spans="1:6" ht="13.5" customHeight="1">
      <c r="A2" s="80" t="s">
        <v>875</v>
      </c>
      <c r="B2" s="78"/>
      <c r="C2" s="78"/>
      <c r="D2" s="78"/>
      <c r="E2" s="78"/>
      <c r="F2" s="93"/>
    </row>
    <row r="3" spans="1:6" ht="13.5" customHeight="1">
      <c r="A3" s="78"/>
      <c r="B3" s="78"/>
      <c r="C3" s="78"/>
      <c r="D3" s="78"/>
      <c r="E3" s="78"/>
      <c r="F3" s="93"/>
    </row>
    <row r="4" spans="1:6" ht="19.5" customHeight="1">
      <c r="A4" s="81"/>
      <c r="B4" s="235" t="s">
        <v>2</v>
      </c>
      <c r="C4" s="235" t="s">
        <v>3</v>
      </c>
      <c r="D4" s="235" t="s">
        <v>5</v>
      </c>
      <c r="E4" s="235" t="s">
        <v>40</v>
      </c>
      <c r="F4" s="93"/>
    </row>
    <row r="5" spans="1:6" ht="19.5" customHeight="1">
      <c r="A5" s="81"/>
      <c r="B5" s="235" t="s">
        <v>2</v>
      </c>
      <c r="C5" s="235" t="s">
        <v>375</v>
      </c>
      <c r="D5" s="235" t="s">
        <v>374</v>
      </c>
      <c r="E5" s="235" t="s">
        <v>378</v>
      </c>
      <c r="F5" s="93"/>
    </row>
    <row r="6" spans="1:6" ht="13.5" customHeight="1">
      <c r="A6" s="77" t="s">
        <v>10</v>
      </c>
      <c r="B6" s="82">
        <v>1144</v>
      </c>
      <c r="C6" s="82">
        <v>455</v>
      </c>
      <c r="D6" s="82">
        <v>689</v>
      </c>
      <c r="E6" s="112">
        <f t="shared" ref="E6:E25" si="0">D6/B6</f>
        <v>0.60227272727272729</v>
      </c>
      <c r="F6" s="93"/>
    </row>
    <row r="7" spans="1:6" ht="13.5" customHeight="1">
      <c r="A7" s="161" t="s">
        <v>11</v>
      </c>
      <c r="B7" s="83">
        <v>86</v>
      </c>
      <c r="C7" s="84">
        <v>25</v>
      </c>
      <c r="D7" s="83">
        <v>61</v>
      </c>
      <c r="E7" s="111">
        <f t="shared" si="0"/>
        <v>0.70930232558139539</v>
      </c>
      <c r="F7" s="93"/>
    </row>
    <row r="8" spans="1:6" ht="13.5" customHeight="1">
      <c r="A8" s="161" t="s">
        <v>12</v>
      </c>
      <c r="B8" s="83">
        <v>55</v>
      </c>
      <c r="C8" s="84">
        <v>25</v>
      </c>
      <c r="D8" s="83">
        <v>30</v>
      </c>
      <c r="E8" s="111">
        <f t="shared" si="0"/>
        <v>0.54545454545454541</v>
      </c>
      <c r="F8" s="93"/>
    </row>
    <row r="9" spans="1:6" ht="13.5" customHeight="1">
      <c r="A9" s="161" t="s">
        <v>13</v>
      </c>
      <c r="B9" s="83">
        <v>65</v>
      </c>
      <c r="C9" s="84">
        <v>30</v>
      </c>
      <c r="D9" s="83">
        <v>35</v>
      </c>
      <c r="E9" s="111">
        <f t="shared" si="0"/>
        <v>0.53846153846153844</v>
      </c>
      <c r="F9" s="93"/>
    </row>
    <row r="10" spans="1:6" ht="13.5" customHeight="1">
      <c r="A10" s="161" t="s">
        <v>14</v>
      </c>
      <c r="B10" s="83">
        <v>101</v>
      </c>
      <c r="C10" s="84">
        <v>34</v>
      </c>
      <c r="D10" s="83">
        <v>67</v>
      </c>
      <c r="E10" s="111">
        <f t="shared" si="0"/>
        <v>0.6633663366336634</v>
      </c>
      <c r="F10" s="93"/>
    </row>
    <row r="11" spans="1:6" ht="13.5" customHeight="1">
      <c r="A11" s="161" t="s">
        <v>15</v>
      </c>
      <c r="B11" s="83">
        <v>116</v>
      </c>
      <c r="C11" s="84">
        <v>50</v>
      </c>
      <c r="D11" s="83">
        <v>66</v>
      </c>
      <c r="E11" s="111">
        <f t="shared" si="0"/>
        <v>0.56896551724137934</v>
      </c>
      <c r="F11" s="93"/>
    </row>
    <row r="12" spans="1:6" ht="13.5" customHeight="1">
      <c r="A12" s="161" t="s">
        <v>16</v>
      </c>
      <c r="B12" s="83">
        <v>51</v>
      </c>
      <c r="C12" s="84">
        <v>24</v>
      </c>
      <c r="D12" s="83">
        <v>27</v>
      </c>
      <c r="E12" s="111">
        <f t="shared" si="0"/>
        <v>0.52941176470588236</v>
      </c>
      <c r="F12" s="93"/>
    </row>
    <row r="13" spans="1:6" ht="13.5" customHeight="1">
      <c r="A13" s="161" t="s">
        <v>17</v>
      </c>
      <c r="B13" s="83">
        <v>193</v>
      </c>
      <c r="C13" s="84">
        <v>73</v>
      </c>
      <c r="D13" s="83">
        <v>120</v>
      </c>
      <c r="E13" s="111">
        <f t="shared" si="0"/>
        <v>0.62176165803108807</v>
      </c>
      <c r="F13" s="93"/>
    </row>
    <row r="14" spans="1:6" ht="13.5" customHeight="1">
      <c r="A14" s="161" t="s">
        <v>18</v>
      </c>
      <c r="B14" s="83">
        <v>29</v>
      </c>
      <c r="C14" s="84">
        <v>12</v>
      </c>
      <c r="D14" s="83">
        <v>17</v>
      </c>
      <c r="E14" s="111">
        <f t="shared" si="0"/>
        <v>0.58620689655172409</v>
      </c>
      <c r="F14" s="93"/>
    </row>
    <row r="15" spans="1:6" ht="13.5" customHeight="1">
      <c r="A15" s="161" t="s">
        <v>19</v>
      </c>
      <c r="B15" s="83">
        <v>17</v>
      </c>
      <c r="C15" s="83">
        <v>9</v>
      </c>
      <c r="D15" s="83">
        <v>8</v>
      </c>
      <c r="E15" s="111">
        <f t="shared" si="0"/>
        <v>0.47058823529411764</v>
      </c>
      <c r="F15" s="93"/>
    </row>
    <row r="16" spans="1:6" ht="13.5" customHeight="1">
      <c r="A16" s="161" t="s">
        <v>20</v>
      </c>
      <c r="B16" s="83">
        <v>92</v>
      </c>
      <c r="C16" s="83">
        <v>37</v>
      </c>
      <c r="D16" s="83">
        <v>55</v>
      </c>
      <c r="E16" s="111">
        <f t="shared" si="0"/>
        <v>0.59782608695652173</v>
      </c>
      <c r="F16" s="93"/>
    </row>
    <row r="17" spans="1:6" ht="13.5" customHeight="1">
      <c r="A17" s="161" t="s">
        <v>21</v>
      </c>
      <c r="B17" s="83">
        <v>48</v>
      </c>
      <c r="C17" s="83">
        <v>22</v>
      </c>
      <c r="D17" s="83">
        <v>26</v>
      </c>
      <c r="E17" s="111">
        <f t="shared" si="0"/>
        <v>0.54166666666666663</v>
      </c>
      <c r="F17" s="93"/>
    </row>
    <row r="18" spans="1:6" ht="13.5" customHeight="1">
      <c r="A18" s="161" t="s">
        <v>22</v>
      </c>
      <c r="B18" s="83">
        <v>69</v>
      </c>
      <c r="C18" s="83">
        <v>23</v>
      </c>
      <c r="D18" s="83">
        <v>46</v>
      </c>
      <c r="E18" s="111">
        <f t="shared" si="0"/>
        <v>0.66666666666666663</v>
      </c>
      <c r="F18" s="93"/>
    </row>
    <row r="19" spans="1:6" ht="13.5" customHeight="1">
      <c r="A19" s="161" t="s">
        <v>23</v>
      </c>
      <c r="B19" s="83">
        <v>88</v>
      </c>
      <c r="C19" s="83">
        <v>33</v>
      </c>
      <c r="D19" s="83">
        <v>55</v>
      </c>
      <c r="E19" s="111">
        <f t="shared" si="0"/>
        <v>0.625</v>
      </c>
      <c r="F19" s="93"/>
    </row>
    <row r="20" spans="1:6" ht="13.5" customHeight="1">
      <c r="A20" s="161" t="s">
        <v>24</v>
      </c>
      <c r="B20" s="83">
        <v>8</v>
      </c>
      <c r="C20" s="83">
        <v>1</v>
      </c>
      <c r="D20" s="83">
        <v>7</v>
      </c>
      <c r="E20" s="111">
        <f t="shared" si="0"/>
        <v>0.875</v>
      </c>
      <c r="F20" s="93"/>
    </row>
    <row r="21" spans="1:6" ht="13.5" customHeight="1">
      <c r="A21" s="161" t="s">
        <v>25</v>
      </c>
      <c r="B21" s="83">
        <v>74</v>
      </c>
      <c r="C21" s="83">
        <v>33</v>
      </c>
      <c r="D21" s="83">
        <v>41</v>
      </c>
      <c r="E21" s="111">
        <f t="shared" si="0"/>
        <v>0.55405405405405406</v>
      </c>
      <c r="F21" s="93"/>
    </row>
    <row r="22" spans="1:6" ht="13.5" customHeight="1">
      <c r="A22" s="161" t="s">
        <v>26</v>
      </c>
      <c r="B22" s="83">
        <v>9</v>
      </c>
      <c r="C22" s="83">
        <v>1</v>
      </c>
      <c r="D22" s="83">
        <v>8</v>
      </c>
      <c r="E22" s="111">
        <f t="shared" si="0"/>
        <v>0.88888888888888884</v>
      </c>
      <c r="F22" s="93"/>
    </row>
    <row r="23" spans="1:6" ht="13.5" customHeight="1">
      <c r="A23" s="161" t="s">
        <v>27</v>
      </c>
      <c r="B23" s="83">
        <v>0</v>
      </c>
      <c r="C23" s="83">
        <v>0</v>
      </c>
      <c r="D23" s="83">
        <v>0</v>
      </c>
      <c r="E23" s="111">
        <v>0</v>
      </c>
      <c r="F23" s="93"/>
    </row>
    <row r="24" spans="1:6" ht="13.5" customHeight="1">
      <c r="A24" s="161" t="s">
        <v>28</v>
      </c>
      <c r="B24" s="83">
        <v>27</v>
      </c>
      <c r="C24" s="83">
        <v>15</v>
      </c>
      <c r="D24" s="83">
        <v>12</v>
      </c>
      <c r="E24" s="111">
        <f t="shared" si="0"/>
        <v>0.44444444444444442</v>
      </c>
      <c r="F24" s="93"/>
    </row>
    <row r="25" spans="1:6" ht="13.5" customHeight="1">
      <c r="A25" s="161" t="s">
        <v>29</v>
      </c>
      <c r="B25" s="83">
        <v>16</v>
      </c>
      <c r="C25" s="83">
        <v>8</v>
      </c>
      <c r="D25" s="83">
        <v>8</v>
      </c>
      <c r="E25" s="111">
        <f t="shared" si="0"/>
        <v>0.5</v>
      </c>
      <c r="F25" s="93"/>
    </row>
    <row r="26" spans="1:6" ht="13.5" customHeight="1">
      <c r="A26" s="85" t="s">
        <v>30</v>
      </c>
      <c r="B26" s="86"/>
      <c r="C26" s="86"/>
      <c r="D26" s="86"/>
      <c r="E26" s="86"/>
      <c r="F26" s="93"/>
    </row>
    <row r="27" spans="1:6" ht="13.5" customHeight="1">
      <c r="A27" s="85" t="s">
        <v>383</v>
      </c>
      <c r="B27" s="86"/>
      <c r="C27" s="87"/>
      <c r="D27" s="87"/>
      <c r="E27" s="87"/>
      <c r="F27" s="93"/>
    </row>
    <row r="28" spans="1:6" ht="13.5" customHeight="1">
      <c r="A28" s="67" t="s">
        <v>321</v>
      </c>
      <c r="B28" s="93"/>
      <c r="C28" s="93"/>
      <c r="D28" s="93"/>
      <c r="E28" s="93"/>
      <c r="F28" s="93"/>
    </row>
    <row r="29" spans="1:6" ht="13.5" customHeight="1">
      <c r="A29" s="85" t="s">
        <v>385</v>
      </c>
      <c r="B29" s="93"/>
      <c r="C29" s="93"/>
      <c r="D29" s="93"/>
      <c r="E29" s="93"/>
      <c r="F29" s="93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6" customWidth="1"/>
    <col min="2" max="256" width="10.85546875" style="6" customWidth="1"/>
    <col min="257" max="16384" width="10.85546875" style="7"/>
  </cols>
  <sheetData>
    <row r="1" spans="1:6" ht="13.5" customHeight="1">
      <c r="A1" s="77" t="s">
        <v>786</v>
      </c>
      <c r="B1" s="78"/>
      <c r="C1" s="78"/>
      <c r="D1" s="78"/>
      <c r="E1" s="78"/>
      <c r="F1" s="93"/>
    </row>
    <row r="2" spans="1:6" ht="13.5" customHeight="1">
      <c r="A2" s="80" t="s">
        <v>787</v>
      </c>
      <c r="B2" s="78"/>
      <c r="C2" s="78"/>
      <c r="D2" s="78"/>
      <c r="E2" s="78"/>
      <c r="F2" s="93"/>
    </row>
    <row r="3" spans="1:6" ht="13.5" customHeight="1">
      <c r="A3" s="78"/>
      <c r="B3" s="78"/>
      <c r="C3" s="78"/>
      <c r="D3" s="78"/>
      <c r="E3" s="78"/>
      <c r="F3" s="93"/>
    </row>
    <row r="4" spans="1:6" ht="19.5" customHeight="1">
      <c r="A4" s="81"/>
      <c r="B4" s="235" t="s">
        <v>2</v>
      </c>
      <c r="C4" s="235" t="s">
        <v>3</v>
      </c>
      <c r="D4" s="235" t="s">
        <v>5</v>
      </c>
      <c r="E4" s="235" t="s">
        <v>40</v>
      </c>
      <c r="F4" s="93"/>
    </row>
    <row r="5" spans="1:6" ht="19.5" customHeight="1">
      <c r="A5" s="81"/>
      <c r="B5" s="235" t="s">
        <v>2</v>
      </c>
      <c r="C5" s="235" t="s">
        <v>375</v>
      </c>
      <c r="D5" s="235" t="s">
        <v>374</v>
      </c>
      <c r="E5" s="235" t="s">
        <v>378</v>
      </c>
      <c r="F5" s="93"/>
    </row>
    <row r="6" spans="1:6" ht="13.5" customHeight="1">
      <c r="A6" s="77" t="s">
        <v>10</v>
      </c>
      <c r="B6" s="95">
        <v>9096</v>
      </c>
      <c r="C6" s="82">
        <v>4664</v>
      </c>
      <c r="D6" s="82">
        <v>4432</v>
      </c>
      <c r="E6" s="112">
        <f t="shared" ref="E6:E25" si="0">D6/B6</f>
        <v>0.48724714160070359</v>
      </c>
      <c r="F6" s="93"/>
    </row>
    <row r="7" spans="1:6" ht="13.5" customHeight="1">
      <c r="A7" s="161" t="s">
        <v>11</v>
      </c>
      <c r="B7" s="83">
        <v>1144</v>
      </c>
      <c r="C7" s="84">
        <v>340</v>
      </c>
      <c r="D7" s="83">
        <v>804</v>
      </c>
      <c r="E7" s="111">
        <f t="shared" si="0"/>
        <v>0.70279720279720281</v>
      </c>
      <c r="F7" s="93"/>
    </row>
    <row r="8" spans="1:6" ht="13.5" customHeight="1">
      <c r="A8" s="161" t="s">
        <v>12</v>
      </c>
      <c r="B8" s="83">
        <v>1059</v>
      </c>
      <c r="C8" s="84">
        <v>581</v>
      </c>
      <c r="D8" s="83">
        <v>478</v>
      </c>
      <c r="E8" s="111">
        <f t="shared" si="0"/>
        <v>0.45136921624173748</v>
      </c>
      <c r="F8" s="93"/>
    </row>
    <row r="9" spans="1:6" ht="13.5" customHeight="1">
      <c r="A9" s="161" t="s">
        <v>13</v>
      </c>
      <c r="B9" s="83">
        <v>1034</v>
      </c>
      <c r="C9" s="84">
        <v>401</v>
      </c>
      <c r="D9" s="83">
        <v>633</v>
      </c>
      <c r="E9" s="111">
        <f t="shared" si="0"/>
        <v>0.61218568665377171</v>
      </c>
      <c r="F9" s="93"/>
    </row>
    <row r="10" spans="1:6" ht="13.5" customHeight="1">
      <c r="A10" s="161" t="s">
        <v>14</v>
      </c>
      <c r="B10" s="83">
        <v>815</v>
      </c>
      <c r="C10" s="84">
        <v>523</v>
      </c>
      <c r="D10" s="83">
        <v>292</v>
      </c>
      <c r="E10" s="111">
        <f t="shared" si="0"/>
        <v>0.35828220858895704</v>
      </c>
      <c r="F10" s="93"/>
    </row>
    <row r="11" spans="1:6" ht="13.5" customHeight="1">
      <c r="A11" s="161" t="s">
        <v>15</v>
      </c>
      <c r="B11" s="83">
        <v>153</v>
      </c>
      <c r="C11" s="84">
        <v>118</v>
      </c>
      <c r="D11" s="83">
        <v>35</v>
      </c>
      <c r="E11" s="111">
        <f t="shared" si="0"/>
        <v>0.22875816993464052</v>
      </c>
      <c r="F11" s="93"/>
    </row>
    <row r="12" spans="1:6" ht="13.5" customHeight="1">
      <c r="A12" s="161" t="s">
        <v>16</v>
      </c>
      <c r="B12" s="83">
        <v>103</v>
      </c>
      <c r="C12" s="84">
        <v>0</v>
      </c>
      <c r="D12" s="83">
        <v>103</v>
      </c>
      <c r="E12" s="111">
        <f t="shared" si="0"/>
        <v>1</v>
      </c>
      <c r="F12" s="93"/>
    </row>
    <row r="13" spans="1:6" ht="13.5" customHeight="1">
      <c r="A13" s="161" t="s">
        <v>17</v>
      </c>
      <c r="B13" s="83">
        <v>496</v>
      </c>
      <c r="C13" s="84">
        <v>214</v>
      </c>
      <c r="D13" s="83">
        <v>282</v>
      </c>
      <c r="E13" s="111">
        <f t="shared" si="0"/>
        <v>0.56854838709677424</v>
      </c>
      <c r="F13" s="93"/>
    </row>
    <row r="14" spans="1:6" ht="13.5" customHeight="1">
      <c r="A14" s="161" t="s">
        <v>18</v>
      </c>
      <c r="B14" s="83">
        <v>95</v>
      </c>
      <c r="C14" s="84">
        <v>86</v>
      </c>
      <c r="D14" s="83">
        <v>9</v>
      </c>
      <c r="E14" s="111">
        <f t="shared" si="0"/>
        <v>9.4736842105263161E-2</v>
      </c>
      <c r="F14" s="93"/>
    </row>
    <row r="15" spans="1:6" ht="13.5" customHeight="1">
      <c r="A15" s="161" t="s">
        <v>19</v>
      </c>
      <c r="B15" s="83">
        <v>1292</v>
      </c>
      <c r="C15" s="84">
        <v>692</v>
      </c>
      <c r="D15" s="83">
        <v>600</v>
      </c>
      <c r="E15" s="111">
        <f t="shared" si="0"/>
        <v>0.46439628482972134</v>
      </c>
      <c r="F15" s="93"/>
    </row>
    <row r="16" spans="1:6" ht="13.5" customHeight="1">
      <c r="A16" s="161" t="s">
        <v>20</v>
      </c>
      <c r="B16" s="83">
        <v>741</v>
      </c>
      <c r="C16" s="84">
        <v>275</v>
      </c>
      <c r="D16" s="83">
        <v>466</v>
      </c>
      <c r="E16" s="111">
        <f t="shared" si="0"/>
        <v>0.62887989203778683</v>
      </c>
      <c r="F16" s="93"/>
    </row>
    <row r="17" spans="1:6" ht="13.5" customHeight="1">
      <c r="A17" s="161" t="s">
        <v>21</v>
      </c>
      <c r="B17" s="83">
        <v>377</v>
      </c>
      <c r="C17" s="84">
        <v>297</v>
      </c>
      <c r="D17" s="83">
        <v>80</v>
      </c>
      <c r="E17" s="111">
        <f t="shared" si="0"/>
        <v>0.21220159151193635</v>
      </c>
      <c r="F17" s="93"/>
    </row>
    <row r="18" spans="1:6" ht="13.5" customHeight="1">
      <c r="A18" s="161" t="s">
        <v>22</v>
      </c>
      <c r="B18" s="83">
        <v>192</v>
      </c>
      <c r="C18" s="84">
        <v>124</v>
      </c>
      <c r="D18" s="83">
        <v>68</v>
      </c>
      <c r="E18" s="111">
        <f t="shared" si="0"/>
        <v>0.35416666666666669</v>
      </c>
      <c r="F18" s="93"/>
    </row>
    <row r="19" spans="1:6" ht="13.5" customHeight="1">
      <c r="A19" s="161" t="s">
        <v>23</v>
      </c>
      <c r="B19" s="83">
        <v>425</v>
      </c>
      <c r="C19" s="84">
        <v>232</v>
      </c>
      <c r="D19" s="83">
        <v>193</v>
      </c>
      <c r="E19" s="111">
        <f t="shared" si="0"/>
        <v>0.45411764705882351</v>
      </c>
      <c r="F19" s="93"/>
    </row>
    <row r="20" spans="1:6" ht="13.5" customHeight="1">
      <c r="A20" s="161" t="s">
        <v>24</v>
      </c>
      <c r="B20" s="83">
        <v>232</v>
      </c>
      <c r="C20" s="84">
        <v>179</v>
      </c>
      <c r="D20" s="83">
        <v>53</v>
      </c>
      <c r="E20" s="111">
        <f t="shared" si="0"/>
        <v>0.22844827586206898</v>
      </c>
      <c r="F20" s="93"/>
    </row>
    <row r="21" spans="1:6" ht="13.5" customHeight="1">
      <c r="A21" s="161" t="s">
        <v>25</v>
      </c>
      <c r="B21" s="83">
        <v>438</v>
      </c>
      <c r="C21" s="96">
        <v>309</v>
      </c>
      <c r="D21" s="96">
        <v>129</v>
      </c>
      <c r="E21" s="111">
        <f t="shared" si="0"/>
        <v>0.29452054794520549</v>
      </c>
      <c r="F21" s="93"/>
    </row>
    <row r="22" spans="1:6" ht="13.5" customHeight="1">
      <c r="A22" s="161" t="s">
        <v>26</v>
      </c>
      <c r="B22" s="83">
        <v>267</v>
      </c>
      <c r="C22" s="96">
        <v>92</v>
      </c>
      <c r="D22" s="96">
        <v>175</v>
      </c>
      <c r="E22" s="111">
        <f t="shared" si="0"/>
        <v>0.65543071161048694</v>
      </c>
      <c r="F22" s="93"/>
    </row>
    <row r="23" spans="1:6" ht="13.5" customHeight="1">
      <c r="A23" s="161" t="s">
        <v>27</v>
      </c>
      <c r="B23" s="83">
        <v>0</v>
      </c>
      <c r="C23" s="84">
        <v>0</v>
      </c>
      <c r="D23" s="83">
        <v>0</v>
      </c>
      <c r="E23" s="111">
        <v>0</v>
      </c>
      <c r="F23" s="93"/>
    </row>
    <row r="24" spans="1:6" ht="13.5" customHeight="1">
      <c r="A24" s="161" t="s">
        <v>28</v>
      </c>
      <c r="B24" s="96">
        <v>197</v>
      </c>
      <c r="C24" s="84">
        <v>166</v>
      </c>
      <c r="D24" s="96">
        <v>31</v>
      </c>
      <c r="E24" s="111">
        <f t="shared" si="0"/>
        <v>0.15736040609137056</v>
      </c>
      <c r="F24" s="93"/>
    </row>
    <row r="25" spans="1:6" ht="13.5" customHeight="1">
      <c r="A25" s="161" t="s">
        <v>29</v>
      </c>
      <c r="B25" s="83">
        <v>36</v>
      </c>
      <c r="C25" s="84">
        <v>35</v>
      </c>
      <c r="D25" s="83">
        <v>1</v>
      </c>
      <c r="E25" s="111">
        <f t="shared" si="0"/>
        <v>2.7777777777777776E-2</v>
      </c>
      <c r="F25" s="93"/>
    </row>
    <row r="26" spans="1:6" ht="13.5" customHeight="1">
      <c r="A26" s="85" t="s">
        <v>30</v>
      </c>
      <c r="B26" s="86"/>
      <c r="C26" s="86"/>
      <c r="D26" s="86"/>
      <c r="E26" s="86"/>
      <c r="F26" s="93"/>
    </row>
    <row r="27" spans="1:6" ht="13.5" customHeight="1">
      <c r="A27" s="85" t="s">
        <v>383</v>
      </c>
      <c r="B27" s="86"/>
      <c r="C27" s="87"/>
      <c r="D27" s="87"/>
      <c r="E27" s="87"/>
      <c r="F27" s="93"/>
    </row>
    <row r="28" spans="1:6" ht="13.5" customHeight="1">
      <c r="A28" s="67" t="s">
        <v>321</v>
      </c>
      <c r="B28" s="93"/>
      <c r="C28" s="93"/>
      <c r="D28" s="93"/>
      <c r="E28" s="93"/>
      <c r="F28" s="93"/>
    </row>
    <row r="29" spans="1:6" ht="13.5" customHeight="1">
      <c r="A29" s="85" t="s">
        <v>385</v>
      </c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1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120.7109375" style="9" customWidth="1"/>
    <col min="2" max="256" width="10.85546875" style="9" customWidth="1"/>
    <col min="257" max="16384" width="10.85546875" style="8"/>
  </cols>
  <sheetData>
    <row r="1" spans="1:5" ht="13.7" customHeight="1">
      <c r="A1" s="3"/>
      <c r="B1" s="8"/>
      <c r="C1" s="8"/>
      <c r="D1" s="8"/>
      <c r="E1" s="8"/>
    </row>
    <row r="2" spans="1:5" ht="13.7" customHeight="1">
      <c r="A2" s="53" t="s">
        <v>1</v>
      </c>
      <c r="B2" s="8"/>
      <c r="C2" s="8"/>
      <c r="D2" s="8"/>
      <c r="E2" s="8"/>
    </row>
    <row r="3" spans="1:5" ht="13.7" customHeight="1">
      <c r="A3" s="3"/>
      <c r="B3" s="8"/>
      <c r="C3" s="8"/>
      <c r="D3" s="8"/>
      <c r="E3" s="8"/>
    </row>
    <row r="4" spans="1:5" ht="13.7" customHeight="1">
      <c r="A4" s="24" t="s">
        <v>746</v>
      </c>
      <c r="B4" s="8"/>
      <c r="C4" s="8"/>
      <c r="D4" s="8"/>
      <c r="E4" s="8"/>
    </row>
    <row r="5" spans="1:5" ht="13.7" customHeight="1">
      <c r="A5" s="24" t="s">
        <v>716</v>
      </c>
      <c r="B5" s="8"/>
      <c r="C5" s="8"/>
      <c r="D5" s="8"/>
      <c r="E5" s="8"/>
    </row>
    <row r="6" spans="1:5" ht="13.7" customHeight="1">
      <c r="A6" s="24" t="s">
        <v>759</v>
      </c>
      <c r="B6" s="8"/>
      <c r="C6" s="8"/>
      <c r="D6" s="8"/>
      <c r="E6" s="8"/>
    </row>
    <row r="7" spans="1:5" ht="13.7" customHeight="1">
      <c r="A7" s="24" t="s">
        <v>776</v>
      </c>
      <c r="B7" s="8"/>
      <c r="C7" s="8"/>
      <c r="D7" s="8"/>
      <c r="E7" s="8"/>
    </row>
    <row r="8" spans="1:5" ht="13.7" customHeight="1">
      <c r="A8" s="24" t="s">
        <v>777</v>
      </c>
      <c r="B8" s="8"/>
      <c r="C8" s="8"/>
      <c r="D8" s="8"/>
      <c r="E8" s="8"/>
    </row>
    <row r="9" spans="1:5" ht="13.7" customHeight="1">
      <c r="A9" s="24" t="s">
        <v>778</v>
      </c>
      <c r="B9" s="8"/>
      <c r="C9" s="8"/>
      <c r="D9" s="8"/>
      <c r="E9" s="8"/>
    </row>
    <row r="10" spans="1:5" ht="13.7" customHeight="1">
      <c r="A10" s="24" t="s">
        <v>779</v>
      </c>
      <c r="B10" s="8"/>
      <c r="C10" s="8"/>
      <c r="D10" s="8"/>
      <c r="E10" s="8"/>
    </row>
    <row r="11" spans="1:5" ht="13.7" customHeight="1">
      <c r="A11" s="24" t="s">
        <v>781</v>
      </c>
      <c r="B11" s="8"/>
      <c r="C11" s="8"/>
      <c r="D11" s="8"/>
      <c r="E11" s="8"/>
    </row>
    <row r="12" spans="1:5" ht="13.7" customHeight="1">
      <c r="A12" s="24" t="s">
        <v>780</v>
      </c>
      <c r="B12" s="8"/>
      <c r="C12" s="8"/>
      <c r="D12" s="8"/>
      <c r="E12" s="8"/>
    </row>
    <row r="13" spans="1:5" ht="13.7" customHeight="1">
      <c r="A13" s="24" t="s">
        <v>691</v>
      </c>
      <c r="B13" s="8"/>
      <c r="C13" s="8"/>
      <c r="D13" s="8"/>
      <c r="E13" s="8"/>
    </row>
    <row r="14" spans="1:5" ht="13.7" customHeight="1">
      <c r="A14" s="24" t="s">
        <v>672</v>
      </c>
      <c r="B14" s="8"/>
      <c r="C14" s="8"/>
      <c r="D14" s="8"/>
      <c r="E14" s="8"/>
    </row>
    <row r="15" spans="1:5" ht="13.7" customHeight="1">
      <c r="A15" s="24" t="s">
        <v>671</v>
      </c>
      <c r="B15" s="8"/>
      <c r="C15" s="8"/>
      <c r="D15" s="8"/>
      <c r="E15" s="8"/>
    </row>
    <row r="16" spans="1:5" ht="13.7" customHeight="1">
      <c r="A16" s="24" t="s">
        <v>693</v>
      </c>
      <c r="B16" s="8"/>
      <c r="C16" s="8"/>
      <c r="D16" s="8"/>
      <c r="E16" s="8"/>
    </row>
    <row r="17" spans="1:5" ht="13.7" customHeight="1">
      <c r="A17" s="24" t="s">
        <v>692</v>
      </c>
      <c r="B17" s="8"/>
      <c r="C17" s="8"/>
      <c r="D17" s="8"/>
      <c r="E17" s="8"/>
    </row>
    <row r="18" spans="1:5" ht="13.7" customHeight="1">
      <c r="A18" s="24" t="s">
        <v>694</v>
      </c>
      <c r="B18" s="8"/>
      <c r="C18" s="8"/>
      <c r="D18" s="8"/>
      <c r="E18" s="8"/>
    </row>
    <row r="19" spans="1:5" ht="13.7" customHeight="1">
      <c r="A19" s="24" t="s">
        <v>695</v>
      </c>
      <c r="B19" s="8"/>
      <c r="C19" s="8"/>
      <c r="D19" s="8"/>
      <c r="E19" s="8"/>
    </row>
    <row r="20" spans="1:5" ht="13.7" customHeight="1">
      <c r="A20" s="24" t="s">
        <v>666</v>
      </c>
      <c r="B20" s="8"/>
      <c r="C20" s="8"/>
      <c r="D20" s="8"/>
      <c r="E20" s="8"/>
    </row>
    <row r="21" spans="1:5" ht="13.7" customHeight="1">
      <c r="A21" s="24" t="s">
        <v>696</v>
      </c>
      <c r="B21" s="8"/>
      <c r="C21" s="8"/>
      <c r="D21" s="8"/>
      <c r="E21" s="8"/>
    </row>
    <row r="22" spans="1:5" ht="13.7" customHeight="1">
      <c r="A22" s="54" t="s">
        <v>656</v>
      </c>
      <c r="B22" s="8"/>
      <c r="C22" s="8"/>
      <c r="D22" s="8"/>
      <c r="E22" s="8"/>
    </row>
    <row r="23" spans="1:5" ht="13.7" customHeight="1">
      <c r="A23" s="24" t="s">
        <v>697</v>
      </c>
      <c r="B23" s="8"/>
      <c r="C23" s="8"/>
      <c r="D23" s="8"/>
      <c r="E23" s="8"/>
    </row>
    <row r="24" spans="1:5" ht="13.7" customHeight="1">
      <c r="A24" s="24" t="s">
        <v>698</v>
      </c>
      <c r="B24" s="8"/>
      <c r="C24" s="8"/>
      <c r="D24" s="8"/>
      <c r="E24" s="8"/>
    </row>
    <row r="25" spans="1:5" ht="13.7" customHeight="1">
      <c r="A25" s="24" t="s">
        <v>699</v>
      </c>
      <c r="B25" s="8"/>
      <c r="C25" s="8"/>
      <c r="D25" s="8"/>
      <c r="E25" s="8"/>
    </row>
    <row r="26" spans="1:5" ht="13.7" customHeight="1">
      <c r="A26" s="24" t="s">
        <v>700</v>
      </c>
      <c r="B26" s="8"/>
      <c r="C26" s="8"/>
      <c r="D26" s="8"/>
      <c r="E26" s="8"/>
    </row>
    <row r="27" spans="1:5" ht="13.7" customHeight="1">
      <c r="A27" s="24" t="s">
        <v>90</v>
      </c>
      <c r="B27" s="8"/>
      <c r="C27" s="8"/>
      <c r="D27" s="8"/>
      <c r="E27" s="8"/>
    </row>
    <row r="28" spans="1:5" ht="13.7" customHeight="1">
      <c r="A28" s="24" t="s">
        <v>91</v>
      </c>
      <c r="B28" s="8"/>
      <c r="C28" s="8"/>
      <c r="D28" s="8"/>
      <c r="E28" s="8"/>
    </row>
    <row r="29" spans="1:5" ht="13.7" customHeight="1">
      <c r="A29" s="24" t="s">
        <v>89</v>
      </c>
      <c r="B29" s="8"/>
      <c r="C29" s="8"/>
      <c r="D29" s="8"/>
      <c r="E29" s="8"/>
    </row>
    <row r="30" spans="1:5" ht="13.7" customHeight="1">
      <c r="A30" s="24" t="s">
        <v>93</v>
      </c>
      <c r="B30" s="8"/>
      <c r="C30" s="8"/>
      <c r="D30" s="8"/>
      <c r="E30" s="8"/>
    </row>
    <row r="31" spans="1:5" ht="13.7" customHeight="1">
      <c r="A31" s="24" t="s">
        <v>107</v>
      </c>
      <c r="B31" s="8"/>
      <c r="C31" s="8"/>
      <c r="D31" s="8"/>
      <c r="E31" s="8"/>
    </row>
    <row r="32" spans="1:5" ht="13.7" customHeight="1">
      <c r="A32" s="24" t="s">
        <v>687</v>
      </c>
      <c r="B32" s="8"/>
      <c r="C32" s="8"/>
      <c r="D32" s="8"/>
      <c r="E32" s="8"/>
    </row>
    <row r="33" spans="1:5" ht="13.7" customHeight="1">
      <c r="A33" s="24" t="s">
        <v>92</v>
      </c>
      <c r="B33" s="8"/>
      <c r="C33" s="8"/>
      <c r="D33" s="8"/>
      <c r="E33" s="8"/>
    </row>
    <row r="34" spans="1:5" ht="13.7" customHeight="1">
      <c r="A34" s="3"/>
      <c r="B34" s="8"/>
      <c r="C34" s="8"/>
      <c r="D34" s="8"/>
      <c r="E34" s="8"/>
    </row>
    <row r="35" spans="1:5" ht="13.7" customHeight="1">
      <c r="A35" s="3"/>
      <c r="B35" s="8"/>
      <c r="C35" s="8"/>
      <c r="D35" s="8"/>
      <c r="E35" s="8"/>
    </row>
    <row r="36" spans="1:5" ht="13.7" customHeight="1">
      <c r="A36" s="3"/>
      <c r="B36" s="8"/>
      <c r="C36" s="8"/>
      <c r="D36" s="8"/>
      <c r="E36" s="8"/>
    </row>
    <row r="37" spans="1:5" ht="13.7" customHeight="1">
      <c r="A37" s="3"/>
      <c r="B37" s="8"/>
      <c r="C37" s="8"/>
      <c r="D37" s="8"/>
      <c r="E37" s="8"/>
    </row>
    <row r="38" spans="1:5" ht="13.7" customHeight="1">
      <c r="A38" s="3"/>
      <c r="B38" s="8"/>
      <c r="C38" s="8"/>
      <c r="D38" s="8"/>
      <c r="E38" s="8"/>
    </row>
    <row r="39" spans="1:5" ht="13.7" customHeight="1">
      <c r="A39" s="3"/>
      <c r="B39" s="8"/>
      <c r="C39" s="8"/>
      <c r="D39" s="8"/>
      <c r="E39" s="8"/>
    </row>
    <row r="40" spans="1:5" ht="13.7" customHeight="1">
      <c r="A40" s="3"/>
      <c r="B40" s="8"/>
      <c r="C40" s="8"/>
      <c r="D40" s="8"/>
      <c r="E40" s="8"/>
    </row>
    <row r="41" spans="1:5" ht="13.7" customHeight="1">
      <c r="A41" s="3"/>
      <c r="B41" s="8"/>
      <c r="C41" s="8"/>
      <c r="D41" s="8"/>
      <c r="E41" s="8"/>
    </row>
    <row r="42" spans="1:5" ht="13.7" customHeight="1">
      <c r="A42" s="3"/>
      <c r="B42" s="8"/>
      <c r="C42" s="8"/>
      <c r="D42" s="8"/>
      <c r="E42" s="8"/>
    </row>
    <row r="43" spans="1:5" ht="13.7" customHeight="1">
      <c r="A43" s="25"/>
      <c r="B43" s="8"/>
      <c r="C43" s="8"/>
      <c r="D43" s="8"/>
      <c r="E43" s="8"/>
    </row>
    <row r="44" spans="1:5" ht="13.7" customHeight="1">
      <c r="A44" s="3"/>
      <c r="B44" s="8"/>
      <c r="C44" s="8"/>
      <c r="D44" s="8"/>
      <c r="E44" s="8"/>
    </row>
    <row r="45" spans="1:5" ht="13.7" customHeight="1">
      <c r="A45" s="3"/>
      <c r="B45" s="8"/>
      <c r="C45" s="8"/>
      <c r="D45" s="8"/>
      <c r="E45" s="8"/>
    </row>
    <row r="46" spans="1:5" ht="13.7" customHeight="1">
      <c r="A46" s="3"/>
      <c r="B46" s="8"/>
      <c r="C46" s="8"/>
      <c r="D46" s="8"/>
      <c r="E46" s="8"/>
    </row>
    <row r="47" spans="1:5" ht="13.7" customHeight="1">
      <c r="A47" s="3"/>
      <c r="B47" s="8"/>
      <c r="C47" s="8"/>
      <c r="D47" s="8"/>
      <c r="E47" s="8"/>
    </row>
    <row r="48" spans="1:5" ht="13.7" customHeight="1">
      <c r="A48" s="26"/>
      <c r="B48" s="8"/>
      <c r="C48" s="8"/>
      <c r="D48" s="8"/>
      <c r="E48" s="8"/>
    </row>
    <row r="49" spans="1:5" ht="13.7" customHeight="1">
      <c r="A49" s="3"/>
      <c r="B49" s="8"/>
      <c r="C49" s="8"/>
      <c r="D49" s="8"/>
      <c r="E49" s="8"/>
    </row>
    <row r="50" spans="1:5" ht="13.7" customHeight="1">
      <c r="A50" s="3"/>
      <c r="B50" s="8"/>
      <c r="C50" s="8"/>
      <c r="D50" s="8"/>
      <c r="E50" s="8"/>
    </row>
    <row r="51" spans="1:5" ht="13.7" customHeight="1">
      <c r="A51" s="3"/>
      <c r="B51" s="8"/>
      <c r="C51" s="8"/>
      <c r="D51" s="8"/>
      <c r="E51" s="8"/>
    </row>
  </sheetData>
  <pageMargins left="0" right="0" top="0" bottom="0" header="0" footer="0"/>
  <pageSetup orientation="portrait"/>
  <headerFooter>
    <oddFooter>&amp;C&amp;"Helvetica Neue,Regular"&amp;12&amp;K000000&amp;P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6" customWidth="1"/>
    <col min="2" max="256" width="10.85546875" style="6" customWidth="1"/>
    <col min="257" max="16384" width="10.85546875" style="7"/>
  </cols>
  <sheetData>
    <row r="1" spans="1:6" ht="13.5" customHeight="1">
      <c r="A1" s="77" t="s">
        <v>808</v>
      </c>
      <c r="B1" s="78"/>
      <c r="C1" s="78"/>
      <c r="D1" s="78"/>
      <c r="E1" s="78"/>
      <c r="F1" s="93"/>
    </row>
    <row r="2" spans="1:6" ht="13.5" customHeight="1">
      <c r="A2" s="80" t="s">
        <v>809</v>
      </c>
      <c r="B2" s="78"/>
      <c r="C2" s="78"/>
      <c r="D2" s="78"/>
      <c r="E2" s="78"/>
      <c r="F2" s="93"/>
    </row>
    <row r="3" spans="1:6" ht="13.5" customHeight="1">
      <c r="A3" s="78"/>
      <c r="B3" s="78"/>
      <c r="C3" s="78"/>
      <c r="D3" s="78"/>
      <c r="E3" s="78"/>
      <c r="F3" s="93"/>
    </row>
    <row r="4" spans="1:6" ht="19.5" customHeight="1">
      <c r="A4" s="81"/>
      <c r="B4" s="235" t="s">
        <v>2</v>
      </c>
      <c r="C4" s="235" t="s">
        <v>3</v>
      </c>
      <c r="D4" s="235" t="s">
        <v>5</v>
      </c>
      <c r="E4" s="235" t="s">
        <v>40</v>
      </c>
      <c r="F4" s="93"/>
    </row>
    <row r="5" spans="1:6" ht="19.5" customHeight="1">
      <c r="A5" s="81"/>
      <c r="B5" s="235" t="s">
        <v>2</v>
      </c>
      <c r="C5" s="235" t="s">
        <v>375</v>
      </c>
      <c r="D5" s="235" t="s">
        <v>374</v>
      </c>
      <c r="E5" s="235" t="s">
        <v>378</v>
      </c>
      <c r="F5" s="93"/>
    </row>
    <row r="6" spans="1:6" ht="13.5" customHeight="1">
      <c r="A6" s="77" t="s">
        <v>10</v>
      </c>
      <c r="B6" s="95">
        <v>9662</v>
      </c>
      <c r="C6" s="82">
        <v>4995</v>
      </c>
      <c r="D6" s="82">
        <v>4667</v>
      </c>
      <c r="E6" s="112">
        <f t="shared" ref="E6:E25" si="0">D6/B6</f>
        <v>0.4830262885530946</v>
      </c>
      <c r="F6" s="93"/>
    </row>
    <row r="7" spans="1:6" ht="13.5" customHeight="1">
      <c r="A7" s="161" t="s">
        <v>11</v>
      </c>
      <c r="B7" s="83">
        <v>1165</v>
      </c>
      <c r="C7" s="84">
        <v>375</v>
      </c>
      <c r="D7" s="83">
        <v>790</v>
      </c>
      <c r="E7" s="111">
        <f t="shared" si="0"/>
        <v>0.67811158798283266</v>
      </c>
      <c r="F7" s="93"/>
    </row>
    <row r="8" spans="1:6" ht="13.5" customHeight="1">
      <c r="A8" s="161" t="s">
        <v>12</v>
      </c>
      <c r="B8" s="83">
        <v>1124</v>
      </c>
      <c r="C8" s="84">
        <v>624</v>
      </c>
      <c r="D8" s="83">
        <v>500</v>
      </c>
      <c r="E8" s="111">
        <f t="shared" si="0"/>
        <v>0.44483985765124556</v>
      </c>
      <c r="F8" s="93"/>
    </row>
    <row r="9" spans="1:6" ht="13.5" customHeight="1">
      <c r="A9" s="161" t="s">
        <v>13</v>
      </c>
      <c r="B9" s="83">
        <v>1116</v>
      </c>
      <c r="C9" s="84">
        <v>418</v>
      </c>
      <c r="D9" s="83">
        <v>698</v>
      </c>
      <c r="E9" s="111">
        <f t="shared" si="0"/>
        <v>0.62544802867383509</v>
      </c>
      <c r="F9" s="93"/>
    </row>
    <row r="10" spans="1:6" ht="13.5" customHeight="1">
      <c r="A10" s="161" t="s">
        <v>14</v>
      </c>
      <c r="B10" s="83">
        <v>852</v>
      </c>
      <c r="C10" s="84">
        <v>565</v>
      </c>
      <c r="D10" s="83">
        <v>287</v>
      </c>
      <c r="E10" s="111">
        <f t="shared" si="0"/>
        <v>0.33685446009389669</v>
      </c>
      <c r="F10" s="93"/>
    </row>
    <row r="11" spans="1:6" ht="13.5" customHeight="1">
      <c r="A11" s="161" t="s">
        <v>15</v>
      </c>
      <c r="B11" s="83">
        <v>167</v>
      </c>
      <c r="C11" s="84">
        <v>135</v>
      </c>
      <c r="D11" s="83">
        <v>32</v>
      </c>
      <c r="E11" s="111">
        <f t="shared" si="0"/>
        <v>0.19161676646706588</v>
      </c>
      <c r="F11" s="93"/>
    </row>
    <row r="12" spans="1:6" ht="13.5" customHeight="1">
      <c r="A12" s="161" t="s">
        <v>16</v>
      </c>
      <c r="B12" s="83">
        <v>132</v>
      </c>
      <c r="C12" s="84">
        <v>0</v>
      </c>
      <c r="D12" s="83">
        <v>132</v>
      </c>
      <c r="E12" s="111">
        <f t="shared" si="0"/>
        <v>1</v>
      </c>
      <c r="F12" s="93"/>
    </row>
    <row r="13" spans="1:6" ht="13.5" customHeight="1">
      <c r="A13" s="161" t="s">
        <v>17</v>
      </c>
      <c r="B13" s="83">
        <v>506</v>
      </c>
      <c r="C13" s="84">
        <v>222</v>
      </c>
      <c r="D13" s="83">
        <v>284</v>
      </c>
      <c r="E13" s="111">
        <f t="shared" si="0"/>
        <v>0.56126482213438733</v>
      </c>
      <c r="F13" s="93"/>
    </row>
    <row r="14" spans="1:6" ht="13.5" customHeight="1">
      <c r="A14" s="161" t="s">
        <v>18</v>
      </c>
      <c r="B14" s="83">
        <v>97</v>
      </c>
      <c r="C14" s="84">
        <v>84</v>
      </c>
      <c r="D14" s="83">
        <v>13</v>
      </c>
      <c r="E14" s="111">
        <f t="shared" si="0"/>
        <v>0.13402061855670103</v>
      </c>
      <c r="F14" s="93"/>
    </row>
    <row r="15" spans="1:6" ht="13.5" customHeight="1">
      <c r="A15" s="161" t="s">
        <v>19</v>
      </c>
      <c r="B15" s="83">
        <v>1314</v>
      </c>
      <c r="C15" s="84">
        <v>681</v>
      </c>
      <c r="D15" s="83">
        <v>633</v>
      </c>
      <c r="E15" s="111">
        <f t="shared" si="0"/>
        <v>0.4817351598173516</v>
      </c>
      <c r="F15" s="93"/>
    </row>
    <row r="16" spans="1:6" ht="13.5" customHeight="1">
      <c r="A16" s="161" t="s">
        <v>20</v>
      </c>
      <c r="B16" s="83">
        <v>862</v>
      </c>
      <c r="C16" s="84">
        <v>316</v>
      </c>
      <c r="D16" s="83">
        <v>546</v>
      </c>
      <c r="E16" s="111">
        <f t="shared" si="0"/>
        <v>0.63341067285382835</v>
      </c>
      <c r="F16" s="93"/>
    </row>
    <row r="17" spans="1:6" ht="13.5" customHeight="1">
      <c r="A17" s="161" t="s">
        <v>21</v>
      </c>
      <c r="B17" s="83">
        <v>143</v>
      </c>
      <c r="C17" s="84">
        <v>116</v>
      </c>
      <c r="D17" s="83">
        <v>27</v>
      </c>
      <c r="E17" s="111">
        <f t="shared" si="0"/>
        <v>0.1888111888111888</v>
      </c>
      <c r="F17" s="93"/>
    </row>
    <row r="18" spans="1:6" ht="13.5" customHeight="1">
      <c r="A18" s="161" t="s">
        <v>22</v>
      </c>
      <c r="B18" s="83">
        <v>187</v>
      </c>
      <c r="C18" s="84">
        <v>113</v>
      </c>
      <c r="D18" s="83">
        <v>74</v>
      </c>
      <c r="E18" s="111">
        <f t="shared" si="0"/>
        <v>0.39572192513368987</v>
      </c>
      <c r="F18" s="93"/>
    </row>
    <row r="19" spans="1:6" ht="13.5" customHeight="1">
      <c r="A19" s="161" t="s">
        <v>23</v>
      </c>
      <c r="B19" s="83">
        <v>704</v>
      </c>
      <c r="C19" s="84">
        <v>475</v>
      </c>
      <c r="D19" s="83">
        <v>229</v>
      </c>
      <c r="E19" s="111">
        <f t="shared" si="0"/>
        <v>0.32528409090909088</v>
      </c>
      <c r="F19" s="93"/>
    </row>
    <row r="20" spans="1:6" ht="13.5" customHeight="1">
      <c r="A20" s="161" t="s">
        <v>24</v>
      </c>
      <c r="B20" s="83">
        <v>250</v>
      </c>
      <c r="C20" s="84">
        <v>189</v>
      </c>
      <c r="D20" s="83">
        <v>61</v>
      </c>
      <c r="E20" s="111">
        <f t="shared" si="0"/>
        <v>0.24399999999999999</v>
      </c>
      <c r="F20" s="93"/>
    </row>
    <row r="21" spans="1:6" ht="13.5" customHeight="1">
      <c r="A21" s="161" t="s">
        <v>25</v>
      </c>
      <c r="B21" s="83">
        <v>545</v>
      </c>
      <c r="C21" s="96">
        <v>396</v>
      </c>
      <c r="D21" s="96">
        <v>149</v>
      </c>
      <c r="E21" s="111">
        <f t="shared" si="0"/>
        <v>0.27339449541284405</v>
      </c>
      <c r="F21" s="93"/>
    </row>
    <row r="22" spans="1:6" ht="13.5" customHeight="1">
      <c r="A22" s="161" t="s">
        <v>26</v>
      </c>
      <c r="B22" s="83">
        <v>259</v>
      </c>
      <c r="C22" s="96">
        <v>82</v>
      </c>
      <c r="D22" s="96">
        <v>177</v>
      </c>
      <c r="E22" s="111">
        <f t="shared" si="0"/>
        <v>0.68339768339768336</v>
      </c>
      <c r="F22" s="93"/>
    </row>
    <row r="23" spans="1:6" ht="13.5" customHeight="1">
      <c r="A23" s="161" t="s">
        <v>27</v>
      </c>
      <c r="B23" s="83">
        <v>0</v>
      </c>
      <c r="C23" s="84">
        <v>0</v>
      </c>
      <c r="D23" s="83">
        <v>0</v>
      </c>
      <c r="E23" s="111">
        <v>0</v>
      </c>
      <c r="F23" s="93"/>
    </row>
    <row r="24" spans="1:6" ht="13.5" customHeight="1">
      <c r="A24" s="161" t="s">
        <v>28</v>
      </c>
      <c r="B24" s="96">
        <v>186</v>
      </c>
      <c r="C24" s="84">
        <v>152</v>
      </c>
      <c r="D24" s="96">
        <v>34</v>
      </c>
      <c r="E24" s="111">
        <f t="shared" si="0"/>
        <v>0.18279569892473119</v>
      </c>
      <c r="F24" s="93"/>
    </row>
    <row r="25" spans="1:6" ht="13.5" customHeight="1">
      <c r="A25" s="161" t="s">
        <v>29</v>
      </c>
      <c r="B25" s="83">
        <v>53</v>
      </c>
      <c r="C25" s="84">
        <v>52</v>
      </c>
      <c r="D25" s="83">
        <v>1</v>
      </c>
      <c r="E25" s="111">
        <f t="shared" si="0"/>
        <v>1.8867924528301886E-2</v>
      </c>
      <c r="F25" s="93"/>
    </row>
    <row r="26" spans="1:6" ht="13.5" customHeight="1">
      <c r="A26" s="85" t="s">
        <v>30</v>
      </c>
      <c r="B26" s="86"/>
      <c r="C26" s="86"/>
      <c r="D26" s="86"/>
      <c r="E26" s="86"/>
      <c r="F26" s="93"/>
    </row>
    <row r="27" spans="1:6" ht="13.5" customHeight="1">
      <c r="A27" s="85" t="s">
        <v>383</v>
      </c>
      <c r="B27" s="86"/>
      <c r="C27" s="87"/>
      <c r="D27" s="87"/>
      <c r="E27" s="87"/>
      <c r="F27" s="93"/>
    </row>
    <row r="28" spans="1:6" ht="13.5" customHeight="1">
      <c r="A28" s="67" t="s">
        <v>321</v>
      </c>
      <c r="B28" s="93"/>
      <c r="C28" s="93"/>
      <c r="D28" s="93"/>
      <c r="E28" s="93"/>
      <c r="F28" s="93"/>
    </row>
    <row r="29" spans="1:6" ht="13.5" customHeight="1">
      <c r="A29" s="85" t="s">
        <v>385</v>
      </c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6" customWidth="1"/>
    <col min="2" max="255" width="10.85546875" style="6" customWidth="1"/>
    <col min="256" max="16384" width="10.85546875" style="7"/>
  </cols>
  <sheetData>
    <row r="1" spans="1:6" ht="13.5" customHeight="1">
      <c r="A1" s="77" t="s">
        <v>842</v>
      </c>
      <c r="B1" s="78"/>
      <c r="C1" s="78"/>
      <c r="D1" s="78"/>
      <c r="E1" s="78"/>
      <c r="F1" s="93"/>
    </row>
    <row r="2" spans="1:6" ht="13.5" customHeight="1">
      <c r="A2" s="80" t="s">
        <v>843</v>
      </c>
      <c r="B2" s="78"/>
      <c r="C2" s="78"/>
      <c r="D2" s="78"/>
      <c r="E2" s="78"/>
      <c r="F2" s="93"/>
    </row>
    <row r="3" spans="1:6" ht="13.5" customHeight="1">
      <c r="A3" s="78"/>
      <c r="B3" s="78"/>
      <c r="C3" s="78"/>
      <c r="D3" s="78"/>
      <c r="E3" s="78"/>
      <c r="F3" s="93"/>
    </row>
    <row r="4" spans="1:6" ht="19.5" customHeight="1">
      <c r="A4" s="81"/>
      <c r="B4" s="235" t="s">
        <v>2</v>
      </c>
      <c r="C4" s="235" t="s">
        <v>3</v>
      </c>
      <c r="D4" s="235" t="s">
        <v>5</v>
      </c>
      <c r="E4" s="235" t="s">
        <v>40</v>
      </c>
      <c r="F4" s="93"/>
    </row>
    <row r="5" spans="1:6" ht="19.5" customHeight="1">
      <c r="A5" s="81"/>
      <c r="B5" s="235" t="s">
        <v>2</v>
      </c>
      <c r="C5" s="235" t="s">
        <v>375</v>
      </c>
      <c r="D5" s="235" t="s">
        <v>374</v>
      </c>
      <c r="E5" s="235" t="s">
        <v>378</v>
      </c>
      <c r="F5" s="93"/>
    </row>
    <row r="6" spans="1:6" ht="13.5" customHeight="1">
      <c r="A6" s="77" t="s">
        <v>10</v>
      </c>
      <c r="B6" s="95">
        <v>10175</v>
      </c>
      <c r="C6" s="82">
        <v>5120</v>
      </c>
      <c r="D6" s="82">
        <v>5055</v>
      </c>
      <c r="E6" s="112">
        <f t="shared" ref="E6:E25" si="0">D6/B6</f>
        <v>0.49680589680589682</v>
      </c>
      <c r="F6" s="93"/>
    </row>
    <row r="7" spans="1:6" ht="13.5" customHeight="1">
      <c r="A7" s="161" t="s">
        <v>11</v>
      </c>
      <c r="B7" s="83">
        <v>1062</v>
      </c>
      <c r="C7" s="84">
        <v>341</v>
      </c>
      <c r="D7" s="83">
        <v>721</v>
      </c>
      <c r="E7" s="111">
        <f t="shared" si="0"/>
        <v>0.67890772128060262</v>
      </c>
      <c r="F7" s="93"/>
    </row>
    <row r="8" spans="1:6" ht="13.5" customHeight="1">
      <c r="A8" s="161" t="s">
        <v>12</v>
      </c>
      <c r="B8" s="83">
        <v>1112</v>
      </c>
      <c r="C8" s="84">
        <v>633</v>
      </c>
      <c r="D8" s="83">
        <v>479</v>
      </c>
      <c r="E8" s="111">
        <f t="shared" si="0"/>
        <v>0.43075539568345322</v>
      </c>
      <c r="F8" s="93"/>
    </row>
    <row r="9" spans="1:6" ht="13.5" customHeight="1">
      <c r="A9" s="161" t="s">
        <v>13</v>
      </c>
      <c r="B9" s="83">
        <v>1227</v>
      </c>
      <c r="C9" s="84">
        <v>428</v>
      </c>
      <c r="D9" s="83">
        <v>799</v>
      </c>
      <c r="E9" s="111">
        <f t="shared" si="0"/>
        <v>0.65118174409127949</v>
      </c>
      <c r="F9" s="93"/>
    </row>
    <row r="10" spans="1:6" ht="13.5" customHeight="1">
      <c r="A10" s="161" t="s">
        <v>14</v>
      </c>
      <c r="B10" s="83">
        <v>925</v>
      </c>
      <c r="C10" s="84">
        <v>543</v>
      </c>
      <c r="D10" s="83">
        <v>382</v>
      </c>
      <c r="E10" s="111">
        <f t="shared" si="0"/>
        <v>0.41297297297297297</v>
      </c>
      <c r="F10" s="93"/>
    </row>
    <row r="11" spans="1:6" ht="13.5" customHeight="1">
      <c r="A11" s="161" t="s">
        <v>15</v>
      </c>
      <c r="B11" s="83">
        <v>159</v>
      </c>
      <c r="C11" s="84">
        <v>119</v>
      </c>
      <c r="D11" s="83">
        <v>40</v>
      </c>
      <c r="E11" s="111">
        <f t="shared" si="0"/>
        <v>0.25157232704402516</v>
      </c>
      <c r="F11" s="93"/>
    </row>
    <row r="12" spans="1:6" ht="13.5" customHeight="1">
      <c r="A12" s="161" t="s">
        <v>16</v>
      </c>
      <c r="B12" s="83">
        <v>145</v>
      </c>
      <c r="C12" s="84">
        <v>1</v>
      </c>
      <c r="D12" s="83">
        <v>144</v>
      </c>
      <c r="E12" s="111">
        <f t="shared" si="0"/>
        <v>0.99310344827586206</v>
      </c>
      <c r="F12" s="93"/>
    </row>
    <row r="13" spans="1:6" ht="13.5" customHeight="1">
      <c r="A13" s="161" t="s">
        <v>17</v>
      </c>
      <c r="B13" s="83">
        <v>517</v>
      </c>
      <c r="C13" s="84">
        <v>236</v>
      </c>
      <c r="D13" s="83">
        <v>281</v>
      </c>
      <c r="E13" s="111">
        <f t="shared" si="0"/>
        <v>0.54352030947775631</v>
      </c>
      <c r="F13" s="93"/>
    </row>
    <row r="14" spans="1:6" ht="13.5" customHeight="1">
      <c r="A14" s="161" t="s">
        <v>18</v>
      </c>
      <c r="B14" s="83">
        <v>382</v>
      </c>
      <c r="C14" s="84">
        <v>234</v>
      </c>
      <c r="D14" s="83">
        <v>148</v>
      </c>
      <c r="E14" s="111">
        <f t="shared" si="0"/>
        <v>0.38743455497382201</v>
      </c>
      <c r="F14" s="93"/>
    </row>
    <row r="15" spans="1:6" ht="13.5" customHeight="1">
      <c r="A15" s="161" t="s">
        <v>19</v>
      </c>
      <c r="B15" s="83">
        <v>1359</v>
      </c>
      <c r="C15" s="84">
        <v>692</v>
      </c>
      <c r="D15" s="83">
        <v>667</v>
      </c>
      <c r="E15" s="111">
        <f t="shared" si="0"/>
        <v>0.49080206033848417</v>
      </c>
      <c r="F15" s="93"/>
    </row>
    <row r="16" spans="1:6" ht="13.5" customHeight="1">
      <c r="A16" s="161" t="s">
        <v>20</v>
      </c>
      <c r="B16" s="83">
        <v>871</v>
      </c>
      <c r="C16" s="84">
        <v>317</v>
      </c>
      <c r="D16" s="83">
        <v>554</v>
      </c>
      <c r="E16" s="111">
        <f t="shared" si="0"/>
        <v>0.63605051664753154</v>
      </c>
      <c r="F16" s="93"/>
    </row>
    <row r="17" spans="1:6" ht="13.5" customHeight="1">
      <c r="A17" s="161" t="s">
        <v>21</v>
      </c>
      <c r="B17" s="83">
        <v>140</v>
      </c>
      <c r="C17" s="84">
        <v>111</v>
      </c>
      <c r="D17" s="83">
        <v>29</v>
      </c>
      <c r="E17" s="111">
        <f t="shared" si="0"/>
        <v>0.20714285714285716</v>
      </c>
      <c r="F17" s="93"/>
    </row>
    <row r="18" spans="1:6" ht="13.5" customHeight="1">
      <c r="A18" s="161" t="s">
        <v>22</v>
      </c>
      <c r="B18" s="83">
        <v>203</v>
      </c>
      <c r="C18" s="84">
        <v>124</v>
      </c>
      <c r="D18" s="83">
        <v>79</v>
      </c>
      <c r="E18" s="111">
        <f t="shared" si="0"/>
        <v>0.3891625615763547</v>
      </c>
      <c r="F18" s="93"/>
    </row>
    <row r="19" spans="1:6" ht="13.5" customHeight="1">
      <c r="A19" s="161" t="s">
        <v>23</v>
      </c>
      <c r="B19" s="83">
        <v>705</v>
      </c>
      <c r="C19" s="84">
        <v>471</v>
      </c>
      <c r="D19" s="83">
        <v>234</v>
      </c>
      <c r="E19" s="111">
        <f t="shared" si="0"/>
        <v>0.33191489361702126</v>
      </c>
      <c r="F19" s="93"/>
    </row>
    <row r="20" spans="1:6" ht="13.5" customHeight="1">
      <c r="A20" s="161" t="s">
        <v>24</v>
      </c>
      <c r="B20" s="83">
        <v>283</v>
      </c>
      <c r="C20" s="84">
        <v>203</v>
      </c>
      <c r="D20" s="83">
        <v>80</v>
      </c>
      <c r="E20" s="111">
        <f t="shared" si="0"/>
        <v>0.28268551236749118</v>
      </c>
      <c r="F20" s="93"/>
    </row>
    <row r="21" spans="1:6" ht="13.5" customHeight="1">
      <c r="A21" s="161" t="s">
        <v>25</v>
      </c>
      <c r="B21" s="83">
        <v>579</v>
      </c>
      <c r="C21" s="96">
        <v>426</v>
      </c>
      <c r="D21" s="96">
        <v>153</v>
      </c>
      <c r="E21" s="111">
        <f t="shared" si="0"/>
        <v>0.26424870466321243</v>
      </c>
      <c r="F21" s="93"/>
    </row>
    <row r="22" spans="1:6" ht="13.5" customHeight="1">
      <c r="A22" s="161" t="s">
        <v>26</v>
      </c>
      <c r="B22" s="83">
        <v>305</v>
      </c>
      <c r="C22" s="96">
        <v>74</v>
      </c>
      <c r="D22" s="96">
        <v>231</v>
      </c>
      <c r="E22" s="111">
        <f t="shared" si="0"/>
        <v>0.75737704918032789</v>
      </c>
      <c r="F22" s="93"/>
    </row>
    <row r="23" spans="1:6" ht="13.5" customHeight="1">
      <c r="A23" s="161" t="s">
        <v>27</v>
      </c>
      <c r="B23" s="83">
        <v>0</v>
      </c>
      <c r="C23" s="84">
        <v>0</v>
      </c>
      <c r="D23" s="83">
        <v>0</v>
      </c>
      <c r="E23" s="111">
        <v>0</v>
      </c>
      <c r="F23" s="93"/>
    </row>
    <row r="24" spans="1:6" ht="13.5" customHeight="1">
      <c r="A24" s="161" t="s">
        <v>28</v>
      </c>
      <c r="B24" s="96">
        <v>156</v>
      </c>
      <c r="C24" s="84">
        <v>122</v>
      </c>
      <c r="D24" s="96">
        <v>34</v>
      </c>
      <c r="E24" s="111">
        <f t="shared" si="0"/>
        <v>0.21794871794871795</v>
      </c>
      <c r="F24" s="93"/>
    </row>
    <row r="25" spans="1:6" ht="13.5" customHeight="1">
      <c r="A25" s="161" t="s">
        <v>29</v>
      </c>
      <c r="B25" s="83">
        <v>45</v>
      </c>
      <c r="C25" s="84">
        <v>45</v>
      </c>
      <c r="D25" s="83">
        <v>0</v>
      </c>
      <c r="E25" s="111">
        <f t="shared" si="0"/>
        <v>0</v>
      </c>
      <c r="F25" s="93"/>
    </row>
    <row r="26" spans="1:6" ht="13.5" customHeight="1">
      <c r="A26" s="85" t="s">
        <v>30</v>
      </c>
      <c r="B26" s="78"/>
      <c r="C26" s="78"/>
      <c r="D26" s="78"/>
      <c r="E26" s="78"/>
      <c r="F26" s="93"/>
    </row>
    <row r="27" spans="1:6" ht="13.5" customHeight="1">
      <c r="A27" s="85" t="s">
        <v>383</v>
      </c>
      <c r="B27" s="78"/>
      <c r="C27" s="78"/>
      <c r="D27" s="78"/>
      <c r="E27" s="78"/>
      <c r="F27" s="93"/>
    </row>
    <row r="28" spans="1:6" ht="13.5" customHeight="1">
      <c r="A28" s="67" t="s">
        <v>321</v>
      </c>
      <c r="B28" s="93"/>
      <c r="C28" s="93"/>
      <c r="D28" s="93"/>
      <c r="E28" s="93"/>
      <c r="F28" s="93"/>
    </row>
    <row r="29" spans="1:6" ht="13.5" customHeight="1">
      <c r="A29" s="85" t="s">
        <v>385</v>
      </c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6" customWidth="1"/>
    <col min="2" max="255" width="10.85546875" style="6" customWidth="1"/>
    <col min="256" max="16384" width="10.85546875" style="7"/>
  </cols>
  <sheetData>
    <row r="1" spans="1:6" ht="13.5" customHeight="1">
      <c r="A1" s="77" t="s">
        <v>876</v>
      </c>
      <c r="B1" s="78"/>
      <c r="C1" s="78"/>
      <c r="D1" s="78"/>
      <c r="E1" s="78"/>
      <c r="F1" s="93"/>
    </row>
    <row r="2" spans="1:6" ht="13.5" customHeight="1">
      <c r="A2" s="80" t="s">
        <v>877</v>
      </c>
      <c r="B2" s="78"/>
      <c r="C2" s="78"/>
      <c r="D2" s="78"/>
      <c r="E2" s="78"/>
      <c r="F2" s="93"/>
    </row>
    <row r="3" spans="1:6" ht="13.5" customHeight="1">
      <c r="A3" s="78"/>
      <c r="B3" s="78"/>
      <c r="C3" s="78"/>
      <c r="D3" s="78"/>
      <c r="E3" s="78"/>
      <c r="F3" s="93"/>
    </row>
    <row r="4" spans="1:6" ht="19.5" customHeight="1">
      <c r="A4" s="81"/>
      <c r="B4" s="235" t="s">
        <v>2</v>
      </c>
      <c r="C4" s="235" t="s">
        <v>3</v>
      </c>
      <c r="D4" s="235" t="s">
        <v>5</v>
      </c>
      <c r="E4" s="235" t="s">
        <v>40</v>
      </c>
      <c r="F4" s="93"/>
    </row>
    <row r="5" spans="1:6" ht="19.5" customHeight="1">
      <c r="A5" s="81"/>
      <c r="B5" s="235" t="s">
        <v>2</v>
      </c>
      <c r="C5" s="235" t="s">
        <v>375</v>
      </c>
      <c r="D5" s="235" t="s">
        <v>374</v>
      </c>
      <c r="E5" s="235" t="s">
        <v>378</v>
      </c>
      <c r="F5" s="93"/>
    </row>
    <row r="6" spans="1:6" ht="13.5" customHeight="1">
      <c r="A6" s="77" t="s">
        <v>10</v>
      </c>
      <c r="B6" s="95">
        <v>10356</v>
      </c>
      <c r="C6" s="82">
        <v>5228</v>
      </c>
      <c r="D6" s="82">
        <v>5128</v>
      </c>
      <c r="E6" s="112">
        <f t="shared" ref="E6:E25" si="0">D6/B6</f>
        <v>0.4951718810351487</v>
      </c>
      <c r="F6" s="93"/>
    </row>
    <row r="7" spans="1:6" ht="13.5" customHeight="1">
      <c r="A7" s="161" t="s">
        <v>11</v>
      </c>
      <c r="B7" s="83">
        <v>1079</v>
      </c>
      <c r="C7" s="84">
        <v>321</v>
      </c>
      <c r="D7" s="83">
        <v>758</v>
      </c>
      <c r="E7" s="111">
        <f t="shared" si="0"/>
        <v>0.70250231696014831</v>
      </c>
      <c r="F7" s="93"/>
    </row>
    <row r="8" spans="1:6" ht="13.5" customHeight="1">
      <c r="A8" s="161" t="s">
        <v>12</v>
      </c>
      <c r="B8" s="83">
        <v>1091</v>
      </c>
      <c r="C8" s="84">
        <v>624</v>
      </c>
      <c r="D8" s="83">
        <v>467</v>
      </c>
      <c r="E8" s="111">
        <f t="shared" si="0"/>
        <v>0.42804766269477545</v>
      </c>
      <c r="F8" s="93"/>
    </row>
    <row r="9" spans="1:6" ht="13.5" customHeight="1">
      <c r="A9" s="161" t="s">
        <v>13</v>
      </c>
      <c r="B9" s="83">
        <v>1321</v>
      </c>
      <c r="C9" s="84">
        <v>496</v>
      </c>
      <c r="D9" s="83">
        <v>825</v>
      </c>
      <c r="E9" s="111">
        <f t="shared" si="0"/>
        <v>0.62452687358062076</v>
      </c>
      <c r="F9" s="93"/>
    </row>
    <row r="10" spans="1:6" ht="13.5" customHeight="1">
      <c r="A10" s="161" t="s">
        <v>14</v>
      </c>
      <c r="B10" s="83">
        <v>924</v>
      </c>
      <c r="C10" s="84">
        <v>558</v>
      </c>
      <c r="D10" s="83">
        <v>366</v>
      </c>
      <c r="E10" s="111">
        <f t="shared" si="0"/>
        <v>0.39610389610389612</v>
      </c>
      <c r="F10" s="93"/>
    </row>
    <row r="11" spans="1:6" ht="13.5" customHeight="1">
      <c r="A11" s="161" t="s">
        <v>15</v>
      </c>
      <c r="B11" s="83">
        <v>150</v>
      </c>
      <c r="C11" s="84">
        <v>108</v>
      </c>
      <c r="D11" s="83">
        <v>42</v>
      </c>
      <c r="E11" s="111">
        <f t="shared" si="0"/>
        <v>0.28000000000000003</v>
      </c>
      <c r="F11" s="93"/>
    </row>
    <row r="12" spans="1:6" ht="13.5" customHeight="1">
      <c r="A12" s="161" t="s">
        <v>16</v>
      </c>
      <c r="B12" s="83">
        <v>140</v>
      </c>
      <c r="C12" s="84">
        <v>5</v>
      </c>
      <c r="D12" s="83">
        <v>135</v>
      </c>
      <c r="E12" s="111">
        <f t="shared" si="0"/>
        <v>0.9642857142857143</v>
      </c>
      <c r="F12" s="93"/>
    </row>
    <row r="13" spans="1:6" ht="13.5" customHeight="1">
      <c r="A13" s="161" t="s">
        <v>17</v>
      </c>
      <c r="B13" s="83">
        <v>545</v>
      </c>
      <c r="C13" s="84">
        <v>251</v>
      </c>
      <c r="D13" s="83">
        <v>294</v>
      </c>
      <c r="E13" s="111">
        <f t="shared" si="0"/>
        <v>0.5394495412844037</v>
      </c>
      <c r="F13" s="93"/>
    </row>
    <row r="14" spans="1:6" ht="13.5" customHeight="1">
      <c r="A14" s="161" t="s">
        <v>18</v>
      </c>
      <c r="B14" s="83">
        <v>385</v>
      </c>
      <c r="C14" s="84">
        <v>238</v>
      </c>
      <c r="D14" s="83">
        <v>147</v>
      </c>
      <c r="E14" s="111">
        <f t="shared" si="0"/>
        <v>0.38181818181818183</v>
      </c>
      <c r="F14" s="93"/>
    </row>
    <row r="15" spans="1:6" ht="13.5" customHeight="1">
      <c r="A15" s="161" t="s">
        <v>19</v>
      </c>
      <c r="B15" s="83">
        <v>1321</v>
      </c>
      <c r="C15" s="84">
        <v>668</v>
      </c>
      <c r="D15" s="83">
        <v>653</v>
      </c>
      <c r="E15" s="111">
        <f t="shared" si="0"/>
        <v>0.49432248296744891</v>
      </c>
      <c r="F15" s="93"/>
    </row>
    <row r="16" spans="1:6" ht="13.5" customHeight="1">
      <c r="A16" s="161" t="s">
        <v>20</v>
      </c>
      <c r="B16" s="83">
        <v>853</v>
      </c>
      <c r="C16" s="84">
        <v>278</v>
      </c>
      <c r="D16" s="83">
        <v>575</v>
      </c>
      <c r="E16" s="111">
        <f t="shared" si="0"/>
        <v>0.67409144196951931</v>
      </c>
      <c r="F16" s="93"/>
    </row>
    <row r="17" spans="1:6" ht="13.5" customHeight="1">
      <c r="A17" s="161" t="s">
        <v>21</v>
      </c>
      <c r="B17" s="83">
        <v>214</v>
      </c>
      <c r="C17" s="84">
        <v>152</v>
      </c>
      <c r="D17" s="83">
        <v>62</v>
      </c>
      <c r="E17" s="111">
        <f t="shared" si="0"/>
        <v>0.28971962616822428</v>
      </c>
      <c r="F17" s="93"/>
    </row>
    <row r="18" spans="1:6" ht="13.5" customHeight="1">
      <c r="A18" s="161" t="s">
        <v>22</v>
      </c>
      <c r="B18" s="83">
        <v>190</v>
      </c>
      <c r="C18" s="84">
        <v>114</v>
      </c>
      <c r="D18" s="83">
        <v>76</v>
      </c>
      <c r="E18" s="111">
        <f t="shared" si="0"/>
        <v>0.4</v>
      </c>
      <c r="F18" s="93"/>
    </row>
    <row r="19" spans="1:6" ht="13.5" customHeight="1">
      <c r="A19" s="161" t="s">
        <v>23</v>
      </c>
      <c r="B19" s="83">
        <v>723</v>
      </c>
      <c r="C19" s="84">
        <v>465</v>
      </c>
      <c r="D19" s="83">
        <v>258</v>
      </c>
      <c r="E19" s="111">
        <f t="shared" si="0"/>
        <v>0.35684647302904565</v>
      </c>
      <c r="F19" s="93"/>
    </row>
    <row r="20" spans="1:6" ht="13.5" customHeight="1">
      <c r="A20" s="161" t="s">
        <v>24</v>
      </c>
      <c r="B20" s="83">
        <v>294</v>
      </c>
      <c r="C20" s="84">
        <v>210</v>
      </c>
      <c r="D20" s="83">
        <v>84</v>
      </c>
      <c r="E20" s="111">
        <f t="shared" si="0"/>
        <v>0.2857142857142857</v>
      </c>
      <c r="F20" s="93"/>
    </row>
    <row r="21" spans="1:6" ht="13.5" customHeight="1">
      <c r="A21" s="161" t="s">
        <v>25</v>
      </c>
      <c r="B21" s="83">
        <v>615</v>
      </c>
      <c r="C21" s="96">
        <v>454</v>
      </c>
      <c r="D21" s="96">
        <v>161</v>
      </c>
      <c r="E21" s="111">
        <f t="shared" si="0"/>
        <v>0.26178861788617885</v>
      </c>
      <c r="F21" s="93"/>
    </row>
    <row r="22" spans="1:6" ht="13.5" customHeight="1">
      <c r="A22" s="161" t="s">
        <v>26</v>
      </c>
      <c r="B22" s="83">
        <v>277</v>
      </c>
      <c r="C22" s="96">
        <v>90</v>
      </c>
      <c r="D22" s="96">
        <v>187</v>
      </c>
      <c r="E22" s="111">
        <f t="shared" si="0"/>
        <v>0.67509025270758127</v>
      </c>
      <c r="F22" s="93"/>
    </row>
    <row r="23" spans="1:6" ht="13.5" customHeight="1">
      <c r="A23" s="161" t="s">
        <v>27</v>
      </c>
      <c r="B23" s="83">
        <v>0</v>
      </c>
      <c r="C23" s="84">
        <v>0</v>
      </c>
      <c r="D23" s="83">
        <v>0</v>
      </c>
      <c r="E23" s="111">
        <v>0</v>
      </c>
      <c r="F23" s="93"/>
    </row>
    <row r="24" spans="1:6" ht="13.5" customHeight="1">
      <c r="A24" s="161" t="s">
        <v>28</v>
      </c>
      <c r="B24" s="96">
        <v>192</v>
      </c>
      <c r="C24" s="84">
        <v>154</v>
      </c>
      <c r="D24" s="96">
        <v>38</v>
      </c>
      <c r="E24" s="111">
        <f t="shared" si="0"/>
        <v>0.19791666666666666</v>
      </c>
      <c r="F24" s="93"/>
    </row>
    <row r="25" spans="1:6" ht="13.5" customHeight="1">
      <c r="A25" s="161" t="s">
        <v>29</v>
      </c>
      <c r="B25" s="83">
        <v>42</v>
      </c>
      <c r="C25" s="84">
        <v>42</v>
      </c>
      <c r="D25" s="83">
        <v>0</v>
      </c>
      <c r="E25" s="111">
        <f t="shared" si="0"/>
        <v>0</v>
      </c>
      <c r="F25" s="93"/>
    </row>
    <row r="26" spans="1:6" ht="13.5" customHeight="1">
      <c r="A26" s="85" t="s">
        <v>30</v>
      </c>
      <c r="B26" s="86"/>
      <c r="C26" s="86"/>
      <c r="D26" s="86"/>
      <c r="E26" s="86"/>
      <c r="F26" s="93"/>
    </row>
    <row r="27" spans="1:6" ht="13.5" customHeight="1">
      <c r="A27" s="85" t="s">
        <v>383</v>
      </c>
      <c r="B27" s="86"/>
      <c r="C27" s="87"/>
      <c r="D27" s="87"/>
      <c r="E27" s="87"/>
      <c r="F27" s="93"/>
    </row>
    <row r="28" spans="1:6" ht="13.5" customHeight="1">
      <c r="A28" s="67" t="s">
        <v>321</v>
      </c>
      <c r="B28" s="93"/>
      <c r="C28" s="93"/>
      <c r="D28" s="93"/>
      <c r="E28" s="93"/>
      <c r="F28" s="93"/>
    </row>
    <row r="29" spans="1:6" ht="13.5" customHeight="1">
      <c r="A29" s="85" t="s">
        <v>385</v>
      </c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6" customWidth="1"/>
    <col min="2" max="256" width="10.85546875" style="6" customWidth="1"/>
    <col min="257" max="16384" width="10.85546875" style="7"/>
  </cols>
  <sheetData>
    <row r="1" spans="1:8" ht="13.5" customHeight="1">
      <c r="A1" s="77" t="s">
        <v>788</v>
      </c>
      <c r="B1" s="78"/>
      <c r="C1" s="78"/>
      <c r="D1" s="78"/>
      <c r="E1" s="78"/>
      <c r="F1" s="93"/>
      <c r="G1" s="93"/>
      <c r="H1" s="93"/>
    </row>
    <row r="2" spans="1:8" ht="13.5" customHeight="1">
      <c r="A2" s="80" t="s">
        <v>789</v>
      </c>
      <c r="B2" s="78"/>
      <c r="C2" s="78"/>
      <c r="D2" s="78"/>
      <c r="E2" s="78"/>
      <c r="F2" s="93"/>
      <c r="G2" s="93"/>
      <c r="H2" s="93"/>
    </row>
    <row r="3" spans="1:8" ht="13.5" customHeight="1">
      <c r="A3" s="78"/>
      <c r="B3" s="78"/>
      <c r="C3" s="78"/>
      <c r="D3" s="78"/>
      <c r="E3" s="78"/>
      <c r="F3" s="93"/>
      <c r="G3" s="93"/>
      <c r="H3" s="93"/>
    </row>
    <row r="4" spans="1:8" ht="19.5" customHeight="1">
      <c r="A4" s="81"/>
      <c r="B4" s="235" t="s">
        <v>2</v>
      </c>
      <c r="C4" s="235" t="s">
        <v>3</v>
      </c>
      <c r="D4" s="235" t="s">
        <v>5</v>
      </c>
      <c r="E4" s="235" t="s">
        <v>40</v>
      </c>
      <c r="F4" s="93"/>
      <c r="G4" s="93"/>
      <c r="H4" s="93"/>
    </row>
    <row r="5" spans="1:8" ht="19.5" customHeight="1">
      <c r="A5" s="81"/>
      <c r="B5" s="235" t="s">
        <v>2</v>
      </c>
      <c r="C5" s="235" t="s">
        <v>375</v>
      </c>
      <c r="D5" s="235" t="s">
        <v>374</v>
      </c>
      <c r="E5" s="235" t="s">
        <v>378</v>
      </c>
      <c r="F5" s="93"/>
      <c r="G5" s="93"/>
      <c r="H5" s="93"/>
    </row>
    <row r="6" spans="1:8" ht="13.5" customHeight="1">
      <c r="A6" s="77" t="s">
        <v>10</v>
      </c>
      <c r="B6" s="82">
        <v>957</v>
      </c>
      <c r="C6" s="82">
        <v>452</v>
      </c>
      <c r="D6" s="82">
        <v>505</v>
      </c>
      <c r="E6" s="112">
        <f t="shared" ref="E6:E25" si="0">D6/B6</f>
        <v>0.52769070010449326</v>
      </c>
      <c r="F6" s="93"/>
      <c r="G6" s="93"/>
      <c r="H6" s="93"/>
    </row>
    <row r="7" spans="1:8" ht="13.5" customHeight="1">
      <c r="A7" s="161" t="s">
        <v>11</v>
      </c>
      <c r="B7" s="83">
        <v>108</v>
      </c>
      <c r="C7" s="84">
        <v>25</v>
      </c>
      <c r="D7" s="83">
        <v>83</v>
      </c>
      <c r="E7" s="111">
        <f t="shared" si="0"/>
        <v>0.76851851851851849</v>
      </c>
      <c r="F7" s="93"/>
      <c r="G7" s="93"/>
      <c r="H7" s="93"/>
    </row>
    <row r="8" spans="1:8" ht="13.5" customHeight="1">
      <c r="A8" s="161" t="s">
        <v>12</v>
      </c>
      <c r="B8" s="83">
        <v>107</v>
      </c>
      <c r="C8" s="84">
        <v>58</v>
      </c>
      <c r="D8" s="83">
        <v>49</v>
      </c>
      <c r="E8" s="111">
        <f t="shared" si="0"/>
        <v>0.45794392523364486</v>
      </c>
      <c r="F8" s="93"/>
      <c r="G8" s="93"/>
      <c r="H8" s="93"/>
    </row>
    <row r="9" spans="1:8" ht="13.5" customHeight="1">
      <c r="A9" s="161" t="s">
        <v>13</v>
      </c>
      <c r="B9" s="83">
        <v>118</v>
      </c>
      <c r="C9" s="84">
        <v>44</v>
      </c>
      <c r="D9" s="83">
        <v>74</v>
      </c>
      <c r="E9" s="111">
        <f t="shared" si="0"/>
        <v>0.6271186440677966</v>
      </c>
      <c r="F9" s="93"/>
      <c r="G9" s="93"/>
      <c r="H9" s="93"/>
    </row>
    <row r="10" spans="1:8" ht="13.5" customHeight="1">
      <c r="A10" s="161" t="s">
        <v>14</v>
      </c>
      <c r="B10" s="83">
        <v>49</v>
      </c>
      <c r="C10" s="84">
        <v>32</v>
      </c>
      <c r="D10" s="83">
        <v>17</v>
      </c>
      <c r="E10" s="111">
        <f t="shared" si="0"/>
        <v>0.34693877551020408</v>
      </c>
      <c r="F10" s="93"/>
      <c r="G10" s="93"/>
      <c r="H10" s="93"/>
    </row>
    <row r="11" spans="1:8" ht="13.5" customHeight="1">
      <c r="A11" s="161" t="s">
        <v>15</v>
      </c>
      <c r="B11" s="83">
        <v>8</v>
      </c>
      <c r="C11" s="84">
        <v>6</v>
      </c>
      <c r="D11" s="83">
        <v>2</v>
      </c>
      <c r="E11" s="111">
        <f t="shared" si="0"/>
        <v>0.25</v>
      </c>
      <c r="F11" s="93"/>
      <c r="G11" s="93"/>
      <c r="H11" s="93"/>
    </row>
    <row r="12" spans="1:8" ht="13.5" customHeight="1">
      <c r="A12" s="161" t="s">
        <v>16</v>
      </c>
      <c r="B12" s="83">
        <v>11</v>
      </c>
      <c r="C12" s="84">
        <v>0</v>
      </c>
      <c r="D12" s="83">
        <v>11</v>
      </c>
      <c r="E12" s="111">
        <f t="shared" si="0"/>
        <v>1</v>
      </c>
      <c r="F12" s="93"/>
      <c r="G12" s="93"/>
      <c r="H12" s="93"/>
    </row>
    <row r="13" spans="1:8" ht="13.5" customHeight="1">
      <c r="A13" s="161" t="s">
        <v>17</v>
      </c>
      <c r="B13" s="83">
        <v>82</v>
      </c>
      <c r="C13" s="84">
        <v>42</v>
      </c>
      <c r="D13" s="83">
        <v>40</v>
      </c>
      <c r="E13" s="111">
        <f t="shared" si="0"/>
        <v>0.48780487804878048</v>
      </c>
      <c r="F13" s="93"/>
      <c r="G13" s="93"/>
      <c r="H13" s="93"/>
    </row>
    <row r="14" spans="1:8" ht="13.5" customHeight="1">
      <c r="A14" s="161" t="s">
        <v>18</v>
      </c>
      <c r="B14" s="83">
        <v>7</v>
      </c>
      <c r="C14" s="84">
        <v>6</v>
      </c>
      <c r="D14" s="83">
        <v>1</v>
      </c>
      <c r="E14" s="111">
        <f t="shared" si="0"/>
        <v>0.14285714285714285</v>
      </c>
      <c r="F14" s="93"/>
      <c r="G14" s="93"/>
      <c r="H14" s="93"/>
    </row>
    <row r="15" spans="1:8" ht="13.5" customHeight="1">
      <c r="A15" s="161" t="s">
        <v>19</v>
      </c>
      <c r="B15" s="83">
        <v>119</v>
      </c>
      <c r="C15" s="83">
        <v>70</v>
      </c>
      <c r="D15" s="83">
        <v>49</v>
      </c>
      <c r="E15" s="111">
        <f t="shared" si="0"/>
        <v>0.41176470588235292</v>
      </c>
      <c r="F15" s="93"/>
      <c r="G15" s="93"/>
      <c r="H15" s="93"/>
    </row>
    <row r="16" spans="1:8" ht="13.5" customHeight="1">
      <c r="A16" s="161" t="s">
        <v>20</v>
      </c>
      <c r="B16" s="83">
        <v>93</v>
      </c>
      <c r="C16" s="83">
        <v>29</v>
      </c>
      <c r="D16" s="83">
        <v>64</v>
      </c>
      <c r="E16" s="111">
        <f t="shared" si="0"/>
        <v>0.68817204301075274</v>
      </c>
      <c r="F16" s="93"/>
      <c r="G16" s="93"/>
      <c r="H16" s="93"/>
    </row>
    <row r="17" spans="1:8" ht="13.5" customHeight="1">
      <c r="A17" s="161" t="s">
        <v>21</v>
      </c>
      <c r="B17" s="83">
        <v>44</v>
      </c>
      <c r="C17" s="83">
        <v>25</v>
      </c>
      <c r="D17" s="83">
        <v>19</v>
      </c>
      <c r="E17" s="111">
        <f t="shared" si="0"/>
        <v>0.43181818181818182</v>
      </c>
      <c r="F17" s="93"/>
      <c r="G17" s="93"/>
      <c r="H17" s="93"/>
    </row>
    <row r="18" spans="1:8" ht="13.5" customHeight="1">
      <c r="A18" s="161" t="s">
        <v>22</v>
      </c>
      <c r="B18" s="83">
        <v>7</v>
      </c>
      <c r="C18" s="83">
        <v>3</v>
      </c>
      <c r="D18" s="83">
        <v>4</v>
      </c>
      <c r="E18" s="111">
        <f t="shared" si="0"/>
        <v>0.5714285714285714</v>
      </c>
      <c r="F18" s="93"/>
      <c r="G18" s="93"/>
      <c r="H18" s="93"/>
    </row>
    <row r="19" spans="1:8" ht="13.5" customHeight="1">
      <c r="A19" s="161" t="s">
        <v>23</v>
      </c>
      <c r="B19" s="83">
        <v>59</v>
      </c>
      <c r="C19" s="83">
        <v>33</v>
      </c>
      <c r="D19" s="83">
        <v>26</v>
      </c>
      <c r="E19" s="111">
        <f t="shared" si="0"/>
        <v>0.44067796610169491</v>
      </c>
      <c r="F19" s="93"/>
      <c r="G19" s="93"/>
      <c r="H19" s="93"/>
    </row>
    <row r="20" spans="1:8" ht="13.5" customHeight="1">
      <c r="A20" s="161" t="s">
        <v>24</v>
      </c>
      <c r="B20" s="83">
        <v>8</v>
      </c>
      <c r="C20" s="83">
        <v>4</v>
      </c>
      <c r="D20" s="83">
        <v>4</v>
      </c>
      <c r="E20" s="111">
        <f t="shared" si="0"/>
        <v>0.5</v>
      </c>
      <c r="F20" s="93"/>
      <c r="G20" s="93"/>
      <c r="H20" s="93"/>
    </row>
    <row r="21" spans="1:8" ht="13.5" customHeight="1">
      <c r="A21" s="161" t="s">
        <v>25</v>
      </c>
      <c r="B21" s="83">
        <v>45</v>
      </c>
      <c r="C21" s="83">
        <v>33</v>
      </c>
      <c r="D21" s="83">
        <v>12</v>
      </c>
      <c r="E21" s="111">
        <f t="shared" si="0"/>
        <v>0.26666666666666666</v>
      </c>
      <c r="F21" s="93"/>
      <c r="G21" s="93"/>
      <c r="H21" s="93"/>
    </row>
    <row r="22" spans="1:8" ht="13.5" customHeight="1">
      <c r="A22" s="161" t="s">
        <v>26</v>
      </c>
      <c r="B22" s="83">
        <v>54</v>
      </c>
      <c r="C22" s="83">
        <v>15</v>
      </c>
      <c r="D22" s="83">
        <v>39</v>
      </c>
      <c r="E22" s="111">
        <f t="shared" si="0"/>
        <v>0.72222222222222221</v>
      </c>
      <c r="F22" s="93"/>
      <c r="G22" s="93"/>
      <c r="H22" s="93"/>
    </row>
    <row r="23" spans="1:8" ht="13.5" customHeight="1">
      <c r="A23" s="161" t="s">
        <v>27</v>
      </c>
      <c r="B23" s="83">
        <v>0</v>
      </c>
      <c r="C23" s="83">
        <v>0</v>
      </c>
      <c r="D23" s="83">
        <v>0</v>
      </c>
      <c r="E23" s="111">
        <v>0</v>
      </c>
      <c r="F23" s="93"/>
      <c r="G23" s="93"/>
      <c r="H23" s="93"/>
    </row>
    <row r="24" spans="1:8" ht="13.5" customHeight="1">
      <c r="A24" s="161" t="s">
        <v>28</v>
      </c>
      <c r="B24" s="83">
        <v>37</v>
      </c>
      <c r="C24" s="83">
        <v>26</v>
      </c>
      <c r="D24" s="83">
        <v>11</v>
      </c>
      <c r="E24" s="111">
        <f t="shared" si="0"/>
        <v>0.29729729729729731</v>
      </c>
      <c r="F24" s="93"/>
      <c r="G24" s="93"/>
      <c r="H24" s="93"/>
    </row>
    <row r="25" spans="1:8" ht="13.5" customHeight="1">
      <c r="A25" s="161" t="s">
        <v>29</v>
      </c>
      <c r="B25" s="83">
        <v>1</v>
      </c>
      <c r="C25" s="83">
        <v>1</v>
      </c>
      <c r="D25" s="83">
        <v>0</v>
      </c>
      <c r="E25" s="111">
        <f t="shared" si="0"/>
        <v>0</v>
      </c>
      <c r="F25" s="93"/>
      <c r="G25" s="93"/>
      <c r="H25" s="93"/>
    </row>
    <row r="26" spans="1:8" ht="13.5" customHeight="1">
      <c r="A26" s="85" t="s">
        <v>30</v>
      </c>
      <c r="B26" s="86"/>
      <c r="C26" s="86"/>
      <c r="D26" s="86"/>
      <c r="E26" s="86"/>
      <c r="F26" s="93"/>
      <c r="G26" s="93"/>
      <c r="H26" s="93"/>
    </row>
    <row r="27" spans="1:8" ht="13.5" customHeight="1">
      <c r="A27" s="85" t="s">
        <v>383</v>
      </c>
      <c r="B27" s="86"/>
      <c r="C27" s="87"/>
      <c r="D27" s="87"/>
      <c r="E27" s="87"/>
      <c r="F27" s="93"/>
      <c r="G27" s="93"/>
      <c r="H27" s="93"/>
    </row>
    <row r="28" spans="1:8" ht="13.5" customHeight="1">
      <c r="A28" s="67" t="s">
        <v>321</v>
      </c>
      <c r="B28" s="93"/>
      <c r="C28" s="93"/>
      <c r="D28" s="93"/>
      <c r="E28" s="93"/>
      <c r="F28" s="93"/>
      <c r="G28" s="93"/>
      <c r="H28" s="93"/>
    </row>
    <row r="29" spans="1:8" ht="13.5" customHeight="1">
      <c r="A29" s="85" t="s">
        <v>385</v>
      </c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6" customWidth="1"/>
    <col min="2" max="256" width="10.85546875" style="6" customWidth="1"/>
    <col min="257" max="16384" width="10.85546875" style="7"/>
  </cols>
  <sheetData>
    <row r="1" spans="1:8" ht="13.5" customHeight="1">
      <c r="A1" s="77" t="s">
        <v>810</v>
      </c>
      <c r="B1" s="78"/>
      <c r="C1" s="78"/>
      <c r="D1" s="78"/>
      <c r="E1" s="78"/>
      <c r="F1" s="93"/>
      <c r="G1" s="93"/>
      <c r="H1" s="93"/>
    </row>
    <row r="2" spans="1:8" ht="13.5" customHeight="1">
      <c r="A2" s="80" t="s">
        <v>811</v>
      </c>
      <c r="B2" s="78"/>
      <c r="C2" s="78"/>
      <c r="D2" s="78"/>
      <c r="E2" s="78"/>
      <c r="F2" s="93"/>
      <c r="G2" s="93"/>
      <c r="H2" s="93"/>
    </row>
    <row r="3" spans="1:8" ht="13.5" customHeight="1">
      <c r="A3" s="78"/>
      <c r="B3" s="78"/>
      <c r="C3" s="78"/>
      <c r="D3" s="78"/>
      <c r="E3" s="78"/>
      <c r="F3" s="93"/>
      <c r="G3" s="93"/>
      <c r="H3" s="93"/>
    </row>
    <row r="4" spans="1:8" ht="19.5" customHeight="1">
      <c r="A4" s="81"/>
      <c r="B4" s="235" t="s">
        <v>2</v>
      </c>
      <c r="C4" s="235" t="s">
        <v>3</v>
      </c>
      <c r="D4" s="235" t="s">
        <v>5</v>
      </c>
      <c r="E4" s="235" t="s">
        <v>40</v>
      </c>
      <c r="F4" s="93"/>
      <c r="G4" s="93"/>
      <c r="H4" s="93"/>
    </row>
    <row r="5" spans="1:8" ht="19.5" customHeight="1">
      <c r="A5" s="81"/>
      <c r="B5" s="235" t="s">
        <v>2</v>
      </c>
      <c r="C5" s="235" t="s">
        <v>375</v>
      </c>
      <c r="D5" s="235" t="s">
        <v>374</v>
      </c>
      <c r="E5" s="235" t="s">
        <v>378</v>
      </c>
      <c r="F5" s="93"/>
      <c r="G5" s="93"/>
      <c r="H5" s="93"/>
    </row>
    <row r="6" spans="1:8" ht="13.5" customHeight="1">
      <c r="A6" s="77" t="s">
        <v>10</v>
      </c>
      <c r="B6" s="82">
        <v>1011</v>
      </c>
      <c r="C6" s="82">
        <v>489</v>
      </c>
      <c r="D6" s="82">
        <v>522</v>
      </c>
      <c r="E6" s="112">
        <f t="shared" ref="E6:E25" si="0">D6/B6</f>
        <v>0.51632047477744802</v>
      </c>
      <c r="F6" s="93"/>
      <c r="G6" s="93"/>
      <c r="H6" s="93"/>
    </row>
    <row r="7" spans="1:8" ht="13.5" customHeight="1">
      <c r="A7" s="161" t="s">
        <v>11</v>
      </c>
      <c r="B7" s="83">
        <v>110</v>
      </c>
      <c r="C7" s="84">
        <v>27</v>
      </c>
      <c r="D7" s="83">
        <v>83</v>
      </c>
      <c r="E7" s="111">
        <f t="shared" si="0"/>
        <v>0.75454545454545452</v>
      </c>
      <c r="F7" s="93"/>
      <c r="G7" s="93"/>
      <c r="H7" s="93"/>
    </row>
    <row r="8" spans="1:8" ht="13.5" customHeight="1">
      <c r="A8" s="161" t="s">
        <v>12</v>
      </c>
      <c r="B8" s="83">
        <v>127</v>
      </c>
      <c r="C8" s="84">
        <v>79</v>
      </c>
      <c r="D8" s="83">
        <v>48</v>
      </c>
      <c r="E8" s="111">
        <f t="shared" si="0"/>
        <v>0.37795275590551181</v>
      </c>
      <c r="F8" s="93"/>
      <c r="G8" s="93"/>
      <c r="H8" s="93"/>
    </row>
    <row r="9" spans="1:8" ht="13.5" customHeight="1">
      <c r="A9" s="161" t="s">
        <v>13</v>
      </c>
      <c r="B9" s="83">
        <v>129</v>
      </c>
      <c r="C9" s="84">
        <v>42</v>
      </c>
      <c r="D9" s="83">
        <v>87</v>
      </c>
      <c r="E9" s="111">
        <f t="shared" si="0"/>
        <v>0.67441860465116277</v>
      </c>
      <c r="F9" s="93"/>
      <c r="G9" s="93"/>
      <c r="H9" s="93"/>
    </row>
    <row r="10" spans="1:8" ht="13.5" customHeight="1">
      <c r="A10" s="161" t="s">
        <v>14</v>
      </c>
      <c r="B10" s="83">
        <v>58</v>
      </c>
      <c r="C10" s="84">
        <v>41</v>
      </c>
      <c r="D10" s="83">
        <v>17</v>
      </c>
      <c r="E10" s="111">
        <f t="shared" si="0"/>
        <v>0.29310344827586204</v>
      </c>
      <c r="F10" s="93"/>
      <c r="G10" s="93"/>
      <c r="H10" s="93"/>
    </row>
    <row r="11" spans="1:8" ht="13.5" customHeight="1">
      <c r="A11" s="161" t="s">
        <v>15</v>
      </c>
      <c r="B11" s="83">
        <v>9</v>
      </c>
      <c r="C11" s="84">
        <v>6</v>
      </c>
      <c r="D11" s="83">
        <v>3</v>
      </c>
      <c r="E11" s="111">
        <f t="shared" si="0"/>
        <v>0.33333333333333331</v>
      </c>
      <c r="F11" s="93"/>
      <c r="G11" s="93"/>
      <c r="H11" s="93"/>
    </row>
    <row r="12" spans="1:8" ht="13.5" customHeight="1">
      <c r="A12" s="161" t="s">
        <v>16</v>
      </c>
      <c r="B12" s="83">
        <v>13</v>
      </c>
      <c r="C12" s="84">
        <v>0</v>
      </c>
      <c r="D12" s="83">
        <v>13</v>
      </c>
      <c r="E12" s="111">
        <f t="shared" si="0"/>
        <v>1</v>
      </c>
      <c r="F12" s="93"/>
      <c r="G12" s="93"/>
      <c r="H12" s="93"/>
    </row>
    <row r="13" spans="1:8" ht="13.5" customHeight="1">
      <c r="A13" s="161" t="s">
        <v>17</v>
      </c>
      <c r="B13" s="83">
        <v>80</v>
      </c>
      <c r="C13" s="84">
        <v>35</v>
      </c>
      <c r="D13" s="83">
        <v>45</v>
      </c>
      <c r="E13" s="111">
        <f t="shared" si="0"/>
        <v>0.5625</v>
      </c>
      <c r="F13" s="93"/>
      <c r="G13" s="93"/>
      <c r="H13" s="93"/>
    </row>
    <row r="14" spans="1:8" ht="13.5" customHeight="1">
      <c r="A14" s="161" t="s">
        <v>18</v>
      </c>
      <c r="B14" s="83">
        <v>7</v>
      </c>
      <c r="C14" s="84">
        <v>6</v>
      </c>
      <c r="D14" s="83">
        <v>1</v>
      </c>
      <c r="E14" s="111">
        <f t="shared" si="0"/>
        <v>0.14285714285714285</v>
      </c>
      <c r="F14" s="93"/>
      <c r="G14" s="93"/>
      <c r="H14" s="93"/>
    </row>
    <row r="15" spans="1:8" ht="13.5" customHeight="1">
      <c r="A15" s="161" t="s">
        <v>19</v>
      </c>
      <c r="B15" s="83">
        <v>132</v>
      </c>
      <c r="C15" s="83">
        <v>69</v>
      </c>
      <c r="D15" s="83">
        <v>63</v>
      </c>
      <c r="E15" s="111">
        <f t="shared" si="0"/>
        <v>0.47727272727272729</v>
      </c>
      <c r="F15" s="93"/>
      <c r="G15" s="93"/>
      <c r="H15" s="93"/>
    </row>
    <row r="16" spans="1:8" ht="13.5" customHeight="1">
      <c r="A16" s="161" t="s">
        <v>20</v>
      </c>
      <c r="B16" s="83">
        <v>89</v>
      </c>
      <c r="C16" s="83">
        <v>28</v>
      </c>
      <c r="D16" s="83">
        <v>61</v>
      </c>
      <c r="E16" s="111">
        <f t="shared" si="0"/>
        <v>0.6853932584269663</v>
      </c>
      <c r="F16" s="93"/>
      <c r="G16" s="93"/>
      <c r="H16" s="93"/>
    </row>
    <row r="17" spans="1:8" ht="13.5" customHeight="1">
      <c r="A17" s="161" t="s">
        <v>21</v>
      </c>
      <c r="B17" s="83">
        <v>28</v>
      </c>
      <c r="C17" s="83">
        <v>20</v>
      </c>
      <c r="D17" s="83">
        <v>8</v>
      </c>
      <c r="E17" s="111">
        <f t="shared" si="0"/>
        <v>0.2857142857142857</v>
      </c>
      <c r="F17" s="93"/>
      <c r="G17" s="93"/>
      <c r="H17" s="93"/>
    </row>
    <row r="18" spans="1:8" ht="13.5" customHeight="1">
      <c r="A18" s="161" t="s">
        <v>22</v>
      </c>
      <c r="B18" s="83">
        <v>11</v>
      </c>
      <c r="C18" s="83">
        <v>7</v>
      </c>
      <c r="D18" s="83">
        <v>4</v>
      </c>
      <c r="E18" s="111">
        <f t="shared" si="0"/>
        <v>0.36363636363636365</v>
      </c>
      <c r="F18" s="93"/>
      <c r="G18" s="93"/>
      <c r="H18" s="93"/>
    </row>
    <row r="19" spans="1:8" ht="13.5" customHeight="1">
      <c r="A19" s="161" t="s">
        <v>23</v>
      </c>
      <c r="B19" s="83">
        <v>75</v>
      </c>
      <c r="C19" s="83">
        <v>44</v>
      </c>
      <c r="D19" s="83">
        <v>31</v>
      </c>
      <c r="E19" s="111">
        <f t="shared" si="0"/>
        <v>0.41333333333333333</v>
      </c>
      <c r="F19" s="93"/>
      <c r="G19" s="93"/>
      <c r="H19" s="93"/>
    </row>
    <row r="20" spans="1:8" ht="13.5" customHeight="1">
      <c r="A20" s="161" t="s">
        <v>24</v>
      </c>
      <c r="B20" s="83">
        <v>9</v>
      </c>
      <c r="C20" s="83">
        <v>6</v>
      </c>
      <c r="D20" s="83">
        <v>3</v>
      </c>
      <c r="E20" s="111">
        <f t="shared" si="0"/>
        <v>0.33333333333333331</v>
      </c>
      <c r="F20" s="93"/>
      <c r="G20" s="93"/>
      <c r="H20" s="93"/>
    </row>
    <row r="21" spans="1:8" ht="13.5" customHeight="1">
      <c r="A21" s="161" t="s">
        <v>25</v>
      </c>
      <c r="B21" s="83">
        <v>58</v>
      </c>
      <c r="C21" s="83">
        <v>42</v>
      </c>
      <c r="D21" s="83">
        <v>16</v>
      </c>
      <c r="E21" s="111">
        <f t="shared" si="0"/>
        <v>0.27586206896551724</v>
      </c>
      <c r="F21" s="93"/>
      <c r="G21" s="93"/>
      <c r="H21" s="93"/>
    </row>
    <row r="22" spans="1:8" ht="13.5" customHeight="1">
      <c r="A22" s="161" t="s">
        <v>26</v>
      </c>
      <c r="B22" s="83">
        <v>42</v>
      </c>
      <c r="C22" s="83">
        <v>12</v>
      </c>
      <c r="D22" s="83">
        <v>30</v>
      </c>
      <c r="E22" s="111">
        <f t="shared" si="0"/>
        <v>0.7142857142857143</v>
      </c>
      <c r="F22" s="93"/>
      <c r="G22" s="93"/>
      <c r="H22" s="93"/>
    </row>
    <row r="23" spans="1:8" ht="13.5" customHeight="1">
      <c r="A23" s="161" t="s">
        <v>27</v>
      </c>
      <c r="B23" s="83">
        <v>0</v>
      </c>
      <c r="C23" s="83">
        <v>0</v>
      </c>
      <c r="D23" s="83">
        <v>0</v>
      </c>
      <c r="E23" s="111">
        <v>0</v>
      </c>
      <c r="F23" s="93"/>
      <c r="G23" s="93"/>
      <c r="H23" s="93"/>
    </row>
    <row r="24" spans="1:8" ht="13.5" customHeight="1">
      <c r="A24" s="161" t="s">
        <v>28</v>
      </c>
      <c r="B24" s="83">
        <v>31</v>
      </c>
      <c r="C24" s="83">
        <v>22</v>
      </c>
      <c r="D24" s="83">
        <v>9</v>
      </c>
      <c r="E24" s="111">
        <f t="shared" si="0"/>
        <v>0.29032258064516131</v>
      </c>
      <c r="F24" s="93"/>
      <c r="G24" s="93"/>
      <c r="H24" s="93"/>
    </row>
    <row r="25" spans="1:8" ht="13.5" customHeight="1">
      <c r="A25" s="161" t="s">
        <v>29</v>
      </c>
      <c r="B25" s="83">
        <v>3</v>
      </c>
      <c r="C25" s="83">
        <v>3</v>
      </c>
      <c r="D25" s="83">
        <v>0</v>
      </c>
      <c r="E25" s="111">
        <f t="shared" si="0"/>
        <v>0</v>
      </c>
      <c r="F25" s="93"/>
      <c r="G25" s="93"/>
      <c r="H25" s="93"/>
    </row>
    <row r="26" spans="1:8" ht="13.5" customHeight="1">
      <c r="A26" s="85" t="s">
        <v>30</v>
      </c>
      <c r="B26" s="86"/>
      <c r="C26" s="86"/>
      <c r="D26" s="86"/>
      <c r="E26" s="86"/>
      <c r="F26" s="93"/>
      <c r="G26" s="93"/>
      <c r="H26" s="93"/>
    </row>
    <row r="27" spans="1:8" ht="13.5" customHeight="1">
      <c r="A27" s="85" t="s">
        <v>383</v>
      </c>
      <c r="B27" s="86"/>
      <c r="C27" s="87"/>
      <c r="D27" s="87"/>
      <c r="E27" s="87"/>
      <c r="F27" s="93"/>
      <c r="G27" s="93"/>
      <c r="H27" s="93"/>
    </row>
    <row r="28" spans="1:8" ht="13.5" customHeight="1">
      <c r="A28" s="67" t="s">
        <v>321</v>
      </c>
      <c r="B28" s="93"/>
      <c r="C28" s="93"/>
      <c r="D28" s="93"/>
      <c r="E28" s="93"/>
      <c r="F28" s="93"/>
      <c r="G28" s="93"/>
      <c r="H28" s="93"/>
    </row>
    <row r="29" spans="1:8" ht="13.5" customHeight="1">
      <c r="A29" s="85" t="s">
        <v>385</v>
      </c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6" customWidth="1"/>
    <col min="2" max="256" width="10.85546875" style="6" customWidth="1"/>
    <col min="257" max="16384" width="10.85546875" style="7"/>
  </cols>
  <sheetData>
    <row r="1" spans="1:8" ht="13.5" customHeight="1">
      <c r="A1" s="77" t="s">
        <v>844</v>
      </c>
      <c r="B1" s="78"/>
      <c r="C1" s="78"/>
      <c r="D1" s="78"/>
      <c r="E1" s="78"/>
      <c r="F1" s="93"/>
      <c r="G1" s="93"/>
      <c r="H1" s="93"/>
    </row>
    <row r="2" spans="1:8" ht="13.5" customHeight="1">
      <c r="A2" s="80" t="s">
        <v>845</v>
      </c>
      <c r="B2" s="78"/>
      <c r="C2" s="78"/>
      <c r="D2" s="78"/>
      <c r="E2" s="78"/>
      <c r="F2" s="93"/>
      <c r="G2" s="93"/>
      <c r="H2" s="93"/>
    </row>
    <row r="3" spans="1:8" ht="13.5" customHeight="1">
      <c r="A3" s="78"/>
      <c r="B3" s="78"/>
      <c r="C3" s="78"/>
      <c r="D3" s="78"/>
      <c r="E3" s="78"/>
      <c r="F3" s="93"/>
      <c r="G3" s="93"/>
      <c r="H3" s="93"/>
    </row>
    <row r="4" spans="1:8" ht="19.5" customHeight="1">
      <c r="A4" s="81"/>
      <c r="B4" s="235" t="s">
        <v>2</v>
      </c>
      <c r="C4" s="235" t="s">
        <v>3</v>
      </c>
      <c r="D4" s="235" t="s">
        <v>5</v>
      </c>
      <c r="E4" s="235" t="s">
        <v>40</v>
      </c>
      <c r="F4" s="93"/>
      <c r="G4" s="93"/>
      <c r="H4" s="93"/>
    </row>
    <row r="5" spans="1:8" ht="19.5" customHeight="1">
      <c r="A5" s="81"/>
      <c r="B5" s="235" t="s">
        <v>2</v>
      </c>
      <c r="C5" s="235" t="s">
        <v>375</v>
      </c>
      <c r="D5" s="235" t="s">
        <v>374</v>
      </c>
      <c r="E5" s="235" t="s">
        <v>378</v>
      </c>
      <c r="F5" s="93"/>
      <c r="G5" s="93"/>
      <c r="H5" s="93"/>
    </row>
    <row r="6" spans="1:8" ht="13.5" customHeight="1">
      <c r="A6" s="77" t="s">
        <v>10</v>
      </c>
      <c r="B6" s="82">
        <v>1079</v>
      </c>
      <c r="C6" s="82">
        <v>493</v>
      </c>
      <c r="D6" s="82">
        <v>586</v>
      </c>
      <c r="E6" s="112">
        <f t="shared" ref="E6:E25" si="0">D6/B6</f>
        <v>0.54309545875810938</v>
      </c>
      <c r="F6" s="93"/>
      <c r="G6" s="93"/>
      <c r="H6" s="93"/>
    </row>
    <row r="7" spans="1:8" ht="13.5" customHeight="1">
      <c r="A7" s="161" t="s">
        <v>11</v>
      </c>
      <c r="B7" s="83">
        <v>99</v>
      </c>
      <c r="C7" s="84">
        <v>25</v>
      </c>
      <c r="D7" s="83">
        <v>74</v>
      </c>
      <c r="E7" s="111">
        <f t="shared" si="0"/>
        <v>0.74747474747474751</v>
      </c>
      <c r="F7" s="93"/>
      <c r="G7" s="93"/>
      <c r="H7" s="93"/>
    </row>
    <row r="8" spans="1:8" ht="13.5" customHeight="1">
      <c r="A8" s="161" t="s">
        <v>12</v>
      </c>
      <c r="B8" s="83">
        <v>123</v>
      </c>
      <c r="C8" s="84">
        <v>75</v>
      </c>
      <c r="D8" s="83">
        <v>48</v>
      </c>
      <c r="E8" s="111">
        <f t="shared" si="0"/>
        <v>0.3902439024390244</v>
      </c>
      <c r="F8" s="93"/>
      <c r="G8" s="93"/>
      <c r="H8" s="93"/>
    </row>
    <row r="9" spans="1:8" ht="13.5" customHeight="1">
      <c r="A9" s="161" t="s">
        <v>13</v>
      </c>
      <c r="B9" s="83">
        <v>121</v>
      </c>
      <c r="C9" s="84">
        <v>37</v>
      </c>
      <c r="D9" s="83">
        <v>84</v>
      </c>
      <c r="E9" s="111">
        <f t="shared" si="0"/>
        <v>0.69421487603305787</v>
      </c>
      <c r="F9" s="93"/>
      <c r="G9" s="93"/>
      <c r="H9" s="93"/>
    </row>
    <row r="10" spans="1:8" ht="13.5" customHeight="1">
      <c r="A10" s="161" t="s">
        <v>14</v>
      </c>
      <c r="B10" s="83">
        <v>66</v>
      </c>
      <c r="C10" s="84">
        <v>33</v>
      </c>
      <c r="D10" s="83">
        <v>33</v>
      </c>
      <c r="E10" s="111">
        <f t="shared" si="0"/>
        <v>0.5</v>
      </c>
      <c r="F10" s="93"/>
      <c r="G10" s="93"/>
      <c r="H10" s="93"/>
    </row>
    <row r="11" spans="1:8" ht="13.5" customHeight="1">
      <c r="A11" s="161" t="s">
        <v>15</v>
      </c>
      <c r="B11" s="83">
        <v>6</v>
      </c>
      <c r="C11" s="84">
        <v>5</v>
      </c>
      <c r="D11" s="83">
        <v>1</v>
      </c>
      <c r="E11" s="111">
        <f t="shared" si="0"/>
        <v>0.16666666666666666</v>
      </c>
      <c r="F11" s="93"/>
      <c r="G11" s="93"/>
      <c r="H11" s="93"/>
    </row>
    <row r="12" spans="1:8" ht="13.5" customHeight="1">
      <c r="A12" s="161" t="s">
        <v>16</v>
      </c>
      <c r="B12" s="83">
        <v>21</v>
      </c>
      <c r="C12" s="84">
        <v>0</v>
      </c>
      <c r="D12" s="83">
        <v>21</v>
      </c>
      <c r="E12" s="111">
        <f t="shared" si="0"/>
        <v>1</v>
      </c>
      <c r="F12" s="93"/>
      <c r="G12" s="93"/>
      <c r="H12" s="93"/>
    </row>
    <row r="13" spans="1:8" ht="13.5" customHeight="1">
      <c r="A13" s="161" t="s">
        <v>17</v>
      </c>
      <c r="B13" s="83">
        <v>73</v>
      </c>
      <c r="C13" s="84">
        <v>32</v>
      </c>
      <c r="D13" s="83">
        <v>41</v>
      </c>
      <c r="E13" s="111">
        <f t="shared" si="0"/>
        <v>0.56164383561643838</v>
      </c>
      <c r="F13" s="93"/>
      <c r="G13" s="93"/>
      <c r="H13" s="93"/>
    </row>
    <row r="14" spans="1:8" ht="13.5" customHeight="1">
      <c r="A14" s="161" t="s">
        <v>18</v>
      </c>
      <c r="B14" s="83">
        <v>31</v>
      </c>
      <c r="C14" s="84">
        <v>14</v>
      </c>
      <c r="D14" s="83">
        <v>17</v>
      </c>
      <c r="E14" s="111">
        <f t="shared" si="0"/>
        <v>0.54838709677419351</v>
      </c>
      <c r="F14" s="93"/>
      <c r="G14" s="93"/>
      <c r="H14" s="93"/>
    </row>
    <row r="15" spans="1:8" ht="13.5" customHeight="1">
      <c r="A15" s="161" t="s">
        <v>19</v>
      </c>
      <c r="B15" s="83">
        <v>138</v>
      </c>
      <c r="C15" s="83">
        <v>67</v>
      </c>
      <c r="D15" s="83">
        <v>71</v>
      </c>
      <c r="E15" s="111">
        <f t="shared" si="0"/>
        <v>0.51449275362318836</v>
      </c>
      <c r="F15" s="93"/>
      <c r="G15" s="93"/>
      <c r="H15" s="93"/>
    </row>
    <row r="16" spans="1:8" ht="13.5" customHeight="1">
      <c r="A16" s="161" t="s">
        <v>20</v>
      </c>
      <c r="B16" s="83">
        <v>102</v>
      </c>
      <c r="C16" s="83">
        <v>37</v>
      </c>
      <c r="D16" s="83">
        <v>65</v>
      </c>
      <c r="E16" s="111">
        <f t="shared" si="0"/>
        <v>0.63725490196078427</v>
      </c>
      <c r="F16" s="93"/>
      <c r="G16" s="93"/>
      <c r="H16" s="93"/>
    </row>
    <row r="17" spans="1:8" ht="13.5" customHeight="1">
      <c r="A17" s="161" t="s">
        <v>21</v>
      </c>
      <c r="B17" s="83">
        <v>24</v>
      </c>
      <c r="C17" s="83">
        <v>18</v>
      </c>
      <c r="D17" s="83">
        <v>6</v>
      </c>
      <c r="E17" s="111">
        <f t="shared" si="0"/>
        <v>0.25</v>
      </c>
      <c r="F17" s="93"/>
      <c r="G17" s="93"/>
      <c r="H17" s="93"/>
    </row>
    <row r="18" spans="1:8" ht="13.5" customHeight="1">
      <c r="A18" s="161" t="s">
        <v>22</v>
      </c>
      <c r="B18" s="83">
        <v>13</v>
      </c>
      <c r="C18" s="83">
        <v>8</v>
      </c>
      <c r="D18" s="83">
        <v>5</v>
      </c>
      <c r="E18" s="111">
        <f t="shared" si="0"/>
        <v>0.38461538461538464</v>
      </c>
      <c r="F18" s="93"/>
      <c r="G18" s="93"/>
      <c r="H18" s="93"/>
    </row>
    <row r="19" spans="1:8" ht="13.5" customHeight="1">
      <c r="A19" s="161" t="s">
        <v>23</v>
      </c>
      <c r="B19" s="83">
        <v>90</v>
      </c>
      <c r="C19" s="83">
        <v>51</v>
      </c>
      <c r="D19" s="83">
        <v>39</v>
      </c>
      <c r="E19" s="111">
        <f t="shared" si="0"/>
        <v>0.43333333333333335</v>
      </c>
      <c r="F19" s="93"/>
      <c r="G19" s="93"/>
      <c r="H19" s="93"/>
    </row>
    <row r="20" spans="1:8" ht="13.5" customHeight="1">
      <c r="A20" s="161" t="s">
        <v>24</v>
      </c>
      <c r="B20" s="83">
        <v>17</v>
      </c>
      <c r="C20" s="83">
        <v>9</v>
      </c>
      <c r="D20" s="83">
        <v>8</v>
      </c>
      <c r="E20" s="111">
        <f t="shared" si="0"/>
        <v>0.47058823529411764</v>
      </c>
      <c r="F20" s="93"/>
      <c r="G20" s="93"/>
      <c r="H20" s="93"/>
    </row>
    <row r="21" spans="1:8" ht="13.5" customHeight="1">
      <c r="A21" s="161" t="s">
        <v>25</v>
      </c>
      <c r="B21" s="83">
        <v>58</v>
      </c>
      <c r="C21" s="83">
        <v>39</v>
      </c>
      <c r="D21" s="83">
        <v>19</v>
      </c>
      <c r="E21" s="111">
        <f t="shared" si="0"/>
        <v>0.32758620689655171</v>
      </c>
      <c r="F21" s="93"/>
      <c r="G21" s="93"/>
      <c r="H21" s="93"/>
    </row>
    <row r="22" spans="1:8" ht="13.5" customHeight="1">
      <c r="A22" s="161" t="s">
        <v>26</v>
      </c>
      <c r="B22" s="83">
        <v>59</v>
      </c>
      <c r="C22" s="83">
        <v>13</v>
      </c>
      <c r="D22" s="83">
        <v>46</v>
      </c>
      <c r="E22" s="111">
        <f t="shared" si="0"/>
        <v>0.77966101694915257</v>
      </c>
      <c r="F22" s="93"/>
      <c r="G22" s="93"/>
      <c r="H22" s="93"/>
    </row>
    <row r="23" spans="1:8" ht="13.5" customHeight="1">
      <c r="A23" s="161" t="s">
        <v>27</v>
      </c>
      <c r="B23" s="83">
        <v>0</v>
      </c>
      <c r="C23" s="83">
        <v>0</v>
      </c>
      <c r="D23" s="83">
        <v>0</v>
      </c>
      <c r="E23" s="111">
        <v>0</v>
      </c>
      <c r="F23" s="93"/>
      <c r="G23" s="93"/>
      <c r="H23" s="93"/>
    </row>
    <row r="24" spans="1:8" ht="13.5" customHeight="1">
      <c r="A24" s="161" t="s">
        <v>28</v>
      </c>
      <c r="B24" s="83">
        <v>33</v>
      </c>
      <c r="C24" s="83">
        <v>25</v>
      </c>
      <c r="D24" s="83">
        <v>8</v>
      </c>
      <c r="E24" s="111">
        <f t="shared" si="0"/>
        <v>0.24242424242424243</v>
      </c>
      <c r="F24" s="93"/>
      <c r="G24" s="93"/>
      <c r="H24" s="93"/>
    </row>
    <row r="25" spans="1:8" ht="13.5" customHeight="1">
      <c r="A25" s="161" t="s">
        <v>29</v>
      </c>
      <c r="B25" s="83">
        <v>5</v>
      </c>
      <c r="C25" s="83">
        <v>5</v>
      </c>
      <c r="D25" s="83">
        <v>0</v>
      </c>
      <c r="E25" s="111">
        <f t="shared" si="0"/>
        <v>0</v>
      </c>
      <c r="F25" s="93"/>
      <c r="G25" s="93"/>
      <c r="H25" s="93"/>
    </row>
    <row r="26" spans="1:8" ht="13.5" customHeight="1">
      <c r="A26" s="85" t="s">
        <v>30</v>
      </c>
      <c r="B26" s="78"/>
      <c r="C26" s="78"/>
      <c r="D26" s="78"/>
      <c r="E26" s="78"/>
      <c r="F26" s="93"/>
      <c r="G26" s="93"/>
      <c r="H26" s="93"/>
    </row>
    <row r="27" spans="1:8" ht="13.5" customHeight="1">
      <c r="A27" s="85" t="s">
        <v>383</v>
      </c>
      <c r="B27" s="78"/>
      <c r="C27" s="78"/>
      <c r="D27" s="78"/>
      <c r="E27" s="78"/>
      <c r="F27" s="93"/>
      <c r="G27" s="93"/>
      <c r="H27" s="93"/>
    </row>
    <row r="28" spans="1:8" ht="13.5" customHeight="1">
      <c r="A28" s="67" t="s">
        <v>321</v>
      </c>
      <c r="B28" s="93"/>
      <c r="C28" s="93"/>
      <c r="D28" s="93"/>
      <c r="E28" s="93"/>
      <c r="F28" s="93"/>
      <c r="G28" s="93"/>
      <c r="H28" s="93"/>
    </row>
    <row r="29" spans="1:8" ht="13.5" customHeight="1">
      <c r="A29" s="85" t="s">
        <v>385</v>
      </c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6" customWidth="1"/>
    <col min="2" max="256" width="10.85546875" style="6" customWidth="1"/>
    <col min="257" max="16384" width="10.85546875" style="7"/>
  </cols>
  <sheetData>
    <row r="1" spans="1:8" ht="13.5" customHeight="1">
      <c r="A1" s="77" t="s">
        <v>878</v>
      </c>
      <c r="B1" s="78"/>
      <c r="C1" s="78"/>
      <c r="D1" s="78"/>
      <c r="E1" s="78"/>
      <c r="F1" s="93"/>
      <c r="G1" s="93"/>
      <c r="H1" s="93"/>
    </row>
    <row r="2" spans="1:8" ht="13.5" customHeight="1">
      <c r="A2" s="80" t="s">
        <v>879</v>
      </c>
      <c r="B2" s="78"/>
      <c r="C2" s="78"/>
      <c r="D2" s="78"/>
      <c r="E2" s="78"/>
      <c r="F2" s="93"/>
      <c r="G2" s="93"/>
      <c r="H2" s="93"/>
    </row>
    <row r="3" spans="1:8" ht="13.5" customHeight="1">
      <c r="A3" s="78"/>
      <c r="B3" s="78"/>
      <c r="C3" s="78"/>
      <c r="D3" s="78"/>
      <c r="E3" s="78"/>
      <c r="F3" s="93"/>
      <c r="G3" s="93"/>
      <c r="H3" s="93"/>
    </row>
    <row r="4" spans="1:8" ht="19.5" customHeight="1">
      <c r="A4" s="81"/>
      <c r="B4" s="235" t="s">
        <v>2</v>
      </c>
      <c r="C4" s="235" t="s">
        <v>3</v>
      </c>
      <c r="D4" s="235" t="s">
        <v>5</v>
      </c>
      <c r="E4" s="235" t="s">
        <v>40</v>
      </c>
      <c r="F4" s="93"/>
      <c r="G4" s="93"/>
      <c r="H4" s="93"/>
    </row>
    <row r="5" spans="1:8" ht="19.5" customHeight="1">
      <c r="A5" s="81"/>
      <c r="B5" s="235" t="s">
        <v>2</v>
      </c>
      <c r="C5" s="235" t="s">
        <v>375</v>
      </c>
      <c r="D5" s="235" t="s">
        <v>374</v>
      </c>
      <c r="E5" s="235" t="s">
        <v>378</v>
      </c>
      <c r="F5" s="93"/>
      <c r="G5" s="93"/>
      <c r="H5" s="93"/>
    </row>
    <row r="6" spans="1:8" ht="13.5" customHeight="1">
      <c r="A6" s="77" t="s">
        <v>10</v>
      </c>
      <c r="B6" s="82">
        <v>1175</v>
      </c>
      <c r="C6" s="82">
        <v>536</v>
      </c>
      <c r="D6" s="82">
        <v>639</v>
      </c>
      <c r="E6" s="112">
        <f t="shared" ref="E6:E25" si="0">D6/B6</f>
        <v>0.54382978723404252</v>
      </c>
      <c r="F6" s="93"/>
      <c r="G6" s="93"/>
      <c r="H6" s="93"/>
    </row>
    <row r="7" spans="1:8" ht="13.5" customHeight="1">
      <c r="A7" s="161" t="s">
        <v>11</v>
      </c>
      <c r="B7" s="83">
        <v>125</v>
      </c>
      <c r="C7" s="84">
        <v>35</v>
      </c>
      <c r="D7" s="83">
        <v>90</v>
      </c>
      <c r="E7" s="111">
        <f t="shared" si="0"/>
        <v>0.72</v>
      </c>
      <c r="F7" s="93"/>
      <c r="G7" s="93"/>
      <c r="H7" s="93"/>
    </row>
    <row r="8" spans="1:8" ht="13.5" customHeight="1">
      <c r="A8" s="161" t="s">
        <v>12</v>
      </c>
      <c r="B8" s="83">
        <v>149</v>
      </c>
      <c r="C8" s="84">
        <v>87</v>
      </c>
      <c r="D8" s="83">
        <v>62</v>
      </c>
      <c r="E8" s="111">
        <f t="shared" si="0"/>
        <v>0.41610738255033558</v>
      </c>
      <c r="F8" s="93"/>
      <c r="G8" s="93"/>
      <c r="H8" s="93"/>
    </row>
    <row r="9" spans="1:8" ht="13.5" customHeight="1">
      <c r="A9" s="161" t="s">
        <v>13</v>
      </c>
      <c r="B9" s="83">
        <v>140</v>
      </c>
      <c r="C9" s="84">
        <v>41</v>
      </c>
      <c r="D9" s="83">
        <v>99</v>
      </c>
      <c r="E9" s="111">
        <f t="shared" si="0"/>
        <v>0.70714285714285718</v>
      </c>
      <c r="F9" s="93"/>
      <c r="G9" s="93"/>
      <c r="H9" s="93"/>
    </row>
    <row r="10" spans="1:8" ht="13.5" customHeight="1">
      <c r="A10" s="161" t="s">
        <v>14</v>
      </c>
      <c r="B10" s="83">
        <v>66</v>
      </c>
      <c r="C10" s="84">
        <v>34</v>
      </c>
      <c r="D10" s="83">
        <v>32</v>
      </c>
      <c r="E10" s="111">
        <f t="shared" si="0"/>
        <v>0.48484848484848486</v>
      </c>
      <c r="F10" s="93"/>
      <c r="G10" s="93"/>
      <c r="H10" s="93"/>
    </row>
    <row r="11" spans="1:8" ht="13.5" customHeight="1">
      <c r="A11" s="161" t="s">
        <v>15</v>
      </c>
      <c r="B11" s="83">
        <v>9</v>
      </c>
      <c r="C11" s="84">
        <v>4</v>
      </c>
      <c r="D11" s="83">
        <v>5</v>
      </c>
      <c r="E11" s="111">
        <f t="shared" si="0"/>
        <v>0.55555555555555558</v>
      </c>
      <c r="F11" s="93"/>
      <c r="G11" s="93"/>
      <c r="H11" s="93"/>
    </row>
    <row r="12" spans="1:8" ht="13.5" customHeight="1">
      <c r="A12" s="161" t="s">
        <v>16</v>
      </c>
      <c r="B12" s="83">
        <v>26</v>
      </c>
      <c r="C12" s="84">
        <v>0</v>
      </c>
      <c r="D12" s="83">
        <v>26</v>
      </c>
      <c r="E12" s="111">
        <f t="shared" si="0"/>
        <v>1</v>
      </c>
      <c r="F12" s="93"/>
      <c r="G12" s="93"/>
      <c r="H12" s="93"/>
    </row>
    <row r="13" spans="1:8" ht="13.5" customHeight="1">
      <c r="A13" s="161" t="s">
        <v>17</v>
      </c>
      <c r="B13" s="83">
        <v>66</v>
      </c>
      <c r="C13" s="84">
        <v>31</v>
      </c>
      <c r="D13" s="83">
        <v>35</v>
      </c>
      <c r="E13" s="111">
        <f t="shared" si="0"/>
        <v>0.53030303030303028</v>
      </c>
      <c r="F13" s="93"/>
      <c r="G13" s="93"/>
      <c r="H13" s="93"/>
    </row>
    <row r="14" spans="1:8" ht="13.5" customHeight="1">
      <c r="A14" s="161" t="s">
        <v>18</v>
      </c>
      <c r="B14" s="83">
        <v>35</v>
      </c>
      <c r="C14" s="84">
        <v>18</v>
      </c>
      <c r="D14" s="83">
        <v>17</v>
      </c>
      <c r="E14" s="111">
        <f t="shared" si="0"/>
        <v>0.48571428571428571</v>
      </c>
      <c r="F14" s="93"/>
      <c r="G14" s="93"/>
      <c r="H14" s="93"/>
    </row>
    <row r="15" spans="1:8" ht="13.5" customHeight="1">
      <c r="A15" s="161" t="s">
        <v>19</v>
      </c>
      <c r="B15" s="83">
        <v>140</v>
      </c>
      <c r="C15" s="83">
        <v>74</v>
      </c>
      <c r="D15" s="83">
        <v>66</v>
      </c>
      <c r="E15" s="111">
        <f t="shared" si="0"/>
        <v>0.47142857142857142</v>
      </c>
      <c r="F15" s="93"/>
      <c r="G15" s="93"/>
      <c r="H15" s="93"/>
    </row>
    <row r="16" spans="1:8" ht="13.5" customHeight="1">
      <c r="A16" s="161" t="s">
        <v>20</v>
      </c>
      <c r="B16" s="83">
        <v>110</v>
      </c>
      <c r="C16" s="83">
        <v>27</v>
      </c>
      <c r="D16" s="83">
        <v>83</v>
      </c>
      <c r="E16" s="111">
        <f t="shared" si="0"/>
        <v>0.75454545454545452</v>
      </c>
      <c r="F16" s="93"/>
      <c r="G16" s="93"/>
      <c r="H16" s="93"/>
    </row>
    <row r="17" spans="1:8" ht="13.5" customHeight="1">
      <c r="A17" s="161" t="s">
        <v>21</v>
      </c>
      <c r="B17" s="83">
        <v>35</v>
      </c>
      <c r="C17" s="83">
        <v>23</v>
      </c>
      <c r="D17" s="83">
        <v>12</v>
      </c>
      <c r="E17" s="111">
        <f t="shared" si="0"/>
        <v>0.34285714285714286</v>
      </c>
      <c r="F17" s="93"/>
      <c r="G17" s="93"/>
      <c r="H17" s="93"/>
    </row>
    <row r="18" spans="1:8" ht="13.5" customHeight="1">
      <c r="A18" s="161" t="s">
        <v>22</v>
      </c>
      <c r="B18" s="83">
        <v>14</v>
      </c>
      <c r="C18" s="83">
        <v>8</v>
      </c>
      <c r="D18" s="83">
        <v>6</v>
      </c>
      <c r="E18" s="111">
        <f t="shared" si="0"/>
        <v>0.42857142857142855</v>
      </c>
      <c r="F18" s="93"/>
      <c r="G18" s="93"/>
      <c r="H18" s="93"/>
    </row>
    <row r="19" spans="1:8" ht="13.5" customHeight="1">
      <c r="A19" s="161" t="s">
        <v>23</v>
      </c>
      <c r="B19" s="83">
        <v>104</v>
      </c>
      <c r="C19" s="83">
        <v>67</v>
      </c>
      <c r="D19" s="83">
        <v>37</v>
      </c>
      <c r="E19" s="111">
        <f t="shared" si="0"/>
        <v>0.35576923076923078</v>
      </c>
      <c r="F19" s="93"/>
      <c r="G19" s="93"/>
      <c r="H19" s="93"/>
    </row>
    <row r="20" spans="1:8" ht="13.5" customHeight="1">
      <c r="A20" s="161" t="s">
        <v>24</v>
      </c>
      <c r="B20" s="83">
        <v>17</v>
      </c>
      <c r="C20" s="83">
        <v>7</v>
      </c>
      <c r="D20" s="83">
        <v>10</v>
      </c>
      <c r="E20" s="111">
        <f t="shared" si="0"/>
        <v>0.58823529411764708</v>
      </c>
      <c r="F20" s="93"/>
      <c r="G20" s="93"/>
      <c r="H20" s="93"/>
    </row>
    <row r="21" spans="1:8" ht="13.5" customHeight="1">
      <c r="A21" s="161" t="s">
        <v>25</v>
      </c>
      <c r="B21" s="83">
        <v>57</v>
      </c>
      <c r="C21" s="83">
        <v>38</v>
      </c>
      <c r="D21" s="83">
        <v>19</v>
      </c>
      <c r="E21" s="111">
        <f t="shared" si="0"/>
        <v>0.33333333333333331</v>
      </c>
      <c r="F21" s="93"/>
      <c r="G21" s="93"/>
      <c r="H21" s="93"/>
    </row>
    <row r="22" spans="1:8" ht="13.5" customHeight="1">
      <c r="A22" s="161" t="s">
        <v>26</v>
      </c>
      <c r="B22" s="83">
        <v>45</v>
      </c>
      <c r="C22" s="83">
        <v>13</v>
      </c>
      <c r="D22" s="83">
        <v>32</v>
      </c>
      <c r="E22" s="111">
        <f t="shared" si="0"/>
        <v>0.71111111111111114</v>
      </c>
      <c r="F22" s="93"/>
      <c r="G22" s="93"/>
      <c r="H22" s="93"/>
    </row>
    <row r="23" spans="1:8" ht="13.5" customHeight="1">
      <c r="A23" s="161" t="s">
        <v>27</v>
      </c>
      <c r="B23" s="83">
        <v>0</v>
      </c>
      <c r="C23" s="83">
        <v>0</v>
      </c>
      <c r="D23" s="83">
        <v>0</v>
      </c>
      <c r="E23" s="111">
        <v>0</v>
      </c>
      <c r="F23" s="93"/>
      <c r="G23" s="93"/>
      <c r="H23" s="93"/>
    </row>
    <row r="24" spans="1:8" ht="13.5" customHeight="1">
      <c r="A24" s="161" t="s">
        <v>28</v>
      </c>
      <c r="B24" s="83">
        <v>30</v>
      </c>
      <c r="C24" s="83">
        <v>22</v>
      </c>
      <c r="D24" s="83">
        <v>8</v>
      </c>
      <c r="E24" s="111">
        <f t="shared" si="0"/>
        <v>0.26666666666666666</v>
      </c>
      <c r="F24" s="93"/>
      <c r="G24" s="93"/>
      <c r="H24" s="93"/>
    </row>
    <row r="25" spans="1:8" ht="13.5" customHeight="1">
      <c r="A25" s="161" t="s">
        <v>29</v>
      </c>
      <c r="B25" s="83">
        <v>7</v>
      </c>
      <c r="C25" s="83">
        <v>7</v>
      </c>
      <c r="D25" s="83">
        <v>0</v>
      </c>
      <c r="E25" s="111">
        <f t="shared" si="0"/>
        <v>0</v>
      </c>
      <c r="F25" s="93"/>
      <c r="G25" s="93"/>
      <c r="H25" s="93"/>
    </row>
    <row r="26" spans="1:8" ht="13.5" customHeight="1">
      <c r="A26" s="85" t="s">
        <v>30</v>
      </c>
      <c r="B26" s="86"/>
      <c r="C26" s="86"/>
      <c r="D26" s="86"/>
      <c r="E26" s="86"/>
      <c r="F26" s="93"/>
      <c r="G26" s="93"/>
      <c r="H26" s="93"/>
    </row>
    <row r="27" spans="1:8" ht="13.5" customHeight="1">
      <c r="A27" s="85" t="s">
        <v>383</v>
      </c>
      <c r="B27" s="86"/>
      <c r="C27" s="87"/>
      <c r="D27" s="87"/>
      <c r="E27" s="87"/>
      <c r="F27" s="93"/>
      <c r="G27" s="93"/>
      <c r="H27" s="93"/>
    </row>
    <row r="28" spans="1:8" ht="13.5" customHeight="1">
      <c r="A28" s="67" t="s">
        <v>321</v>
      </c>
      <c r="B28" s="93"/>
      <c r="C28" s="93"/>
      <c r="D28" s="93"/>
      <c r="E28" s="93"/>
      <c r="F28" s="93"/>
      <c r="G28" s="93"/>
      <c r="H28" s="93"/>
    </row>
    <row r="29" spans="1:8" ht="13.5" customHeight="1">
      <c r="A29" s="85" t="s">
        <v>385</v>
      </c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6" customWidth="1"/>
    <col min="2" max="256" width="10.85546875" style="6" customWidth="1"/>
    <col min="257" max="16384" width="10.85546875" style="7"/>
  </cols>
  <sheetData>
    <row r="1" spans="1:7" ht="13.5" customHeight="1">
      <c r="A1" s="77" t="s">
        <v>790</v>
      </c>
      <c r="B1" s="78"/>
      <c r="C1" s="78"/>
      <c r="D1" s="78"/>
      <c r="E1" s="78"/>
      <c r="F1" s="93"/>
      <c r="G1" s="93"/>
    </row>
    <row r="2" spans="1:7" ht="13.5" customHeight="1">
      <c r="A2" s="80" t="s">
        <v>791</v>
      </c>
      <c r="B2" s="78"/>
      <c r="C2" s="78"/>
      <c r="D2" s="78"/>
      <c r="E2" s="78"/>
      <c r="F2" s="93"/>
      <c r="G2" s="93"/>
    </row>
    <row r="3" spans="1:7" ht="13.5" customHeight="1">
      <c r="A3" s="78"/>
      <c r="B3" s="78"/>
      <c r="C3" s="78"/>
      <c r="D3" s="78"/>
      <c r="E3" s="78"/>
      <c r="F3" s="93"/>
      <c r="G3" s="93"/>
    </row>
    <row r="4" spans="1:7" ht="19.5" customHeight="1">
      <c r="A4" s="81"/>
      <c r="B4" s="235" t="s">
        <v>2</v>
      </c>
      <c r="C4" s="235" t="s">
        <v>3</v>
      </c>
      <c r="D4" s="235" t="s">
        <v>5</v>
      </c>
      <c r="E4" s="235" t="s">
        <v>40</v>
      </c>
      <c r="F4" s="93"/>
      <c r="G4" s="93"/>
    </row>
    <row r="5" spans="1:7" ht="19.5" customHeight="1">
      <c r="A5" s="81"/>
      <c r="B5" s="235" t="s">
        <v>2</v>
      </c>
      <c r="C5" s="235" t="s">
        <v>375</v>
      </c>
      <c r="D5" s="235" t="s">
        <v>374</v>
      </c>
      <c r="E5" s="235" t="s">
        <v>378</v>
      </c>
      <c r="F5" s="93"/>
      <c r="G5" s="93"/>
    </row>
    <row r="6" spans="1:7" ht="13.5" customHeight="1">
      <c r="A6" s="77" t="s">
        <v>10</v>
      </c>
      <c r="B6" s="82">
        <v>14474</v>
      </c>
      <c r="C6" s="82">
        <v>6664</v>
      </c>
      <c r="D6" s="82">
        <v>7810</v>
      </c>
      <c r="E6" s="112">
        <f t="shared" ref="E6:E25" si="0">D6/B6</f>
        <v>0.53958822716595278</v>
      </c>
      <c r="F6" s="93"/>
      <c r="G6" s="93"/>
    </row>
    <row r="7" spans="1:7" ht="13.5" customHeight="1">
      <c r="A7" s="161" t="s">
        <v>11</v>
      </c>
      <c r="B7" s="83">
        <v>722</v>
      </c>
      <c r="C7" s="84">
        <v>340</v>
      </c>
      <c r="D7" s="83">
        <v>382</v>
      </c>
      <c r="E7" s="111">
        <f t="shared" si="0"/>
        <v>0.52908587257617734</v>
      </c>
      <c r="F7" s="93"/>
      <c r="G7" s="93"/>
    </row>
    <row r="8" spans="1:7" ht="13.5" customHeight="1">
      <c r="A8" s="161" t="s">
        <v>12</v>
      </c>
      <c r="B8" s="83">
        <v>1499</v>
      </c>
      <c r="C8" s="84">
        <v>901</v>
      </c>
      <c r="D8" s="83">
        <v>598</v>
      </c>
      <c r="E8" s="111">
        <f t="shared" si="0"/>
        <v>0.39893262174783189</v>
      </c>
      <c r="F8" s="93"/>
      <c r="G8" s="93"/>
    </row>
    <row r="9" spans="1:7" ht="13.5" customHeight="1">
      <c r="A9" s="161" t="s">
        <v>13</v>
      </c>
      <c r="B9" s="83">
        <v>2020</v>
      </c>
      <c r="C9" s="84">
        <v>1019</v>
      </c>
      <c r="D9" s="83">
        <v>1001</v>
      </c>
      <c r="E9" s="111">
        <f t="shared" si="0"/>
        <v>0.49554455445544554</v>
      </c>
      <c r="F9" s="93"/>
      <c r="G9" s="93"/>
    </row>
    <row r="10" spans="1:7" ht="13.5" customHeight="1">
      <c r="A10" s="161" t="s">
        <v>14</v>
      </c>
      <c r="B10" s="83">
        <v>1322</v>
      </c>
      <c r="C10" s="84">
        <v>704</v>
      </c>
      <c r="D10" s="83">
        <v>618</v>
      </c>
      <c r="E10" s="111">
        <f t="shared" si="0"/>
        <v>0.46747352496217853</v>
      </c>
      <c r="F10" s="93"/>
      <c r="G10" s="93"/>
    </row>
    <row r="11" spans="1:7" ht="13.5" customHeight="1">
      <c r="A11" s="161" t="s">
        <v>15</v>
      </c>
      <c r="B11" s="83">
        <v>654</v>
      </c>
      <c r="C11" s="84">
        <v>275</v>
      </c>
      <c r="D11" s="83">
        <v>379</v>
      </c>
      <c r="E11" s="111">
        <f t="shared" si="0"/>
        <v>0.57951070336391441</v>
      </c>
      <c r="F11" s="93"/>
      <c r="G11" s="93"/>
    </row>
    <row r="12" spans="1:7" ht="13.5" customHeight="1">
      <c r="A12" s="161" t="s">
        <v>16</v>
      </c>
      <c r="B12" s="83">
        <v>465</v>
      </c>
      <c r="C12" s="84">
        <v>150</v>
      </c>
      <c r="D12" s="83">
        <v>315</v>
      </c>
      <c r="E12" s="111">
        <f t="shared" si="0"/>
        <v>0.67741935483870963</v>
      </c>
      <c r="F12" s="93"/>
      <c r="G12" s="93"/>
    </row>
    <row r="13" spans="1:7" ht="13.5" customHeight="1">
      <c r="A13" s="161" t="s">
        <v>17</v>
      </c>
      <c r="B13" s="83">
        <v>2617</v>
      </c>
      <c r="C13" s="84">
        <v>848</v>
      </c>
      <c r="D13" s="83">
        <v>1769</v>
      </c>
      <c r="E13" s="111">
        <f t="shared" si="0"/>
        <v>0.67596484524264422</v>
      </c>
      <c r="F13" s="93"/>
      <c r="G13" s="93"/>
    </row>
    <row r="14" spans="1:7" ht="13.5" customHeight="1">
      <c r="A14" s="161" t="s">
        <v>18</v>
      </c>
      <c r="B14" s="83">
        <v>127</v>
      </c>
      <c r="C14" s="84">
        <v>116</v>
      </c>
      <c r="D14" s="83">
        <v>11</v>
      </c>
      <c r="E14" s="111">
        <f t="shared" si="0"/>
        <v>8.6614173228346455E-2</v>
      </c>
      <c r="F14" s="93"/>
      <c r="G14" s="93"/>
    </row>
    <row r="15" spans="1:7" ht="13.5" customHeight="1">
      <c r="A15" s="161" t="s">
        <v>19</v>
      </c>
      <c r="B15" s="83">
        <v>1474</v>
      </c>
      <c r="C15" s="84">
        <v>521</v>
      </c>
      <c r="D15" s="83">
        <v>953</v>
      </c>
      <c r="E15" s="111">
        <f t="shared" si="0"/>
        <v>0.64654002713704206</v>
      </c>
      <c r="F15" s="93"/>
      <c r="G15" s="93"/>
    </row>
    <row r="16" spans="1:7" ht="13.5" customHeight="1">
      <c r="A16" s="161" t="s">
        <v>20</v>
      </c>
      <c r="B16" s="83">
        <v>1739</v>
      </c>
      <c r="C16" s="84">
        <v>587</v>
      </c>
      <c r="D16" s="83">
        <v>1152</v>
      </c>
      <c r="E16" s="111">
        <f t="shared" si="0"/>
        <v>0.66244968372627944</v>
      </c>
      <c r="F16" s="93"/>
      <c r="G16" s="93"/>
    </row>
    <row r="17" spans="1:7" ht="13.5" customHeight="1">
      <c r="A17" s="161" t="s">
        <v>21</v>
      </c>
      <c r="B17" s="83">
        <v>259</v>
      </c>
      <c r="C17" s="84">
        <v>182</v>
      </c>
      <c r="D17" s="83">
        <v>77</v>
      </c>
      <c r="E17" s="111">
        <f t="shared" si="0"/>
        <v>0.29729729729729731</v>
      </c>
      <c r="F17" s="93"/>
      <c r="G17" s="93"/>
    </row>
    <row r="18" spans="1:7" ht="13.5" customHeight="1">
      <c r="A18" s="161" t="s">
        <v>22</v>
      </c>
      <c r="B18" s="83">
        <v>296</v>
      </c>
      <c r="C18" s="84">
        <v>131</v>
      </c>
      <c r="D18" s="83">
        <v>165</v>
      </c>
      <c r="E18" s="111">
        <f t="shared" si="0"/>
        <v>0.55743243243243246</v>
      </c>
      <c r="F18" s="93"/>
      <c r="G18" s="93"/>
    </row>
    <row r="19" spans="1:7" ht="13.5" customHeight="1">
      <c r="A19" s="161" t="s">
        <v>23</v>
      </c>
      <c r="B19" s="83">
        <v>349</v>
      </c>
      <c r="C19" s="84">
        <v>215</v>
      </c>
      <c r="D19" s="83">
        <v>134</v>
      </c>
      <c r="E19" s="111">
        <f t="shared" si="0"/>
        <v>0.38395415472779371</v>
      </c>
      <c r="F19" s="93"/>
      <c r="G19" s="93"/>
    </row>
    <row r="20" spans="1:7" ht="13.5" customHeight="1">
      <c r="A20" s="161" t="s">
        <v>24</v>
      </c>
      <c r="B20" s="83">
        <v>344</v>
      </c>
      <c r="C20" s="84">
        <v>206</v>
      </c>
      <c r="D20" s="83">
        <v>138</v>
      </c>
      <c r="E20" s="111">
        <f t="shared" si="0"/>
        <v>0.40116279069767441</v>
      </c>
      <c r="F20" s="93"/>
      <c r="G20" s="93"/>
    </row>
    <row r="21" spans="1:7" ht="13.5" customHeight="1">
      <c r="A21" s="161" t="s">
        <v>25</v>
      </c>
      <c r="B21" s="83">
        <v>345</v>
      </c>
      <c r="C21" s="84">
        <v>322</v>
      </c>
      <c r="D21" s="83">
        <v>23</v>
      </c>
      <c r="E21" s="111">
        <f t="shared" si="0"/>
        <v>6.6666666666666666E-2</v>
      </c>
      <c r="F21" s="93"/>
      <c r="G21" s="93"/>
    </row>
    <row r="22" spans="1:7" ht="13.5" customHeight="1">
      <c r="A22" s="161" t="s">
        <v>26</v>
      </c>
      <c r="B22" s="83">
        <v>51</v>
      </c>
      <c r="C22" s="84">
        <v>33</v>
      </c>
      <c r="D22" s="83">
        <v>18</v>
      </c>
      <c r="E22" s="111">
        <f t="shared" si="0"/>
        <v>0.35294117647058826</v>
      </c>
      <c r="F22" s="93"/>
      <c r="G22" s="93"/>
    </row>
    <row r="23" spans="1:7" ht="13.5" customHeight="1">
      <c r="A23" s="161" t="s">
        <v>27</v>
      </c>
      <c r="B23" s="83">
        <v>0</v>
      </c>
      <c r="C23" s="84">
        <v>0</v>
      </c>
      <c r="D23" s="83">
        <v>0</v>
      </c>
      <c r="E23" s="111">
        <v>0</v>
      </c>
      <c r="F23" s="93"/>
      <c r="G23" s="93"/>
    </row>
    <row r="24" spans="1:7" ht="13.5" customHeight="1">
      <c r="A24" s="161" t="s">
        <v>28</v>
      </c>
      <c r="B24" s="96">
        <v>147</v>
      </c>
      <c r="C24" s="96">
        <v>90</v>
      </c>
      <c r="D24" s="83">
        <v>57</v>
      </c>
      <c r="E24" s="111">
        <f t="shared" si="0"/>
        <v>0.38775510204081631</v>
      </c>
      <c r="F24" s="93"/>
      <c r="G24" s="93"/>
    </row>
    <row r="25" spans="1:7" ht="13.5" customHeight="1">
      <c r="A25" s="161" t="s">
        <v>29</v>
      </c>
      <c r="B25" s="83">
        <v>44</v>
      </c>
      <c r="C25" s="84">
        <v>24</v>
      </c>
      <c r="D25" s="83">
        <v>20</v>
      </c>
      <c r="E25" s="111">
        <f t="shared" si="0"/>
        <v>0.45454545454545453</v>
      </c>
      <c r="F25" s="93"/>
      <c r="G25" s="93"/>
    </row>
    <row r="26" spans="1:7" ht="13.5" customHeight="1">
      <c r="A26" s="85" t="s">
        <v>30</v>
      </c>
      <c r="B26" s="86"/>
      <c r="C26" s="86"/>
      <c r="D26" s="86"/>
      <c r="E26" s="86"/>
      <c r="F26" s="93"/>
      <c r="G26" s="93"/>
    </row>
    <row r="27" spans="1:7" ht="13.5" customHeight="1">
      <c r="A27" s="85" t="s">
        <v>383</v>
      </c>
      <c r="B27" s="86"/>
      <c r="C27" s="87"/>
      <c r="D27" s="87"/>
      <c r="E27" s="87"/>
      <c r="F27" s="93"/>
      <c r="G27" s="93"/>
    </row>
    <row r="28" spans="1:7" ht="13.5" customHeight="1">
      <c r="A28" s="67" t="s">
        <v>321</v>
      </c>
      <c r="B28" s="93"/>
      <c r="C28" s="93"/>
      <c r="D28" s="93"/>
      <c r="E28" s="93"/>
      <c r="F28" s="93"/>
      <c r="G28" s="93"/>
    </row>
    <row r="29" spans="1:7" ht="13.5" customHeight="1">
      <c r="A29" s="85" t="s">
        <v>385</v>
      </c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6" customWidth="1"/>
    <col min="2" max="256" width="10.85546875" style="6" customWidth="1"/>
    <col min="257" max="16384" width="10.85546875" style="7"/>
  </cols>
  <sheetData>
    <row r="1" spans="1:6" ht="13.5" customHeight="1">
      <c r="A1" s="77" t="s">
        <v>812</v>
      </c>
      <c r="B1" s="78"/>
      <c r="C1" s="78"/>
      <c r="D1" s="78"/>
      <c r="E1" s="78"/>
      <c r="F1" s="93"/>
    </row>
    <row r="2" spans="1:6" ht="13.5" customHeight="1">
      <c r="A2" s="80" t="s">
        <v>813</v>
      </c>
      <c r="B2" s="78"/>
      <c r="C2" s="78"/>
      <c r="D2" s="78"/>
      <c r="E2" s="78"/>
      <c r="F2" s="93"/>
    </row>
    <row r="3" spans="1:6" ht="13.5" customHeight="1">
      <c r="A3" s="78"/>
      <c r="B3" s="78"/>
      <c r="C3" s="78"/>
      <c r="D3" s="78"/>
      <c r="E3" s="78"/>
      <c r="F3" s="93"/>
    </row>
    <row r="4" spans="1:6" ht="19.5" customHeight="1">
      <c r="A4" s="81"/>
      <c r="B4" s="235" t="s">
        <v>2</v>
      </c>
      <c r="C4" s="235" t="s">
        <v>3</v>
      </c>
      <c r="D4" s="235" t="s">
        <v>5</v>
      </c>
      <c r="E4" s="235" t="s">
        <v>40</v>
      </c>
      <c r="F4" s="93"/>
    </row>
    <row r="5" spans="1:6" ht="19.5" customHeight="1">
      <c r="A5" s="81"/>
      <c r="B5" s="235" t="s">
        <v>2</v>
      </c>
      <c r="C5" s="235" t="s">
        <v>375</v>
      </c>
      <c r="D5" s="235" t="s">
        <v>374</v>
      </c>
      <c r="E5" s="235" t="s">
        <v>378</v>
      </c>
      <c r="F5" s="93"/>
    </row>
    <row r="6" spans="1:6" ht="13.5" customHeight="1">
      <c r="A6" s="77" t="s">
        <v>10</v>
      </c>
      <c r="B6" s="82">
        <v>15225</v>
      </c>
      <c r="C6" s="82">
        <v>7123</v>
      </c>
      <c r="D6" s="82">
        <v>8102</v>
      </c>
      <c r="E6" s="112">
        <f t="shared" ref="E6:E25" si="0">D6/B6</f>
        <v>0.53215106732348116</v>
      </c>
      <c r="F6" s="93"/>
    </row>
    <row r="7" spans="1:6" ht="13.5" customHeight="1">
      <c r="A7" s="161" t="s">
        <v>11</v>
      </c>
      <c r="B7" s="83">
        <v>842</v>
      </c>
      <c r="C7" s="84">
        <v>392</v>
      </c>
      <c r="D7" s="83">
        <v>450</v>
      </c>
      <c r="E7" s="111">
        <f t="shared" si="0"/>
        <v>0.53444180522565321</v>
      </c>
      <c r="F7" s="93"/>
    </row>
    <row r="8" spans="1:6" ht="13.5" customHeight="1">
      <c r="A8" s="161" t="s">
        <v>12</v>
      </c>
      <c r="B8" s="83">
        <v>1563</v>
      </c>
      <c r="C8" s="84">
        <v>898</v>
      </c>
      <c r="D8" s="83">
        <v>665</v>
      </c>
      <c r="E8" s="111">
        <f t="shared" si="0"/>
        <v>0.42546385156749839</v>
      </c>
      <c r="F8" s="93"/>
    </row>
    <row r="9" spans="1:6" ht="13.5" customHeight="1">
      <c r="A9" s="161" t="s">
        <v>13</v>
      </c>
      <c r="B9" s="83">
        <v>2239</v>
      </c>
      <c r="C9" s="84">
        <v>1161</v>
      </c>
      <c r="D9" s="83">
        <v>1078</v>
      </c>
      <c r="E9" s="111">
        <f t="shared" si="0"/>
        <v>0.48146493970522553</v>
      </c>
      <c r="F9" s="93"/>
    </row>
    <row r="10" spans="1:6" ht="13.5" customHeight="1">
      <c r="A10" s="161" t="s">
        <v>14</v>
      </c>
      <c r="B10" s="83">
        <v>1323</v>
      </c>
      <c r="C10" s="84">
        <v>702</v>
      </c>
      <c r="D10" s="83">
        <v>621</v>
      </c>
      <c r="E10" s="111">
        <f t="shared" si="0"/>
        <v>0.46938775510204084</v>
      </c>
      <c r="F10" s="93"/>
    </row>
    <row r="11" spans="1:6" ht="13.5" customHeight="1">
      <c r="A11" s="161" t="s">
        <v>15</v>
      </c>
      <c r="B11" s="83">
        <v>686</v>
      </c>
      <c r="C11" s="84">
        <v>298</v>
      </c>
      <c r="D11" s="83">
        <v>388</v>
      </c>
      <c r="E11" s="111">
        <f t="shared" si="0"/>
        <v>0.56559766763848396</v>
      </c>
      <c r="F11" s="93"/>
    </row>
    <row r="12" spans="1:6" ht="13.5" customHeight="1">
      <c r="A12" s="161" t="s">
        <v>16</v>
      </c>
      <c r="B12" s="83">
        <v>423</v>
      </c>
      <c r="C12" s="84">
        <v>150</v>
      </c>
      <c r="D12" s="83">
        <v>273</v>
      </c>
      <c r="E12" s="111">
        <f t="shared" si="0"/>
        <v>0.64539007092198586</v>
      </c>
      <c r="F12" s="93"/>
    </row>
    <row r="13" spans="1:6" ht="13.5" customHeight="1">
      <c r="A13" s="161" t="s">
        <v>17</v>
      </c>
      <c r="B13" s="83">
        <v>2623</v>
      </c>
      <c r="C13" s="84">
        <v>844</v>
      </c>
      <c r="D13" s="83">
        <v>1779</v>
      </c>
      <c r="E13" s="111">
        <f t="shared" si="0"/>
        <v>0.67823103316812805</v>
      </c>
      <c r="F13" s="93"/>
    </row>
    <row r="14" spans="1:6" ht="13.5" customHeight="1">
      <c r="A14" s="161" t="s">
        <v>18</v>
      </c>
      <c r="B14" s="83">
        <v>134</v>
      </c>
      <c r="C14" s="84">
        <v>123</v>
      </c>
      <c r="D14" s="83">
        <v>11</v>
      </c>
      <c r="E14" s="111">
        <f t="shared" si="0"/>
        <v>8.2089552238805971E-2</v>
      </c>
      <c r="F14" s="93"/>
    </row>
    <row r="15" spans="1:6" ht="13.5" customHeight="1">
      <c r="A15" s="161" t="s">
        <v>19</v>
      </c>
      <c r="B15" s="83">
        <v>1461</v>
      </c>
      <c r="C15" s="84">
        <v>521</v>
      </c>
      <c r="D15" s="83">
        <v>940</v>
      </c>
      <c r="E15" s="111">
        <f t="shared" si="0"/>
        <v>0.64339493497604383</v>
      </c>
      <c r="F15" s="93"/>
    </row>
    <row r="16" spans="1:6" ht="13.5" customHeight="1">
      <c r="A16" s="161" t="s">
        <v>20</v>
      </c>
      <c r="B16" s="83">
        <v>1833</v>
      </c>
      <c r="C16" s="84">
        <v>626</v>
      </c>
      <c r="D16" s="83">
        <v>1207</v>
      </c>
      <c r="E16" s="111">
        <f t="shared" si="0"/>
        <v>0.6584833606110202</v>
      </c>
      <c r="F16" s="93"/>
    </row>
    <row r="17" spans="1:7" ht="13.5" customHeight="1">
      <c r="A17" s="161" t="s">
        <v>21</v>
      </c>
      <c r="B17" s="83">
        <v>172</v>
      </c>
      <c r="C17" s="84">
        <v>118</v>
      </c>
      <c r="D17" s="83">
        <v>54</v>
      </c>
      <c r="E17" s="111">
        <f t="shared" si="0"/>
        <v>0.31395348837209303</v>
      </c>
      <c r="F17" s="93"/>
    </row>
    <row r="18" spans="1:7" ht="13.5" customHeight="1">
      <c r="A18" s="161" t="s">
        <v>22</v>
      </c>
      <c r="B18" s="83">
        <v>301</v>
      </c>
      <c r="C18" s="84">
        <v>132</v>
      </c>
      <c r="D18" s="83">
        <v>169</v>
      </c>
      <c r="E18" s="111">
        <f t="shared" si="0"/>
        <v>0.56146179401993357</v>
      </c>
      <c r="F18" s="93"/>
    </row>
    <row r="19" spans="1:7" ht="13.5" customHeight="1">
      <c r="A19" s="161" t="s">
        <v>23</v>
      </c>
      <c r="B19" s="83">
        <v>635</v>
      </c>
      <c r="C19" s="84">
        <v>430</v>
      </c>
      <c r="D19" s="83">
        <v>205</v>
      </c>
      <c r="E19" s="111">
        <f t="shared" si="0"/>
        <v>0.32283464566929132</v>
      </c>
      <c r="F19" s="93"/>
    </row>
    <row r="20" spans="1:7" ht="13.5" customHeight="1">
      <c r="A20" s="161" t="s">
        <v>24</v>
      </c>
      <c r="B20" s="83">
        <v>392</v>
      </c>
      <c r="C20" s="84">
        <v>242</v>
      </c>
      <c r="D20" s="83">
        <v>150</v>
      </c>
      <c r="E20" s="111">
        <f t="shared" si="0"/>
        <v>0.38265306122448978</v>
      </c>
      <c r="F20" s="93"/>
    </row>
    <row r="21" spans="1:7" ht="13.5" customHeight="1">
      <c r="A21" s="161" t="s">
        <v>25</v>
      </c>
      <c r="B21" s="83">
        <v>366</v>
      </c>
      <c r="C21" s="84">
        <v>345</v>
      </c>
      <c r="D21" s="83">
        <v>21</v>
      </c>
      <c r="E21" s="111">
        <f t="shared" si="0"/>
        <v>5.737704918032787E-2</v>
      </c>
      <c r="F21" s="93"/>
    </row>
    <row r="22" spans="1:7" ht="13.5" customHeight="1">
      <c r="A22" s="161" t="s">
        <v>26</v>
      </c>
      <c r="B22" s="83">
        <v>49</v>
      </c>
      <c r="C22" s="84">
        <v>32</v>
      </c>
      <c r="D22" s="83">
        <v>17</v>
      </c>
      <c r="E22" s="111">
        <f t="shared" si="0"/>
        <v>0.34693877551020408</v>
      </c>
      <c r="F22" s="93"/>
    </row>
    <row r="23" spans="1:7" ht="13.5" customHeight="1">
      <c r="A23" s="161" t="s">
        <v>27</v>
      </c>
      <c r="B23" s="83">
        <v>0</v>
      </c>
      <c r="C23" s="84">
        <v>0</v>
      </c>
      <c r="D23" s="83">
        <v>0</v>
      </c>
      <c r="E23" s="111">
        <v>0</v>
      </c>
      <c r="F23" s="93"/>
    </row>
    <row r="24" spans="1:7" ht="13.5" customHeight="1">
      <c r="A24" s="161" t="s">
        <v>28</v>
      </c>
      <c r="B24" s="96">
        <v>139</v>
      </c>
      <c r="C24" s="96">
        <v>84</v>
      </c>
      <c r="D24" s="83">
        <v>55</v>
      </c>
      <c r="E24" s="111">
        <f t="shared" si="0"/>
        <v>0.39568345323741005</v>
      </c>
      <c r="F24" s="93"/>
    </row>
    <row r="25" spans="1:7" ht="13.5" customHeight="1">
      <c r="A25" s="161" t="s">
        <v>29</v>
      </c>
      <c r="B25" s="83">
        <v>44</v>
      </c>
      <c r="C25" s="84">
        <v>25</v>
      </c>
      <c r="D25" s="83">
        <v>19</v>
      </c>
      <c r="E25" s="111">
        <f t="shared" si="0"/>
        <v>0.43181818181818182</v>
      </c>
      <c r="F25" s="93"/>
    </row>
    <row r="26" spans="1:7" ht="13.5" customHeight="1">
      <c r="A26" s="85" t="s">
        <v>30</v>
      </c>
      <c r="B26" s="86"/>
      <c r="C26" s="86"/>
      <c r="D26" s="86"/>
      <c r="E26" s="86"/>
      <c r="F26" s="93"/>
      <c r="G26" s="93"/>
    </row>
    <row r="27" spans="1:7" ht="13.5" customHeight="1">
      <c r="A27" s="85" t="s">
        <v>383</v>
      </c>
      <c r="B27" s="86"/>
      <c r="C27" s="87"/>
      <c r="D27" s="87"/>
      <c r="E27" s="87"/>
      <c r="F27" s="93"/>
      <c r="G27" s="93"/>
    </row>
    <row r="28" spans="1:7" ht="13.5" customHeight="1">
      <c r="A28" s="67" t="s">
        <v>321</v>
      </c>
      <c r="B28" s="93"/>
      <c r="C28" s="93"/>
      <c r="D28" s="93"/>
      <c r="E28" s="93"/>
      <c r="F28" s="93"/>
      <c r="G28" s="93"/>
    </row>
    <row r="29" spans="1:7" ht="13.5" customHeight="1">
      <c r="A29" s="85" t="s">
        <v>385</v>
      </c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6" customWidth="1"/>
    <col min="2" max="255" width="10.85546875" style="6" customWidth="1"/>
    <col min="256" max="16384" width="10.85546875" style="7"/>
  </cols>
  <sheetData>
    <row r="1" spans="1:6" ht="13.5" customHeight="1">
      <c r="A1" s="77" t="s">
        <v>846</v>
      </c>
      <c r="B1" s="78"/>
      <c r="C1" s="78"/>
      <c r="D1" s="78"/>
      <c r="E1" s="78"/>
      <c r="F1" s="93"/>
    </row>
    <row r="2" spans="1:6" ht="13.5" customHeight="1">
      <c r="A2" s="80" t="s">
        <v>847</v>
      </c>
      <c r="B2" s="78"/>
      <c r="C2" s="78"/>
      <c r="D2" s="78"/>
      <c r="E2" s="78"/>
      <c r="F2" s="93"/>
    </row>
    <row r="3" spans="1:6" ht="13.5" customHeight="1">
      <c r="A3" s="78"/>
      <c r="B3" s="78"/>
      <c r="C3" s="78"/>
      <c r="D3" s="78"/>
      <c r="E3" s="78"/>
      <c r="F3" s="93"/>
    </row>
    <row r="4" spans="1:6" ht="19.5" customHeight="1">
      <c r="A4" s="81"/>
      <c r="B4" s="235" t="s">
        <v>2</v>
      </c>
      <c r="C4" s="235" t="s">
        <v>3</v>
      </c>
      <c r="D4" s="235" t="s">
        <v>5</v>
      </c>
      <c r="E4" s="235" t="s">
        <v>40</v>
      </c>
      <c r="F4" s="93"/>
    </row>
    <row r="5" spans="1:6" ht="19.5" customHeight="1">
      <c r="A5" s="81"/>
      <c r="B5" s="235" t="s">
        <v>2</v>
      </c>
      <c r="C5" s="235" t="s">
        <v>375</v>
      </c>
      <c r="D5" s="235" t="s">
        <v>374</v>
      </c>
      <c r="E5" s="235" t="s">
        <v>378</v>
      </c>
      <c r="F5" s="93"/>
    </row>
    <row r="6" spans="1:6" ht="13.5" customHeight="1">
      <c r="A6" s="77" t="s">
        <v>10</v>
      </c>
      <c r="B6" s="82">
        <v>16037</v>
      </c>
      <c r="C6" s="82">
        <v>7413</v>
      </c>
      <c r="D6" s="82">
        <v>8624</v>
      </c>
      <c r="E6" s="112">
        <f t="shared" ref="E6:E22" si="0">D6/B6</f>
        <v>0.53775643823657793</v>
      </c>
      <c r="F6" s="93"/>
    </row>
    <row r="7" spans="1:6" ht="13.5" customHeight="1">
      <c r="A7" s="161" t="s">
        <v>11</v>
      </c>
      <c r="B7" s="83">
        <v>976</v>
      </c>
      <c r="C7" s="84">
        <v>469</v>
      </c>
      <c r="D7" s="83">
        <v>507</v>
      </c>
      <c r="E7" s="111">
        <f t="shared" si="0"/>
        <v>0.51946721311475408</v>
      </c>
      <c r="F7" s="93"/>
    </row>
    <row r="8" spans="1:6" ht="13.5" customHeight="1">
      <c r="A8" s="161" t="s">
        <v>12</v>
      </c>
      <c r="B8" s="83">
        <v>1602</v>
      </c>
      <c r="C8" s="84">
        <v>884</v>
      </c>
      <c r="D8" s="83">
        <v>718</v>
      </c>
      <c r="E8" s="111">
        <f t="shared" si="0"/>
        <v>0.44818976279650435</v>
      </c>
      <c r="F8" s="93"/>
    </row>
    <row r="9" spans="1:6" ht="13.5" customHeight="1">
      <c r="A9" s="161" t="s">
        <v>13</v>
      </c>
      <c r="B9" s="83">
        <v>2370</v>
      </c>
      <c r="C9" s="84">
        <v>1136</v>
      </c>
      <c r="D9" s="83">
        <v>1234</v>
      </c>
      <c r="E9" s="111">
        <f t="shared" si="0"/>
        <v>0.5206751054852321</v>
      </c>
      <c r="F9" s="93"/>
    </row>
    <row r="10" spans="1:6" ht="13.5" customHeight="1">
      <c r="A10" s="161" t="s">
        <v>14</v>
      </c>
      <c r="B10" s="83">
        <v>1650</v>
      </c>
      <c r="C10" s="84">
        <v>765</v>
      </c>
      <c r="D10" s="83">
        <v>885</v>
      </c>
      <c r="E10" s="111">
        <f t="shared" si="0"/>
        <v>0.53636363636363638</v>
      </c>
      <c r="F10" s="93"/>
    </row>
    <row r="11" spans="1:6" ht="13.5" customHeight="1">
      <c r="A11" s="161" t="s">
        <v>15</v>
      </c>
      <c r="B11" s="83">
        <v>624</v>
      </c>
      <c r="C11" s="84">
        <v>291</v>
      </c>
      <c r="D11" s="83">
        <v>333</v>
      </c>
      <c r="E11" s="111">
        <f t="shared" si="0"/>
        <v>0.53365384615384615</v>
      </c>
      <c r="F11" s="93"/>
    </row>
    <row r="12" spans="1:6" ht="13.5" customHeight="1">
      <c r="A12" s="161" t="s">
        <v>16</v>
      </c>
      <c r="B12" s="83">
        <v>333</v>
      </c>
      <c r="C12" s="84">
        <v>120</v>
      </c>
      <c r="D12" s="83">
        <v>213</v>
      </c>
      <c r="E12" s="111">
        <f t="shared" si="0"/>
        <v>0.63963963963963966</v>
      </c>
      <c r="F12" s="93"/>
    </row>
    <row r="13" spans="1:6" ht="13.5" customHeight="1">
      <c r="A13" s="161" t="s">
        <v>17</v>
      </c>
      <c r="B13" s="83">
        <v>2655</v>
      </c>
      <c r="C13" s="84">
        <v>824</v>
      </c>
      <c r="D13" s="83">
        <v>1831</v>
      </c>
      <c r="E13" s="111">
        <f t="shared" si="0"/>
        <v>0.68964218455743875</v>
      </c>
      <c r="F13" s="93"/>
    </row>
    <row r="14" spans="1:6" ht="13.5" customHeight="1">
      <c r="A14" s="161" t="s">
        <v>18</v>
      </c>
      <c r="B14" s="83">
        <v>393</v>
      </c>
      <c r="C14" s="84">
        <v>207</v>
      </c>
      <c r="D14" s="83">
        <v>186</v>
      </c>
      <c r="E14" s="111">
        <f t="shared" si="0"/>
        <v>0.47328244274809161</v>
      </c>
      <c r="F14" s="93"/>
    </row>
    <row r="15" spans="1:6" ht="13.5" customHeight="1">
      <c r="A15" s="161" t="s">
        <v>19</v>
      </c>
      <c r="B15" s="83">
        <v>1476</v>
      </c>
      <c r="C15" s="84">
        <v>539</v>
      </c>
      <c r="D15" s="83">
        <v>937</v>
      </c>
      <c r="E15" s="111">
        <f t="shared" si="0"/>
        <v>0.63482384823848237</v>
      </c>
      <c r="F15" s="93"/>
    </row>
    <row r="16" spans="1:6" ht="13.5" customHeight="1">
      <c r="A16" s="161" t="s">
        <v>20</v>
      </c>
      <c r="B16" s="83">
        <v>1712</v>
      </c>
      <c r="C16" s="84">
        <v>615</v>
      </c>
      <c r="D16" s="83">
        <v>1097</v>
      </c>
      <c r="E16" s="111">
        <f t="shared" si="0"/>
        <v>0.64077102803738317</v>
      </c>
      <c r="F16" s="93"/>
    </row>
    <row r="17" spans="1:6" ht="13.5" customHeight="1">
      <c r="A17" s="161" t="s">
        <v>21</v>
      </c>
      <c r="B17" s="83">
        <v>213</v>
      </c>
      <c r="C17" s="84">
        <v>149</v>
      </c>
      <c r="D17" s="83">
        <v>64</v>
      </c>
      <c r="E17" s="111">
        <f t="shared" si="0"/>
        <v>0.30046948356807512</v>
      </c>
      <c r="F17" s="93"/>
    </row>
    <row r="18" spans="1:6" ht="13.5" customHeight="1">
      <c r="A18" s="161" t="s">
        <v>22</v>
      </c>
      <c r="B18" s="83">
        <v>302</v>
      </c>
      <c r="C18" s="84">
        <v>133</v>
      </c>
      <c r="D18" s="83">
        <v>169</v>
      </c>
      <c r="E18" s="111">
        <f t="shared" si="0"/>
        <v>0.55960264900662249</v>
      </c>
      <c r="F18" s="93"/>
    </row>
    <row r="19" spans="1:6" ht="13.5" customHeight="1">
      <c r="A19" s="161" t="s">
        <v>23</v>
      </c>
      <c r="B19" s="83">
        <v>732</v>
      </c>
      <c r="C19" s="84">
        <v>522</v>
      </c>
      <c r="D19" s="83">
        <v>210</v>
      </c>
      <c r="E19" s="111">
        <f t="shared" si="0"/>
        <v>0.28688524590163933</v>
      </c>
      <c r="F19" s="93"/>
    </row>
    <row r="20" spans="1:6" ht="13.5" customHeight="1">
      <c r="A20" s="161" t="s">
        <v>24</v>
      </c>
      <c r="B20" s="83">
        <v>419</v>
      </c>
      <c r="C20" s="84">
        <v>264</v>
      </c>
      <c r="D20" s="83">
        <v>155</v>
      </c>
      <c r="E20" s="111">
        <f t="shared" si="0"/>
        <v>0.36992840095465396</v>
      </c>
      <c r="F20" s="93"/>
    </row>
    <row r="21" spans="1:6" ht="13.5" customHeight="1">
      <c r="A21" s="161" t="s">
        <v>25</v>
      </c>
      <c r="B21" s="83">
        <v>379</v>
      </c>
      <c r="C21" s="84">
        <v>361</v>
      </c>
      <c r="D21" s="83">
        <v>18</v>
      </c>
      <c r="E21" s="111">
        <f t="shared" si="0"/>
        <v>4.7493403693931395E-2</v>
      </c>
      <c r="F21" s="93"/>
    </row>
    <row r="22" spans="1:6" ht="13.5" customHeight="1">
      <c r="A22" s="161" t="s">
        <v>26</v>
      </c>
      <c r="B22" s="83">
        <v>42</v>
      </c>
      <c r="C22" s="84">
        <v>30</v>
      </c>
      <c r="D22" s="83">
        <v>12</v>
      </c>
      <c r="E22" s="111">
        <f t="shared" si="0"/>
        <v>0.2857142857142857</v>
      </c>
      <c r="F22" s="93"/>
    </row>
    <row r="23" spans="1:6" ht="13.5" customHeight="1">
      <c r="A23" s="161" t="s">
        <v>27</v>
      </c>
      <c r="B23" s="83">
        <v>0</v>
      </c>
      <c r="C23" s="84">
        <v>0</v>
      </c>
      <c r="D23" s="83">
        <v>0</v>
      </c>
      <c r="E23" s="111">
        <v>0</v>
      </c>
      <c r="F23" s="93"/>
    </row>
    <row r="24" spans="1:6" ht="13.5" customHeight="1">
      <c r="A24" s="161" t="s">
        <v>28</v>
      </c>
      <c r="B24" s="96">
        <v>127</v>
      </c>
      <c r="C24" s="96">
        <v>85</v>
      </c>
      <c r="D24" s="83">
        <v>42</v>
      </c>
      <c r="E24" s="111">
        <f>D24/B24</f>
        <v>0.33070866141732286</v>
      </c>
      <c r="F24" s="93"/>
    </row>
    <row r="25" spans="1:6" ht="13.5" customHeight="1">
      <c r="A25" s="161" t="s">
        <v>29</v>
      </c>
      <c r="B25" s="83">
        <v>32</v>
      </c>
      <c r="C25" s="84">
        <v>19</v>
      </c>
      <c r="D25" s="83">
        <v>13</v>
      </c>
      <c r="E25" s="111">
        <f>D25/B25</f>
        <v>0.40625</v>
      </c>
      <c r="F25" s="93"/>
    </row>
    <row r="26" spans="1:6" ht="13.5" customHeight="1">
      <c r="A26" s="85" t="s">
        <v>30</v>
      </c>
      <c r="B26" s="86"/>
      <c r="C26" s="86"/>
      <c r="D26" s="86"/>
      <c r="E26" s="86"/>
      <c r="F26" s="93"/>
    </row>
    <row r="27" spans="1:6" ht="13.5" customHeight="1">
      <c r="A27" s="85" t="s">
        <v>383</v>
      </c>
      <c r="B27" s="86"/>
      <c r="C27" s="87"/>
      <c r="D27" s="87"/>
      <c r="E27" s="87"/>
      <c r="F27" s="93"/>
    </row>
    <row r="28" spans="1:6" ht="13.5" customHeight="1">
      <c r="A28" s="67" t="s">
        <v>321</v>
      </c>
      <c r="B28" s="93"/>
      <c r="C28" s="93"/>
      <c r="D28" s="93"/>
      <c r="E28" s="93"/>
      <c r="F28" s="93"/>
    </row>
    <row r="29" spans="1:6" ht="13.5" customHeight="1">
      <c r="A29" s="85" t="s">
        <v>385</v>
      </c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10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50.7109375" style="9" customWidth="1"/>
    <col min="3" max="7" width="11.42578125" style="9" customWidth="1"/>
    <col min="8" max="257" width="10.85546875" style="9" customWidth="1"/>
    <col min="258" max="16384" width="10.85546875" style="8"/>
  </cols>
  <sheetData>
    <row r="1" spans="1:19" ht="12.75" customHeight="1">
      <c r="A1" s="231" t="s">
        <v>707</v>
      </c>
      <c r="B1" s="27"/>
      <c r="C1" s="68"/>
      <c r="D1" s="68"/>
      <c r="E1" s="68"/>
      <c r="F1" s="68"/>
      <c r="G1" s="68"/>
      <c r="H1" s="69"/>
    </row>
    <row r="2" spans="1:19" ht="12.75" customHeight="1">
      <c r="A2" s="232" t="s">
        <v>708</v>
      </c>
      <c r="B2" s="28"/>
      <c r="C2" s="68"/>
      <c r="D2" s="68"/>
      <c r="E2" s="68"/>
      <c r="F2" s="68"/>
      <c r="G2" s="68"/>
      <c r="H2" s="69"/>
    </row>
    <row r="3" spans="1:19" ht="13.5" customHeight="1">
      <c r="A3" s="73"/>
      <c r="B3" s="3"/>
      <c r="C3" s="68"/>
      <c r="D3" s="68"/>
      <c r="E3" s="68"/>
      <c r="F3" s="68"/>
      <c r="G3" s="68"/>
      <c r="H3" s="69"/>
    </row>
    <row r="4" spans="1:19" ht="19.5" customHeight="1">
      <c r="A4" s="61"/>
      <c r="B4" s="157"/>
      <c r="C4" s="175" t="s">
        <v>2</v>
      </c>
      <c r="D4" s="175" t="s">
        <v>3</v>
      </c>
      <c r="E4" s="175" t="s">
        <v>4</v>
      </c>
      <c r="F4" s="178" t="s">
        <v>5</v>
      </c>
      <c r="G4" s="175" t="s">
        <v>4</v>
      </c>
      <c r="H4" s="69"/>
    </row>
    <row r="5" spans="1:19" ht="19.5" customHeight="1">
      <c r="A5" s="157"/>
      <c r="B5" s="157"/>
      <c r="C5" s="175" t="s">
        <v>2</v>
      </c>
      <c r="D5" s="175" t="s">
        <v>375</v>
      </c>
      <c r="E5" s="175" t="s">
        <v>4</v>
      </c>
      <c r="F5" s="178" t="s">
        <v>374</v>
      </c>
      <c r="G5" s="175" t="s">
        <v>4</v>
      </c>
      <c r="H5" s="3"/>
      <c r="I5" s="8"/>
      <c r="J5" s="8"/>
      <c r="K5" s="8"/>
      <c r="L5" s="8"/>
      <c r="M5" s="8"/>
      <c r="N5" s="8"/>
      <c r="O5" s="8"/>
      <c r="P5" s="8"/>
      <c r="Q5" s="8"/>
      <c r="R5" s="8"/>
      <c r="S5" s="8"/>
    </row>
    <row r="6" spans="1:19" ht="13.5" customHeight="1">
      <c r="A6" s="65" t="s">
        <v>6</v>
      </c>
      <c r="B6" s="65" t="s">
        <v>6</v>
      </c>
      <c r="C6" s="238">
        <v>596.55499999999995</v>
      </c>
      <c r="D6" s="238">
        <v>303.505</v>
      </c>
      <c r="E6" s="239">
        <f>D6/C6</f>
        <v>0.50876281315218219</v>
      </c>
      <c r="F6" s="238">
        <v>293.04899999999998</v>
      </c>
      <c r="G6" s="240">
        <f>F6/C6</f>
        <v>0.49123551055644493</v>
      </c>
      <c r="H6" s="69"/>
    </row>
    <row r="7" spans="1:19" ht="13.5" customHeight="1">
      <c r="A7" s="74" t="s">
        <v>9</v>
      </c>
      <c r="B7" s="29" t="s">
        <v>384</v>
      </c>
      <c r="C7" s="241">
        <v>495.64800000000002</v>
      </c>
      <c r="D7" s="241">
        <v>263.80900000000003</v>
      </c>
      <c r="E7" s="242">
        <f>D7/C7</f>
        <v>0.53225071018141912</v>
      </c>
      <c r="F7" s="241">
        <v>231.839</v>
      </c>
      <c r="G7" s="243">
        <f t="shared" ref="G7:G12" si="0">F7/C7</f>
        <v>0.46774928981858088</v>
      </c>
      <c r="H7" s="69"/>
    </row>
    <row r="8" spans="1:19" ht="13.5" customHeight="1">
      <c r="A8" s="74" t="s">
        <v>636</v>
      </c>
      <c r="B8" s="41" t="s">
        <v>376</v>
      </c>
      <c r="C8" s="33"/>
      <c r="D8" s="33"/>
      <c r="E8" s="242"/>
      <c r="F8" s="33"/>
      <c r="G8" s="243"/>
      <c r="H8" s="69"/>
    </row>
    <row r="9" spans="1:19" ht="13.5" customHeight="1">
      <c r="A9" s="158" t="s">
        <v>7</v>
      </c>
      <c r="B9" s="159" t="s">
        <v>635</v>
      </c>
      <c r="C9" s="33">
        <v>431.76600000000002</v>
      </c>
      <c r="D9" s="33">
        <v>231.1</v>
      </c>
      <c r="E9" s="242">
        <f t="shared" ref="E9:E12" si="1">D9/C9</f>
        <v>0.53524362733517694</v>
      </c>
      <c r="F9" s="33">
        <v>200.666</v>
      </c>
      <c r="G9" s="243">
        <f t="shared" si="0"/>
        <v>0.46475637266482306</v>
      </c>
      <c r="H9" s="69"/>
    </row>
    <row r="10" spans="1:19" ht="13.5" customHeight="1">
      <c r="A10" s="167" t="s">
        <v>718</v>
      </c>
      <c r="B10" s="244" t="s">
        <v>719</v>
      </c>
      <c r="C10" s="33">
        <v>416.43599999999998</v>
      </c>
      <c r="D10" s="33">
        <v>217.20699999999999</v>
      </c>
      <c r="E10" s="242">
        <f t="shared" si="1"/>
        <v>0.52158554976034732</v>
      </c>
      <c r="F10" s="33">
        <v>199.22900000000001</v>
      </c>
      <c r="G10" s="243">
        <f t="shared" si="0"/>
        <v>0.47841445023965273</v>
      </c>
      <c r="H10" s="69"/>
    </row>
    <row r="11" spans="1:19" ht="13.5" customHeight="1">
      <c r="A11" s="158" t="s">
        <v>8</v>
      </c>
      <c r="B11" s="158" t="s">
        <v>377</v>
      </c>
      <c r="C11" s="33">
        <v>47.363</v>
      </c>
      <c r="D11" s="33">
        <v>30.641999999999999</v>
      </c>
      <c r="E11" s="242">
        <f t="shared" si="1"/>
        <v>0.64696070772543968</v>
      </c>
      <c r="F11" s="33">
        <v>16.721</v>
      </c>
      <c r="G11" s="243">
        <f t="shared" si="0"/>
        <v>0.35303929227456032</v>
      </c>
      <c r="H11" s="69"/>
    </row>
    <row r="12" spans="1:19" ht="13.7" customHeight="1">
      <c r="A12" s="158" t="s">
        <v>720</v>
      </c>
      <c r="B12" s="159" t="s">
        <v>717</v>
      </c>
      <c r="C12" s="33">
        <v>16.518999999999998</v>
      </c>
      <c r="D12" s="33">
        <v>2.0670000000000002</v>
      </c>
      <c r="E12" s="242">
        <f t="shared" si="1"/>
        <v>0.12512863974816879</v>
      </c>
      <c r="F12" s="33">
        <v>14.452</v>
      </c>
      <c r="G12" s="243">
        <f t="shared" si="0"/>
        <v>0.87487136025183132</v>
      </c>
      <c r="H12" s="69"/>
    </row>
    <row r="13" spans="1:19" ht="13.5" customHeight="1">
      <c r="A13" s="67" t="s">
        <v>750</v>
      </c>
      <c r="B13" s="67"/>
      <c r="C13" s="69"/>
      <c r="D13" s="69"/>
      <c r="E13" s="69"/>
      <c r="F13" s="69"/>
      <c r="G13" s="69"/>
      <c r="H13" s="69"/>
    </row>
    <row r="14" spans="1:19" ht="13.5" customHeight="1">
      <c r="A14" s="67" t="s">
        <v>748</v>
      </c>
      <c r="B14" s="67"/>
      <c r="C14" s="69"/>
      <c r="D14" s="69"/>
      <c r="E14" s="69"/>
      <c r="F14" s="69"/>
      <c r="G14" s="69"/>
      <c r="H14" s="69"/>
    </row>
    <row r="15" spans="1:19" ht="12.75" customHeight="1">
      <c r="A15" s="67" t="s">
        <v>753</v>
      </c>
      <c r="B15" s="67"/>
      <c r="C15" s="69"/>
      <c r="D15" s="69"/>
      <c r="E15" s="69"/>
      <c r="F15" s="69"/>
      <c r="G15" s="69"/>
      <c r="H15" s="69"/>
    </row>
    <row r="16" spans="1:19" ht="12.75" customHeight="1">
      <c r="A16" s="67" t="s">
        <v>754</v>
      </c>
      <c r="B16" s="8"/>
      <c r="C16" s="69"/>
      <c r="D16" s="69"/>
      <c r="E16" s="69"/>
      <c r="F16" s="69"/>
      <c r="G16" s="69"/>
      <c r="H16" s="69"/>
    </row>
    <row r="17" spans="1:8" ht="12.75" customHeight="1">
      <c r="A17" s="58"/>
      <c r="B17" s="8"/>
      <c r="C17" s="69"/>
      <c r="D17" s="69"/>
      <c r="E17" s="69"/>
      <c r="F17" s="69"/>
      <c r="G17" s="69"/>
      <c r="H17" s="69"/>
    </row>
    <row r="18" spans="1:8" ht="12.75" customHeight="1">
      <c r="A18" s="58"/>
      <c r="B18" s="8"/>
    </row>
    <row r="19" spans="1:8" ht="12.75" customHeight="1">
      <c r="A19" s="58"/>
      <c r="B19" s="8"/>
    </row>
    <row r="20" spans="1:8" ht="12.75" customHeight="1">
      <c r="A20" s="228"/>
      <c r="B20" s="228"/>
      <c r="C20" s="228"/>
    </row>
    <row r="23" spans="1:8" ht="12.75" customHeight="1">
      <c r="B23" s="8"/>
    </row>
    <row r="24" spans="1:8" ht="12.75" customHeight="1">
      <c r="B24" s="8"/>
    </row>
    <row r="25" spans="1:8" ht="12.75" customHeight="1">
      <c r="B25" s="8"/>
    </row>
    <row r="26" spans="1:8" ht="12.75" customHeight="1">
      <c r="B26" s="8"/>
    </row>
    <row r="27" spans="1:8" ht="12.75" customHeight="1">
      <c r="B27" s="8"/>
    </row>
    <row r="28" spans="1:8" ht="12.75" customHeight="1">
      <c r="B28" s="8"/>
    </row>
    <row r="29" spans="1:8" ht="12.75" customHeight="1">
      <c r="B29" s="8"/>
    </row>
    <row r="30" spans="1:8" ht="12.75" customHeight="1">
      <c r="B30" s="8"/>
    </row>
    <row r="31" spans="1:8" ht="12.75" customHeight="1">
      <c r="B31" s="8"/>
    </row>
    <row r="32" spans="1:8" ht="12.75" customHeight="1">
      <c r="B32" s="8"/>
    </row>
    <row r="33" spans="2:2" ht="12.75" customHeight="1">
      <c r="B33" s="8"/>
    </row>
    <row r="34" spans="2:2" ht="12.75" customHeight="1">
      <c r="B34" s="8"/>
    </row>
    <row r="35" spans="2:2" ht="12.75" customHeight="1">
      <c r="B35" s="8"/>
    </row>
    <row r="36" spans="2:2" ht="12.75" customHeight="1">
      <c r="B36" s="8"/>
    </row>
    <row r="37" spans="2:2" ht="12.75" customHeight="1">
      <c r="B37" s="8"/>
    </row>
    <row r="38" spans="2:2" ht="12.75" customHeight="1">
      <c r="B38" s="8"/>
    </row>
    <row r="39" spans="2:2" ht="12.75" customHeight="1">
      <c r="B39" s="8"/>
    </row>
    <row r="40" spans="2:2" ht="12.75" customHeight="1">
      <c r="B40" s="8"/>
    </row>
    <row r="41" spans="2:2" ht="12.75" customHeight="1">
      <c r="B41" s="8"/>
    </row>
    <row r="42" spans="2:2" ht="12.75" customHeight="1">
      <c r="B42" s="8"/>
    </row>
    <row r="43" spans="2:2" ht="12.75" customHeight="1">
      <c r="B43" s="8"/>
    </row>
    <row r="44" spans="2:2" ht="12.75" customHeight="1">
      <c r="B44" s="8"/>
    </row>
    <row r="45" spans="2:2" ht="12.75" customHeight="1">
      <c r="B45" s="8"/>
    </row>
    <row r="46" spans="2:2" ht="12.75" customHeight="1">
      <c r="B46" s="8"/>
    </row>
    <row r="47" spans="2:2" ht="12.75" customHeight="1">
      <c r="B47" s="8"/>
    </row>
    <row r="48" spans="2:2" ht="12.75" customHeight="1">
      <c r="B48" s="8"/>
    </row>
    <row r="49" spans="2:2" ht="12.75" customHeight="1">
      <c r="B49" s="8"/>
    </row>
    <row r="50" spans="2:2" ht="12.75" customHeight="1">
      <c r="B50" s="8"/>
    </row>
    <row r="51" spans="2:2" ht="12.75" customHeight="1">
      <c r="B51" s="8"/>
    </row>
    <row r="52" spans="2:2" ht="12.75" customHeight="1">
      <c r="B52" s="8"/>
    </row>
    <row r="53" spans="2:2" ht="12.75" customHeight="1">
      <c r="B53" s="8"/>
    </row>
    <row r="54" spans="2:2" ht="12.75" customHeight="1">
      <c r="B54" s="8"/>
    </row>
    <row r="55" spans="2:2" ht="12.75" customHeight="1">
      <c r="B55" s="8"/>
    </row>
    <row r="56" spans="2:2" ht="12.75" customHeight="1">
      <c r="B56" s="8"/>
    </row>
    <row r="57" spans="2:2" ht="12.75" customHeight="1">
      <c r="B57" s="8"/>
    </row>
    <row r="58" spans="2:2" ht="12.75" customHeight="1">
      <c r="B58" s="8"/>
    </row>
    <row r="59" spans="2:2" ht="12.75" customHeight="1">
      <c r="B59" s="8"/>
    </row>
    <row r="60" spans="2:2" ht="12.75" customHeight="1">
      <c r="B60" s="8"/>
    </row>
    <row r="61" spans="2:2" ht="12.75" customHeight="1">
      <c r="B61" s="8"/>
    </row>
    <row r="62" spans="2:2" ht="12.75" customHeight="1">
      <c r="B62" s="8"/>
    </row>
    <row r="63" spans="2:2" ht="12.75" customHeight="1">
      <c r="B63" s="8"/>
    </row>
    <row r="64" spans="2:2" ht="12.75" customHeight="1">
      <c r="B64" s="8"/>
    </row>
    <row r="65" spans="2:2" ht="12.75" customHeight="1">
      <c r="B65" s="8"/>
    </row>
    <row r="66" spans="2:2" ht="12.75" customHeight="1">
      <c r="B66" s="8"/>
    </row>
    <row r="67" spans="2:2" ht="12.75" customHeight="1">
      <c r="B67" s="8"/>
    </row>
    <row r="68" spans="2:2" ht="12.75" customHeight="1">
      <c r="B68" s="8"/>
    </row>
    <row r="69" spans="2:2" ht="12.75" customHeight="1">
      <c r="B69" s="8"/>
    </row>
    <row r="70" spans="2:2" ht="12.75" customHeight="1">
      <c r="B70" s="8"/>
    </row>
    <row r="71" spans="2:2" ht="12.75" customHeight="1">
      <c r="B71" s="8"/>
    </row>
    <row r="72" spans="2:2" ht="12.75" customHeight="1">
      <c r="B72" s="8"/>
    </row>
    <row r="73" spans="2:2" ht="12.75" customHeight="1">
      <c r="B73" s="8"/>
    </row>
    <row r="74" spans="2:2" ht="12.75" customHeight="1">
      <c r="B74" s="8"/>
    </row>
    <row r="75" spans="2:2" ht="12.75" customHeight="1">
      <c r="B75" s="8"/>
    </row>
    <row r="76" spans="2:2" ht="12.75" customHeight="1">
      <c r="B76" s="8"/>
    </row>
    <row r="77" spans="2:2" ht="12.75" customHeight="1">
      <c r="B77" s="8"/>
    </row>
    <row r="78" spans="2:2" ht="12.75" customHeight="1">
      <c r="B78" s="8"/>
    </row>
    <row r="79" spans="2:2" ht="12.75" customHeight="1">
      <c r="B79" s="8"/>
    </row>
    <row r="80" spans="2:2" ht="12.75" customHeight="1">
      <c r="B80" s="8"/>
    </row>
    <row r="81" spans="2:2" ht="12.75" customHeight="1">
      <c r="B81" s="8"/>
    </row>
    <row r="82" spans="2:2" ht="12.75" customHeight="1">
      <c r="B82" s="8"/>
    </row>
    <row r="83" spans="2:2" ht="12.75" customHeight="1">
      <c r="B83" s="8"/>
    </row>
    <row r="84" spans="2:2" ht="12.75" customHeight="1">
      <c r="B84" s="8"/>
    </row>
    <row r="85" spans="2:2" ht="12.75" customHeight="1">
      <c r="B85" s="8"/>
    </row>
    <row r="86" spans="2:2" ht="12.75" customHeight="1">
      <c r="B86" s="8"/>
    </row>
    <row r="87" spans="2:2" ht="12.75" customHeight="1">
      <c r="B87" s="8"/>
    </row>
    <row r="88" spans="2:2" ht="12.75" customHeight="1">
      <c r="B88" s="8"/>
    </row>
    <row r="89" spans="2:2" ht="12.75" customHeight="1">
      <c r="B89" s="8"/>
    </row>
    <row r="90" spans="2:2" ht="12.75" customHeight="1">
      <c r="B90" s="8"/>
    </row>
    <row r="91" spans="2:2" ht="12.75" customHeight="1">
      <c r="B91" s="8"/>
    </row>
    <row r="92" spans="2:2" ht="12.75" customHeight="1">
      <c r="B92" s="8"/>
    </row>
    <row r="93" spans="2:2" ht="12.75" customHeight="1">
      <c r="B93" s="8"/>
    </row>
    <row r="94" spans="2:2" ht="12.75" customHeight="1">
      <c r="B94" s="8"/>
    </row>
    <row r="95" spans="2:2" ht="12.75" customHeight="1">
      <c r="B95" s="8"/>
    </row>
    <row r="96" spans="2:2" ht="12.75" customHeight="1">
      <c r="B96" s="8"/>
    </row>
    <row r="97" spans="2:2" ht="12.75" customHeight="1">
      <c r="B97" s="8"/>
    </row>
    <row r="98" spans="2:2" ht="12.75" customHeight="1">
      <c r="B98" s="8"/>
    </row>
    <row r="99" spans="2:2" ht="12.75" customHeight="1">
      <c r="B99" s="8"/>
    </row>
    <row r="100" spans="2:2" ht="12.75" customHeight="1">
      <c r="B100" s="8"/>
    </row>
    <row r="101" spans="2:2" ht="12.75" customHeight="1">
      <c r="B101" s="8"/>
    </row>
    <row r="102" spans="2:2" ht="12.75" customHeight="1">
      <c r="B102" s="8"/>
    </row>
    <row r="103" spans="2:2" ht="12.75" customHeight="1">
      <c r="B103" s="8"/>
    </row>
    <row r="104" spans="2:2" ht="12.75" customHeight="1">
      <c r="B104" s="8"/>
    </row>
    <row r="105" spans="2:2" ht="12.75" customHeight="1">
      <c r="B105" s="8"/>
    </row>
    <row r="106" spans="2:2" ht="12.75" customHeight="1">
      <c r="B106" s="8"/>
    </row>
    <row r="107" spans="2:2" ht="12.75" customHeight="1">
      <c r="B107" s="8"/>
    </row>
    <row r="108" spans="2:2" ht="12.75" customHeight="1">
      <c r="B108" s="8"/>
    </row>
    <row r="109" spans="2:2" ht="12.75" customHeight="1">
      <c r="B109" s="8"/>
    </row>
    <row r="110" spans="2:2" ht="12.75" customHeight="1">
      <c r="B110" s="8"/>
    </row>
  </sheetData>
  <pageMargins left="0" right="0" top="0" bottom="0" header="0" footer="0"/>
  <pageSetup orientation="portrait" r:id="rId1"/>
  <headerFooter>
    <oddFooter>&amp;C&amp;"Helvetica Neue,Regular"&amp;12&amp;K000000&amp;P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6" customWidth="1"/>
    <col min="2" max="256" width="10.85546875" style="6" customWidth="1"/>
    <col min="257" max="16384" width="10.85546875" style="7"/>
  </cols>
  <sheetData>
    <row r="1" spans="1:6" ht="13.5" customHeight="1">
      <c r="A1" s="77" t="s">
        <v>880</v>
      </c>
      <c r="B1" s="78"/>
      <c r="C1" s="78"/>
      <c r="D1" s="78"/>
      <c r="E1" s="78"/>
      <c r="F1" s="93"/>
    </row>
    <row r="2" spans="1:6" ht="13.5" customHeight="1">
      <c r="A2" s="80" t="s">
        <v>881</v>
      </c>
      <c r="B2" s="78"/>
      <c r="C2" s="78"/>
      <c r="D2" s="78"/>
      <c r="E2" s="78"/>
      <c r="F2" s="93"/>
    </row>
    <row r="3" spans="1:6" ht="13.5" customHeight="1">
      <c r="A3" s="78"/>
      <c r="B3" s="78"/>
      <c r="C3" s="78"/>
      <c r="D3" s="78"/>
      <c r="E3" s="78"/>
      <c r="F3" s="93"/>
    </row>
    <row r="4" spans="1:6" ht="19.5" customHeight="1">
      <c r="A4" s="81"/>
      <c r="B4" s="235" t="s">
        <v>2</v>
      </c>
      <c r="C4" s="235" t="s">
        <v>3</v>
      </c>
      <c r="D4" s="235" t="s">
        <v>5</v>
      </c>
      <c r="E4" s="235" t="s">
        <v>40</v>
      </c>
      <c r="F4" s="93"/>
    </row>
    <row r="5" spans="1:6" ht="19.5" customHeight="1">
      <c r="A5" s="81"/>
      <c r="B5" s="235" t="s">
        <v>2</v>
      </c>
      <c r="C5" s="235" t="s">
        <v>375</v>
      </c>
      <c r="D5" s="235" t="s">
        <v>374</v>
      </c>
      <c r="E5" s="235" t="s">
        <v>378</v>
      </c>
      <c r="F5" s="93"/>
    </row>
    <row r="6" spans="1:6" ht="13.5" customHeight="1">
      <c r="A6" s="77" t="s">
        <v>10</v>
      </c>
      <c r="B6" s="82">
        <v>16458</v>
      </c>
      <c r="C6" s="82">
        <v>7514</v>
      </c>
      <c r="D6" s="82">
        <v>8944</v>
      </c>
      <c r="E6" s="112">
        <f t="shared" ref="E6:E25" si="0">D6/B6</f>
        <v>0.54344391785150081</v>
      </c>
      <c r="F6" s="93"/>
    </row>
    <row r="7" spans="1:6" ht="13.5" customHeight="1">
      <c r="A7" s="161" t="s">
        <v>11</v>
      </c>
      <c r="B7" s="83">
        <v>982</v>
      </c>
      <c r="C7" s="84">
        <v>476</v>
      </c>
      <c r="D7" s="83">
        <v>506</v>
      </c>
      <c r="E7" s="111">
        <f t="shared" si="0"/>
        <v>0.51527494908350302</v>
      </c>
      <c r="F7" s="93"/>
    </row>
    <row r="8" spans="1:6" ht="13.5" customHeight="1">
      <c r="A8" s="161" t="s">
        <v>12</v>
      </c>
      <c r="B8" s="83">
        <v>1651</v>
      </c>
      <c r="C8" s="84">
        <v>889</v>
      </c>
      <c r="D8" s="83">
        <v>762</v>
      </c>
      <c r="E8" s="111">
        <f t="shared" si="0"/>
        <v>0.46153846153846156</v>
      </c>
      <c r="F8" s="93"/>
    </row>
    <row r="9" spans="1:6" ht="13.5" customHeight="1">
      <c r="A9" s="161" t="s">
        <v>13</v>
      </c>
      <c r="B9" s="83">
        <v>2664</v>
      </c>
      <c r="C9" s="84">
        <v>1263</v>
      </c>
      <c r="D9" s="83">
        <v>1401</v>
      </c>
      <c r="E9" s="111">
        <f t="shared" si="0"/>
        <v>0.52590090090090091</v>
      </c>
      <c r="F9" s="93"/>
    </row>
    <row r="10" spans="1:6" ht="13.5" customHeight="1">
      <c r="A10" s="161" t="s">
        <v>14</v>
      </c>
      <c r="B10" s="83">
        <v>1533</v>
      </c>
      <c r="C10" s="84">
        <v>717</v>
      </c>
      <c r="D10" s="83">
        <v>816</v>
      </c>
      <c r="E10" s="111">
        <f t="shared" si="0"/>
        <v>0.53228962818003911</v>
      </c>
      <c r="F10" s="93"/>
    </row>
    <row r="11" spans="1:6" ht="13.5" customHeight="1">
      <c r="A11" s="161" t="s">
        <v>15</v>
      </c>
      <c r="B11" s="83">
        <v>564</v>
      </c>
      <c r="C11" s="84">
        <v>259</v>
      </c>
      <c r="D11" s="83">
        <v>305</v>
      </c>
      <c r="E11" s="111">
        <f t="shared" si="0"/>
        <v>0.54078014184397161</v>
      </c>
      <c r="F11" s="93"/>
    </row>
    <row r="12" spans="1:6" ht="13.5" customHeight="1">
      <c r="A12" s="161" t="s">
        <v>16</v>
      </c>
      <c r="B12" s="83">
        <v>305</v>
      </c>
      <c r="C12" s="84">
        <v>96</v>
      </c>
      <c r="D12" s="83">
        <v>209</v>
      </c>
      <c r="E12" s="111">
        <f t="shared" si="0"/>
        <v>0.68524590163934429</v>
      </c>
      <c r="F12" s="93"/>
    </row>
    <row r="13" spans="1:6" ht="13.5" customHeight="1">
      <c r="A13" s="161" t="s">
        <v>17</v>
      </c>
      <c r="B13" s="83">
        <v>2719</v>
      </c>
      <c r="C13" s="84">
        <v>875</v>
      </c>
      <c r="D13" s="83">
        <v>1844</v>
      </c>
      <c r="E13" s="111">
        <f t="shared" si="0"/>
        <v>0.67819051121735929</v>
      </c>
      <c r="F13" s="93"/>
    </row>
    <row r="14" spans="1:6" ht="13.5" customHeight="1">
      <c r="A14" s="161" t="s">
        <v>18</v>
      </c>
      <c r="B14" s="83">
        <v>391</v>
      </c>
      <c r="C14" s="84">
        <v>199</v>
      </c>
      <c r="D14" s="83">
        <v>192</v>
      </c>
      <c r="E14" s="111">
        <f t="shared" si="0"/>
        <v>0.49104859335038364</v>
      </c>
      <c r="F14" s="93"/>
    </row>
    <row r="15" spans="1:6" ht="13.5" customHeight="1">
      <c r="A15" s="161" t="s">
        <v>19</v>
      </c>
      <c r="B15" s="83">
        <v>1480</v>
      </c>
      <c r="C15" s="84">
        <v>522</v>
      </c>
      <c r="D15" s="83">
        <v>958</v>
      </c>
      <c r="E15" s="111">
        <f t="shared" si="0"/>
        <v>0.64729729729729735</v>
      </c>
      <c r="F15" s="93"/>
    </row>
    <row r="16" spans="1:6" ht="13.5" customHeight="1">
      <c r="A16" s="161" t="s">
        <v>20</v>
      </c>
      <c r="B16" s="83">
        <v>1734</v>
      </c>
      <c r="C16" s="84">
        <v>559</v>
      </c>
      <c r="D16" s="83">
        <v>1175</v>
      </c>
      <c r="E16" s="111">
        <f t="shared" si="0"/>
        <v>0.67762399077277968</v>
      </c>
      <c r="F16" s="93"/>
    </row>
    <row r="17" spans="1:6" ht="13.5" customHeight="1">
      <c r="A17" s="161" t="s">
        <v>21</v>
      </c>
      <c r="B17" s="83">
        <v>230</v>
      </c>
      <c r="C17" s="84">
        <v>165</v>
      </c>
      <c r="D17" s="83">
        <v>65</v>
      </c>
      <c r="E17" s="111">
        <f t="shared" si="0"/>
        <v>0.28260869565217389</v>
      </c>
      <c r="F17" s="93"/>
    </row>
    <row r="18" spans="1:6" ht="13.5" customHeight="1">
      <c r="A18" s="161" t="s">
        <v>22</v>
      </c>
      <c r="B18" s="83">
        <v>323</v>
      </c>
      <c r="C18" s="84">
        <v>146</v>
      </c>
      <c r="D18" s="83">
        <v>177</v>
      </c>
      <c r="E18" s="111">
        <f t="shared" si="0"/>
        <v>0.54798761609907121</v>
      </c>
      <c r="F18" s="93"/>
    </row>
    <row r="19" spans="1:6" ht="13.5" customHeight="1">
      <c r="A19" s="161" t="s">
        <v>23</v>
      </c>
      <c r="B19" s="83">
        <v>861</v>
      </c>
      <c r="C19" s="84">
        <v>592</v>
      </c>
      <c r="D19" s="83">
        <v>269</v>
      </c>
      <c r="E19" s="111">
        <f t="shared" si="0"/>
        <v>0.31242740998838558</v>
      </c>
      <c r="F19" s="93"/>
    </row>
    <row r="20" spans="1:6" ht="13.5" customHeight="1">
      <c r="A20" s="161" t="s">
        <v>24</v>
      </c>
      <c r="B20" s="83">
        <v>402</v>
      </c>
      <c r="C20" s="84">
        <v>240</v>
      </c>
      <c r="D20" s="83">
        <v>162</v>
      </c>
      <c r="E20" s="111">
        <f t="shared" si="0"/>
        <v>0.40298507462686567</v>
      </c>
      <c r="F20" s="93"/>
    </row>
    <row r="21" spans="1:6" ht="13.5" customHeight="1">
      <c r="A21" s="161" t="s">
        <v>25</v>
      </c>
      <c r="B21" s="83">
        <v>393</v>
      </c>
      <c r="C21" s="84">
        <v>369</v>
      </c>
      <c r="D21" s="83">
        <v>24</v>
      </c>
      <c r="E21" s="111">
        <f t="shared" si="0"/>
        <v>6.1068702290076333E-2</v>
      </c>
      <c r="F21" s="93"/>
    </row>
    <row r="22" spans="1:6" ht="13.5" customHeight="1">
      <c r="A22" s="161" t="s">
        <v>26</v>
      </c>
      <c r="B22" s="83">
        <v>41</v>
      </c>
      <c r="C22" s="84">
        <v>29</v>
      </c>
      <c r="D22" s="83">
        <v>12</v>
      </c>
      <c r="E22" s="111">
        <f t="shared" si="0"/>
        <v>0.29268292682926828</v>
      </c>
      <c r="F22" s="93"/>
    </row>
    <row r="23" spans="1:6" ht="13.5" customHeight="1">
      <c r="A23" s="161" t="s">
        <v>27</v>
      </c>
      <c r="B23" s="83">
        <v>0</v>
      </c>
      <c r="C23" s="84">
        <v>0</v>
      </c>
      <c r="D23" s="83">
        <v>0</v>
      </c>
      <c r="E23" s="111">
        <v>0</v>
      </c>
      <c r="F23" s="93"/>
    </row>
    <row r="24" spans="1:6" ht="13.5" customHeight="1">
      <c r="A24" s="161" t="s">
        <v>28</v>
      </c>
      <c r="B24" s="96">
        <v>159</v>
      </c>
      <c r="C24" s="96">
        <v>102</v>
      </c>
      <c r="D24" s="83">
        <v>57</v>
      </c>
      <c r="E24" s="111">
        <f t="shared" si="0"/>
        <v>0.35849056603773582</v>
      </c>
      <c r="F24" s="93"/>
    </row>
    <row r="25" spans="1:6" ht="13.5" customHeight="1">
      <c r="A25" s="161" t="s">
        <v>29</v>
      </c>
      <c r="B25" s="83">
        <v>26</v>
      </c>
      <c r="C25" s="84">
        <v>16</v>
      </c>
      <c r="D25" s="83">
        <v>10</v>
      </c>
      <c r="E25" s="111">
        <f t="shared" si="0"/>
        <v>0.38461538461538464</v>
      </c>
      <c r="F25" s="93"/>
    </row>
    <row r="26" spans="1:6" ht="13.5" customHeight="1">
      <c r="A26" s="85" t="s">
        <v>30</v>
      </c>
      <c r="B26" s="86"/>
      <c r="C26" s="86"/>
      <c r="D26" s="86"/>
      <c r="E26" s="86"/>
      <c r="F26" s="93"/>
    </row>
    <row r="27" spans="1:6" ht="13.5" customHeight="1">
      <c r="A27" s="85" t="s">
        <v>383</v>
      </c>
      <c r="B27" s="86"/>
      <c r="C27" s="87"/>
      <c r="D27" s="87"/>
      <c r="E27" s="87"/>
      <c r="F27" s="93"/>
    </row>
    <row r="28" spans="1:6" ht="13.5" customHeight="1">
      <c r="A28" s="67" t="s">
        <v>321</v>
      </c>
      <c r="B28" s="93"/>
      <c r="C28" s="93"/>
      <c r="D28" s="93"/>
      <c r="E28" s="93"/>
      <c r="F28" s="93"/>
    </row>
    <row r="29" spans="1:6" ht="13.5" customHeight="1">
      <c r="A29" s="85" t="s">
        <v>385</v>
      </c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6" customWidth="1"/>
    <col min="2" max="256" width="10.85546875" style="6" customWidth="1"/>
    <col min="257" max="16384" width="10.85546875" style="7"/>
  </cols>
  <sheetData>
    <row r="1" spans="1:8" ht="13.7" customHeight="1">
      <c r="A1" s="77" t="s">
        <v>792</v>
      </c>
      <c r="B1" s="78"/>
      <c r="C1" s="78"/>
      <c r="D1" s="78"/>
      <c r="E1" s="78"/>
      <c r="F1" s="97"/>
      <c r="G1" s="93"/>
      <c r="H1" s="93"/>
    </row>
    <row r="2" spans="1:8" ht="13.7" customHeight="1">
      <c r="A2" s="80" t="s">
        <v>793</v>
      </c>
      <c r="B2" s="78"/>
      <c r="C2" s="78"/>
      <c r="D2" s="78"/>
      <c r="E2" s="78"/>
      <c r="F2" s="97"/>
      <c r="G2" s="93"/>
      <c r="H2" s="93"/>
    </row>
    <row r="3" spans="1:8" ht="13.7" customHeight="1">
      <c r="A3" s="78"/>
      <c r="B3" s="78"/>
      <c r="C3" s="78"/>
      <c r="D3" s="78"/>
      <c r="E3" s="78"/>
      <c r="F3" s="97"/>
      <c r="G3" s="93"/>
      <c r="H3" s="93"/>
    </row>
    <row r="4" spans="1:8" ht="19.5" customHeight="1">
      <c r="A4" s="81"/>
      <c r="B4" s="235" t="s">
        <v>2</v>
      </c>
      <c r="C4" s="235" t="s">
        <v>3</v>
      </c>
      <c r="D4" s="235" t="s">
        <v>5</v>
      </c>
      <c r="E4" s="235" t="s">
        <v>40</v>
      </c>
      <c r="F4" s="97"/>
      <c r="G4" s="93"/>
      <c r="H4" s="93"/>
    </row>
    <row r="5" spans="1:8" ht="19.5" customHeight="1">
      <c r="A5" s="81"/>
      <c r="B5" s="235" t="s">
        <v>2</v>
      </c>
      <c r="C5" s="235" t="s">
        <v>375</v>
      </c>
      <c r="D5" s="235" t="s">
        <v>374</v>
      </c>
      <c r="E5" s="235" t="s">
        <v>378</v>
      </c>
      <c r="F5" s="97"/>
      <c r="G5" s="93"/>
      <c r="H5" s="93"/>
    </row>
    <row r="6" spans="1:8" ht="13.7" customHeight="1">
      <c r="A6" s="77" t="s">
        <v>10</v>
      </c>
      <c r="B6" s="82">
        <v>1309</v>
      </c>
      <c r="C6" s="82">
        <v>541</v>
      </c>
      <c r="D6" s="82">
        <v>768</v>
      </c>
      <c r="E6" s="112">
        <f t="shared" ref="E6:E25" si="0">D6/B6</f>
        <v>0.58670741023682205</v>
      </c>
      <c r="F6" s="97"/>
      <c r="G6" s="93"/>
      <c r="H6" s="93"/>
    </row>
    <row r="7" spans="1:8" ht="13.7" customHeight="1">
      <c r="A7" s="161" t="s">
        <v>11</v>
      </c>
      <c r="B7" s="83">
        <v>66</v>
      </c>
      <c r="C7" s="84">
        <v>25</v>
      </c>
      <c r="D7" s="83">
        <v>41</v>
      </c>
      <c r="E7" s="111">
        <f t="shared" si="0"/>
        <v>0.62121212121212122</v>
      </c>
      <c r="F7" s="97"/>
      <c r="G7" s="93"/>
      <c r="H7" s="93"/>
    </row>
    <row r="8" spans="1:8" ht="13.7" customHeight="1">
      <c r="A8" s="161" t="s">
        <v>12</v>
      </c>
      <c r="B8" s="83">
        <v>127</v>
      </c>
      <c r="C8" s="84">
        <v>59</v>
      </c>
      <c r="D8" s="83">
        <v>68</v>
      </c>
      <c r="E8" s="111">
        <f t="shared" si="0"/>
        <v>0.53543307086614178</v>
      </c>
      <c r="F8" s="97"/>
      <c r="G8" s="93"/>
      <c r="H8" s="93"/>
    </row>
    <row r="9" spans="1:8" ht="13.7" customHeight="1">
      <c r="A9" s="161" t="s">
        <v>13</v>
      </c>
      <c r="B9" s="83">
        <v>164</v>
      </c>
      <c r="C9" s="84">
        <v>71</v>
      </c>
      <c r="D9" s="83">
        <v>93</v>
      </c>
      <c r="E9" s="111">
        <f t="shared" si="0"/>
        <v>0.56707317073170727</v>
      </c>
      <c r="F9" s="97"/>
      <c r="G9" s="93"/>
      <c r="H9" s="93"/>
    </row>
    <row r="10" spans="1:8" ht="13.7" customHeight="1">
      <c r="A10" s="161" t="s">
        <v>14</v>
      </c>
      <c r="B10" s="83">
        <v>85</v>
      </c>
      <c r="C10" s="84">
        <v>41</v>
      </c>
      <c r="D10" s="83">
        <v>44</v>
      </c>
      <c r="E10" s="111">
        <f t="shared" si="0"/>
        <v>0.51764705882352946</v>
      </c>
      <c r="F10" s="97"/>
      <c r="G10" s="93"/>
      <c r="H10" s="93"/>
    </row>
    <row r="11" spans="1:8" ht="13.7" customHeight="1">
      <c r="A11" s="161" t="s">
        <v>15</v>
      </c>
      <c r="B11" s="83">
        <v>56</v>
      </c>
      <c r="C11" s="84">
        <v>15</v>
      </c>
      <c r="D11" s="83">
        <v>41</v>
      </c>
      <c r="E11" s="111">
        <f t="shared" si="0"/>
        <v>0.7321428571428571</v>
      </c>
      <c r="F11" s="97"/>
      <c r="G11" s="93"/>
      <c r="H11" s="93"/>
    </row>
    <row r="12" spans="1:8" ht="13.7" customHeight="1">
      <c r="A12" s="161" t="s">
        <v>16</v>
      </c>
      <c r="B12" s="83">
        <v>97</v>
      </c>
      <c r="C12" s="84">
        <v>26</v>
      </c>
      <c r="D12" s="83">
        <v>71</v>
      </c>
      <c r="E12" s="111">
        <f t="shared" si="0"/>
        <v>0.73195876288659789</v>
      </c>
      <c r="F12" s="97"/>
      <c r="G12" s="93"/>
      <c r="H12" s="93"/>
    </row>
    <row r="13" spans="1:8" ht="13.7" customHeight="1">
      <c r="A13" s="161" t="s">
        <v>17</v>
      </c>
      <c r="B13" s="83">
        <v>267</v>
      </c>
      <c r="C13" s="84">
        <v>93</v>
      </c>
      <c r="D13" s="83">
        <v>174</v>
      </c>
      <c r="E13" s="111">
        <f t="shared" si="0"/>
        <v>0.651685393258427</v>
      </c>
      <c r="F13" s="97"/>
      <c r="G13" s="93"/>
      <c r="H13" s="93"/>
    </row>
    <row r="14" spans="1:8" ht="13.7" customHeight="1">
      <c r="A14" s="161" t="s">
        <v>18</v>
      </c>
      <c r="B14" s="83">
        <v>11</v>
      </c>
      <c r="C14" s="84">
        <v>9</v>
      </c>
      <c r="D14" s="83">
        <v>2</v>
      </c>
      <c r="E14" s="111">
        <f t="shared" si="0"/>
        <v>0.18181818181818182</v>
      </c>
      <c r="F14" s="97"/>
      <c r="G14" s="93"/>
      <c r="H14" s="93"/>
    </row>
    <row r="15" spans="1:8" ht="13.7" customHeight="1">
      <c r="A15" s="161" t="s">
        <v>19</v>
      </c>
      <c r="B15" s="83">
        <v>110</v>
      </c>
      <c r="C15" s="83">
        <v>52</v>
      </c>
      <c r="D15" s="83">
        <v>58</v>
      </c>
      <c r="E15" s="111">
        <f t="shared" si="0"/>
        <v>0.52727272727272723</v>
      </c>
      <c r="F15" s="97"/>
      <c r="G15" s="93"/>
      <c r="H15" s="93"/>
    </row>
    <row r="16" spans="1:8" ht="13.7" customHeight="1">
      <c r="A16" s="161" t="s">
        <v>20</v>
      </c>
      <c r="B16" s="83">
        <v>143</v>
      </c>
      <c r="C16" s="83">
        <v>41</v>
      </c>
      <c r="D16" s="83">
        <v>102</v>
      </c>
      <c r="E16" s="111">
        <f t="shared" si="0"/>
        <v>0.71328671328671334</v>
      </c>
      <c r="F16" s="97"/>
      <c r="G16" s="93"/>
      <c r="H16" s="93"/>
    </row>
    <row r="17" spans="1:8" ht="13.7" customHeight="1">
      <c r="A17" s="161" t="s">
        <v>21</v>
      </c>
      <c r="B17" s="83">
        <v>37</v>
      </c>
      <c r="C17" s="83">
        <v>24</v>
      </c>
      <c r="D17" s="83">
        <v>13</v>
      </c>
      <c r="E17" s="111">
        <f t="shared" si="0"/>
        <v>0.35135135135135137</v>
      </c>
      <c r="F17" s="97"/>
      <c r="G17" s="93"/>
      <c r="H17" s="93"/>
    </row>
    <row r="18" spans="1:8" ht="13.7" customHeight="1">
      <c r="A18" s="161" t="s">
        <v>22</v>
      </c>
      <c r="B18" s="83">
        <v>18</v>
      </c>
      <c r="C18" s="83">
        <v>9</v>
      </c>
      <c r="D18" s="83">
        <v>9</v>
      </c>
      <c r="E18" s="111">
        <f t="shared" si="0"/>
        <v>0.5</v>
      </c>
      <c r="F18" s="97"/>
      <c r="G18" s="93"/>
      <c r="H18" s="93"/>
    </row>
    <row r="19" spans="1:8" ht="13.7" customHeight="1">
      <c r="A19" s="161" t="s">
        <v>23</v>
      </c>
      <c r="B19" s="83">
        <v>45</v>
      </c>
      <c r="C19" s="83">
        <v>25</v>
      </c>
      <c r="D19" s="83">
        <v>20</v>
      </c>
      <c r="E19" s="111">
        <f t="shared" si="0"/>
        <v>0.44444444444444442</v>
      </c>
      <c r="F19" s="97"/>
      <c r="G19" s="93"/>
      <c r="H19" s="93"/>
    </row>
    <row r="20" spans="1:8" ht="13.7" customHeight="1">
      <c r="A20" s="161" t="s">
        <v>24</v>
      </c>
      <c r="B20" s="83">
        <v>23</v>
      </c>
      <c r="C20" s="83">
        <v>8</v>
      </c>
      <c r="D20" s="83">
        <v>15</v>
      </c>
      <c r="E20" s="111">
        <f t="shared" si="0"/>
        <v>0.65217391304347827</v>
      </c>
      <c r="F20" s="97"/>
      <c r="G20" s="93"/>
      <c r="H20" s="93"/>
    </row>
    <row r="21" spans="1:8" ht="13.7" customHeight="1">
      <c r="A21" s="161" t="s">
        <v>25</v>
      </c>
      <c r="B21" s="83">
        <v>27</v>
      </c>
      <c r="C21" s="83">
        <v>23</v>
      </c>
      <c r="D21" s="83">
        <v>4</v>
      </c>
      <c r="E21" s="111">
        <f t="shared" si="0"/>
        <v>0.14814814814814814</v>
      </c>
      <c r="F21" s="97"/>
      <c r="G21" s="93"/>
      <c r="H21" s="93"/>
    </row>
    <row r="22" spans="1:8" ht="13.7" customHeight="1">
      <c r="A22" s="161" t="s">
        <v>26</v>
      </c>
      <c r="B22" s="83">
        <v>20</v>
      </c>
      <c r="C22" s="83">
        <v>12</v>
      </c>
      <c r="D22" s="83">
        <v>8</v>
      </c>
      <c r="E22" s="111">
        <f t="shared" si="0"/>
        <v>0.4</v>
      </c>
      <c r="F22" s="97"/>
      <c r="G22" s="93"/>
      <c r="H22" s="93"/>
    </row>
    <row r="23" spans="1:8" ht="13.7" customHeight="1">
      <c r="A23" s="161" t="s">
        <v>27</v>
      </c>
      <c r="B23" s="83">
        <v>0</v>
      </c>
      <c r="C23" s="83">
        <v>0</v>
      </c>
      <c r="D23" s="83">
        <v>0</v>
      </c>
      <c r="E23" s="111">
        <v>0</v>
      </c>
      <c r="F23" s="97"/>
      <c r="G23" s="93"/>
      <c r="H23" s="93"/>
    </row>
    <row r="24" spans="1:8" ht="13.7" customHeight="1">
      <c r="A24" s="161" t="s">
        <v>28</v>
      </c>
      <c r="B24" s="83">
        <v>11</v>
      </c>
      <c r="C24" s="83">
        <v>7</v>
      </c>
      <c r="D24" s="83">
        <v>4</v>
      </c>
      <c r="E24" s="111">
        <f t="shared" si="0"/>
        <v>0.36363636363636365</v>
      </c>
      <c r="F24" s="97"/>
      <c r="G24" s="93"/>
      <c r="H24" s="93"/>
    </row>
    <row r="25" spans="1:8" ht="13.7" customHeight="1">
      <c r="A25" s="161" t="s">
        <v>29</v>
      </c>
      <c r="B25" s="83">
        <v>2</v>
      </c>
      <c r="C25" s="83">
        <v>1</v>
      </c>
      <c r="D25" s="83">
        <v>1</v>
      </c>
      <c r="E25" s="111">
        <f t="shared" si="0"/>
        <v>0.5</v>
      </c>
      <c r="F25" s="97"/>
      <c r="G25" s="93"/>
      <c r="H25" s="93"/>
    </row>
    <row r="26" spans="1:8" ht="13.5" customHeight="1">
      <c r="A26" s="85" t="s">
        <v>30</v>
      </c>
      <c r="B26" s="86"/>
      <c r="C26" s="86"/>
      <c r="D26" s="86"/>
      <c r="E26" s="86"/>
      <c r="F26" s="97"/>
      <c r="G26" s="93"/>
      <c r="H26" s="93"/>
    </row>
    <row r="27" spans="1:8" ht="13.5" customHeight="1">
      <c r="A27" s="85" t="s">
        <v>383</v>
      </c>
      <c r="B27" s="86"/>
      <c r="C27" s="87"/>
      <c r="D27" s="87"/>
      <c r="E27" s="87"/>
      <c r="F27" s="97"/>
      <c r="G27" s="93"/>
      <c r="H27" s="93"/>
    </row>
    <row r="28" spans="1:8" ht="13.5" customHeight="1">
      <c r="A28" s="67" t="s">
        <v>321</v>
      </c>
    </row>
    <row r="29" spans="1:8" ht="13.5" customHeight="1">
      <c r="A29" s="85" t="s">
        <v>385</v>
      </c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6" customWidth="1"/>
    <col min="2" max="256" width="10.85546875" style="6" customWidth="1"/>
    <col min="257" max="16384" width="10.85546875" style="7"/>
  </cols>
  <sheetData>
    <row r="1" spans="1:8" ht="13.5" customHeight="1">
      <c r="A1" s="77" t="s">
        <v>814</v>
      </c>
      <c r="B1" s="78"/>
      <c r="C1" s="78"/>
      <c r="D1" s="78"/>
      <c r="E1" s="78"/>
      <c r="F1" s="93"/>
      <c r="G1" s="93"/>
      <c r="H1" s="93"/>
    </row>
    <row r="2" spans="1:8" ht="13.5" customHeight="1">
      <c r="A2" s="80" t="s">
        <v>815</v>
      </c>
      <c r="B2" s="78"/>
      <c r="C2" s="78"/>
      <c r="D2" s="78"/>
      <c r="E2" s="78"/>
      <c r="F2" s="93"/>
      <c r="G2" s="93"/>
      <c r="H2" s="93"/>
    </row>
    <row r="3" spans="1:8" ht="13.5" customHeight="1">
      <c r="A3" s="78"/>
      <c r="B3" s="78"/>
      <c r="C3" s="78"/>
      <c r="D3" s="78"/>
      <c r="E3" s="78"/>
      <c r="F3" s="93"/>
      <c r="G3" s="93"/>
      <c r="H3" s="93"/>
    </row>
    <row r="4" spans="1:8" ht="19.5" customHeight="1">
      <c r="A4" s="81"/>
      <c r="B4" s="235" t="s">
        <v>2</v>
      </c>
      <c r="C4" s="235" t="s">
        <v>3</v>
      </c>
      <c r="D4" s="235" t="s">
        <v>5</v>
      </c>
      <c r="E4" s="235" t="s">
        <v>40</v>
      </c>
      <c r="F4" s="93"/>
      <c r="G4" s="93"/>
      <c r="H4" s="93"/>
    </row>
    <row r="5" spans="1:8" ht="19.5" customHeight="1">
      <c r="A5" s="81"/>
      <c r="B5" s="235" t="s">
        <v>2</v>
      </c>
      <c r="C5" s="235" t="s">
        <v>375</v>
      </c>
      <c r="D5" s="235" t="s">
        <v>374</v>
      </c>
      <c r="E5" s="235" t="s">
        <v>378</v>
      </c>
      <c r="F5" s="93"/>
      <c r="G5" s="93"/>
      <c r="H5" s="93"/>
    </row>
    <row r="6" spans="1:8" ht="13.5" customHeight="1">
      <c r="A6" s="77" t="s">
        <v>10</v>
      </c>
      <c r="B6" s="82">
        <v>1387</v>
      </c>
      <c r="C6" s="82">
        <v>582</v>
      </c>
      <c r="D6" s="82">
        <v>805</v>
      </c>
      <c r="E6" s="112">
        <f t="shared" ref="E6:E25" si="0">D6/B6</f>
        <v>0.58038932948810384</v>
      </c>
      <c r="F6" s="93"/>
      <c r="G6" s="93"/>
      <c r="H6" s="93"/>
    </row>
    <row r="7" spans="1:8" ht="13.5" customHeight="1">
      <c r="A7" s="161" t="s">
        <v>11</v>
      </c>
      <c r="B7" s="83">
        <v>76</v>
      </c>
      <c r="C7" s="84">
        <v>31</v>
      </c>
      <c r="D7" s="83">
        <v>45</v>
      </c>
      <c r="E7" s="111">
        <f t="shared" si="0"/>
        <v>0.59210526315789469</v>
      </c>
      <c r="F7" s="93"/>
      <c r="G7" s="93"/>
      <c r="H7" s="93"/>
    </row>
    <row r="8" spans="1:8" ht="13.5" customHeight="1">
      <c r="A8" s="161" t="s">
        <v>12</v>
      </c>
      <c r="B8" s="83">
        <v>154</v>
      </c>
      <c r="C8" s="84">
        <v>70</v>
      </c>
      <c r="D8" s="83">
        <v>84</v>
      </c>
      <c r="E8" s="111">
        <f t="shared" si="0"/>
        <v>0.54545454545454541</v>
      </c>
      <c r="F8" s="93"/>
      <c r="G8" s="93"/>
      <c r="H8" s="93"/>
    </row>
    <row r="9" spans="1:8" ht="13.5" customHeight="1">
      <c r="A9" s="161" t="s">
        <v>13</v>
      </c>
      <c r="B9" s="83">
        <v>189</v>
      </c>
      <c r="C9" s="84">
        <v>78</v>
      </c>
      <c r="D9" s="83">
        <v>111</v>
      </c>
      <c r="E9" s="111">
        <f t="shared" si="0"/>
        <v>0.58730158730158732</v>
      </c>
      <c r="F9" s="93"/>
      <c r="G9" s="93"/>
      <c r="H9" s="93"/>
    </row>
    <row r="10" spans="1:8" ht="13.5" customHeight="1">
      <c r="A10" s="161" t="s">
        <v>14</v>
      </c>
      <c r="B10" s="83">
        <v>100</v>
      </c>
      <c r="C10" s="84">
        <v>49</v>
      </c>
      <c r="D10" s="83">
        <v>51</v>
      </c>
      <c r="E10" s="111">
        <f t="shared" si="0"/>
        <v>0.51</v>
      </c>
      <c r="F10" s="93"/>
      <c r="G10" s="93"/>
      <c r="H10" s="93"/>
    </row>
    <row r="11" spans="1:8" ht="13.5" customHeight="1">
      <c r="A11" s="161" t="s">
        <v>15</v>
      </c>
      <c r="B11" s="83">
        <v>62</v>
      </c>
      <c r="C11" s="84">
        <v>19</v>
      </c>
      <c r="D11" s="83">
        <v>43</v>
      </c>
      <c r="E11" s="111">
        <f t="shared" si="0"/>
        <v>0.69354838709677424</v>
      </c>
      <c r="F11" s="93"/>
      <c r="G11" s="93"/>
      <c r="H11" s="93"/>
    </row>
    <row r="12" spans="1:8" ht="13.5" customHeight="1">
      <c r="A12" s="161" t="s">
        <v>16</v>
      </c>
      <c r="B12" s="83">
        <v>77</v>
      </c>
      <c r="C12" s="84">
        <v>20</v>
      </c>
      <c r="D12" s="83">
        <v>57</v>
      </c>
      <c r="E12" s="111">
        <f t="shared" si="0"/>
        <v>0.74025974025974028</v>
      </c>
      <c r="F12" s="93"/>
      <c r="G12" s="93"/>
      <c r="H12" s="93"/>
    </row>
    <row r="13" spans="1:8" ht="13.5" customHeight="1">
      <c r="A13" s="161" t="s">
        <v>17</v>
      </c>
      <c r="B13" s="83">
        <v>257</v>
      </c>
      <c r="C13" s="84">
        <v>85</v>
      </c>
      <c r="D13" s="83">
        <v>172</v>
      </c>
      <c r="E13" s="111">
        <f t="shared" si="0"/>
        <v>0.66926070038910501</v>
      </c>
      <c r="F13" s="93"/>
      <c r="G13" s="93"/>
      <c r="H13" s="93"/>
    </row>
    <row r="14" spans="1:8" ht="13.5" customHeight="1">
      <c r="A14" s="161" t="s">
        <v>18</v>
      </c>
      <c r="B14" s="83">
        <v>13</v>
      </c>
      <c r="C14" s="84">
        <v>11</v>
      </c>
      <c r="D14" s="83">
        <v>2</v>
      </c>
      <c r="E14" s="111">
        <f t="shared" si="0"/>
        <v>0.15384615384615385</v>
      </c>
      <c r="F14" s="93"/>
      <c r="G14" s="93"/>
      <c r="H14" s="93"/>
    </row>
    <row r="15" spans="1:8" ht="13.5" customHeight="1">
      <c r="A15" s="161" t="s">
        <v>19</v>
      </c>
      <c r="B15" s="83">
        <v>109</v>
      </c>
      <c r="C15" s="83">
        <v>50</v>
      </c>
      <c r="D15" s="83">
        <v>59</v>
      </c>
      <c r="E15" s="111">
        <f t="shared" si="0"/>
        <v>0.54128440366972475</v>
      </c>
      <c r="F15" s="93"/>
      <c r="G15" s="93"/>
      <c r="H15" s="93"/>
    </row>
    <row r="16" spans="1:8" ht="13.5" customHeight="1">
      <c r="A16" s="161" t="s">
        <v>20</v>
      </c>
      <c r="B16" s="83">
        <v>159</v>
      </c>
      <c r="C16" s="83">
        <v>49</v>
      </c>
      <c r="D16" s="83">
        <v>110</v>
      </c>
      <c r="E16" s="111">
        <f t="shared" si="0"/>
        <v>0.69182389937106914</v>
      </c>
      <c r="F16" s="93"/>
      <c r="G16" s="93"/>
      <c r="H16" s="93"/>
    </row>
    <row r="17" spans="1:8" ht="13.5" customHeight="1">
      <c r="A17" s="161" t="s">
        <v>21</v>
      </c>
      <c r="B17" s="83">
        <v>28</v>
      </c>
      <c r="C17" s="83">
        <v>11</v>
      </c>
      <c r="D17" s="83">
        <v>17</v>
      </c>
      <c r="E17" s="111">
        <f t="shared" si="0"/>
        <v>0.6071428571428571</v>
      </c>
      <c r="F17" s="93"/>
      <c r="G17" s="93"/>
      <c r="H17" s="93"/>
    </row>
    <row r="18" spans="1:8" ht="13.5" customHeight="1">
      <c r="A18" s="161" t="s">
        <v>22</v>
      </c>
      <c r="B18" s="83">
        <v>12</v>
      </c>
      <c r="C18" s="83">
        <v>6</v>
      </c>
      <c r="D18" s="83">
        <v>6</v>
      </c>
      <c r="E18" s="111">
        <f t="shared" si="0"/>
        <v>0.5</v>
      </c>
      <c r="F18" s="93"/>
      <c r="G18" s="93"/>
      <c r="H18" s="93"/>
    </row>
    <row r="19" spans="1:8" ht="13.5" customHeight="1">
      <c r="A19" s="161" t="s">
        <v>23</v>
      </c>
      <c r="B19" s="83">
        <v>69</v>
      </c>
      <c r="C19" s="83">
        <v>44</v>
      </c>
      <c r="D19" s="83">
        <v>25</v>
      </c>
      <c r="E19" s="111">
        <f t="shared" si="0"/>
        <v>0.36231884057971014</v>
      </c>
      <c r="F19" s="93"/>
      <c r="G19" s="93"/>
      <c r="H19" s="93"/>
    </row>
    <row r="20" spans="1:8" ht="13.5" customHeight="1">
      <c r="A20" s="161" t="s">
        <v>24</v>
      </c>
      <c r="B20" s="83">
        <v>28</v>
      </c>
      <c r="C20" s="83">
        <v>15</v>
      </c>
      <c r="D20" s="83">
        <v>13</v>
      </c>
      <c r="E20" s="111">
        <f t="shared" si="0"/>
        <v>0.4642857142857143</v>
      </c>
      <c r="F20" s="93"/>
      <c r="G20" s="93"/>
      <c r="H20" s="93"/>
    </row>
    <row r="21" spans="1:8" ht="13.5" customHeight="1">
      <c r="A21" s="161" t="s">
        <v>25</v>
      </c>
      <c r="B21" s="83">
        <v>28</v>
      </c>
      <c r="C21" s="83">
        <v>26</v>
      </c>
      <c r="D21" s="83">
        <v>2</v>
      </c>
      <c r="E21" s="111">
        <f t="shared" si="0"/>
        <v>7.1428571428571425E-2</v>
      </c>
      <c r="F21" s="93"/>
      <c r="G21" s="93"/>
      <c r="H21" s="93"/>
    </row>
    <row r="22" spans="1:8" ht="13.5" customHeight="1">
      <c r="A22" s="161" t="s">
        <v>26</v>
      </c>
      <c r="B22" s="83">
        <v>18</v>
      </c>
      <c r="C22" s="83">
        <v>13</v>
      </c>
      <c r="D22" s="83">
        <v>5</v>
      </c>
      <c r="E22" s="111">
        <f t="shared" si="0"/>
        <v>0.27777777777777779</v>
      </c>
      <c r="F22" s="93"/>
      <c r="G22" s="93"/>
      <c r="H22" s="93"/>
    </row>
    <row r="23" spans="1:8" ht="13.5" customHeight="1">
      <c r="A23" s="161" t="s">
        <v>27</v>
      </c>
      <c r="B23" s="83">
        <v>0</v>
      </c>
      <c r="C23" s="83">
        <v>0</v>
      </c>
      <c r="D23" s="83">
        <v>0</v>
      </c>
      <c r="E23" s="111">
        <v>0</v>
      </c>
      <c r="F23" s="93"/>
      <c r="G23" s="93"/>
      <c r="H23" s="93"/>
    </row>
    <row r="24" spans="1:8" ht="13.5" customHeight="1">
      <c r="A24" s="161" t="s">
        <v>28</v>
      </c>
      <c r="B24" s="83">
        <v>7</v>
      </c>
      <c r="C24" s="83">
        <v>4</v>
      </c>
      <c r="D24" s="83">
        <v>3</v>
      </c>
      <c r="E24" s="111">
        <f t="shared" si="0"/>
        <v>0.42857142857142855</v>
      </c>
      <c r="F24" s="93"/>
      <c r="G24" s="93"/>
      <c r="H24" s="93"/>
    </row>
    <row r="25" spans="1:8" ht="13.5" customHeight="1">
      <c r="A25" s="161" t="s">
        <v>29</v>
      </c>
      <c r="B25" s="83">
        <v>1</v>
      </c>
      <c r="C25" s="83">
        <v>1</v>
      </c>
      <c r="D25" s="83">
        <v>0</v>
      </c>
      <c r="E25" s="111">
        <f t="shared" si="0"/>
        <v>0</v>
      </c>
      <c r="F25" s="93"/>
      <c r="G25" s="93"/>
      <c r="H25" s="93"/>
    </row>
    <row r="26" spans="1:8" ht="13.5" customHeight="1">
      <c r="A26" s="85" t="s">
        <v>30</v>
      </c>
      <c r="B26" s="86"/>
      <c r="C26" s="86"/>
      <c r="D26" s="86"/>
      <c r="E26" s="86"/>
      <c r="F26" s="93"/>
      <c r="G26" s="93"/>
      <c r="H26" s="93"/>
    </row>
    <row r="27" spans="1:8" ht="13.5" customHeight="1">
      <c r="A27" s="85" t="s">
        <v>383</v>
      </c>
      <c r="B27" s="86"/>
      <c r="C27" s="87"/>
      <c r="D27" s="87"/>
      <c r="E27" s="87"/>
      <c r="F27" s="93"/>
      <c r="G27" s="93"/>
      <c r="H27" s="93"/>
    </row>
    <row r="28" spans="1:8" ht="13.5" customHeight="1">
      <c r="A28" s="67" t="s">
        <v>321</v>
      </c>
      <c r="B28" s="93"/>
      <c r="C28" s="93"/>
      <c r="D28" s="93"/>
      <c r="E28" s="93"/>
      <c r="F28" s="93"/>
      <c r="G28" s="93"/>
      <c r="H28" s="93"/>
    </row>
    <row r="29" spans="1:8" ht="13.5" customHeight="1">
      <c r="A29" s="85" t="s">
        <v>385</v>
      </c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6" customWidth="1"/>
    <col min="2" max="256" width="10.85546875" style="6" customWidth="1"/>
    <col min="257" max="16384" width="10.85546875" style="7"/>
  </cols>
  <sheetData>
    <row r="1" spans="1:8" ht="13.5" customHeight="1">
      <c r="A1" s="77" t="s">
        <v>848</v>
      </c>
      <c r="B1" s="78"/>
      <c r="C1" s="78"/>
      <c r="D1" s="78"/>
      <c r="E1" s="78"/>
      <c r="F1" s="93"/>
      <c r="G1" s="93"/>
      <c r="H1" s="93"/>
    </row>
    <row r="2" spans="1:8" ht="13.5" customHeight="1">
      <c r="A2" s="80" t="s">
        <v>849</v>
      </c>
      <c r="B2" s="78"/>
      <c r="C2" s="78"/>
      <c r="D2" s="78"/>
      <c r="E2" s="78"/>
      <c r="F2" s="93"/>
      <c r="G2" s="93"/>
      <c r="H2" s="93"/>
    </row>
    <row r="3" spans="1:8" ht="13.5" customHeight="1">
      <c r="A3" s="78"/>
      <c r="B3" s="78"/>
      <c r="C3" s="78"/>
      <c r="D3" s="78"/>
      <c r="E3" s="78"/>
      <c r="F3" s="93"/>
      <c r="G3" s="93"/>
      <c r="H3" s="93"/>
    </row>
    <row r="4" spans="1:8" ht="19.5" customHeight="1">
      <c r="A4" s="81"/>
      <c r="B4" s="235" t="s">
        <v>2</v>
      </c>
      <c r="C4" s="235" t="s">
        <v>3</v>
      </c>
      <c r="D4" s="235" t="s">
        <v>5</v>
      </c>
      <c r="E4" s="235" t="s">
        <v>40</v>
      </c>
      <c r="F4" s="93"/>
      <c r="G4" s="93"/>
      <c r="H4" s="93"/>
    </row>
    <row r="5" spans="1:8" ht="19.5" customHeight="1">
      <c r="A5" s="81"/>
      <c r="B5" s="235" t="s">
        <v>2</v>
      </c>
      <c r="C5" s="235" t="s">
        <v>375</v>
      </c>
      <c r="D5" s="235" t="s">
        <v>374</v>
      </c>
      <c r="E5" s="235" t="s">
        <v>378</v>
      </c>
      <c r="F5" s="93"/>
      <c r="G5" s="93"/>
      <c r="H5" s="93"/>
    </row>
    <row r="6" spans="1:8" ht="13.5" customHeight="1">
      <c r="A6" s="77" t="s">
        <v>10</v>
      </c>
      <c r="B6" s="82">
        <v>1610</v>
      </c>
      <c r="C6" s="82">
        <v>697</v>
      </c>
      <c r="D6" s="82">
        <v>913</v>
      </c>
      <c r="E6" s="112">
        <f t="shared" ref="E6:E25" si="0">D6/B6</f>
        <v>0.5670807453416149</v>
      </c>
      <c r="F6" s="93"/>
      <c r="G6" s="93"/>
      <c r="H6" s="93"/>
    </row>
    <row r="7" spans="1:8" ht="13.5" customHeight="1">
      <c r="A7" s="161" t="s">
        <v>11</v>
      </c>
      <c r="B7" s="83">
        <v>105</v>
      </c>
      <c r="C7" s="84">
        <v>34</v>
      </c>
      <c r="D7" s="83">
        <v>71</v>
      </c>
      <c r="E7" s="111">
        <f t="shared" si="0"/>
        <v>0.67619047619047623</v>
      </c>
      <c r="F7" s="93"/>
      <c r="G7" s="93"/>
      <c r="H7" s="93"/>
    </row>
    <row r="8" spans="1:8" ht="13.5" customHeight="1">
      <c r="A8" s="161" t="s">
        <v>12</v>
      </c>
      <c r="B8" s="83">
        <v>167</v>
      </c>
      <c r="C8" s="84">
        <v>85</v>
      </c>
      <c r="D8" s="83">
        <v>82</v>
      </c>
      <c r="E8" s="111">
        <f t="shared" si="0"/>
        <v>0.49101796407185627</v>
      </c>
      <c r="F8" s="93"/>
      <c r="G8" s="93"/>
      <c r="H8" s="93"/>
    </row>
    <row r="9" spans="1:8" ht="13.5" customHeight="1">
      <c r="A9" s="161" t="s">
        <v>13</v>
      </c>
      <c r="B9" s="83">
        <v>231</v>
      </c>
      <c r="C9" s="84">
        <v>92</v>
      </c>
      <c r="D9" s="83">
        <v>139</v>
      </c>
      <c r="E9" s="111">
        <f t="shared" si="0"/>
        <v>0.60173160173160178</v>
      </c>
      <c r="F9" s="93"/>
      <c r="G9" s="93"/>
      <c r="H9" s="93"/>
    </row>
    <row r="10" spans="1:8" ht="13.5" customHeight="1">
      <c r="A10" s="161" t="s">
        <v>14</v>
      </c>
      <c r="B10" s="83">
        <v>142</v>
      </c>
      <c r="C10" s="84">
        <v>58</v>
      </c>
      <c r="D10" s="83">
        <v>84</v>
      </c>
      <c r="E10" s="111">
        <f t="shared" si="0"/>
        <v>0.59154929577464788</v>
      </c>
      <c r="F10" s="93"/>
      <c r="G10" s="93"/>
      <c r="H10" s="93"/>
    </row>
    <row r="11" spans="1:8" ht="13.5" customHeight="1">
      <c r="A11" s="161" t="s">
        <v>15</v>
      </c>
      <c r="B11" s="83">
        <v>68</v>
      </c>
      <c r="C11" s="84">
        <v>28</v>
      </c>
      <c r="D11" s="83">
        <v>40</v>
      </c>
      <c r="E11" s="111">
        <f t="shared" si="0"/>
        <v>0.58823529411764708</v>
      </c>
      <c r="F11" s="93"/>
      <c r="G11" s="93"/>
      <c r="H11" s="93"/>
    </row>
    <row r="12" spans="1:8" ht="13.5" customHeight="1">
      <c r="A12" s="161" t="s">
        <v>16</v>
      </c>
      <c r="B12" s="83">
        <v>59</v>
      </c>
      <c r="C12" s="84">
        <v>18</v>
      </c>
      <c r="D12" s="83">
        <v>41</v>
      </c>
      <c r="E12" s="111">
        <f t="shared" si="0"/>
        <v>0.69491525423728817</v>
      </c>
      <c r="F12" s="93"/>
      <c r="G12" s="93"/>
      <c r="H12" s="93"/>
    </row>
    <row r="13" spans="1:8" ht="13.5" customHeight="1">
      <c r="A13" s="161" t="s">
        <v>17</v>
      </c>
      <c r="B13" s="83">
        <v>307</v>
      </c>
      <c r="C13" s="84">
        <v>107</v>
      </c>
      <c r="D13" s="83">
        <v>200</v>
      </c>
      <c r="E13" s="111">
        <f t="shared" si="0"/>
        <v>0.65146579804560256</v>
      </c>
      <c r="F13" s="93"/>
      <c r="G13" s="93"/>
      <c r="H13" s="93"/>
    </row>
    <row r="14" spans="1:8" ht="13.5" customHeight="1">
      <c r="A14" s="161" t="s">
        <v>18</v>
      </c>
      <c r="B14" s="83">
        <v>38</v>
      </c>
      <c r="C14" s="84">
        <v>16</v>
      </c>
      <c r="D14" s="83">
        <v>22</v>
      </c>
      <c r="E14" s="111">
        <f t="shared" si="0"/>
        <v>0.57894736842105265</v>
      </c>
      <c r="F14" s="93"/>
      <c r="G14" s="93"/>
      <c r="H14" s="93"/>
    </row>
    <row r="15" spans="1:8" ht="13.5" customHeight="1">
      <c r="A15" s="161" t="s">
        <v>19</v>
      </c>
      <c r="B15" s="83">
        <v>107</v>
      </c>
      <c r="C15" s="83">
        <v>50</v>
      </c>
      <c r="D15" s="83">
        <v>57</v>
      </c>
      <c r="E15" s="111">
        <f t="shared" si="0"/>
        <v>0.53271028037383172</v>
      </c>
      <c r="F15" s="93"/>
      <c r="G15" s="93"/>
      <c r="H15" s="93"/>
    </row>
    <row r="16" spans="1:8" ht="13.5" customHeight="1">
      <c r="A16" s="161" t="s">
        <v>20</v>
      </c>
      <c r="B16" s="83">
        <v>158</v>
      </c>
      <c r="C16" s="83">
        <v>62</v>
      </c>
      <c r="D16" s="83">
        <v>96</v>
      </c>
      <c r="E16" s="111">
        <f t="shared" si="0"/>
        <v>0.60759493670886078</v>
      </c>
      <c r="F16" s="93"/>
      <c r="G16" s="93"/>
      <c r="H16" s="93"/>
    </row>
    <row r="17" spans="1:8" ht="13.5" customHeight="1">
      <c r="A17" s="161" t="s">
        <v>21</v>
      </c>
      <c r="B17" s="83">
        <v>32</v>
      </c>
      <c r="C17" s="83">
        <v>15</v>
      </c>
      <c r="D17" s="83">
        <v>17</v>
      </c>
      <c r="E17" s="111">
        <f t="shared" si="0"/>
        <v>0.53125</v>
      </c>
      <c r="F17" s="93"/>
      <c r="G17" s="93"/>
      <c r="H17" s="93"/>
    </row>
    <row r="18" spans="1:8" ht="13.5" customHeight="1">
      <c r="A18" s="161" t="s">
        <v>22</v>
      </c>
      <c r="B18" s="83">
        <v>13</v>
      </c>
      <c r="C18" s="83">
        <v>4</v>
      </c>
      <c r="D18" s="83">
        <v>9</v>
      </c>
      <c r="E18" s="111">
        <f t="shared" si="0"/>
        <v>0.69230769230769229</v>
      </c>
      <c r="F18" s="93"/>
      <c r="G18" s="93"/>
      <c r="H18" s="93"/>
    </row>
    <row r="19" spans="1:8" ht="13.5" customHeight="1">
      <c r="A19" s="161" t="s">
        <v>23</v>
      </c>
      <c r="B19" s="83">
        <v>82</v>
      </c>
      <c r="C19" s="83">
        <v>51</v>
      </c>
      <c r="D19" s="83">
        <v>31</v>
      </c>
      <c r="E19" s="111">
        <f t="shared" si="0"/>
        <v>0.37804878048780488</v>
      </c>
      <c r="F19" s="93"/>
      <c r="G19" s="93"/>
      <c r="H19" s="93"/>
    </row>
    <row r="20" spans="1:8" ht="13.5" customHeight="1">
      <c r="A20" s="161" t="s">
        <v>24</v>
      </c>
      <c r="B20" s="83">
        <v>34</v>
      </c>
      <c r="C20" s="83">
        <v>25</v>
      </c>
      <c r="D20" s="83">
        <v>9</v>
      </c>
      <c r="E20" s="111">
        <f t="shared" si="0"/>
        <v>0.26470588235294118</v>
      </c>
      <c r="F20" s="93"/>
      <c r="G20" s="93"/>
      <c r="H20" s="93"/>
    </row>
    <row r="21" spans="1:8" ht="13.5" customHeight="1">
      <c r="A21" s="161" t="s">
        <v>25</v>
      </c>
      <c r="B21" s="83">
        <v>37</v>
      </c>
      <c r="C21" s="83">
        <v>34</v>
      </c>
      <c r="D21" s="83">
        <v>3</v>
      </c>
      <c r="E21" s="111">
        <f t="shared" si="0"/>
        <v>8.1081081081081086E-2</v>
      </c>
      <c r="F21" s="93"/>
      <c r="G21" s="93"/>
      <c r="H21" s="93"/>
    </row>
    <row r="22" spans="1:8" ht="13.5" customHeight="1">
      <c r="A22" s="161" t="s">
        <v>26</v>
      </c>
      <c r="B22" s="83">
        <v>9</v>
      </c>
      <c r="C22" s="83">
        <v>6</v>
      </c>
      <c r="D22" s="83">
        <v>3</v>
      </c>
      <c r="E22" s="111">
        <f t="shared" si="0"/>
        <v>0.33333333333333331</v>
      </c>
      <c r="F22" s="93"/>
      <c r="G22" s="93"/>
      <c r="H22" s="93"/>
    </row>
    <row r="23" spans="1:8" ht="13.5" customHeight="1">
      <c r="A23" s="161" t="s">
        <v>27</v>
      </c>
      <c r="B23" s="83">
        <v>0</v>
      </c>
      <c r="C23" s="83">
        <v>0</v>
      </c>
      <c r="D23" s="83">
        <v>0</v>
      </c>
      <c r="E23" s="111">
        <v>0</v>
      </c>
      <c r="F23" s="93"/>
      <c r="G23" s="93"/>
      <c r="H23" s="93"/>
    </row>
    <row r="24" spans="1:8" ht="13.5" customHeight="1">
      <c r="A24" s="161" t="s">
        <v>28</v>
      </c>
      <c r="B24" s="83">
        <v>18</v>
      </c>
      <c r="C24" s="83">
        <v>12</v>
      </c>
      <c r="D24" s="83">
        <v>6</v>
      </c>
      <c r="E24" s="111">
        <f t="shared" si="0"/>
        <v>0.33333333333333331</v>
      </c>
      <c r="F24" s="93"/>
      <c r="G24" s="93"/>
      <c r="H24" s="93"/>
    </row>
    <row r="25" spans="1:8" ht="13.5" customHeight="1">
      <c r="A25" s="161" t="s">
        <v>29</v>
      </c>
      <c r="B25" s="83">
        <v>3</v>
      </c>
      <c r="C25" s="83">
        <v>0</v>
      </c>
      <c r="D25" s="83">
        <v>3</v>
      </c>
      <c r="E25" s="111">
        <f t="shared" si="0"/>
        <v>1</v>
      </c>
      <c r="F25" s="93"/>
      <c r="G25" s="93"/>
      <c r="H25" s="93"/>
    </row>
    <row r="26" spans="1:8" ht="13.5" customHeight="1">
      <c r="A26" s="85" t="s">
        <v>30</v>
      </c>
      <c r="B26" s="86"/>
      <c r="C26" s="86"/>
      <c r="D26" s="86"/>
      <c r="E26" s="86"/>
      <c r="F26" s="93"/>
      <c r="G26" s="93"/>
      <c r="H26" s="93"/>
    </row>
    <row r="27" spans="1:8" ht="13.5" customHeight="1">
      <c r="A27" s="85" t="s">
        <v>383</v>
      </c>
      <c r="B27" s="86"/>
      <c r="C27" s="87"/>
      <c r="D27" s="87"/>
      <c r="E27" s="87"/>
      <c r="F27" s="93"/>
      <c r="G27" s="93"/>
      <c r="H27" s="93"/>
    </row>
    <row r="28" spans="1:8" ht="13.5" customHeight="1">
      <c r="A28" s="67" t="s">
        <v>321</v>
      </c>
      <c r="B28" s="93"/>
      <c r="C28" s="93"/>
      <c r="D28" s="93"/>
      <c r="E28" s="93"/>
      <c r="F28" s="93"/>
      <c r="G28" s="93"/>
      <c r="H28" s="93"/>
    </row>
    <row r="29" spans="1:8" ht="13.5" customHeight="1">
      <c r="A29" s="85" t="s">
        <v>385</v>
      </c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22.85546875" style="6" customWidth="1"/>
    <col min="2" max="256" width="10.85546875" style="6" customWidth="1"/>
    <col min="257" max="16384" width="10.85546875" style="7"/>
  </cols>
  <sheetData>
    <row r="1" spans="1:8" ht="13.5" customHeight="1">
      <c r="A1" s="77" t="s">
        <v>882</v>
      </c>
      <c r="B1" s="78"/>
      <c r="C1" s="78"/>
      <c r="D1" s="78"/>
      <c r="E1" s="78"/>
      <c r="F1" s="93"/>
      <c r="G1" s="93"/>
      <c r="H1" s="93"/>
    </row>
    <row r="2" spans="1:8" ht="13.5" customHeight="1">
      <c r="A2" s="80" t="s">
        <v>883</v>
      </c>
      <c r="B2" s="78"/>
      <c r="C2" s="78"/>
      <c r="D2" s="78"/>
      <c r="E2" s="78"/>
      <c r="F2" s="93"/>
      <c r="G2" s="93"/>
      <c r="H2" s="93"/>
    </row>
    <row r="3" spans="1:8" ht="13.5" customHeight="1">
      <c r="A3" s="78"/>
      <c r="B3" s="78"/>
      <c r="C3" s="78"/>
      <c r="D3" s="78"/>
      <c r="E3" s="78"/>
      <c r="F3" s="93"/>
      <c r="G3" s="93"/>
      <c r="H3" s="93"/>
    </row>
    <row r="4" spans="1:8" ht="19.5" customHeight="1">
      <c r="A4" s="81"/>
      <c r="B4" s="235" t="s">
        <v>2</v>
      </c>
      <c r="C4" s="235" t="s">
        <v>3</v>
      </c>
      <c r="D4" s="235" t="s">
        <v>5</v>
      </c>
      <c r="E4" s="235" t="s">
        <v>40</v>
      </c>
      <c r="F4" s="93"/>
      <c r="G4" s="93"/>
      <c r="H4" s="93"/>
    </row>
    <row r="5" spans="1:8" ht="19.5" customHeight="1">
      <c r="A5" s="81"/>
      <c r="B5" s="235" t="s">
        <v>2</v>
      </c>
      <c r="C5" s="235" t="s">
        <v>375</v>
      </c>
      <c r="D5" s="235" t="s">
        <v>374</v>
      </c>
      <c r="E5" s="235" t="s">
        <v>378</v>
      </c>
      <c r="F5" s="93"/>
      <c r="G5" s="93"/>
      <c r="H5" s="93"/>
    </row>
    <row r="6" spans="1:8" ht="13.5" customHeight="1">
      <c r="A6" s="77" t="s">
        <v>10</v>
      </c>
      <c r="B6" s="82">
        <v>1931</v>
      </c>
      <c r="C6" s="82">
        <v>818</v>
      </c>
      <c r="D6" s="82">
        <v>1113</v>
      </c>
      <c r="E6" s="112">
        <f t="shared" ref="E6:E25" si="0">D6/B6</f>
        <v>0.57638529259451066</v>
      </c>
      <c r="F6" s="93"/>
      <c r="G6" s="93"/>
      <c r="H6" s="93"/>
    </row>
    <row r="7" spans="1:8" ht="13.5" customHeight="1">
      <c r="A7" s="161" t="s">
        <v>11</v>
      </c>
      <c r="B7" s="83">
        <v>114</v>
      </c>
      <c r="C7" s="84">
        <v>36</v>
      </c>
      <c r="D7" s="83">
        <v>78</v>
      </c>
      <c r="E7" s="111">
        <f t="shared" si="0"/>
        <v>0.68421052631578949</v>
      </c>
      <c r="F7" s="93"/>
      <c r="G7" s="93"/>
      <c r="H7" s="93"/>
    </row>
    <row r="8" spans="1:8" ht="13.5" customHeight="1">
      <c r="A8" s="161" t="s">
        <v>12</v>
      </c>
      <c r="B8" s="83">
        <v>234</v>
      </c>
      <c r="C8" s="84">
        <v>126</v>
      </c>
      <c r="D8" s="83">
        <v>108</v>
      </c>
      <c r="E8" s="111">
        <f t="shared" si="0"/>
        <v>0.46153846153846156</v>
      </c>
      <c r="F8" s="93"/>
      <c r="G8" s="93"/>
      <c r="H8" s="93"/>
    </row>
    <row r="9" spans="1:8" ht="13.5" customHeight="1">
      <c r="A9" s="161" t="s">
        <v>13</v>
      </c>
      <c r="B9" s="83">
        <v>315</v>
      </c>
      <c r="C9" s="84">
        <v>104</v>
      </c>
      <c r="D9" s="83">
        <v>211</v>
      </c>
      <c r="E9" s="111">
        <f t="shared" si="0"/>
        <v>0.66984126984126979</v>
      </c>
      <c r="F9" s="93"/>
      <c r="G9" s="93"/>
      <c r="H9" s="93"/>
    </row>
    <row r="10" spans="1:8" ht="13.5" customHeight="1">
      <c r="A10" s="161" t="s">
        <v>14</v>
      </c>
      <c r="B10" s="83">
        <v>127</v>
      </c>
      <c r="C10" s="84">
        <v>58</v>
      </c>
      <c r="D10" s="83">
        <v>69</v>
      </c>
      <c r="E10" s="111">
        <f t="shared" si="0"/>
        <v>0.54330708661417326</v>
      </c>
      <c r="F10" s="93"/>
      <c r="G10" s="93"/>
      <c r="H10" s="93"/>
    </row>
    <row r="11" spans="1:8" ht="13.5" customHeight="1">
      <c r="A11" s="161" t="s">
        <v>15</v>
      </c>
      <c r="B11" s="83">
        <v>68</v>
      </c>
      <c r="C11" s="84">
        <v>22</v>
      </c>
      <c r="D11" s="83">
        <v>46</v>
      </c>
      <c r="E11" s="111">
        <f t="shared" si="0"/>
        <v>0.67647058823529416</v>
      </c>
      <c r="F11" s="93"/>
      <c r="G11" s="93"/>
      <c r="H11" s="93"/>
    </row>
    <row r="12" spans="1:8" ht="13.5" customHeight="1">
      <c r="A12" s="161" t="s">
        <v>16</v>
      </c>
      <c r="B12" s="83">
        <v>61</v>
      </c>
      <c r="C12" s="84">
        <v>22</v>
      </c>
      <c r="D12" s="83">
        <v>39</v>
      </c>
      <c r="E12" s="111">
        <f t="shared" si="0"/>
        <v>0.63934426229508201</v>
      </c>
      <c r="F12" s="93"/>
      <c r="G12" s="93"/>
      <c r="H12" s="93"/>
    </row>
    <row r="13" spans="1:8" ht="13.5" customHeight="1">
      <c r="A13" s="161" t="s">
        <v>17</v>
      </c>
      <c r="B13" s="83">
        <v>369</v>
      </c>
      <c r="C13" s="84">
        <v>108</v>
      </c>
      <c r="D13" s="83">
        <v>261</v>
      </c>
      <c r="E13" s="111">
        <f t="shared" si="0"/>
        <v>0.70731707317073167</v>
      </c>
      <c r="F13" s="93"/>
      <c r="G13" s="93"/>
      <c r="H13" s="93"/>
    </row>
    <row r="14" spans="1:8" ht="13.5" customHeight="1">
      <c r="A14" s="161" t="s">
        <v>18</v>
      </c>
      <c r="B14" s="83">
        <v>43</v>
      </c>
      <c r="C14" s="84">
        <v>19</v>
      </c>
      <c r="D14" s="83">
        <v>24</v>
      </c>
      <c r="E14" s="111">
        <f t="shared" si="0"/>
        <v>0.55813953488372092</v>
      </c>
      <c r="F14" s="93"/>
      <c r="G14" s="93"/>
      <c r="H14" s="93"/>
    </row>
    <row r="15" spans="1:8" ht="13.5" customHeight="1">
      <c r="A15" s="161" t="s">
        <v>19</v>
      </c>
      <c r="B15" s="83">
        <v>133</v>
      </c>
      <c r="C15" s="83">
        <v>64</v>
      </c>
      <c r="D15" s="83">
        <v>69</v>
      </c>
      <c r="E15" s="111">
        <f t="shared" si="0"/>
        <v>0.51879699248120303</v>
      </c>
      <c r="F15" s="93"/>
      <c r="G15" s="93"/>
      <c r="H15" s="93"/>
    </row>
    <row r="16" spans="1:8" ht="13.5" customHeight="1">
      <c r="A16" s="161" t="s">
        <v>20</v>
      </c>
      <c r="B16" s="83">
        <v>154</v>
      </c>
      <c r="C16" s="83">
        <v>58</v>
      </c>
      <c r="D16" s="83">
        <v>96</v>
      </c>
      <c r="E16" s="111">
        <f t="shared" si="0"/>
        <v>0.62337662337662336</v>
      </c>
      <c r="F16" s="93"/>
      <c r="G16" s="93"/>
      <c r="H16" s="93"/>
    </row>
    <row r="17" spans="1:8" ht="13.5" customHeight="1">
      <c r="A17" s="161" t="s">
        <v>21</v>
      </c>
      <c r="B17" s="83">
        <v>49</v>
      </c>
      <c r="C17" s="83">
        <v>29</v>
      </c>
      <c r="D17" s="83">
        <v>20</v>
      </c>
      <c r="E17" s="111">
        <f t="shared" si="0"/>
        <v>0.40816326530612246</v>
      </c>
      <c r="F17" s="93"/>
      <c r="G17" s="93"/>
      <c r="H17" s="93"/>
    </row>
    <row r="18" spans="1:8" ht="13.5" customHeight="1">
      <c r="A18" s="161" t="s">
        <v>22</v>
      </c>
      <c r="B18" s="83">
        <v>20</v>
      </c>
      <c r="C18" s="83">
        <v>8</v>
      </c>
      <c r="D18" s="83">
        <v>12</v>
      </c>
      <c r="E18" s="111">
        <f t="shared" si="0"/>
        <v>0.6</v>
      </c>
      <c r="F18" s="93"/>
      <c r="G18" s="93"/>
      <c r="H18" s="93"/>
    </row>
    <row r="19" spans="1:8" ht="13.5" customHeight="1">
      <c r="A19" s="161" t="s">
        <v>23</v>
      </c>
      <c r="B19" s="83">
        <v>123</v>
      </c>
      <c r="C19" s="83">
        <v>82</v>
      </c>
      <c r="D19" s="83">
        <v>41</v>
      </c>
      <c r="E19" s="111">
        <f t="shared" si="0"/>
        <v>0.33333333333333331</v>
      </c>
      <c r="F19" s="93"/>
      <c r="G19" s="93"/>
      <c r="H19" s="93"/>
    </row>
    <row r="20" spans="1:8" ht="13.5" customHeight="1">
      <c r="A20" s="161" t="s">
        <v>24</v>
      </c>
      <c r="B20" s="83">
        <v>46</v>
      </c>
      <c r="C20" s="83">
        <v>27</v>
      </c>
      <c r="D20" s="83">
        <v>19</v>
      </c>
      <c r="E20" s="111">
        <f t="shared" si="0"/>
        <v>0.41304347826086957</v>
      </c>
      <c r="F20" s="93"/>
      <c r="G20" s="93"/>
      <c r="H20" s="93"/>
    </row>
    <row r="21" spans="1:8" ht="13.5" customHeight="1">
      <c r="A21" s="161" t="s">
        <v>25</v>
      </c>
      <c r="B21" s="83">
        <v>36</v>
      </c>
      <c r="C21" s="83">
        <v>33</v>
      </c>
      <c r="D21" s="83">
        <v>3</v>
      </c>
      <c r="E21" s="111">
        <f t="shared" si="0"/>
        <v>8.3333333333333329E-2</v>
      </c>
      <c r="F21" s="93"/>
      <c r="G21" s="93"/>
      <c r="H21" s="93"/>
    </row>
    <row r="22" spans="1:8" ht="13.5" customHeight="1">
      <c r="A22" s="161" t="s">
        <v>26</v>
      </c>
      <c r="B22" s="83">
        <v>10</v>
      </c>
      <c r="C22" s="83">
        <v>6</v>
      </c>
      <c r="D22" s="83">
        <v>4</v>
      </c>
      <c r="E22" s="111">
        <f t="shared" si="0"/>
        <v>0.4</v>
      </c>
      <c r="F22" s="93"/>
      <c r="G22" s="93"/>
      <c r="H22" s="93"/>
    </row>
    <row r="23" spans="1:8" ht="13.5" customHeight="1">
      <c r="A23" s="161" t="s">
        <v>27</v>
      </c>
      <c r="B23" s="83">
        <v>0</v>
      </c>
      <c r="C23" s="83">
        <v>0</v>
      </c>
      <c r="D23" s="83">
        <v>0</v>
      </c>
      <c r="E23" s="111">
        <v>0</v>
      </c>
      <c r="F23" s="93"/>
      <c r="G23" s="93"/>
      <c r="H23" s="93"/>
    </row>
    <row r="24" spans="1:8" ht="13.5" customHeight="1">
      <c r="A24" s="161" t="s">
        <v>28</v>
      </c>
      <c r="B24" s="83">
        <v>26</v>
      </c>
      <c r="C24" s="83">
        <v>16</v>
      </c>
      <c r="D24" s="83">
        <v>10</v>
      </c>
      <c r="E24" s="111">
        <f t="shared" si="0"/>
        <v>0.38461538461538464</v>
      </c>
      <c r="F24" s="93"/>
      <c r="G24" s="93"/>
      <c r="H24" s="93"/>
    </row>
    <row r="25" spans="1:8" ht="13.5" customHeight="1">
      <c r="A25" s="161" t="s">
        <v>29</v>
      </c>
      <c r="B25" s="83">
        <v>3</v>
      </c>
      <c r="C25" s="83">
        <v>0</v>
      </c>
      <c r="D25" s="83">
        <v>3</v>
      </c>
      <c r="E25" s="111">
        <f t="shared" si="0"/>
        <v>1</v>
      </c>
      <c r="F25" s="93"/>
      <c r="G25" s="93"/>
      <c r="H25" s="93"/>
    </row>
    <row r="26" spans="1:8" ht="13.5" customHeight="1">
      <c r="A26" s="85" t="s">
        <v>30</v>
      </c>
      <c r="B26" s="86"/>
      <c r="C26" s="86"/>
      <c r="D26" s="86"/>
      <c r="E26" s="86"/>
      <c r="F26" s="93"/>
      <c r="G26" s="93"/>
      <c r="H26" s="93"/>
    </row>
    <row r="27" spans="1:8" ht="13.5" customHeight="1">
      <c r="A27" s="85" t="s">
        <v>383</v>
      </c>
      <c r="B27" s="86"/>
      <c r="C27" s="87"/>
      <c r="D27" s="87"/>
      <c r="E27" s="87"/>
      <c r="F27" s="93"/>
      <c r="G27" s="93"/>
      <c r="H27" s="93"/>
    </row>
    <row r="28" spans="1:8" ht="13.5" customHeight="1">
      <c r="A28" s="67" t="s">
        <v>321</v>
      </c>
      <c r="B28" s="93"/>
      <c r="C28" s="93"/>
      <c r="D28" s="93"/>
      <c r="E28" s="93"/>
      <c r="F28" s="93"/>
      <c r="G28" s="93"/>
      <c r="H28" s="93"/>
    </row>
    <row r="29" spans="1:8" ht="13.5" customHeight="1">
      <c r="A29" s="85" t="s">
        <v>385</v>
      </c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1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14.28515625" style="6" customWidth="1"/>
    <col min="2" max="3" width="22.7109375" style="6" customWidth="1"/>
    <col min="4" max="257" width="10.85546875" style="6" customWidth="1"/>
    <col min="258" max="16384" width="10.85546875" style="7"/>
  </cols>
  <sheetData>
    <row r="1" spans="1:257" ht="13.5" customHeight="1">
      <c r="A1" s="77" t="s">
        <v>794</v>
      </c>
      <c r="B1" s="78"/>
      <c r="C1" s="78"/>
      <c r="D1" s="78"/>
      <c r="E1" s="78"/>
      <c r="F1" s="78"/>
      <c r="G1" s="78"/>
      <c r="H1" s="78"/>
      <c r="I1" s="78"/>
      <c r="J1" s="93"/>
    </row>
    <row r="2" spans="1:257" ht="13.5" customHeight="1">
      <c r="A2" s="80" t="s">
        <v>795</v>
      </c>
      <c r="B2" s="78"/>
      <c r="C2" s="78"/>
      <c r="D2" s="78"/>
      <c r="E2" s="78"/>
      <c r="F2" s="78"/>
      <c r="G2" s="78"/>
      <c r="H2" s="78"/>
      <c r="I2" s="78"/>
      <c r="J2" s="93"/>
    </row>
    <row r="3" spans="1:257" ht="13.5" customHeight="1">
      <c r="A3" s="78"/>
      <c r="B3" s="78"/>
      <c r="C3" s="78"/>
      <c r="D3" s="78"/>
      <c r="E3" s="78"/>
      <c r="F3" s="78"/>
      <c r="G3" s="78"/>
      <c r="H3" s="78"/>
      <c r="I3" s="78"/>
      <c r="J3" s="93"/>
    </row>
    <row r="4" spans="1:257" ht="19.5" customHeight="1">
      <c r="A4" s="81"/>
      <c r="B4" s="81"/>
      <c r="C4" s="81"/>
      <c r="D4" s="270" t="s">
        <v>32</v>
      </c>
      <c r="E4" s="271"/>
      <c r="F4" s="271"/>
      <c r="G4" s="270" t="s">
        <v>33</v>
      </c>
      <c r="H4" s="271"/>
      <c r="I4" s="271"/>
      <c r="J4" s="93"/>
    </row>
    <row r="5" spans="1:257" ht="19.5" customHeight="1">
      <c r="A5" s="81"/>
      <c r="B5" s="81"/>
      <c r="C5" s="81"/>
      <c r="D5" s="270" t="s">
        <v>381</v>
      </c>
      <c r="E5" s="270"/>
      <c r="F5" s="270"/>
      <c r="G5" s="270" t="s">
        <v>382</v>
      </c>
      <c r="H5" s="270"/>
      <c r="I5" s="270"/>
      <c r="J5" s="93"/>
    </row>
    <row r="6" spans="1:257" ht="19.5" customHeight="1">
      <c r="A6" s="81"/>
      <c r="B6" s="81"/>
      <c r="C6" s="81"/>
      <c r="D6" s="179" t="s">
        <v>2</v>
      </c>
      <c r="E6" s="179" t="s">
        <v>3</v>
      </c>
      <c r="F6" s="179" t="s">
        <v>5</v>
      </c>
      <c r="G6" s="179" t="s">
        <v>2</v>
      </c>
      <c r="H6" s="179" t="s">
        <v>3</v>
      </c>
      <c r="I6" s="179" t="s">
        <v>5</v>
      </c>
      <c r="J6" s="93"/>
    </row>
    <row r="7" spans="1:257" ht="19.5" customHeight="1">
      <c r="A7" s="81"/>
      <c r="B7" s="81"/>
      <c r="C7" s="81"/>
      <c r="D7" s="179" t="s">
        <v>2</v>
      </c>
      <c r="E7" s="179" t="s">
        <v>375</v>
      </c>
      <c r="F7" s="179" t="s">
        <v>374</v>
      </c>
      <c r="G7" s="179" t="s">
        <v>2</v>
      </c>
      <c r="H7" s="179" t="s">
        <v>375</v>
      </c>
      <c r="I7" s="179" t="s">
        <v>374</v>
      </c>
      <c r="J7" s="93"/>
    </row>
    <row r="8" spans="1:257" s="130" customFormat="1" ht="13.5" customHeight="1">
      <c r="A8" s="126" t="s">
        <v>34</v>
      </c>
      <c r="B8" s="126" t="s">
        <v>2</v>
      </c>
      <c r="C8" s="126" t="s">
        <v>2</v>
      </c>
      <c r="D8" s="82">
        <v>6633</v>
      </c>
      <c r="E8" s="82">
        <v>3268</v>
      </c>
      <c r="F8" s="82">
        <v>3365</v>
      </c>
      <c r="G8" s="127">
        <v>85.828433589627622</v>
      </c>
      <c r="H8" s="127">
        <v>82.986536107711146</v>
      </c>
      <c r="I8" s="127">
        <v>88.588410104011885</v>
      </c>
      <c r="J8" s="128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29"/>
      <c r="BC8" s="129"/>
      <c r="BD8" s="129"/>
      <c r="BE8" s="129"/>
      <c r="BF8" s="129"/>
      <c r="BG8" s="129"/>
      <c r="BH8" s="129"/>
      <c r="BI8" s="129"/>
      <c r="BJ8" s="129"/>
      <c r="BK8" s="129"/>
      <c r="BL8" s="129"/>
      <c r="BM8" s="129"/>
      <c r="BN8" s="129"/>
      <c r="BO8" s="129"/>
      <c r="BP8" s="129"/>
      <c r="BQ8" s="129"/>
      <c r="BR8" s="129"/>
      <c r="BS8" s="129"/>
      <c r="BT8" s="129"/>
      <c r="BU8" s="129"/>
      <c r="BV8" s="129"/>
      <c r="BW8" s="129"/>
      <c r="BX8" s="129"/>
      <c r="BY8" s="129"/>
      <c r="BZ8" s="129"/>
      <c r="CA8" s="129"/>
      <c r="CB8" s="129"/>
      <c r="CC8" s="129"/>
      <c r="CD8" s="129"/>
      <c r="CE8" s="129"/>
      <c r="CF8" s="129"/>
      <c r="CG8" s="129"/>
      <c r="CH8" s="129"/>
      <c r="CI8" s="129"/>
      <c r="CJ8" s="129"/>
      <c r="CK8" s="129"/>
      <c r="CL8" s="129"/>
      <c r="CM8" s="129"/>
      <c r="CN8" s="129"/>
      <c r="CO8" s="129"/>
      <c r="CP8" s="129"/>
      <c r="CQ8" s="129"/>
      <c r="CR8" s="129"/>
      <c r="CS8" s="129"/>
      <c r="CT8" s="129"/>
      <c r="CU8" s="129"/>
      <c r="CV8" s="129"/>
      <c r="CW8" s="129"/>
      <c r="CX8" s="129"/>
      <c r="CY8" s="129"/>
      <c r="CZ8" s="129"/>
      <c r="DA8" s="129"/>
      <c r="DB8" s="129"/>
      <c r="DC8" s="129"/>
      <c r="DD8" s="129"/>
      <c r="DE8" s="129"/>
      <c r="DF8" s="129"/>
      <c r="DG8" s="129"/>
      <c r="DH8" s="129"/>
      <c r="DI8" s="129"/>
      <c r="DJ8" s="129"/>
      <c r="DK8" s="129"/>
      <c r="DL8" s="129"/>
      <c r="DM8" s="129"/>
      <c r="DN8" s="129"/>
      <c r="DO8" s="129"/>
      <c r="DP8" s="129"/>
      <c r="DQ8" s="129"/>
      <c r="DR8" s="129"/>
      <c r="DS8" s="129"/>
      <c r="DT8" s="129"/>
      <c r="DU8" s="129"/>
      <c r="DV8" s="129"/>
      <c r="DW8" s="129"/>
      <c r="DX8" s="129"/>
      <c r="DY8" s="129"/>
      <c r="DZ8" s="129"/>
      <c r="EA8" s="129"/>
      <c r="EB8" s="129"/>
      <c r="EC8" s="129"/>
      <c r="ED8" s="129"/>
      <c r="EE8" s="129"/>
      <c r="EF8" s="129"/>
      <c r="EG8" s="129"/>
      <c r="EH8" s="129"/>
      <c r="EI8" s="129"/>
      <c r="EJ8" s="129"/>
      <c r="EK8" s="129"/>
      <c r="EL8" s="129"/>
      <c r="EM8" s="129"/>
      <c r="EN8" s="129"/>
      <c r="EO8" s="129"/>
      <c r="EP8" s="129"/>
      <c r="EQ8" s="129"/>
      <c r="ER8" s="129"/>
      <c r="ES8" s="129"/>
      <c r="ET8" s="129"/>
      <c r="EU8" s="129"/>
      <c r="EV8" s="129"/>
      <c r="EW8" s="129"/>
      <c r="EX8" s="129"/>
      <c r="EY8" s="129"/>
      <c r="EZ8" s="129"/>
      <c r="FA8" s="129"/>
      <c r="FB8" s="129"/>
      <c r="FC8" s="129"/>
      <c r="FD8" s="129"/>
      <c r="FE8" s="129"/>
      <c r="FF8" s="129"/>
      <c r="FG8" s="129"/>
      <c r="FH8" s="129"/>
      <c r="FI8" s="129"/>
      <c r="FJ8" s="129"/>
      <c r="FK8" s="129"/>
      <c r="FL8" s="129"/>
      <c r="FM8" s="129"/>
      <c r="FN8" s="129"/>
      <c r="FO8" s="129"/>
      <c r="FP8" s="129"/>
      <c r="FQ8" s="129"/>
      <c r="FR8" s="129"/>
      <c r="FS8" s="129"/>
      <c r="FT8" s="129"/>
      <c r="FU8" s="129"/>
      <c r="FV8" s="129"/>
      <c r="FW8" s="129"/>
      <c r="FX8" s="129"/>
      <c r="FY8" s="129"/>
      <c r="FZ8" s="129"/>
      <c r="GA8" s="129"/>
      <c r="GB8" s="129"/>
      <c r="GC8" s="129"/>
      <c r="GD8" s="129"/>
      <c r="GE8" s="129"/>
      <c r="GF8" s="129"/>
      <c r="GG8" s="129"/>
      <c r="GH8" s="129"/>
      <c r="GI8" s="129"/>
      <c r="GJ8" s="129"/>
      <c r="GK8" s="129"/>
      <c r="GL8" s="129"/>
      <c r="GM8" s="129"/>
      <c r="GN8" s="129"/>
      <c r="GO8" s="129"/>
      <c r="GP8" s="129"/>
      <c r="GQ8" s="129"/>
      <c r="GR8" s="129"/>
      <c r="GS8" s="129"/>
      <c r="GT8" s="129"/>
      <c r="GU8" s="129"/>
      <c r="GV8" s="129"/>
      <c r="GW8" s="129"/>
      <c r="GX8" s="129"/>
      <c r="GY8" s="129"/>
      <c r="GZ8" s="129"/>
      <c r="HA8" s="129"/>
      <c r="HB8" s="129"/>
      <c r="HC8" s="129"/>
      <c r="HD8" s="129"/>
      <c r="HE8" s="129"/>
      <c r="HF8" s="129"/>
      <c r="HG8" s="129"/>
      <c r="HH8" s="129"/>
      <c r="HI8" s="129"/>
      <c r="HJ8" s="129"/>
      <c r="HK8" s="129"/>
      <c r="HL8" s="129"/>
      <c r="HM8" s="129"/>
      <c r="HN8" s="129"/>
      <c r="HO8" s="129"/>
      <c r="HP8" s="129"/>
      <c r="HQ8" s="129"/>
      <c r="HR8" s="129"/>
      <c r="HS8" s="129"/>
      <c r="HT8" s="129"/>
      <c r="HU8" s="129"/>
      <c r="HV8" s="129"/>
      <c r="HW8" s="129"/>
      <c r="HX8" s="129"/>
      <c r="HY8" s="129"/>
      <c r="HZ8" s="129"/>
      <c r="IA8" s="129"/>
      <c r="IB8" s="129"/>
      <c r="IC8" s="129"/>
      <c r="ID8" s="129"/>
      <c r="IE8" s="129"/>
      <c r="IF8" s="129"/>
      <c r="IG8" s="129"/>
      <c r="IH8" s="129"/>
      <c r="II8" s="129"/>
      <c r="IJ8" s="129"/>
      <c r="IK8" s="129"/>
      <c r="IL8" s="129"/>
      <c r="IM8" s="129"/>
      <c r="IN8" s="129"/>
      <c r="IO8" s="129"/>
      <c r="IP8" s="129"/>
      <c r="IQ8" s="129"/>
      <c r="IR8" s="129"/>
      <c r="IS8" s="129"/>
      <c r="IT8" s="129"/>
      <c r="IU8" s="129"/>
      <c r="IV8" s="129"/>
      <c r="IW8" s="129"/>
    </row>
    <row r="9" spans="1:257" s="163" customFormat="1" ht="13.5" customHeight="1">
      <c r="A9" s="78"/>
      <c r="B9" s="161" t="s">
        <v>35</v>
      </c>
      <c r="C9" s="161" t="s">
        <v>379</v>
      </c>
      <c r="D9" s="84">
        <v>2530</v>
      </c>
      <c r="E9" s="84">
        <v>1242</v>
      </c>
      <c r="F9" s="84">
        <v>1288</v>
      </c>
      <c r="G9" s="125">
        <v>79.960474308300405</v>
      </c>
      <c r="H9" s="125">
        <v>76.650563607085346</v>
      </c>
      <c r="I9" s="125">
        <v>83.152173913043484</v>
      </c>
      <c r="J9" s="164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  <c r="CQ9" s="162"/>
      <c r="CR9" s="162"/>
      <c r="CS9" s="162"/>
      <c r="CT9" s="162"/>
      <c r="CU9" s="162"/>
      <c r="CV9" s="162"/>
      <c r="CW9" s="162"/>
      <c r="CX9" s="162"/>
      <c r="CY9" s="162"/>
      <c r="CZ9" s="162"/>
      <c r="DA9" s="162"/>
      <c r="DB9" s="162"/>
      <c r="DC9" s="162"/>
      <c r="DD9" s="162"/>
      <c r="DE9" s="162"/>
      <c r="DF9" s="162"/>
      <c r="DG9" s="162"/>
      <c r="DH9" s="162"/>
      <c r="DI9" s="162"/>
      <c r="DJ9" s="162"/>
      <c r="DK9" s="162"/>
      <c r="DL9" s="162"/>
      <c r="DM9" s="162"/>
      <c r="DN9" s="162"/>
      <c r="DO9" s="162"/>
      <c r="DP9" s="162"/>
      <c r="DQ9" s="162"/>
      <c r="DR9" s="162"/>
      <c r="DS9" s="162"/>
      <c r="DT9" s="162"/>
      <c r="DU9" s="162"/>
      <c r="DV9" s="162"/>
      <c r="DW9" s="162"/>
      <c r="DX9" s="162"/>
      <c r="DY9" s="162"/>
      <c r="DZ9" s="162"/>
      <c r="EA9" s="162"/>
      <c r="EB9" s="162"/>
      <c r="EC9" s="162"/>
      <c r="ED9" s="162"/>
      <c r="EE9" s="162"/>
      <c r="EF9" s="162"/>
      <c r="EG9" s="162"/>
      <c r="EH9" s="162"/>
      <c r="EI9" s="162"/>
      <c r="EJ9" s="162"/>
      <c r="EK9" s="162"/>
      <c r="EL9" s="162"/>
      <c r="EM9" s="162"/>
      <c r="EN9" s="162"/>
      <c r="EO9" s="162"/>
      <c r="EP9" s="162"/>
      <c r="EQ9" s="162"/>
      <c r="ER9" s="162"/>
      <c r="ES9" s="162"/>
      <c r="ET9" s="162"/>
      <c r="EU9" s="162"/>
      <c r="EV9" s="162"/>
      <c r="EW9" s="162"/>
      <c r="EX9" s="162"/>
      <c r="EY9" s="162"/>
      <c r="EZ9" s="162"/>
      <c r="FA9" s="162"/>
      <c r="FB9" s="162"/>
      <c r="FC9" s="162"/>
      <c r="FD9" s="162"/>
      <c r="FE9" s="162"/>
      <c r="FF9" s="162"/>
      <c r="FG9" s="162"/>
      <c r="FH9" s="162"/>
      <c r="FI9" s="162"/>
      <c r="FJ9" s="162"/>
      <c r="FK9" s="162"/>
      <c r="FL9" s="162"/>
      <c r="FM9" s="162"/>
      <c r="FN9" s="162"/>
      <c r="FO9" s="162"/>
      <c r="FP9" s="162"/>
      <c r="FQ9" s="162"/>
      <c r="FR9" s="162"/>
      <c r="FS9" s="162"/>
      <c r="FT9" s="162"/>
      <c r="FU9" s="162"/>
      <c r="FV9" s="162"/>
      <c r="FW9" s="162"/>
      <c r="FX9" s="162"/>
      <c r="FY9" s="162"/>
      <c r="FZ9" s="162"/>
      <c r="GA9" s="162"/>
      <c r="GB9" s="162"/>
      <c r="GC9" s="162"/>
      <c r="GD9" s="162"/>
      <c r="GE9" s="162"/>
      <c r="GF9" s="162"/>
      <c r="GG9" s="162"/>
      <c r="GH9" s="162"/>
      <c r="GI9" s="162"/>
      <c r="GJ9" s="162"/>
      <c r="GK9" s="162"/>
      <c r="GL9" s="162"/>
      <c r="GM9" s="162"/>
      <c r="GN9" s="162"/>
      <c r="GO9" s="162"/>
      <c r="GP9" s="162"/>
      <c r="GQ9" s="162"/>
      <c r="GR9" s="162"/>
      <c r="GS9" s="162"/>
      <c r="GT9" s="162"/>
      <c r="GU9" s="162"/>
      <c r="GV9" s="162"/>
      <c r="GW9" s="162"/>
      <c r="GX9" s="162"/>
      <c r="GY9" s="162"/>
      <c r="GZ9" s="162"/>
      <c r="HA9" s="162"/>
      <c r="HB9" s="162"/>
      <c r="HC9" s="162"/>
      <c r="HD9" s="162"/>
      <c r="HE9" s="162"/>
      <c r="HF9" s="162"/>
      <c r="HG9" s="162"/>
      <c r="HH9" s="162"/>
      <c r="HI9" s="162"/>
      <c r="HJ9" s="162"/>
      <c r="HK9" s="162"/>
      <c r="HL9" s="162"/>
      <c r="HM9" s="162"/>
      <c r="HN9" s="162"/>
      <c r="HO9" s="162"/>
      <c r="HP9" s="162"/>
      <c r="HQ9" s="162"/>
      <c r="HR9" s="162"/>
      <c r="HS9" s="162"/>
      <c r="HT9" s="162"/>
      <c r="HU9" s="162"/>
      <c r="HV9" s="162"/>
      <c r="HW9" s="162"/>
      <c r="HX9" s="162"/>
      <c r="HY9" s="162"/>
      <c r="HZ9" s="162"/>
      <c r="IA9" s="162"/>
      <c r="IB9" s="162"/>
      <c r="IC9" s="162"/>
      <c r="ID9" s="162"/>
      <c r="IE9" s="162"/>
      <c r="IF9" s="162"/>
      <c r="IG9" s="162"/>
      <c r="IH9" s="162"/>
      <c r="II9" s="162"/>
      <c r="IJ9" s="162"/>
      <c r="IK9" s="162"/>
      <c r="IL9" s="162"/>
      <c r="IM9" s="162"/>
      <c r="IN9" s="162"/>
      <c r="IO9" s="162"/>
      <c r="IP9" s="162"/>
      <c r="IQ9" s="162"/>
      <c r="IR9" s="162"/>
      <c r="IS9" s="162"/>
      <c r="IT9" s="162"/>
      <c r="IU9" s="162"/>
      <c r="IV9" s="162"/>
      <c r="IW9" s="162"/>
    </row>
    <row r="10" spans="1:257" s="163" customFormat="1" ht="13.5" customHeight="1">
      <c r="A10" s="78"/>
      <c r="B10" s="161" t="s">
        <v>36</v>
      </c>
      <c r="C10" s="161" t="s">
        <v>380</v>
      </c>
      <c r="D10" s="84">
        <v>4103</v>
      </c>
      <c r="E10" s="84">
        <v>2026</v>
      </c>
      <c r="F10" s="84">
        <v>2077</v>
      </c>
      <c r="G10" s="125">
        <v>89.446746283207418</v>
      </c>
      <c r="H10" s="125">
        <v>86.870681145113522</v>
      </c>
      <c r="I10" s="125">
        <v>91.959557053442467</v>
      </c>
      <c r="J10" s="164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  <c r="CQ10" s="162"/>
      <c r="CR10" s="162"/>
      <c r="CS10" s="162"/>
      <c r="CT10" s="162"/>
      <c r="CU10" s="162"/>
      <c r="CV10" s="162"/>
      <c r="CW10" s="162"/>
      <c r="CX10" s="162"/>
      <c r="CY10" s="162"/>
      <c r="CZ10" s="162"/>
      <c r="DA10" s="162"/>
      <c r="DB10" s="162"/>
      <c r="DC10" s="162"/>
      <c r="DD10" s="162"/>
      <c r="DE10" s="162"/>
      <c r="DF10" s="162"/>
      <c r="DG10" s="162"/>
      <c r="DH10" s="162"/>
      <c r="DI10" s="162"/>
      <c r="DJ10" s="162"/>
      <c r="DK10" s="162"/>
      <c r="DL10" s="162"/>
      <c r="DM10" s="162"/>
      <c r="DN10" s="162"/>
      <c r="DO10" s="162"/>
      <c r="DP10" s="162"/>
      <c r="DQ10" s="162"/>
      <c r="DR10" s="162"/>
      <c r="DS10" s="162"/>
      <c r="DT10" s="162"/>
      <c r="DU10" s="162"/>
      <c r="DV10" s="162"/>
      <c r="DW10" s="162"/>
      <c r="DX10" s="162"/>
      <c r="DY10" s="162"/>
      <c r="DZ10" s="162"/>
      <c r="EA10" s="162"/>
      <c r="EB10" s="162"/>
      <c r="EC10" s="162"/>
      <c r="ED10" s="162"/>
      <c r="EE10" s="162"/>
      <c r="EF10" s="162"/>
      <c r="EG10" s="162"/>
      <c r="EH10" s="162"/>
      <c r="EI10" s="162"/>
      <c r="EJ10" s="162"/>
      <c r="EK10" s="162"/>
      <c r="EL10" s="162"/>
      <c r="EM10" s="162"/>
      <c r="EN10" s="162"/>
      <c r="EO10" s="162"/>
      <c r="EP10" s="162"/>
      <c r="EQ10" s="162"/>
      <c r="ER10" s="162"/>
      <c r="ES10" s="162"/>
      <c r="ET10" s="162"/>
      <c r="EU10" s="162"/>
      <c r="EV10" s="162"/>
      <c r="EW10" s="162"/>
      <c r="EX10" s="162"/>
      <c r="EY10" s="162"/>
      <c r="EZ10" s="162"/>
      <c r="FA10" s="162"/>
      <c r="FB10" s="162"/>
      <c r="FC10" s="162"/>
      <c r="FD10" s="162"/>
      <c r="FE10" s="162"/>
      <c r="FF10" s="162"/>
      <c r="FG10" s="162"/>
      <c r="FH10" s="162"/>
      <c r="FI10" s="162"/>
      <c r="FJ10" s="162"/>
      <c r="FK10" s="162"/>
      <c r="FL10" s="162"/>
      <c r="FM10" s="162"/>
      <c r="FN10" s="162"/>
      <c r="FO10" s="162"/>
      <c r="FP10" s="162"/>
      <c r="FQ10" s="162"/>
      <c r="FR10" s="162"/>
      <c r="FS10" s="162"/>
      <c r="FT10" s="162"/>
      <c r="FU10" s="162"/>
      <c r="FV10" s="162"/>
      <c r="FW10" s="162"/>
      <c r="FX10" s="162"/>
      <c r="FY10" s="162"/>
      <c r="FZ10" s="162"/>
      <c r="GA10" s="162"/>
      <c r="GB10" s="162"/>
      <c r="GC10" s="162"/>
      <c r="GD10" s="162"/>
      <c r="GE10" s="162"/>
      <c r="GF10" s="162"/>
      <c r="GG10" s="162"/>
      <c r="GH10" s="162"/>
      <c r="GI10" s="162"/>
      <c r="GJ10" s="162"/>
      <c r="GK10" s="162"/>
      <c r="GL10" s="162"/>
      <c r="GM10" s="162"/>
      <c r="GN10" s="162"/>
      <c r="GO10" s="162"/>
      <c r="GP10" s="162"/>
      <c r="GQ10" s="162"/>
      <c r="GR10" s="162"/>
      <c r="GS10" s="162"/>
      <c r="GT10" s="162"/>
      <c r="GU10" s="162"/>
      <c r="GV10" s="162"/>
      <c r="GW10" s="162"/>
      <c r="GX10" s="162"/>
      <c r="GY10" s="162"/>
      <c r="GZ10" s="162"/>
      <c r="HA10" s="162"/>
      <c r="HB10" s="162"/>
      <c r="HC10" s="162"/>
      <c r="HD10" s="162"/>
      <c r="HE10" s="162"/>
      <c r="HF10" s="162"/>
      <c r="HG10" s="162"/>
      <c r="HH10" s="162"/>
      <c r="HI10" s="162"/>
      <c r="HJ10" s="162"/>
      <c r="HK10" s="162"/>
      <c r="HL10" s="162"/>
      <c r="HM10" s="162"/>
      <c r="HN10" s="162"/>
      <c r="HO10" s="162"/>
      <c r="HP10" s="162"/>
      <c r="HQ10" s="162"/>
      <c r="HR10" s="162"/>
      <c r="HS10" s="162"/>
      <c r="HT10" s="162"/>
      <c r="HU10" s="162"/>
      <c r="HV10" s="162"/>
      <c r="HW10" s="162"/>
      <c r="HX10" s="162"/>
      <c r="HY10" s="162"/>
      <c r="HZ10" s="162"/>
      <c r="IA10" s="162"/>
      <c r="IB10" s="162"/>
      <c r="IC10" s="162"/>
      <c r="ID10" s="162"/>
      <c r="IE10" s="162"/>
      <c r="IF10" s="162"/>
      <c r="IG10" s="162"/>
      <c r="IH10" s="162"/>
      <c r="II10" s="162"/>
      <c r="IJ10" s="162"/>
      <c r="IK10" s="162"/>
      <c r="IL10" s="162"/>
      <c r="IM10" s="162"/>
      <c r="IN10" s="162"/>
      <c r="IO10" s="162"/>
      <c r="IP10" s="162"/>
      <c r="IQ10" s="162"/>
      <c r="IR10" s="162"/>
      <c r="IS10" s="162"/>
      <c r="IT10" s="162"/>
      <c r="IU10" s="162"/>
      <c r="IV10" s="162"/>
      <c r="IW10" s="162"/>
    </row>
    <row r="11" spans="1:257" s="130" customFormat="1" ht="13.5" customHeight="1">
      <c r="A11" s="126" t="s">
        <v>37</v>
      </c>
      <c r="B11" s="126" t="s">
        <v>2</v>
      </c>
      <c r="C11" s="126" t="s">
        <v>2</v>
      </c>
      <c r="D11" s="82">
        <v>5604</v>
      </c>
      <c r="E11" s="82">
        <v>2581</v>
      </c>
      <c r="F11" s="82">
        <v>3023</v>
      </c>
      <c r="G11" s="127">
        <v>81.013561741613131</v>
      </c>
      <c r="H11" s="127">
        <v>78.651685393258433</v>
      </c>
      <c r="I11" s="127">
        <v>83.030102547138611</v>
      </c>
      <c r="J11" s="128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29"/>
      <c r="BL11" s="129"/>
      <c r="BM11" s="129"/>
      <c r="BN11" s="129"/>
      <c r="BO11" s="129"/>
      <c r="BP11" s="129"/>
      <c r="BQ11" s="129"/>
      <c r="BR11" s="129"/>
      <c r="BS11" s="129"/>
      <c r="BT11" s="129"/>
      <c r="BU11" s="129"/>
      <c r="BV11" s="129"/>
      <c r="BW11" s="129"/>
      <c r="BX11" s="129"/>
      <c r="BY11" s="129"/>
      <c r="BZ11" s="129"/>
      <c r="CA11" s="129"/>
      <c r="CB11" s="129"/>
      <c r="CC11" s="129"/>
      <c r="CD11" s="129"/>
      <c r="CE11" s="129"/>
      <c r="CF11" s="129"/>
      <c r="CG11" s="129"/>
      <c r="CH11" s="129"/>
      <c r="CI11" s="129"/>
      <c r="CJ11" s="129"/>
      <c r="CK11" s="129"/>
      <c r="CL11" s="129"/>
      <c r="CM11" s="129"/>
      <c r="CN11" s="129"/>
      <c r="CO11" s="129"/>
      <c r="CP11" s="129"/>
      <c r="CQ11" s="129"/>
      <c r="CR11" s="129"/>
      <c r="CS11" s="129"/>
      <c r="CT11" s="129"/>
      <c r="CU11" s="129"/>
      <c r="CV11" s="129"/>
      <c r="CW11" s="129"/>
      <c r="CX11" s="129"/>
      <c r="CY11" s="129"/>
      <c r="CZ11" s="129"/>
      <c r="DA11" s="129"/>
      <c r="DB11" s="129"/>
      <c r="DC11" s="129"/>
      <c r="DD11" s="129"/>
      <c r="DE11" s="129"/>
      <c r="DF11" s="129"/>
      <c r="DG11" s="129"/>
      <c r="DH11" s="129"/>
      <c r="DI11" s="129"/>
      <c r="DJ11" s="129"/>
      <c r="DK11" s="129"/>
      <c r="DL11" s="129"/>
      <c r="DM11" s="129"/>
      <c r="DN11" s="129"/>
      <c r="DO11" s="129"/>
      <c r="DP11" s="129"/>
      <c r="DQ11" s="129"/>
      <c r="DR11" s="129"/>
      <c r="DS11" s="129"/>
      <c r="DT11" s="129"/>
      <c r="DU11" s="129"/>
      <c r="DV11" s="129"/>
      <c r="DW11" s="129"/>
      <c r="DX11" s="129"/>
      <c r="DY11" s="129"/>
      <c r="DZ11" s="129"/>
      <c r="EA11" s="129"/>
      <c r="EB11" s="129"/>
      <c r="EC11" s="129"/>
      <c r="ED11" s="129"/>
      <c r="EE11" s="129"/>
      <c r="EF11" s="129"/>
      <c r="EG11" s="129"/>
      <c r="EH11" s="129"/>
      <c r="EI11" s="129"/>
      <c r="EJ11" s="129"/>
      <c r="EK11" s="129"/>
      <c r="EL11" s="129"/>
      <c r="EM11" s="129"/>
      <c r="EN11" s="129"/>
      <c r="EO11" s="129"/>
      <c r="EP11" s="129"/>
      <c r="EQ11" s="129"/>
      <c r="ER11" s="129"/>
      <c r="ES11" s="129"/>
      <c r="ET11" s="129"/>
      <c r="EU11" s="129"/>
      <c r="EV11" s="129"/>
      <c r="EW11" s="129"/>
      <c r="EX11" s="129"/>
      <c r="EY11" s="129"/>
      <c r="EZ11" s="129"/>
      <c r="FA11" s="129"/>
      <c r="FB11" s="129"/>
      <c r="FC11" s="129"/>
      <c r="FD11" s="129"/>
      <c r="FE11" s="129"/>
      <c r="FF11" s="129"/>
      <c r="FG11" s="129"/>
      <c r="FH11" s="129"/>
      <c r="FI11" s="129"/>
      <c r="FJ11" s="129"/>
      <c r="FK11" s="129"/>
      <c r="FL11" s="129"/>
      <c r="FM11" s="129"/>
      <c r="FN11" s="129"/>
      <c r="FO11" s="129"/>
      <c r="FP11" s="129"/>
      <c r="FQ11" s="129"/>
      <c r="FR11" s="129"/>
      <c r="FS11" s="129"/>
      <c r="FT11" s="129"/>
      <c r="FU11" s="129"/>
      <c r="FV11" s="129"/>
      <c r="FW11" s="129"/>
      <c r="FX11" s="129"/>
      <c r="FY11" s="129"/>
      <c r="FZ11" s="129"/>
      <c r="GA11" s="129"/>
      <c r="GB11" s="129"/>
      <c r="GC11" s="129"/>
      <c r="GD11" s="129"/>
      <c r="GE11" s="129"/>
      <c r="GF11" s="129"/>
      <c r="GG11" s="129"/>
      <c r="GH11" s="129"/>
      <c r="GI11" s="129"/>
      <c r="GJ11" s="129"/>
      <c r="GK11" s="129"/>
      <c r="GL11" s="129"/>
      <c r="GM11" s="129"/>
      <c r="GN11" s="129"/>
      <c r="GO11" s="129"/>
      <c r="GP11" s="129"/>
      <c r="GQ11" s="129"/>
      <c r="GR11" s="129"/>
      <c r="GS11" s="129"/>
      <c r="GT11" s="129"/>
      <c r="GU11" s="129"/>
      <c r="GV11" s="129"/>
      <c r="GW11" s="129"/>
      <c r="GX11" s="129"/>
      <c r="GY11" s="129"/>
      <c r="GZ11" s="129"/>
      <c r="HA11" s="129"/>
      <c r="HB11" s="129"/>
      <c r="HC11" s="129"/>
      <c r="HD11" s="129"/>
      <c r="HE11" s="129"/>
      <c r="HF11" s="129"/>
      <c r="HG11" s="129"/>
      <c r="HH11" s="129"/>
      <c r="HI11" s="129"/>
      <c r="HJ11" s="129"/>
      <c r="HK11" s="129"/>
      <c r="HL11" s="129"/>
      <c r="HM11" s="129"/>
      <c r="HN11" s="129"/>
      <c r="HO11" s="129"/>
      <c r="HP11" s="129"/>
      <c r="HQ11" s="129"/>
      <c r="HR11" s="129"/>
      <c r="HS11" s="129"/>
      <c r="HT11" s="129"/>
      <c r="HU11" s="129"/>
      <c r="HV11" s="129"/>
      <c r="HW11" s="129"/>
      <c r="HX11" s="129"/>
      <c r="HY11" s="129"/>
      <c r="HZ11" s="129"/>
      <c r="IA11" s="129"/>
      <c r="IB11" s="129"/>
      <c r="IC11" s="129"/>
      <c r="ID11" s="129"/>
      <c r="IE11" s="129"/>
      <c r="IF11" s="129"/>
      <c r="IG11" s="129"/>
      <c r="IH11" s="129"/>
      <c r="II11" s="129"/>
      <c r="IJ11" s="129"/>
      <c r="IK11" s="129"/>
      <c r="IL11" s="129"/>
      <c r="IM11" s="129"/>
      <c r="IN11" s="129"/>
      <c r="IO11" s="129"/>
      <c r="IP11" s="129"/>
      <c r="IQ11" s="129"/>
      <c r="IR11" s="129"/>
      <c r="IS11" s="129"/>
      <c r="IT11" s="129"/>
      <c r="IU11" s="129"/>
      <c r="IV11" s="129"/>
      <c r="IW11" s="129"/>
    </row>
    <row r="12" spans="1:257" s="163" customFormat="1" ht="13.5" customHeight="1">
      <c r="A12" s="78"/>
      <c r="B12" s="161" t="s">
        <v>35</v>
      </c>
      <c r="C12" s="161" t="s">
        <v>379</v>
      </c>
      <c r="D12" s="84">
        <v>3013</v>
      </c>
      <c r="E12" s="84">
        <v>1378</v>
      </c>
      <c r="F12" s="84">
        <v>1635</v>
      </c>
      <c r="G12" s="125">
        <v>71.224692997012937</v>
      </c>
      <c r="H12" s="125">
        <v>67.997097242380264</v>
      </c>
      <c r="I12" s="125">
        <v>73.944954128440372</v>
      </c>
      <c r="J12" s="164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  <c r="BI12" s="162"/>
      <c r="BJ12" s="162"/>
      <c r="BK12" s="162"/>
      <c r="BL12" s="162"/>
      <c r="BM12" s="162"/>
      <c r="BN12" s="162"/>
      <c r="BO12" s="162"/>
      <c r="BP12" s="162"/>
      <c r="BQ12" s="162"/>
      <c r="BR12" s="162"/>
      <c r="BS12" s="162"/>
      <c r="BT12" s="162"/>
      <c r="BU12" s="162"/>
      <c r="BV12" s="162"/>
      <c r="BW12" s="162"/>
      <c r="BX12" s="162"/>
      <c r="BY12" s="162"/>
      <c r="BZ12" s="162"/>
      <c r="CA12" s="162"/>
      <c r="CB12" s="162"/>
      <c r="CC12" s="162"/>
      <c r="CD12" s="162"/>
      <c r="CE12" s="162"/>
      <c r="CF12" s="162"/>
      <c r="CG12" s="162"/>
      <c r="CH12" s="162"/>
      <c r="CI12" s="162"/>
      <c r="CJ12" s="162"/>
      <c r="CK12" s="162"/>
      <c r="CL12" s="162"/>
      <c r="CM12" s="162"/>
      <c r="CN12" s="162"/>
      <c r="CO12" s="162"/>
      <c r="CP12" s="162"/>
      <c r="CQ12" s="162"/>
      <c r="CR12" s="162"/>
      <c r="CS12" s="162"/>
      <c r="CT12" s="162"/>
      <c r="CU12" s="162"/>
      <c r="CV12" s="162"/>
      <c r="CW12" s="162"/>
      <c r="CX12" s="162"/>
      <c r="CY12" s="162"/>
      <c r="CZ12" s="162"/>
      <c r="DA12" s="162"/>
      <c r="DB12" s="162"/>
      <c r="DC12" s="162"/>
      <c r="DD12" s="162"/>
      <c r="DE12" s="162"/>
      <c r="DF12" s="162"/>
      <c r="DG12" s="162"/>
      <c r="DH12" s="162"/>
      <c r="DI12" s="162"/>
      <c r="DJ12" s="162"/>
      <c r="DK12" s="162"/>
      <c r="DL12" s="162"/>
      <c r="DM12" s="162"/>
      <c r="DN12" s="162"/>
      <c r="DO12" s="162"/>
      <c r="DP12" s="162"/>
      <c r="DQ12" s="162"/>
      <c r="DR12" s="162"/>
      <c r="DS12" s="162"/>
      <c r="DT12" s="162"/>
      <c r="DU12" s="162"/>
      <c r="DV12" s="162"/>
      <c r="DW12" s="162"/>
      <c r="DX12" s="162"/>
      <c r="DY12" s="162"/>
      <c r="DZ12" s="162"/>
      <c r="EA12" s="162"/>
      <c r="EB12" s="162"/>
      <c r="EC12" s="162"/>
      <c r="ED12" s="162"/>
      <c r="EE12" s="162"/>
      <c r="EF12" s="162"/>
      <c r="EG12" s="162"/>
      <c r="EH12" s="162"/>
      <c r="EI12" s="162"/>
      <c r="EJ12" s="162"/>
      <c r="EK12" s="162"/>
      <c r="EL12" s="162"/>
      <c r="EM12" s="162"/>
      <c r="EN12" s="162"/>
      <c r="EO12" s="162"/>
      <c r="EP12" s="162"/>
      <c r="EQ12" s="162"/>
      <c r="ER12" s="162"/>
      <c r="ES12" s="162"/>
      <c r="ET12" s="162"/>
      <c r="EU12" s="162"/>
      <c r="EV12" s="162"/>
      <c r="EW12" s="162"/>
      <c r="EX12" s="162"/>
      <c r="EY12" s="162"/>
      <c r="EZ12" s="162"/>
      <c r="FA12" s="162"/>
      <c r="FB12" s="162"/>
      <c r="FC12" s="162"/>
      <c r="FD12" s="162"/>
      <c r="FE12" s="162"/>
      <c r="FF12" s="162"/>
      <c r="FG12" s="162"/>
      <c r="FH12" s="162"/>
      <c r="FI12" s="162"/>
      <c r="FJ12" s="162"/>
      <c r="FK12" s="162"/>
      <c r="FL12" s="162"/>
      <c r="FM12" s="162"/>
      <c r="FN12" s="162"/>
      <c r="FO12" s="162"/>
      <c r="FP12" s="162"/>
      <c r="FQ12" s="162"/>
      <c r="FR12" s="162"/>
      <c r="FS12" s="162"/>
      <c r="FT12" s="162"/>
      <c r="FU12" s="162"/>
      <c r="FV12" s="162"/>
      <c r="FW12" s="162"/>
      <c r="FX12" s="162"/>
      <c r="FY12" s="162"/>
      <c r="FZ12" s="162"/>
      <c r="GA12" s="162"/>
      <c r="GB12" s="162"/>
      <c r="GC12" s="162"/>
      <c r="GD12" s="162"/>
      <c r="GE12" s="162"/>
      <c r="GF12" s="162"/>
      <c r="GG12" s="162"/>
      <c r="GH12" s="162"/>
      <c r="GI12" s="162"/>
      <c r="GJ12" s="162"/>
      <c r="GK12" s="162"/>
      <c r="GL12" s="162"/>
      <c r="GM12" s="162"/>
      <c r="GN12" s="162"/>
      <c r="GO12" s="162"/>
      <c r="GP12" s="162"/>
      <c r="GQ12" s="162"/>
      <c r="GR12" s="162"/>
      <c r="GS12" s="162"/>
      <c r="GT12" s="162"/>
      <c r="GU12" s="162"/>
      <c r="GV12" s="162"/>
      <c r="GW12" s="162"/>
      <c r="GX12" s="162"/>
      <c r="GY12" s="162"/>
      <c r="GZ12" s="162"/>
      <c r="HA12" s="162"/>
      <c r="HB12" s="162"/>
      <c r="HC12" s="162"/>
      <c r="HD12" s="162"/>
      <c r="HE12" s="162"/>
      <c r="HF12" s="162"/>
      <c r="HG12" s="162"/>
      <c r="HH12" s="162"/>
      <c r="HI12" s="162"/>
      <c r="HJ12" s="162"/>
      <c r="HK12" s="162"/>
      <c r="HL12" s="162"/>
      <c r="HM12" s="162"/>
      <c r="HN12" s="162"/>
      <c r="HO12" s="162"/>
      <c r="HP12" s="162"/>
      <c r="HQ12" s="162"/>
      <c r="HR12" s="162"/>
      <c r="HS12" s="162"/>
      <c r="HT12" s="162"/>
      <c r="HU12" s="162"/>
      <c r="HV12" s="162"/>
      <c r="HW12" s="162"/>
      <c r="HX12" s="162"/>
      <c r="HY12" s="162"/>
      <c r="HZ12" s="162"/>
      <c r="IA12" s="162"/>
      <c r="IB12" s="162"/>
      <c r="IC12" s="162"/>
      <c r="ID12" s="162"/>
      <c r="IE12" s="162"/>
      <c r="IF12" s="162"/>
      <c r="IG12" s="162"/>
      <c r="IH12" s="162"/>
      <c r="II12" s="162"/>
      <c r="IJ12" s="162"/>
      <c r="IK12" s="162"/>
      <c r="IL12" s="162"/>
      <c r="IM12" s="162"/>
      <c r="IN12" s="162"/>
      <c r="IO12" s="162"/>
      <c r="IP12" s="162"/>
      <c r="IQ12" s="162"/>
      <c r="IR12" s="162"/>
      <c r="IS12" s="162"/>
      <c r="IT12" s="162"/>
      <c r="IU12" s="162"/>
      <c r="IV12" s="162"/>
      <c r="IW12" s="162"/>
    </row>
    <row r="13" spans="1:257" s="163" customFormat="1" ht="13.5" customHeight="1">
      <c r="A13" s="78"/>
      <c r="B13" s="161" t="s">
        <v>36</v>
      </c>
      <c r="C13" s="161" t="s">
        <v>380</v>
      </c>
      <c r="D13" s="84">
        <v>2591</v>
      </c>
      <c r="E13" s="84">
        <v>1203</v>
      </c>
      <c r="F13" s="84">
        <v>1388</v>
      </c>
      <c r="G13" s="125">
        <v>92.396758008490934</v>
      </c>
      <c r="H13" s="125">
        <v>90.856192851205321</v>
      </c>
      <c r="I13" s="125">
        <v>93.731988472622476</v>
      </c>
      <c r="J13" s="164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  <c r="CQ13" s="162"/>
      <c r="CR13" s="162"/>
      <c r="CS13" s="162"/>
      <c r="CT13" s="162"/>
      <c r="CU13" s="162"/>
      <c r="CV13" s="162"/>
      <c r="CW13" s="162"/>
      <c r="CX13" s="162"/>
      <c r="CY13" s="162"/>
      <c r="CZ13" s="162"/>
      <c r="DA13" s="162"/>
      <c r="DB13" s="162"/>
      <c r="DC13" s="162"/>
      <c r="DD13" s="162"/>
      <c r="DE13" s="162"/>
      <c r="DF13" s="162"/>
      <c r="DG13" s="162"/>
      <c r="DH13" s="162"/>
      <c r="DI13" s="162"/>
      <c r="DJ13" s="162"/>
      <c r="DK13" s="162"/>
      <c r="DL13" s="162"/>
      <c r="DM13" s="162"/>
      <c r="DN13" s="162"/>
      <c r="DO13" s="162"/>
      <c r="DP13" s="162"/>
      <c r="DQ13" s="162"/>
      <c r="DR13" s="162"/>
      <c r="DS13" s="162"/>
      <c r="DT13" s="162"/>
      <c r="DU13" s="162"/>
      <c r="DV13" s="162"/>
      <c r="DW13" s="162"/>
      <c r="DX13" s="162"/>
      <c r="DY13" s="162"/>
      <c r="DZ13" s="162"/>
      <c r="EA13" s="162"/>
      <c r="EB13" s="162"/>
      <c r="EC13" s="162"/>
      <c r="ED13" s="162"/>
      <c r="EE13" s="162"/>
      <c r="EF13" s="162"/>
      <c r="EG13" s="162"/>
      <c r="EH13" s="162"/>
      <c r="EI13" s="162"/>
      <c r="EJ13" s="162"/>
      <c r="EK13" s="162"/>
      <c r="EL13" s="162"/>
      <c r="EM13" s="162"/>
      <c r="EN13" s="162"/>
      <c r="EO13" s="162"/>
      <c r="EP13" s="162"/>
      <c r="EQ13" s="162"/>
      <c r="ER13" s="162"/>
      <c r="ES13" s="162"/>
      <c r="ET13" s="162"/>
      <c r="EU13" s="162"/>
      <c r="EV13" s="162"/>
      <c r="EW13" s="162"/>
      <c r="EX13" s="162"/>
      <c r="EY13" s="162"/>
      <c r="EZ13" s="162"/>
      <c r="FA13" s="162"/>
      <c r="FB13" s="162"/>
      <c r="FC13" s="162"/>
      <c r="FD13" s="162"/>
      <c r="FE13" s="162"/>
      <c r="FF13" s="162"/>
      <c r="FG13" s="162"/>
      <c r="FH13" s="162"/>
      <c r="FI13" s="162"/>
      <c r="FJ13" s="162"/>
      <c r="FK13" s="162"/>
      <c r="FL13" s="162"/>
      <c r="FM13" s="162"/>
      <c r="FN13" s="162"/>
      <c r="FO13" s="162"/>
      <c r="FP13" s="162"/>
      <c r="FQ13" s="162"/>
      <c r="FR13" s="162"/>
      <c r="FS13" s="162"/>
      <c r="FT13" s="162"/>
      <c r="FU13" s="162"/>
      <c r="FV13" s="162"/>
      <c r="FW13" s="162"/>
      <c r="FX13" s="162"/>
      <c r="FY13" s="162"/>
      <c r="FZ13" s="162"/>
      <c r="GA13" s="162"/>
      <c r="GB13" s="162"/>
      <c r="GC13" s="162"/>
      <c r="GD13" s="162"/>
      <c r="GE13" s="162"/>
      <c r="GF13" s="162"/>
      <c r="GG13" s="162"/>
      <c r="GH13" s="162"/>
      <c r="GI13" s="162"/>
      <c r="GJ13" s="162"/>
      <c r="GK13" s="162"/>
      <c r="GL13" s="162"/>
      <c r="GM13" s="162"/>
      <c r="GN13" s="162"/>
      <c r="GO13" s="162"/>
      <c r="GP13" s="162"/>
      <c r="GQ13" s="162"/>
      <c r="GR13" s="162"/>
      <c r="GS13" s="162"/>
      <c r="GT13" s="162"/>
      <c r="GU13" s="162"/>
      <c r="GV13" s="162"/>
      <c r="GW13" s="162"/>
      <c r="GX13" s="162"/>
      <c r="GY13" s="162"/>
      <c r="GZ13" s="162"/>
      <c r="HA13" s="162"/>
      <c r="HB13" s="162"/>
      <c r="HC13" s="162"/>
      <c r="HD13" s="162"/>
      <c r="HE13" s="162"/>
      <c r="HF13" s="162"/>
      <c r="HG13" s="162"/>
      <c r="HH13" s="162"/>
      <c r="HI13" s="162"/>
      <c r="HJ13" s="162"/>
      <c r="HK13" s="162"/>
      <c r="HL13" s="162"/>
      <c r="HM13" s="162"/>
      <c r="HN13" s="162"/>
      <c r="HO13" s="162"/>
      <c r="HP13" s="162"/>
      <c r="HQ13" s="162"/>
      <c r="HR13" s="162"/>
      <c r="HS13" s="162"/>
      <c r="HT13" s="162"/>
      <c r="HU13" s="162"/>
      <c r="HV13" s="162"/>
      <c r="HW13" s="162"/>
      <c r="HX13" s="162"/>
      <c r="HY13" s="162"/>
      <c r="HZ13" s="162"/>
      <c r="IA13" s="162"/>
      <c r="IB13" s="162"/>
      <c r="IC13" s="162"/>
      <c r="ID13" s="162"/>
      <c r="IE13" s="162"/>
      <c r="IF13" s="162"/>
      <c r="IG13" s="162"/>
      <c r="IH13" s="162"/>
      <c r="II13" s="162"/>
      <c r="IJ13" s="162"/>
      <c r="IK13" s="162"/>
      <c r="IL13" s="162"/>
      <c r="IM13" s="162"/>
      <c r="IN13" s="162"/>
      <c r="IO13" s="162"/>
      <c r="IP13" s="162"/>
      <c r="IQ13" s="162"/>
      <c r="IR13" s="162"/>
      <c r="IS13" s="162"/>
      <c r="IT13" s="162"/>
      <c r="IU13" s="162"/>
      <c r="IV13" s="162"/>
      <c r="IW13" s="162"/>
    </row>
    <row r="14" spans="1:257" s="130" customFormat="1" ht="13.5" customHeight="1">
      <c r="A14" s="126" t="s">
        <v>38</v>
      </c>
      <c r="B14" s="126" t="s">
        <v>2</v>
      </c>
      <c r="C14" s="126" t="s">
        <v>2</v>
      </c>
      <c r="D14" s="82">
        <v>747</v>
      </c>
      <c r="E14" s="82">
        <v>217</v>
      </c>
      <c r="F14" s="82">
        <v>530</v>
      </c>
      <c r="G14" s="127">
        <v>82.1954484605087</v>
      </c>
      <c r="H14" s="127">
        <v>79.723502304147459</v>
      </c>
      <c r="I14" s="127">
        <v>83.20754716981132</v>
      </c>
      <c r="J14" s="128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  <c r="AV14" s="129"/>
      <c r="AW14" s="129"/>
      <c r="AX14" s="129"/>
      <c r="AY14" s="129"/>
      <c r="AZ14" s="129"/>
      <c r="BA14" s="129"/>
      <c r="BB14" s="129"/>
      <c r="BC14" s="129"/>
      <c r="BD14" s="129"/>
      <c r="BE14" s="129"/>
      <c r="BF14" s="129"/>
      <c r="BG14" s="129"/>
      <c r="BH14" s="129"/>
      <c r="BI14" s="129"/>
      <c r="BJ14" s="129"/>
      <c r="BK14" s="129"/>
      <c r="BL14" s="129"/>
      <c r="BM14" s="129"/>
      <c r="BN14" s="129"/>
      <c r="BO14" s="129"/>
      <c r="BP14" s="129"/>
      <c r="BQ14" s="129"/>
      <c r="BR14" s="129"/>
      <c r="BS14" s="129"/>
      <c r="BT14" s="129"/>
      <c r="BU14" s="129"/>
      <c r="BV14" s="129"/>
      <c r="BW14" s="129"/>
      <c r="BX14" s="129"/>
      <c r="BY14" s="129"/>
      <c r="BZ14" s="129"/>
      <c r="CA14" s="129"/>
      <c r="CB14" s="129"/>
      <c r="CC14" s="129"/>
      <c r="CD14" s="129"/>
      <c r="CE14" s="129"/>
      <c r="CF14" s="129"/>
      <c r="CG14" s="129"/>
      <c r="CH14" s="129"/>
      <c r="CI14" s="129"/>
      <c r="CJ14" s="129"/>
      <c r="CK14" s="129"/>
      <c r="CL14" s="129"/>
      <c r="CM14" s="129"/>
      <c r="CN14" s="129"/>
      <c r="CO14" s="129"/>
      <c r="CP14" s="129"/>
      <c r="CQ14" s="129"/>
      <c r="CR14" s="129"/>
      <c r="CS14" s="129"/>
      <c r="CT14" s="129"/>
      <c r="CU14" s="129"/>
      <c r="CV14" s="129"/>
      <c r="CW14" s="129"/>
      <c r="CX14" s="129"/>
      <c r="CY14" s="129"/>
      <c r="CZ14" s="129"/>
      <c r="DA14" s="129"/>
      <c r="DB14" s="129"/>
      <c r="DC14" s="129"/>
      <c r="DD14" s="129"/>
      <c r="DE14" s="129"/>
      <c r="DF14" s="129"/>
      <c r="DG14" s="129"/>
      <c r="DH14" s="129"/>
      <c r="DI14" s="129"/>
      <c r="DJ14" s="129"/>
      <c r="DK14" s="129"/>
      <c r="DL14" s="129"/>
      <c r="DM14" s="129"/>
      <c r="DN14" s="129"/>
      <c r="DO14" s="129"/>
      <c r="DP14" s="129"/>
      <c r="DQ14" s="129"/>
      <c r="DR14" s="129"/>
      <c r="DS14" s="129"/>
      <c r="DT14" s="129"/>
      <c r="DU14" s="129"/>
      <c r="DV14" s="129"/>
      <c r="DW14" s="129"/>
      <c r="DX14" s="129"/>
      <c r="DY14" s="129"/>
      <c r="DZ14" s="129"/>
      <c r="EA14" s="129"/>
      <c r="EB14" s="129"/>
      <c r="EC14" s="129"/>
      <c r="ED14" s="129"/>
      <c r="EE14" s="129"/>
      <c r="EF14" s="129"/>
      <c r="EG14" s="129"/>
      <c r="EH14" s="129"/>
      <c r="EI14" s="129"/>
      <c r="EJ14" s="129"/>
      <c r="EK14" s="129"/>
      <c r="EL14" s="129"/>
      <c r="EM14" s="129"/>
      <c r="EN14" s="129"/>
      <c r="EO14" s="129"/>
      <c r="EP14" s="129"/>
      <c r="EQ14" s="129"/>
      <c r="ER14" s="129"/>
      <c r="ES14" s="129"/>
      <c r="ET14" s="129"/>
      <c r="EU14" s="129"/>
      <c r="EV14" s="129"/>
      <c r="EW14" s="129"/>
      <c r="EX14" s="129"/>
      <c r="EY14" s="129"/>
      <c r="EZ14" s="129"/>
      <c r="FA14" s="129"/>
      <c r="FB14" s="129"/>
      <c r="FC14" s="129"/>
      <c r="FD14" s="129"/>
      <c r="FE14" s="129"/>
      <c r="FF14" s="129"/>
      <c r="FG14" s="129"/>
      <c r="FH14" s="129"/>
      <c r="FI14" s="129"/>
      <c r="FJ14" s="129"/>
      <c r="FK14" s="129"/>
      <c r="FL14" s="129"/>
      <c r="FM14" s="129"/>
      <c r="FN14" s="129"/>
      <c r="FO14" s="129"/>
      <c r="FP14" s="129"/>
      <c r="FQ14" s="129"/>
      <c r="FR14" s="129"/>
      <c r="FS14" s="129"/>
      <c r="FT14" s="129"/>
      <c r="FU14" s="129"/>
      <c r="FV14" s="129"/>
      <c r="FW14" s="129"/>
      <c r="FX14" s="129"/>
      <c r="FY14" s="129"/>
      <c r="FZ14" s="129"/>
      <c r="GA14" s="129"/>
      <c r="GB14" s="129"/>
      <c r="GC14" s="129"/>
      <c r="GD14" s="129"/>
      <c r="GE14" s="129"/>
      <c r="GF14" s="129"/>
      <c r="GG14" s="129"/>
      <c r="GH14" s="129"/>
      <c r="GI14" s="129"/>
      <c r="GJ14" s="129"/>
      <c r="GK14" s="129"/>
      <c r="GL14" s="129"/>
      <c r="GM14" s="129"/>
      <c r="GN14" s="129"/>
      <c r="GO14" s="129"/>
      <c r="GP14" s="129"/>
      <c r="GQ14" s="129"/>
      <c r="GR14" s="129"/>
      <c r="GS14" s="129"/>
      <c r="GT14" s="129"/>
      <c r="GU14" s="129"/>
      <c r="GV14" s="129"/>
      <c r="GW14" s="129"/>
      <c r="GX14" s="129"/>
      <c r="GY14" s="129"/>
      <c r="GZ14" s="129"/>
      <c r="HA14" s="129"/>
      <c r="HB14" s="129"/>
      <c r="HC14" s="129"/>
      <c r="HD14" s="129"/>
      <c r="HE14" s="129"/>
      <c r="HF14" s="129"/>
      <c r="HG14" s="129"/>
      <c r="HH14" s="129"/>
      <c r="HI14" s="129"/>
      <c r="HJ14" s="129"/>
      <c r="HK14" s="129"/>
      <c r="HL14" s="129"/>
      <c r="HM14" s="129"/>
      <c r="HN14" s="129"/>
      <c r="HO14" s="129"/>
      <c r="HP14" s="129"/>
      <c r="HQ14" s="129"/>
      <c r="HR14" s="129"/>
      <c r="HS14" s="129"/>
      <c r="HT14" s="129"/>
      <c r="HU14" s="129"/>
      <c r="HV14" s="129"/>
      <c r="HW14" s="129"/>
      <c r="HX14" s="129"/>
      <c r="HY14" s="129"/>
      <c r="HZ14" s="129"/>
      <c r="IA14" s="129"/>
      <c r="IB14" s="129"/>
      <c r="IC14" s="129"/>
      <c r="ID14" s="129"/>
      <c r="IE14" s="129"/>
      <c r="IF14" s="129"/>
      <c r="IG14" s="129"/>
      <c r="IH14" s="129"/>
      <c r="II14" s="129"/>
      <c r="IJ14" s="129"/>
      <c r="IK14" s="129"/>
      <c r="IL14" s="129"/>
      <c r="IM14" s="129"/>
      <c r="IN14" s="129"/>
      <c r="IO14" s="129"/>
      <c r="IP14" s="129"/>
      <c r="IQ14" s="129"/>
      <c r="IR14" s="129"/>
      <c r="IS14" s="129"/>
      <c r="IT14" s="129"/>
      <c r="IU14" s="129"/>
      <c r="IV14" s="129"/>
      <c r="IW14" s="129"/>
    </row>
    <row r="15" spans="1:257" s="163" customFormat="1" ht="13.5" customHeight="1">
      <c r="A15" s="78"/>
      <c r="B15" s="161" t="s">
        <v>35</v>
      </c>
      <c r="C15" s="161" t="s">
        <v>379</v>
      </c>
      <c r="D15" s="84">
        <v>213</v>
      </c>
      <c r="E15" s="84">
        <v>94</v>
      </c>
      <c r="F15" s="84">
        <v>119</v>
      </c>
      <c r="G15" s="125">
        <v>92.018779342723008</v>
      </c>
      <c r="H15" s="125">
        <v>87.2340425531915</v>
      </c>
      <c r="I15" s="125">
        <v>95.798319327731093</v>
      </c>
      <c r="J15" s="164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  <c r="BI15" s="162"/>
      <c r="BJ15" s="162"/>
      <c r="BK15" s="162"/>
      <c r="BL15" s="162"/>
      <c r="BM15" s="162"/>
      <c r="BN15" s="162"/>
      <c r="BO15" s="162"/>
      <c r="BP15" s="162"/>
      <c r="BQ15" s="162"/>
      <c r="BR15" s="162"/>
      <c r="BS15" s="162"/>
      <c r="BT15" s="162"/>
      <c r="BU15" s="162"/>
      <c r="BV15" s="162"/>
      <c r="BW15" s="162"/>
      <c r="BX15" s="162"/>
      <c r="BY15" s="162"/>
      <c r="BZ15" s="162"/>
      <c r="CA15" s="162"/>
      <c r="CB15" s="162"/>
      <c r="CC15" s="162"/>
      <c r="CD15" s="162"/>
      <c r="CE15" s="162"/>
      <c r="CF15" s="162"/>
      <c r="CG15" s="162"/>
      <c r="CH15" s="162"/>
      <c r="CI15" s="162"/>
      <c r="CJ15" s="162"/>
      <c r="CK15" s="162"/>
      <c r="CL15" s="162"/>
      <c r="CM15" s="162"/>
      <c r="CN15" s="162"/>
      <c r="CO15" s="162"/>
      <c r="CP15" s="162"/>
      <c r="CQ15" s="162"/>
      <c r="CR15" s="162"/>
      <c r="CS15" s="162"/>
      <c r="CT15" s="162"/>
      <c r="CU15" s="162"/>
      <c r="CV15" s="162"/>
      <c r="CW15" s="162"/>
      <c r="CX15" s="162"/>
      <c r="CY15" s="162"/>
      <c r="CZ15" s="162"/>
      <c r="DA15" s="162"/>
      <c r="DB15" s="162"/>
      <c r="DC15" s="162"/>
      <c r="DD15" s="162"/>
      <c r="DE15" s="162"/>
      <c r="DF15" s="162"/>
      <c r="DG15" s="162"/>
      <c r="DH15" s="162"/>
      <c r="DI15" s="162"/>
      <c r="DJ15" s="162"/>
      <c r="DK15" s="162"/>
      <c r="DL15" s="162"/>
      <c r="DM15" s="162"/>
      <c r="DN15" s="162"/>
      <c r="DO15" s="162"/>
      <c r="DP15" s="162"/>
      <c r="DQ15" s="162"/>
      <c r="DR15" s="162"/>
      <c r="DS15" s="162"/>
      <c r="DT15" s="162"/>
      <c r="DU15" s="162"/>
      <c r="DV15" s="162"/>
      <c r="DW15" s="162"/>
      <c r="DX15" s="162"/>
      <c r="DY15" s="162"/>
      <c r="DZ15" s="162"/>
      <c r="EA15" s="162"/>
      <c r="EB15" s="162"/>
      <c r="EC15" s="162"/>
      <c r="ED15" s="162"/>
      <c r="EE15" s="162"/>
      <c r="EF15" s="162"/>
      <c r="EG15" s="162"/>
      <c r="EH15" s="162"/>
      <c r="EI15" s="162"/>
      <c r="EJ15" s="162"/>
      <c r="EK15" s="162"/>
      <c r="EL15" s="162"/>
      <c r="EM15" s="162"/>
      <c r="EN15" s="162"/>
      <c r="EO15" s="162"/>
      <c r="EP15" s="162"/>
      <c r="EQ15" s="162"/>
      <c r="ER15" s="162"/>
      <c r="ES15" s="162"/>
      <c r="ET15" s="162"/>
      <c r="EU15" s="162"/>
      <c r="EV15" s="162"/>
      <c r="EW15" s="162"/>
      <c r="EX15" s="162"/>
      <c r="EY15" s="162"/>
      <c r="EZ15" s="162"/>
      <c r="FA15" s="162"/>
      <c r="FB15" s="162"/>
      <c r="FC15" s="162"/>
      <c r="FD15" s="162"/>
      <c r="FE15" s="162"/>
      <c r="FF15" s="162"/>
      <c r="FG15" s="162"/>
      <c r="FH15" s="162"/>
      <c r="FI15" s="162"/>
      <c r="FJ15" s="162"/>
      <c r="FK15" s="162"/>
      <c r="FL15" s="162"/>
      <c r="FM15" s="162"/>
      <c r="FN15" s="162"/>
      <c r="FO15" s="162"/>
      <c r="FP15" s="162"/>
      <c r="FQ15" s="162"/>
      <c r="FR15" s="162"/>
      <c r="FS15" s="162"/>
      <c r="FT15" s="162"/>
      <c r="FU15" s="162"/>
      <c r="FV15" s="162"/>
      <c r="FW15" s="162"/>
      <c r="FX15" s="162"/>
      <c r="FY15" s="162"/>
      <c r="FZ15" s="162"/>
      <c r="GA15" s="162"/>
      <c r="GB15" s="162"/>
      <c r="GC15" s="162"/>
      <c r="GD15" s="162"/>
      <c r="GE15" s="162"/>
      <c r="GF15" s="162"/>
      <c r="GG15" s="162"/>
      <c r="GH15" s="162"/>
      <c r="GI15" s="162"/>
      <c r="GJ15" s="162"/>
      <c r="GK15" s="162"/>
      <c r="GL15" s="162"/>
      <c r="GM15" s="162"/>
      <c r="GN15" s="162"/>
      <c r="GO15" s="162"/>
      <c r="GP15" s="162"/>
      <c r="GQ15" s="162"/>
      <c r="GR15" s="162"/>
      <c r="GS15" s="162"/>
      <c r="GT15" s="162"/>
      <c r="GU15" s="162"/>
      <c r="GV15" s="162"/>
      <c r="GW15" s="162"/>
      <c r="GX15" s="162"/>
      <c r="GY15" s="162"/>
      <c r="GZ15" s="162"/>
      <c r="HA15" s="162"/>
      <c r="HB15" s="162"/>
      <c r="HC15" s="162"/>
      <c r="HD15" s="162"/>
      <c r="HE15" s="162"/>
      <c r="HF15" s="162"/>
      <c r="HG15" s="162"/>
      <c r="HH15" s="162"/>
      <c r="HI15" s="162"/>
      <c r="HJ15" s="162"/>
      <c r="HK15" s="162"/>
      <c r="HL15" s="162"/>
      <c r="HM15" s="162"/>
      <c r="HN15" s="162"/>
      <c r="HO15" s="162"/>
      <c r="HP15" s="162"/>
      <c r="HQ15" s="162"/>
      <c r="HR15" s="162"/>
      <c r="HS15" s="162"/>
      <c r="HT15" s="162"/>
      <c r="HU15" s="162"/>
      <c r="HV15" s="162"/>
      <c r="HW15" s="162"/>
      <c r="HX15" s="162"/>
      <c r="HY15" s="162"/>
      <c r="HZ15" s="162"/>
      <c r="IA15" s="162"/>
      <c r="IB15" s="162"/>
      <c r="IC15" s="162"/>
      <c r="ID15" s="162"/>
      <c r="IE15" s="162"/>
      <c r="IF15" s="162"/>
      <c r="IG15" s="162"/>
      <c r="IH15" s="162"/>
      <c r="II15" s="162"/>
      <c r="IJ15" s="162"/>
      <c r="IK15" s="162"/>
      <c r="IL15" s="162"/>
      <c r="IM15" s="162"/>
      <c r="IN15" s="162"/>
      <c r="IO15" s="162"/>
      <c r="IP15" s="162"/>
      <c r="IQ15" s="162"/>
      <c r="IR15" s="162"/>
      <c r="IS15" s="162"/>
      <c r="IT15" s="162"/>
      <c r="IU15" s="162"/>
      <c r="IV15" s="162"/>
      <c r="IW15" s="162"/>
    </row>
    <row r="16" spans="1:257" s="163" customFormat="1" ht="13.5" customHeight="1">
      <c r="A16" s="78"/>
      <c r="B16" s="161" t="s">
        <v>36</v>
      </c>
      <c r="C16" s="161" t="s">
        <v>380</v>
      </c>
      <c r="D16" s="84">
        <v>534</v>
      </c>
      <c r="E16" s="84">
        <v>123</v>
      </c>
      <c r="F16" s="84">
        <v>411</v>
      </c>
      <c r="G16" s="125">
        <v>78.277153558052433</v>
      </c>
      <c r="H16" s="125">
        <v>73.983739837398375</v>
      </c>
      <c r="I16" s="125">
        <v>79.56204379562044</v>
      </c>
      <c r="J16" s="164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  <c r="BI16" s="162"/>
      <c r="BJ16" s="162"/>
      <c r="BK16" s="162"/>
      <c r="BL16" s="162"/>
      <c r="BM16" s="162"/>
      <c r="BN16" s="162"/>
      <c r="BO16" s="162"/>
      <c r="BP16" s="162"/>
      <c r="BQ16" s="162"/>
      <c r="BR16" s="162"/>
      <c r="BS16" s="162"/>
      <c r="BT16" s="162"/>
      <c r="BU16" s="162"/>
      <c r="BV16" s="162"/>
      <c r="BW16" s="162"/>
      <c r="BX16" s="162"/>
      <c r="BY16" s="162"/>
      <c r="BZ16" s="162"/>
      <c r="CA16" s="162"/>
      <c r="CB16" s="162"/>
      <c r="CC16" s="162"/>
      <c r="CD16" s="162"/>
      <c r="CE16" s="162"/>
      <c r="CF16" s="162"/>
      <c r="CG16" s="162"/>
      <c r="CH16" s="162"/>
      <c r="CI16" s="162"/>
      <c r="CJ16" s="162"/>
      <c r="CK16" s="162"/>
      <c r="CL16" s="162"/>
      <c r="CM16" s="162"/>
      <c r="CN16" s="162"/>
      <c r="CO16" s="162"/>
      <c r="CP16" s="162"/>
      <c r="CQ16" s="162"/>
      <c r="CR16" s="162"/>
      <c r="CS16" s="162"/>
      <c r="CT16" s="162"/>
      <c r="CU16" s="162"/>
      <c r="CV16" s="162"/>
      <c r="CW16" s="162"/>
      <c r="CX16" s="162"/>
      <c r="CY16" s="162"/>
      <c r="CZ16" s="162"/>
      <c r="DA16" s="162"/>
      <c r="DB16" s="162"/>
      <c r="DC16" s="162"/>
      <c r="DD16" s="162"/>
      <c r="DE16" s="162"/>
      <c r="DF16" s="162"/>
      <c r="DG16" s="162"/>
      <c r="DH16" s="162"/>
      <c r="DI16" s="162"/>
      <c r="DJ16" s="162"/>
      <c r="DK16" s="162"/>
      <c r="DL16" s="162"/>
      <c r="DM16" s="162"/>
      <c r="DN16" s="162"/>
      <c r="DO16" s="162"/>
      <c r="DP16" s="162"/>
      <c r="DQ16" s="162"/>
      <c r="DR16" s="162"/>
      <c r="DS16" s="162"/>
      <c r="DT16" s="162"/>
      <c r="DU16" s="162"/>
      <c r="DV16" s="162"/>
      <c r="DW16" s="162"/>
      <c r="DX16" s="162"/>
      <c r="DY16" s="162"/>
      <c r="DZ16" s="162"/>
      <c r="EA16" s="162"/>
      <c r="EB16" s="162"/>
      <c r="EC16" s="162"/>
      <c r="ED16" s="162"/>
      <c r="EE16" s="162"/>
      <c r="EF16" s="162"/>
      <c r="EG16" s="162"/>
      <c r="EH16" s="162"/>
      <c r="EI16" s="162"/>
      <c r="EJ16" s="162"/>
      <c r="EK16" s="162"/>
      <c r="EL16" s="162"/>
      <c r="EM16" s="162"/>
      <c r="EN16" s="162"/>
      <c r="EO16" s="162"/>
      <c r="EP16" s="162"/>
      <c r="EQ16" s="162"/>
      <c r="ER16" s="162"/>
      <c r="ES16" s="162"/>
      <c r="ET16" s="162"/>
      <c r="EU16" s="162"/>
      <c r="EV16" s="162"/>
      <c r="EW16" s="162"/>
      <c r="EX16" s="162"/>
      <c r="EY16" s="162"/>
      <c r="EZ16" s="162"/>
      <c r="FA16" s="162"/>
      <c r="FB16" s="162"/>
      <c r="FC16" s="162"/>
      <c r="FD16" s="162"/>
      <c r="FE16" s="162"/>
      <c r="FF16" s="162"/>
      <c r="FG16" s="162"/>
      <c r="FH16" s="162"/>
      <c r="FI16" s="162"/>
      <c r="FJ16" s="162"/>
      <c r="FK16" s="162"/>
      <c r="FL16" s="162"/>
      <c r="FM16" s="162"/>
      <c r="FN16" s="162"/>
      <c r="FO16" s="162"/>
      <c r="FP16" s="162"/>
      <c r="FQ16" s="162"/>
      <c r="FR16" s="162"/>
      <c r="FS16" s="162"/>
      <c r="FT16" s="162"/>
      <c r="FU16" s="162"/>
      <c r="FV16" s="162"/>
      <c r="FW16" s="162"/>
      <c r="FX16" s="162"/>
      <c r="FY16" s="162"/>
      <c r="FZ16" s="162"/>
      <c r="GA16" s="162"/>
      <c r="GB16" s="162"/>
      <c r="GC16" s="162"/>
      <c r="GD16" s="162"/>
      <c r="GE16" s="162"/>
      <c r="GF16" s="162"/>
      <c r="GG16" s="162"/>
      <c r="GH16" s="162"/>
      <c r="GI16" s="162"/>
      <c r="GJ16" s="162"/>
      <c r="GK16" s="162"/>
      <c r="GL16" s="162"/>
      <c r="GM16" s="162"/>
      <c r="GN16" s="162"/>
      <c r="GO16" s="162"/>
      <c r="GP16" s="162"/>
      <c r="GQ16" s="162"/>
      <c r="GR16" s="162"/>
      <c r="GS16" s="162"/>
      <c r="GT16" s="162"/>
      <c r="GU16" s="162"/>
      <c r="GV16" s="162"/>
      <c r="GW16" s="162"/>
      <c r="GX16" s="162"/>
      <c r="GY16" s="162"/>
      <c r="GZ16" s="162"/>
      <c r="HA16" s="162"/>
      <c r="HB16" s="162"/>
      <c r="HC16" s="162"/>
      <c r="HD16" s="162"/>
      <c r="HE16" s="162"/>
      <c r="HF16" s="162"/>
      <c r="HG16" s="162"/>
      <c r="HH16" s="162"/>
      <c r="HI16" s="162"/>
      <c r="HJ16" s="162"/>
      <c r="HK16" s="162"/>
      <c r="HL16" s="162"/>
      <c r="HM16" s="162"/>
      <c r="HN16" s="162"/>
      <c r="HO16" s="162"/>
      <c r="HP16" s="162"/>
      <c r="HQ16" s="162"/>
      <c r="HR16" s="162"/>
      <c r="HS16" s="162"/>
      <c r="HT16" s="162"/>
      <c r="HU16" s="162"/>
      <c r="HV16" s="162"/>
      <c r="HW16" s="162"/>
      <c r="HX16" s="162"/>
      <c r="HY16" s="162"/>
      <c r="HZ16" s="162"/>
      <c r="IA16" s="162"/>
      <c r="IB16" s="162"/>
      <c r="IC16" s="162"/>
      <c r="ID16" s="162"/>
      <c r="IE16" s="162"/>
      <c r="IF16" s="162"/>
      <c r="IG16" s="162"/>
      <c r="IH16" s="162"/>
      <c r="II16" s="162"/>
      <c r="IJ16" s="162"/>
      <c r="IK16" s="162"/>
      <c r="IL16" s="162"/>
      <c r="IM16" s="162"/>
      <c r="IN16" s="162"/>
      <c r="IO16" s="162"/>
      <c r="IP16" s="162"/>
      <c r="IQ16" s="162"/>
      <c r="IR16" s="162"/>
      <c r="IS16" s="162"/>
      <c r="IT16" s="162"/>
      <c r="IU16" s="162"/>
      <c r="IV16" s="162"/>
      <c r="IW16" s="162"/>
    </row>
    <row r="17" spans="1:257" s="130" customFormat="1" ht="13.5" customHeight="1">
      <c r="A17" s="126" t="s">
        <v>39</v>
      </c>
      <c r="B17" s="126" t="s">
        <v>2</v>
      </c>
      <c r="C17" s="126" t="s">
        <v>2</v>
      </c>
      <c r="D17" s="82">
        <v>525</v>
      </c>
      <c r="E17" s="82">
        <v>277</v>
      </c>
      <c r="F17" s="82">
        <v>248</v>
      </c>
      <c r="G17" s="127">
        <v>76.571428571428569</v>
      </c>
      <c r="H17" s="127">
        <v>74.729241877256314</v>
      </c>
      <c r="I17" s="127">
        <v>78.629032258064512</v>
      </c>
      <c r="J17" s="128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  <c r="AV17" s="129"/>
      <c r="AW17" s="129"/>
      <c r="AX17" s="129"/>
      <c r="AY17" s="129"/>
      <c r="AZ17" s="129"/>
      <c r="BA17" s="129"/>
      <c r="BB17" s="129"/>
      <c r="BC17" s="129"/>
      <c r="BD17" s="129"/>
      <c r="BE17" s="129"/>
      <c r="BF17" s="129"/>
      <c r="BG17" s="129"/>
      <c r="BH17" s="129"/>
      <c r="BI17" s="129"/>
      <c r="BJ17" s="129"/>
      <c r="BK17" s="129"/>
      <c r="BL17" s="129"/>
      <c r="BM17" s="129"/>
      <c r="BN17" s="129"/>
      <c r="BO17" s="129"/>
      <c r="BP17" s="129"/>
      <c r="BQ17" s="129"/>
      <c r="BR17" s="129"/>
      <c r="BS17" s="129"/>
      <c r="BT17" s="129"/>
      <c r="BU17" s="129"/>
      <c r="BV17" s="129"/>
      <c r="BW17" s="129"/>
      <c r="BX17" s="129"/>
      <c r="BY17" s="129"/>
      <c r="BZ17" s="129"/>
      <c r="CA17" s="129"/>
      <c r="CB17" s="129"/>
      <c r="CC17" s="129"/>
      <c r="CD17" s="129"/>
      <c r="CE17" s="129"/>
      <c r="CF17" s="129"/>
      <c r="CG17" s="129"/>
      <c r="CH17" s="129"/>
      <c r="CI17" s="129"/>
      <c r="CJ17" s="129"/>
      <c r="CK17" s="129"/>
      <c r="CL17" s="129"/>
      <c r="CM17" s="129"/>
      <c r="CN17" s="129"/>
      <c r="CO17" s="129"/>
      <c r="CP17" s="129"/>
      <c r="CQ17" s="129"/>
      <c r="CR17" s="129"/>
      <c r="CS17" s="129"/>
      <c r="CT17" s="129"/>
      <c r="CU17" s="129"/>
      <c r="CV17" s="129"/>
      <c r="CW17" s="129"/>
      <c r="CX17" s="129"/>
      <c r="CY17" s="129"/>
      <c r="CZ17" s="129"/>
      <c r="DA17" s="129"/>
      <c r="DB17" s="129"/>
      <c r="DC17" s="129"/>
      <c r="DD17" s="129"/>
      <c r="DE17" s="129"/>
      <c r="DF17" s="129"/>
      <c r="DG17" s="129"/>
      <c r="DH17" s="129"/>
      <c r="DI17" s="129"/>
      <c r="DJ17" s="129"/>
      <c r="DK17" s="129"/>
      <c r="DL17" s="129"/>
      <c r="DM17" s="129"/>
      <c r="DN17" s="129"/>
      <c r="DO17" s="129"/>
      <c r="DP17" s="129"/>
      <c r="DQ17" s="129"/>
      <c r="DR17" s="129"/>
      <c r="DS17" s="129"/>
      <c r="DT17" s="129"/>
      <c r="DU17" s="129"/>
      <c r="DV17" s="129"/>
      <c r="DW17" s="129"/>
      <c r="DX17" s="129"/>
      <c r="DY17" s="129"/>
      <c r="DZ17" s="129"/>
      <c r="EA17" s="129"/>
      <c r="EB17" s="129"/>
      <c r="EC17" s="129"/>
      <c r="ED17" s="129"/>
      <c r="EE17" s="129"/>
      <c r="EF17" s="129"/>
      <c r="EG17" s="129"/>
      <c r="EH17" s="129"/>
      <c r="EI17" s="129"/>
      <c r="EJ17" s="129"/>
      <c r="EK17" s="129"/>
      <c r="EL17" s="129"/>
      <c r="EM17" s="129"/>
      <c r="EN17" s="129"/>
      <c r="EO17" s="129"/>
      <c r="EP17" s="129"/>
      <c r="EQ17" s="129"/>
      <c r="ER17" s="129"/>
      <c r="ES17" s="129"/>
      <c r="ET17" s="129"/>
      <c r="EU17" s="129"/>
      <c r="EV17" s="129"/>
      <c r="EW17" s="129"/>
      <c r="EX17" s="129"/>
      <c r="EY17" s="129"/>
      <c r="EZ17" s="129"/>
      <c r="FA17" s="129"/>
      <c r="FB17" s="129"/>
      <c r="FC17" s="129"/>
      <c r="FD17" s="129"/>
      <c r="FE17" s="129"/>
      <c r="FF17" s="129"/>
      <c r="FG17" s="129"/>
      <c r="FH17" s="129"/>
      <c r="FI17" s="129"/>
      <c r="FJ17" s="129"/>
      <c r="FK17" s="129"/>
      <c r="FL17" s="129"/>
      <c r="FM17" s="129"/>
      <c r="FN17" s="129"/>
      <c r="FO17" s="129"/>
      <c r="FP17" s="129"/>
      <c r="FQ17" s="129"/>
      <c r="FR17" s="129"/>
      <c r="FS17" s="129"/>
      <c r="FT17" s="129"/>
      <c r="FU17" s="129"/>
      <c r="FV17" s="129"/>
      <c r="FW17" s="129"/>
      <c r="FX17" s="129"/>
      <c r="FY17" s="129"/>
      <c r="FZ17" s="129"/>
      <c r="GA17" s="129"/>
      <c r="GB17" s="129"/>
      <c r="GC17" s="129"/>
      <c r="GD17" s="129"/>
      <c r="GE17" s="129"/>
      <c r="GF17" s="129"/>
      <c r="GG17" s="129"/>
      <c r="GH17" s="129"/>
      <c r="GI17" s="129"/>
      <c r="GJ17" s="129"/>
      <c r="GK17" s="129"/>
      <c r="GL17" s="129"/>
      <c r="GM17" s="129"/>
      <c r="GN17" s="129"/>
      <c r="GO17" s="129"/>
      <c r="GP17" s="129"/>
      <c r="GQ17" s="129"/>
      <c r="GR17" s="129"/>
      <c r="GS17" s="129"/>
      <c r="GT17" s="129"/>
      <c r="GU17" s="129"/>
      <c r="GV17" s="129"/>
      <c r="GW17" s="129"/>
      <c r="GX17" s="129"/>
      <c r="GY17" s="129"/>
      <c r="GZ17" s="129"/>
      <c r="HA17" s="129"/>
      <c r="HB17" s="129"/>
      <c r="HC17" s="129"/>
      <c r="HD17" s="129"/>
      <c r="HE17" s="129"/>
      <c r="HF17" s="129"/>
      <c r="HG17" s="129"/>
      <c r="HH17" s="129"/>
      <c r="HI17" s="129"/>
      <c r="HJ17" s="129"/>
      <c r="HK17" s="129"/>
      <c r="HL17" s="129"/>
      <c r="HM17" s="129"/>
      <c r="HN17" s="129"/>
      <c r="HO17" s="129"/>
      <c r="HP17" s="129"/>
      <c r="HQ17" s="129"/>
      <c r="HR17" s="129"/>
      <c r="HS17" s="129"/>
      <c r="HT17" s="129"/>
      <c r="HU17" s="129"/>
      <c r="HV17" s="129"/>
      <c r="HW17" s="129"/>
      <c r="HX17" s="129"/>
      <c r="HY17" s="129"/>
      <c r="HZ17" s="129"/>
      <c r="IA17" s="129"/>
      <c r="IB17" s="129"/>
      <c r="IC17" s="129"/>
      <c r="ID17" s="129"/>
      <c r="IE17" s="129"/>
      <c r="IF17" s="129"/>
      <c r="IG17" s="129"/>
      <c r="IH17" s="129"/>
      <c r="II17" s="129"/>
      <c r="IJ17" s="129"/>
      <c r="IK17" s="129"/>
      <c r="IL17" s="129"/>
      <c r="IM17" s="129"/>
      <c r="IN17" s="129"/>
      <c r="IO17" s="129"/>
      <c r="IP17" s="129"/>
      <c r="IQ17" s="129"/>
      <c r="IR17" s="129"/>
      <c r="IS17" s="129"/>
      <c r="IT17" s="129"/>
      <c r="IU17" s="129"/>
      <c r="IV17" s="129"/>
      <c r="IW17" s="129"/>
    </row>
    <row r="18" spans="1:257" s="163" customFormat="1" ht="13.5" customHeight="1">
      <c r="A18" s="78"/>
      <c r="B18" s="161" t="s">
        <v>35</v>
      </c>
      <c r="C18" s="161" t="s">
        <v>379</v>
      </c>
      <c r="D18" s="84">
        <v>266</v>
      </c>
      <c r="E18" s="84">
        <v>171</v>
      </c>
      <c r="F18" s="84">
        <v>95</v>
      </c>
      <c r="G18" s="125">
        <v>78.94736842105263</v>
      </c>
      <c r="H18" s="125">
        <v>74.269005847953224</v>
      </c>
      <c r="I18" s="125">
        <v>87.368421052631589</v>
      </c>
      <c r="J18" s="164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  <c r="BI18" s="162"/>
      <c r="BJ18" s="162"/>
      <c r="BK18" s="162"/>
      <c r="BL18" s="162"/>
      <c r="BM18" s="162"/>
      <c r="BN18" s="162"/>
      <c r="BO18" s="162"/>
      <c r="BP18" s="162"/>
      <c r="BQ18" s="162"/>
      <c r="BR18" s="162"/>
      <c r="BS18" s="162"/>
      <c r="BT18" s="162"/>
      <c r="BU18" s="162"/>
      <c r="BV18" s="162"/>
      <c r="BW18" s="162"/>
      <c r="BX18" s="162"/>
      <c r="BY18" s="162"/>
      <c r="BZ18" s="162"/>
      <c r="CA18" s="162"/>
      <c r="CB18" s="162"/>
      <c r="CC18" s="162"/>
      <c r="CD18" s="162"/>
      <c r="CE18" s="162"/>
      <c r="CF18" s="162"/>
      <c r="CG18" s="162"/>
      <c r="CH18" s="162"/>
      <c r="CI18" s="162"/>
      <c r="CJ18" s="162"/>
      <c r="CK18" s="162"/>
      <c r="CL18" s="162"/>
      <c r="CM18" s="162"/>
      <c r="CN18" s="162"/>
      <c r="CO18" s="162"/>
      <c r="CP18" s="162"/>
      <c r="CQ18" s="162"/>
      <c r="CR18" s="162"/>
      <c r="CS18" s="162"/>
      <c r="CT18" s="162"/>
      <c r="CU18" s="162"/>
      <c r="CV18" s="162"/>
      <c r="CW18" s="162"/>
      <c r="CX18" s="162"/>
      <c r="CY18" s="162"/>
      <c r="CZ18" s="162"/>
      <c r="DA18" s="162"/>
      <c r="DB18" s="162"/>
      <c r="DC18" s="162"/>
      <c r="DD18" s="162"/>
      <c r="DE18" s="162"/>
      <c r="DF18" s="162"/>
      <c r="DG18" s="162"/>
      <c r="DH18" s="162"/>
      <c r="DI18" s="162"/>
      <c r="DJ18" s="162"/>
      <c r="DK18" s="162"/>
      <c r="DL18" s="162"/>
      <c r="DM18" s="162"/>
      <c r="DN18" s="162"/>
      <c r="DO18" s="162"/>
      <c r="DP18" s="162"/>
      <c r="DQ18" s="162"/>
      <c r="DR18" s="162"/>
      <c r="DS18" s="162"/>
      <c r="DT18" s="162"/>
      <c r="DU18" s="162"/>
      <c r="DV18" s="162"/>
      <c r="DW18" s="162"/>
      <c r="DX18" s="162"/>
      <c r="DY18" s="162"/>
      <c r="DZ18" s="162"/>
      <c r="EA18" s="162"/>
      <c r="EB18" s="162"/>
      <c r="EC18" s="162"/>
      <c r="ED18" s="162"/>
      <c r="EE18" s="162"/>
      <c r="EF18" s="162"/>
      <c r="EG18" s="162"/>
      <c r="EH18" s="162"/>
      <c r="EI18" s="162"/>
      <c r="EJ18" s="162"/>
      <c r="EK18" s="162"/>
      <c r="EL18" s="162"/>
      <c r="EM18" s="162"/>
      <c r="EN18" s="162"/>
      <c r="EO18" s="162"/>
      <c r="EP18" s="162"/>
      <c r="EQ18" s="162"/>
      <c r="ER18" s="162"/>
      <c r="ES18" s="162"/>
      <c r="ET18" s="162"/>
      <c r="EU18" s="162"/>
      <c r="EV18" s="162"/>
      <c r="EW18" s="162"/>
      <c r="EX18" s="162"/>
      <c r="EY18" s="162"/>
      <c r="EZ18" s="162"/>
      <c r="FA18" s="162"/>
      <c r="FB18" s="162"/>
      <c r="FC18" s="162"/>
      <c r="FD18" s="162"/>
      <c r="FE18" s="162"/>
      <c r="FF18" s="162"/>
      <c r="FG18" s="162"/>
      <c r="FH18" s="162"/>
      <c r="FI18" s="162"/>
      <c r="FJ18" s="162"/>
      <c r="FK18" s="162"/>
      <c r="FL18" s="162"/>
      <c r="FM18" s="162"/>
      <c r="FN18" s="162"/>
      <c r="FO18" s="162"/>
      <c r="FP18" s="162"/>
      <c r="FQ18" s="162"/>
      <c r="FR18" s="162"/>
      <c r="FS18" s="162"/>
      <c r="FT18" s="162"/>
      <c r="FU18" s="162"/>
      <c r="FV18" s="162"/>
      <c r="FW18" s="162"/>
      <c r="FX18" s="162"/>
      <c r="FY18" s="162"/>
      <c r="FZ18" s="162"/>
      <c r="GA18" s="162"/>
      <c r="GB18" s="162"/>
      <c r="GC18" s="162"/>
      <c r="GD18" s="162"/>
      <c r="GE18" s="162"/>
      <c r="GF18" s="162"/>
      <c r="GG18" s="162"/>
      <c r="GH18" s="162"/>
      <c r="GI18" s="162"/>
      <c r="GJ18" s="162"/>
      <c r="GK18" s="162"/>
      <c r="GL18" s="162"/>
      <c r="GM18" s="162"/>
      <c r="GN18" s="162"/>
      <c r="GO18" s="162"/>
      <c r="GP18" s="162"/>
      <c r="GQ18" s="162"/>
      <c r="GR18" s="162"/>
      <c r="GS18" s="162"/>
      <c r="GT18" s="162"/>
      <c r="GU18" s="162"/>
      <c r="GV18" s="162"/>
      <c r="GW18" s="162"/>
      <c r="GX18" s="162"/>
      <c r="GY18" s="162"/>
      <c r="GZ18" s="162"/>
      <c r="HA18" s="162"/>
      <c r="HB18" s="162"/>
      <c r="HC18" s="162"/>
      <c r="HD18" s="162"/>
      <c r="HE18" s="162"/>
      <c r="HF18" s="162"/>
      <c r="HG18" s="162"/>
      <c r="HH18" s="162"/>
      <c r="HI18" s="162"/>
      <c r="HJ18" s="162"/>
      <c r="HK18" s="162"/>
      <c r="HL18" s="162"/>
      <c r="HM18" s="162"/>
      <c r="HN18" s="162"/>
      <c r="HO18" s="162"/>
      <c r="HP18" s="162"/>
      <c r="HQ18" s="162"/>
      <c r="HR18" s="162"/>
      <c r="HS18" s="162"/>
      <c r="HT18" s="162"/>
      <c r="HU18" s="162"/>
      <c r="HV18" s="162"/>
      <c r="HW18" s="162"/>
      <c r="HX18" s="162"/>
      <c r="HY18" s="162"/>
      <c r="HZ18" s="162"/>
      <c r="IA18" s="162"/>
      <c r="IB18" s="162"/>
      <c r="IC18" s="162"/>
      <c r="ID18" s="162"/>
      <c r="IE18" s="162"/>
      <c r="IF18" s="162"/>
      <c r="IG18" s="162"/>
      <c r="IH18" s="162"/>
      <c r="II18" s="162"/>
      <c r="IJ18" s="162"/>
      <c r="IK18" s="162"/>
      <c r="IL18" s="162"/>
      <c r="IM18" s="162"/>
      <c r="IN18" s="162"/>
      <c r="IO18" s="162"/>
      <c r="IP18" s="162"/>
      <c r="IQ18" s="162"/>
      <c r="IR18" s="162"/>
      <c r="IS18" s="162"/>
      <c r="IT18" s="162"/>
      <c r="IU18" s="162"/>
      <c r="IV18" s="162"/>
      <c r="IW18" s="162"/>
    </row>
    <row r="19" spans="1:257" s="163" customFormat="1" ht="13.5" customHeight="1">
      <c r="A19" s="78"/>
      <c r="B19" s="161" t="s">
        <v>36</v>
      </c>
      <c r="C19" s="161" t="s">
        <v>380</v>
      </c>
      <c r="D19" s="84">
        <v>259</v>
      </c>
      <c r="E19" s="84">
        <v>106</v>
      </c>
      <c r="F19" s="84">
        <v>153</v>
      </c>
      <c r="G19" s="125">
        <v>74.131274131274125</v>
      </c>
      <c r="H19" s="125">
        <v>75.471698113207552</v>
      </c>
      <c r="I19" s="125">
        <v>73.202614379084963</v>
      </c>
      <c r="J19" s="164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  <c r="BI19" s="162"/>
      <c r="BJ19" s="162"/>
      <c r="BK19" s="162"/>
      <c r="BL19" s="162"/>
      <c r="BM19" s="162"/>
      <c r="BN19" s="162"/>
      <c r="BO19" s="162"/>
      <c r="BP19" s="162"/>
      <c r="BQ19" s="162"/>
      <c r="BR19" s="162"/>
      <c r="BS19" s="162"/>
      <c r="BT19" s="162"/>
      <c r="BU19" s="162"/>
      <c r="BV19" s="162"/>
      <c r="BW19" s="162"/>
      <c r="BX19" s="162"/>
      <c r="BY19" s="162"/>
      <c r="BZ19" s="162"/>
      <c r="CA19" s="162"/>
      <c r="CB19" s="162"/>
      <c r="CC19" s="162"/>
      <c r="CD19" s="162"/>
      <c r="CE19" s="162"/>
      <c r="CF19" s="162"/>
      <c r="CG19" s="162"/>
      <c r="CH19" s="162"/>
      <c r="CI19" s="162"/>
      <c r="CJ19" s="162"/>
      <c r="CK19" s="162"/>
      <c r="CL19" s="162"/>
      <c r="CM19" s="162"/>
      <c r="CN19" s="162"/>
      <c r="CO19" s="162"/>
      <c r="CP19" s="162"/>
      <c r="CQ19" s="162"/>
      <c r="CR19" s="162"/>
      <c r="CS19" s="162"/>
      <c r="CT19" s="162"/>
      <c r="CU19" s="162"/>
      <c r="CV19" s="162"/>
      <c r="CW19" s="162"/>
      <c r="CX19" s="162"/>
      <c r="CY19" s="162"/>
      <c r="CZ19" s="162"/>
      <c r="DA19" s="162"/>
      <c r="DB19" s="162"/>
      <c r="DC19" s="162"/>
      <c r="DD19" s="162"/>
      <c r="DE19" s="162"/>
      <c r="DF19" s="162"/>
      <c r="DG19" s="162"/>
      <c r="DH19" s="162"/>
      <c r="DI19" s="162"/>
      <c r="DJ19" s="162"/>
      <c r="DK19" s="162"/>
      <c r="DL19" s="162"/>
      <c r="DM19" s="162"/>
      <c r="DN19" s="162"/>
      <c r="DO19" s="162"/>
      <c r="DP19" s="162"/>
      <c r="DQ19" s="162"/>
      <c r="DR19" s="162"/>
      <c r="DS19" s="162"/>
      <c r="DT19" s="162"/>
      <c r="DU19" s="162"/>
      <c r="DV19" s="162"/>
      <c r="DW19" s="162"/>
      <c r="DX19" s="162"/>
      <c r="DY19" s="162"/>
      <c r="DZ19" s="162"/>
      <c r="EA19" s="162"/>
      <c r="EB19" s="162"/>
      <c r="EC19" s="162"/>
      <c r="ED19" s="162"/>
      <c r="EE19" s="162"/>
      <c r="EF19" s="162"/>
      <c r="EG19" s="162"/>
      <c r="EH19" s="162"/>
      <c r="EI19" s="162"/>
      <c r="EJ19" s="162"/>
      <c r="EK19" s="162"/>
      <c r="EL19" s="162"/>
      <c r="EM19" s="162"/>
      <c r="EN19" s="162"/>
      <c r="EO19" s="162"/>
      <c r="EP19" s="162"/>
      <c r="EQ19" s="162"/>
      <c r="ER19" s="162"/>
      <c r="ES19" s="162"/>
      <c r="ET19" s="162"/>
      <c r="EU19" s="162"/>
      <c r="EV19" s="162"/>
      <c r="EW19" s="162"/>
      <c r="EX19" s="162"/>
      <c r="EY19" s="162"/>
      <c r="EZ19" s="162"/>
      <c r="FA19" s="162"/>
      <c r="FB19" s="162"/>
      <c r="FC19" s="162"/>
      <c r="FD19" s="162"/>
      <c r="FE19" s="162"/>
      <c r="FF19" s="162"/>
      <c r="FG19" s="162"/>
      <c r="FH19" s="162"/>
      <c r="FI19" s="162"/>
      <c r="FJ19" s="162"/>
      <c r="FK19" s="162"/>
      <c r="FL19" s="162"/>
      <c r="FM19" s="162"/>
      <c r="FN19" s="162"/>
      <c r="FO19" s="162"/>
      <c r="FP19" s="162"/>
      <c r="FQ19" s="162"/>
      <c r="FR19" s="162"/>
      <c r="FS19" s="162"/>
      <c r="FT19" s="162"/>
      <c r="FU19" s="162"/>
      <c r="FV19" s="162"/>
      <c r="FW19" s="162"/>
      <c r="FX19" s="162"/>
      <c r="FY19" s="162"/>
      <c r="FZ19" s="162"/>
      <c r="GA19" s="162"/>
      <c r="GB19" s="162"/>
      <c r="GC19" s="162"/>
      <c r="GD19" s="162"/>
      <c r="GE19" s="162"/>
      <c r="GF19" s="162"/>
      <c r="GG19" s="162"/>
      <c r="GH19" s="162"/>
      <c r="GI19" s="162"/>
      <c r="GJ19" s="162"/>
      <c r="GK19" s="162"/>
      <c r="GL19" s="162"/>
      <c r="GM19" s="162"/>
      <c r="GN19" s="162"/>
      <c r="GO19" s="162"/>
      <c r="GP19" s="162"/>
      <c r="GQ19" s="162"/>
      <c r="GR19" s="162"/>
      <c r="GS19" s="162"/>
      <c r="GT19" s="162"/>
      <c r="GU19" s="162"/>
      <c r="GV19" s="162"/>
      <c r="GW19" s="162"/>
      <c r="GX19" s="162"/>
      <c r="GY19" s="162"/>
      <c r="GZ19" s="162"/>
      <c r="HA19" s="162"/>
      <c r="HB19" s="162"/>
      <c r="HC19" s="162"/>
      <c r="HD19" s="162"/>
      <c r="HE19" s="162"/>
      <c r="HF19" s="162"/>
      <c r="HG19" s="162"/>
      <c r="HH19" s="162"/>
      <c r="HI19" s="162"/>
      <c r="HJ19" s="162"/>
      <c r="HK19" s="162"/>
      <c r="HL19" s="162"/>
      <c r="HM19" s="162"/>
      <c r="HN19" s="162"/>
      <c r="HO19" s="162"/>
      <c r="HP19" s="162"/>
      <c r="HQ19" s="162"/>
      <c r="HR19" s="162"/>
      <c r="HS19" s="162"/>
      <c r="HT19" s="162"/>
      <c r="HU19" s="162"/>
      <c r="HV19" s="162"/>
      <c r="HW19" s="162"/>
      <c r="HX19" s="162"/>
      <c r="HY19" s="162"/>
      <c r="HZ19" s="162"/>
      <c r="IA19" s="162"/>
      <c r="IB19" s="162"/>
      <c r="IC19" s="162"/>
      <c r="ID19" s="162"/>
      <c r="IE19" s="162"/>
      <c r="IF19" s="162"/>
      <c r="IG19" s="162"/>
      <c r="IH19" s="162"/>
      <c r="II19" s="162"/>
      <c r="IJ19" s="162"/>
      <c r="IK19" s="162"/>
      <c r="IL19" s="162"/>
      <c r="IM19" s="162"/>
      <c r="IN19" s="162"/>
      <c r="IO19" s="162"/>
      <c r="IP19" s="162"/>
      <c r="IQ19" s="162"/>
      <c r="IR19" s="162"/>
      <c r="IS19" s="162"/>
      <c r="IT19" s="162"/>
      <c r="IU19" s="162"/>
      <c r="IV19" s="162"/>
      <c r="IW19" s="162"/>
    </row>
    <row r="20" spans="1:257" ht="13.5" customHeight="1">
      <c r="A20" s="67" t="s">
        <v>321</v>
      </c>
      <c r="B20" s="86"/>
      <c r="C20" s="86"/>
      <c r="D20" s="86"/>
      <c r="E20" s="86"/>
      <c r="F20" s="86"/>
      <c r="G20" s="86"/>
      <c r="H20" s="86"/>
      <c r="I20" s="86"/>
      <c r="J20" s="93"/>
    </row>
    <row r="21" spans="1:257" ht="13.5" customHeight="1">
      <c r="A21" s="85" t="s">
        <v>385</v>
      </c>
      <c r="B21" s="93"/>
      <c r="C21" s="93"/>
      <c r="D21" s="93"/>
      <c r="E21" s="93"/>
      <c r="F21" s="93"/>
      <c r="G21" s="93"/>
      <c r="H21" s="93"/>
      <c r="I21" s="93"/>
      <c r="J21" s="93"/>
    </row>
  </sheetData>
  <mergeCells count="4">
    <mergeCell ref="D4:F4"/>
    <mergeCell ref="G4:I4"/>
    <mergeCell ref="D5:F5"/>
    <mergeCell ref="G5:I5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2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14.28515625" style="6" customWidth="1"/>
    <col min="2" max="3" width="22.7109375" style="6" customWidth="1"/>
    <col min="4" max="257" width="10.85546875" style="6" customWidth="1"/>
    <col min="258" max="16384" width="10.85546875" style="7"/>
  </cols>
  <sheetData>
    <row r="1" spans="1:257" ht="13.5" customHeight="1">
      <c r="A1" s="77" t="s">
        <v>816</v>
      </c>
      <c r="B1" s="78"/>
      <c r="C1" s="78"/>
      <c r="D1" s="78"/>
      <c r="E1" s="78"/>
      <c r="F1" s="78"/>
      <c r="G1" s="78"/>
      <c r="H1" s="78"/>
      <c r="I1" s="78"/>
    </row>
    <row r="2" spans="1:257" ht="13.5" customHeight="1">
      <c r="A2" s="80" t="s">
        <v>817</v>
      </c>
      <c r="B2" s="78"/>
      <c r="C2" s="78"/>
      <c r="D2" s="78"/>
      <c r="E2" s="78"/>
      <c r="F2" s="78"/>
      <c r="G2" s="78"/>
      <c r="H2" s="78"/>
      <c r="I2" s="78"/>
    </row>
    <row r="3" spans="1:257" ht="13.5" customHeight="1">
      <c r="A3" s="78"/>
      <c r="B3" s="78"/>
      <c r="C3" s="78"/>
      <c r="D3" s="78"/>
      <c r="E3" s="78"/>
      <c r="F3" s="78"/>
      <c r="G3" s="78"/>
      <c r="H3" s="78"/>
      <c r="I3" s="78"/>
    </row>
    <row r="4" spans="1:257" ht="19.5" customHeight="1">
      <c r="A4" s="81"/>
      <c r="B4" s="81"/>
      <c r="C4" s="81"/>
      <c r="D4" s="270" t="s">
        <v>32</v>
      </c>
      <c r="E4" s="271"/>
      <c r="F4" s="271"/>
      <c r="G4" s="270" t="s">
        <v>33</v>
      </c>
      <c r="H4" s="271"/>
      <c r="I4" s="271"/>
    </row>
    <row r="5" spans="1:257" ht="19.5" customHeight="1">
      <c r="A5" s="81"/>
      <c r="B5" s="81"/>
      <c r="C5" s="81"/>
      <c r="D5" s="270" t="s">
        <v>381</v>
      </c>
      <c r="E5" s="270"/>
      <c r="F5" s="270"/>
      <c r="G5" s="270" t="s">
        <v>382</v>
      </c>
      <c r="H5" s="270"/>
      <c r="I5" s="270"/>
    </row>
    <row r="6" spans="1:257" ht="19.5" customHeight="1">
      <c r="A6" s="81"/>
      <c r="B6" s="81"/>
      <c r="C6" s="81"/>
      <c r="D6" s="179" t="s">
        <v>2</v>
      </c>
      <c r="E6" s="179" t="s">
        <v>3</v>
      </c>
      <c r="F6" s="179" t="s">
        <v>5</v>
      </c>
      <c r="G6" s="179" t="s">
        <v>2</v>
      </c>
      <c r="H6" s="179" t="s">
        <v>3</v>
      </c>
      <c r="I6" s="179" t="s">
        <v>5</v>
      </c>
    </row>
    <row r="7" spans="1:257" ht="19.5" customHeight="1">
      <c r="A7" s="81"/>
      <c r="B7" s="81"/>
      <c r="C7" s="81"/>
      <c r="D7" s="179" t="s">
        <v>2</v>
      </c>
      <c r="E7" s="179" t="s">
        <v>375</v>
      </c>
      <c r="F7" s="179" t="s">
        <v>374</v>
      </c>
      <c r="G7" s="179" t="s">
        <v>2</v>
      </c>
      <c r="H7" s="179" t="s">
        <v>375</v>
      </c>
      <c r="I7" s="179" t="s">
        <v>374</v>
      </c>
    </row>
    <row r="8" spans="1:257" s="130" customFormat="1" ht="13.5" customHeight="1">
      <c r="A8" s="126" t="s">
        <v>34</v>
      </c>
      <c r="B8" s="126" t="s">
        <v>2</v>
      </c>
      <c r="C8" s="126" t="s">
        <v>2</v>
      </c>
      <c r="D8" s="82">
        <v>6753</v>
      </c>
      <c r="E8" s="82">
        <v>3284</v>
      </c>
      <c r="F8" s="82">
        <v>3469</v>
      </c>
      <c r="G8" s="127">
        <v>86.58374055975122</v>
      </c>
      <c r="H8" s="127">
        <v>83.343483556638247</v>
      </c>
      <c r="I8" s="127">
        <v>89.651196310175848</v>
      </c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29"/>
      <c r="BC8" s="129"/>
      <c r="BD8" s="129"/>
      <c r="BE8" s="129"/>
      <c r="BF8" s="129"/>
      <c r="BG8" s="129"/>
      <c r="BH8" s="129"/>
      <c r="BI8" s="129"/>
      <c r="BJ8" s="129"/>
      <c r="BK8" s="129"/>
      <c r="BL8" s="129"/>
      <c r="BM8" s="129"/>
      <c r="BN8" s="129"/>
      <c r="BO8" s="129"/>
      <c r="BP8" s="129"/>
      <c r="BQ8" s="129"/>
      <c r="BR8" s="129"/>
      <c r="BS8" s="129"/>
      <c r="BT8" s="129"/>
      <c r="BU8" s="129"/>
      <c r="BV8" s="129"/>
      <c r="BW8" s="129"/>
      <c r="BX8" s="129"/>
      <c r="BY8" s="129"/>
      <c r="BZ8" s="129"/>
      <c r="CA8" s="129"/>
      <c r="CB8" s="129"/>
      <c r="CC8" s="129"/>
      <c r="CD8" s="129"/>
      <c r="CE8" s="129"/>
      <c r="CF8" s="129"/>
      <c r="CG8" s="129"/>
      <c r="CH8" s="129"/>
      <c r="CI8" s="129"/>
      <c r="CJ8" s="129"/>
      <c r="CK8" s="129"/>
      <c r="CL8" s="129"/>
      <c r="CM8" s="129"/>
      <c r="CN8" s="129"/>
      <c r="CO8" s="129"/>
      <c r="CP8" s="129"/>
      <c r="CQ8" s="129"/>
      <c r="CR8" s="129"/>
      <c r="CS8" s="129"/>
      <c r="CT8" s="129"/>
      <c r="CU8" s="129"/>
      <c r="CV8" s="129"/>
      <c r="CW8" s="129"/>
      <c r="CX8" s="129"/>
      <c r="CY8" s="129"/>
      <c r="CZ8" s="129"/>
      <c r="DA8" s="129"/>
      <c r="DB8" s="129"/>
      <c r="DC8" s="129"/>
      <c r="DD8" s="129"/>
      <c r="DE8" s="129"/>
      <c r="DF8" s="129"/>
      <c r="DG8" s="129"/>
      <c r="DH8" s="129"/>
      <c r="DI8" s="129"/>
      <c r="DJ8" s="129"/>
      <c r="DK8" s="129"/>
      <c r="DL8" s="129"/>
      <c r="DM8" s="129"/>
      <c r="DN8" s="129"/>
      <c r="DO8" s="129"/>
      <c r="DP8" s="129"/>
      <c r="DQ8" s="129"/>
      <c r="DR8" s="129"/>
      <c r="DS8" s="129"/>
      <c r="DT8" s="129"/>
      <c r="DU8" s="129"/>
      <c r="DV8" s="129"/>
      <c r="DW8" s="129"/>
      <c r="DX8" s="129"/>
      <c r="DY8" s="129"/>
      <c r="DZ8" s="129"/>
      <c r="EA8" s="129"/>
      <c r="EB8" s="129"/>
      <c r="EC8" s="129"/>
      <c r="ED8" s="129"/>
      <c r="EE8" s="129"/>
      <c r="EF8" s="129"/>
      <c r="EG8" s="129"/>
      <c r="EH8" s="129"/>
      <c r="EI8" s="129"/>
      <c r="EJ8" s="129"/>
      <c r="EK8" s="129"/>
      <c r="EL8" s="129"/>
      <c r="EM8" s="129"/>
      <c r="EN8" s="129"/>
      <c r="EO8" s="129"/>
      <c r="EP8" s="129"/>
      <c r="EQ8" s="129"/>
      <c r="ER8" s="129"/>
      <c r="ES8" s="129"/>
      <c r="ET8" s="129"/>
      <c r="EU8" s="129"/>
      <c r="EV8" s="129"/>
      <c r="EW8" s="129"/>
      <c r="EX8" s="129"/>
      <c r="EY8" s="129"/>
      <c r="EZ8" s="129"/>
      <c r="FA8" s="129"/>
      <c r="FB8" s="129"/>
      <c r="FC8" s="129"/>
      <c r="FD8" s="129"/>
      <c r="FE8" s="129"/>
      <c r="FF8" s="129"/>
      <c r="FG8" s="129"/>
      <c r="FH8" s="129"/>
      <c r="FI8" s="129"/>
      <c r="FJ8" s="129"/>
      <c r="FK8" s="129"/>
      <c r="FL8" s="129"/>
      <c r="FM8" s="129"/>
      <c r="FN8" s="129"/>
      <c r="FO8" s="129"/>
      <c r="FP8" s="129"/>
      <c r="FQ8" s="129"/>
      <c r="FR8" s="129"/>
      <c r="FS8" s="129"/>
      <c r="FT8" s="129"/>
      <c r="FU8" s="129"/>
      <c r="FV8" s="129"/>
      <c r="FW8" s="129"/>
      <c r="FX8" s="129"/>
      <c r="FY8" s="129"/>
      <c r="FZ8" s="129"/>
      <c r="GA8" s="129"/>
      <c r="GB8" s="129"/>
      <c r="GC8" s="129"/>
      <c r="GD8" s="129"/>
      <c r="GE8" s="129"/>
      <c r="GF8" s="129"/>
      <c r="GG8" s="129"/>
      <c r="GH8" s="129"/>
      <c r="GI8" s="129"/>
      <c r="GJ8" s="129"/>
      <c r="GK8" s="129"/>
      <c r="GL8" s="129"/>
      <c r="GM8" s="129"/>
      <c r="GN8" s="129"/>
      <c r="GO8" s="129"/>
      <c r="GP8" s="129"/>
      <c r="GQ8" s="129"/>
      <c r="GR8" s="129"/>
      <c r="GS8" s="129"/>
      <c r="GT8" s="129"/>
      <c r="GU8" s="129"/>
      <c r="GV8" s="129"/>
      <c r="GW8" s="129"/>
      <c r="GX8" s="129"/>
      <c r="GY8" s="129"/>
      <c r="GZ8" s="129"/>
      <c r="HA8" s="129"/>
      <c r="HB8" s="129"/>
      <c r="HC8" s="129"/>
      <c r="HD8" s="129"/>
      <c r="HE8" s="129"/>
      <c r="HF8" s="129"/>
      <c r="HG8" s="129"/>
      <c r="HH8" s="129"/>
      <c r="HI8" s="129"/>
      <c r="HJ8" s="129"/>
      <c r="HK8" s="129"/>
      <c r="HL8" s="129"/>
      <c r="HM8" s="129"/>
      <c r="HN8" s="129"/>
      <c r="HO8" s="129"/>
      <c r="HP8" s="129"/>
      <c r="HQ8" s="129"/>
      <c r="HR8" s="129"/>
      <c r="HS8" s="129"/>
      <c r="HT8" s="129"/>
      <c r="HU8" s="129"/>
      <c r="HV8" s="129"/>
      <c r="HW8" s="129"/>
      <c r="HX8" s="129"/>
      <c r="HY8" s="129"/>
      <c r="HZ8" s="129"/>
      <c r="IA8" s="129"/>
      <c r="IB8" s="129"/>
      <c r="IC8" s="129"/>
      <c r="ID8" s="129"/>
      <c r="IE8" s="129"/>
      <c r="IF8" s="129"/>
      <c r="IG8" s="129"/>
      <c r="IH8" s="129"/>
      <c r="II8" s="129"/>
      <c r="IJ8" s="129"/>
      <c r="IK8" s="129"/>
      <c r="IL8" s="129"/>
      <c r="IM8" s="129"/>
      <c r="IN8" s="129"/>
      <c r="IO8" s="129"/>
      <c r="IP8" s="129"/>
      <c r="IQ8" s="129"/>
      <c r="IR8" s="129"/>
      <c r="IS8" s="129"/>
      <c r="IT8" s="129"/>
      <c r="IU8" s="129"/>
      <c r="IV8" s="129"/>
      <c r="IW8" s="129"/>
    </row>
    <row r="9" spans="1:257" s="163" customFormat="1" ht="13.5" customHeight="1">
      <c r="A9" s="78"/>
      <c r="B9" s="161" t="s">
        <v>35</v>
      </c>
      <c r="C9" s="161" t="s">
        <v>379</v>
      </c>
      <c r="D9" s="84">
        <v>2555</v>
      </c>
      <c r="E9" s="84">
        <v>1278</v>
      </c>
      <c r="F9" s="84">
        <v>1277</v>
      </c>
      <c r="G9" s="125">
        <v>80.704500978473575</v>
      </c>
      <c r="H9" s="125">
        <v>75.430359937402187</v>
      </c>
      <c r="I9" s="125">
        <v>85.982772122161322</v>
      </c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2"/>
      <c r="BP9" s="162"/>
      <c r="BQ9" s="162"/>
      <c r="BR9" s="162"/>
      <c r="BS9" s="162"/>
      <c r="BT9" s="162"/>
      <c r="BU9" s="162"/>
      <c r="BV9" s="162"/>
      <c r="BW9" s="162"/>
      <c r="BX9" s="162"/>
      <c r="BY9" s="162"/>
      <c r="BZ9" s="162"/>
      <c r="CA9" s="162"/>
      <c r="CB9" s="162"/>
      <c r="CC9" s="162"/>
      <c r="CD9" s="162"/>
      <c r="CE9" s="162"/>
      <c r="CF9" s="162"/>
      <c r="CG9" s="162"/>
      <c r="CH9" s="162"/>
      <c r="CI9" s="162"/>
      <c r="CJ9" s="162"/>
      <c r="CK9" s="162"/>
      <c r="CL9" s="162"/>
      <c r="CM9" s="162"/>
      <c r="CN9" s="162"/>
      <c r="CO9" s="162"/>
      <c r="CP9" s="162"/>
      <c r="CQ9" s="162"/>
      <c r="CR9" s="162"/>
      <c r="CS9" s="162"/>
      <c r="CT9" s="162"/>
      <c r="CU9" s="162"/>
      <c r="CV9" s="162"/>
      <c r="CW9" s="162"/>
      <c r="CX9" s="162"/>
      <c r="CY9" s="162"/>
      <c r="CZ9" s="162"/>
      <c r="DA9" s="162"/>
      <c r="DB9" s="162"/>
      <c r="DC9" s="162"/>
      <c r="DD9" s="162"/>
      <c r="DE9" s="162"/>
      <c r="DF9" s="162"/>
      <c r="DG9" s="162"/>
      <c r="DH9" s="162"/>
      <c r="DI9" s="162"/>
      <c r="DJ9" s="162"/>
      <c r="DK9" s="162"/>
      <c r="DL9" s="162"/>
      <c r="DM9" s="162"/>
      <c r="DN9" s="162"/>
      <c r="DO9" s="162"/>
      <c r="DP9" s="162"/>
      <c r="DQ9" s="162"/>
      <c r="DR9" s="162"/>
      <c r="DS9" s="162"/>
      <c r="DT9" s="162"/>
      <c r="DU9" s="162"/>
      <c r="DV9" s="162"/>
      <c r="DW9" s="162"/>
      <c r="DX9" s="162"/>
      <c r="DY9" s="162"/>
      <c r="DZ9" s="162"/>
      <c r="EA9" s="162"/>
      <c r="EB9" s="162"/>
      <c r="EC9" s="162"/>
      <c r="ED9" s="162"/>
      <c r="EE9" s="162"/>
      <c r="EF9" s="162"/>
      <c r="EG9" s="162"/>
      <c r="EH9" s="162"/>
      <c r="EI9" s="162"/>
      <c r="EJ9" s="162"/>
      <c r="EK9" s="162"/>
      <c r="EL9" s="162"/>
      <c r="EM9" s="162"/>
      <c r="EN9" s="162"/>
      <c r="EO9" s="162"/>
      <c r="EP9" s="162"/>
      <c r="EQ9" s="162"/>
      <c r="ER9" s="162"/>
      <c r="ES9" s="162"/>
      <c r="ET9" s="162"/>
      <c r="EU9" s="162"/>
      <c r="EV9" s="162"/>
      <c r="EW9" s="162"/>
      <c r="EX9" s="162"/>
      <c r="EY9" s="162"/>
      <c r="EZ9" s="162"/>
      <c r="FA9" s="162"/>
      <c r="FB9" s="162"/>
      <c r="FC9" s="162"/>
      <c r="FD9" s="162"/>
      <c r="FE9" s="162"/>
      <c r="FF9" s="162"/>
      <c r="FG9" s="162"/>
      <c r="FH9" s="162"/>
      <c r="FI9" s="162"/>
      <c r="FJ9" s="162"/>
      <c r="FK9" s="162"/>
      <c r="FL9" s="162"/>
      <c r="FM9" s="162"/>
      <c r="FN9" s="162"/>
      <c r="FO9" s="162"/>
      <c r="FP9" s="162"/>
      <c r="FQ9" s="162"/>
      <c r="FR9" s="162"/>
      <c r="FS9" s="162"/>
      <c r="FT9" s="162"/>
      <c r="FU9" s="162"/>
      <c r="FV9" s="162"/>
      <c r="FW9" s="162"/>
      <c r="FX9" s="162"/>
      <c r="FY9" s="162"/>
      <c r="FZ9" s="162"/>
      <c r="GA9" s="162"/>
      <c r="GB9" s="162"/>
      <c r="GC9" s="162"/>
      <c r="GD9" s="162"/>
      <c r="GE9" s="162"/>
      <c r="GF9" s="162"/>
      <c r="GG9" s="162"/>
      <c r="GH9" s="162"/>
      <c r="GI9" s="162"/>
      <c r="GJ9" s="162"/>
      <c r="GK9" s="162"/>
      <c r="GL9" s="162"/>
      <c r="GM9" s="162"/>
      <c r="GN9" s="162"/>
      <c r="GO9" s="162"/>
      <c r="GP9" s="162"/>
      <c r="GQ9" s="162"/>
      <c r="GR9" s="162"/>
      <c r="GS9" s="162"/>
      <c r="GT9" s="162"/>
      <c r="GU9" s="162"/>
      <c r="GV9" s="162"/>
      <c r="GW9" s="162"/>
      <c r="GX9" s="162"/>
      <c r="GY9" s="162"/>
      <c r="GZ9" s="162"/>
      <c r="HA9" s="162"/>
      <c r="HB9" s="162"/>
      <c r="HC9" s="162"/>
      <c r="HD9" s="162"/>
      <c r="HE9" s="162"/>
      <c r="HF9" s="162"/>
      <c r="HG9" s="162"/>
      <c r="HH9" s="162"/>
      <c r="HI9" s="162"/>
      <c r="HJ9" s="162"/>
      <c r="HK9" s="162"/>
      <c r="HL9" s="162"/>
      <c r="HM9" s="162"/>
      <c r="HN9" s="162"/>
      <c r="HO9" s="162"/>
      <c r="HP9" s="162"/>
      <c r="HQ9" s="162"/>
      <c r="HR9" s="162"/>
      <c r="HS9" s="162"/>
      <c r="HT9" s="162"/>
      <c r="HU9" s="162"/>
      <c r="HV9" s="162"/>
      <c r="HW9" s="162"/>
      <c r="HX9" s="162"/>
      <c r="HY9" s="162"/>
      <c r="HZ9" s="162"/>
      <c r="IA9" s="162"/>
      <c r="IB9" s="162"/>
      <c r="IC9" s="162"/>
      <c r="ID9" s="162"/>
      <c r="IE9" s="162"/>
      <c r="IF9" s="162"/>
      <c r="IG9" s="162"/>
      <c r="IH9" s="162"/>
      <c r="II9" s="162"/>
      <c r="IJ9" s="162"/>
      <c r="IK9" s="162"/>
      <c r="IL9" s="162"/>
      <c r="IM9" s="162"/>
      <c r="IN9" s="162"/>
      <c r="IO9" s="162"/>
      <c r="IP9" s="162"/>
      <c r="IQ9" s="162"/>
      <c r="IR9" s="162"/>
      <c r="IS9" s="162"/>
      <c r="IT9" s="162"/>
      <c r="IU9" s="162"/>
      <c r="IV9" s="162"/>
      <c r="IW9" s="162"/>
    </row>
    <row r="10" spans="1:257" s="163" customFormat="1" ht="13.5" customHeight="1">
      <c r="A10" s="78"/>
      <c r="B10" s="161" t="s">
        <v>36</v>
      </c>
      <c r="C10" s="161" t="s">
        <v>380</v>
      </c>
      <c r="D10" s="84">
        <v>4198</v>
      </c>
      <c r="E10" s="84">
        <v>2006</v>
      </c>
      <c r="F10" s="84">
        <v>2192</v>
      </c>
      <c r="G10" s="125">
        <v>90.161981896141015</v>
      </c>
      <c r="H10" s="125">
        <v>88.384845463609167</v>
      </c>
      <c r="I10" s="125">
        <v>91.788321167883211</v>
      </c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  <c r="CQ10" s="162"/>
      <c r="CR10" s="162"/>
      <c r="CS10" s="162"/>
      <c r="CT10" s="162"/>
      <c r="CU10" s="162"/>
      <c r="CV10" s="162"/>
      <c r="CW10" s="162"/>
      <c r="CX10" s="162"/>
      <c r="CY10" s="162"/>
      <c r="CZ10" s="162"/>
      <c r="DA10" s="162"/>
      <c r="DB10" s="162"/>
      <c r="DC10" s="162"/>
      <c r="DD10" s="162"/>
      <c r="DE10" s="162"/>
      <c r="DF10" s="162"/>
      <c r="DG10" s="162"/>
      <c r="DH10" s="162"/>
      <c r="DI10" s="162"/>
      <c r="DJ10" s="162"/>
      <c r="DK10" s="162"/>
      <c r="DL10" s="162"/>
      <c r="DM10" s="162"/>
      <c r="DN10" s="162"/>
      <c r="DO10" s="162"/>
      <c r="DP10" s="162"/>
      <c r="DQ10" s="162"/>
      <c r="DR10" s="162"/>
      <c r="DS10" s="162"/>
      <c r="DT10" s="162"/>
      <c r="DU10" s="162"/>
      <c r="DV10" s="162"/>
      <c r="DW10" s="162"/>
      <c r="DX10" s="162"/>
      <c r="DY10" s="162"/>
      <c r="DZ10" s="162"/>
      <c r="EA10" s="162"/>
      <c r="EB10" s="162"/>
      <c r="EC10" s="162"/>
      <c r="ED10" s="162"/>
      <c r="EE10" s="162"/>
      <c r="EF10" s="162"/>
      <c r="EG10" s="162"/>
      <c r="EH10" s="162"/>
      <c r="EI10" s="162"/>
      <c r="EJ10" s="162"/>
      <c r="EK10" s="162"/>
      <c r="EL10" s="162"/>
      <c r="EM10" s="162"/>
      <c r="EN10" s="162"/>
      <c r="EO10" s="162"/>
      <c r="EP10" s="162"/>
      <c r="EQ10" s="162"/>
      <c r="ER10" s="162"/>
      <c r="ES10" s="162"/>
      <c r="ET10" s="162"/>
      <c r="EU10" s="162"/>
      <c r="EV10" s="162"/>
      <c r="EW10" s="162"/>
      <c r="EX10" s="162"/>
      <c r="EY10" s="162"/>
      <c r="EZ10" s="162"/>
      <c r="FA10" s="162"/>
      <c r="FB10" s="162"/>
      <c r="FC10" s="162"/>
      <c r="FD10" s="162"/>
      <c r="FE10" s="162"/>
      <c r="FF10" s="162"/>
      <c r="FG10" s="162"/>
      <c r="FH10" s="162"/>
      <c r="FI10" s="162"/>
      <c r="FJ10" s="162"/>
      <c r="FK10" s="162"/>
      <c r="FL10" s="162"/>
      <c r="FM10" s="162"/>
      <c r="FN10" s="162"/>
      <c r="FO10" s="162"/>
      <c r="FP10" s="162"/>
      <c r="FQ10" s="162"/>
      <c r="FR10" s="162"/>
      <c r="FS10" s="162"/>
      <c r="FT10" s="162"/>
      <c r="FU10" s="162"/>
      <c r="FV10" s="162"/>
      <c r="FW10" s="162"/>
      <c r="FX10" s="162"/>
      <c r="FY10" s="162"/>
      <c r="FZ10" s="162"/>
      <c r="GA10" s="162"/>
      <c r="GB10" s="162"/>
      <c r="GC10" s="162"/>
      <c r="GD10" s="162"/>
      <c r="GE10" s="162"/>
      <c r="GF10" s="162"/>
      <c r="GG10" s="162"/>
      <c r="GH10" s="162"/>
      <c r="GI10" s="162"/>
      <c r="GJ10" s="162"/>
      <c r="GK10" s="162"/>
      <c r="GL10" s="162"/>
      <c r="GM10" s="162"/>
      <c r="GN10" s="162"/>
      <c r="GO10" s="162"/>
      <c r="GP10" s="162"/>
      <c r="GQ10" s="162"/>
      <c r="GR10" s="162"/>
      <c r="GS10" s="162"/>
      <c r="GT10" s="162"/>
      <c r="GU10" s="162"/>
      <c r="GV10" s="162"/>
      <c r="GW10" s="162"/>
      <c r="GX10" s="162"/>
      <c r="GY10" s="162"/>
      <c r="GZ10" s="162"/>
      <c r="HA10" s="162"/>
      <c r="HB10" s="162"/>
      <c r="HC10" s="162"/>
      <c r="HD10" s="162"/>
      <c r="HE10" s="162"/>
      <c r="HF10" s="162"/>
      <c r="HG10" s="162"/>
      <c r="HH10" s="162"/>
      <c r="HI10" s="162"/>
      <c r="HJ10" s="162"/>
      <c r="HK10" s="162"/>
      <c r="HL10" s="162"/>
      <c r="HM10" s="162"/>
      <c r="HN10" s="162"/>
      <c r="HO10" s="162"/>
      <c r="HP10" s="162"/>
      <c r="HQ10" s="162"/>
      <c r="HR10" s="162"/>
      <c r="HS10" s="162"/>
      <c r="HT10" s="162"/>
      <c r="HU10" s="162"/>
      <c r="HV10" s="162"/>
      <c r="HW10" s="162"/>
      <c r="HX10" s="162"/>
      <c r="HY10" s="162"/>
      <c r="HZ10" s="162"/>
      <c r="IA10" s="162"/>
      <c r="IB10" s="162"/>
      <c r="IC10" s="162"/>
      <c r="ID10" s="162"/>
      <c r="IE10" s="162"/>
      <c r="IF10" s="162"/>
      <c r="IG10" s="162"/>
      <c r="IH10" s="162"/>
      <c r="II10" s="162"/>
      <c r="IJ10" s="162"/>
      <c r="IK10" s="162"/>
      <c r="IL10" s="162"/>
      <c r="IM10" s="162"/>
      <c r="IN10" s="162"/>
      <c r="IO10" s="162"/>
      <c r="IP10" s="162"/>
      <c r="IQ10" s="162"/>
      <c r="IR10" s="162"/>
      <c r="IS10" s="162"/>
      <c r="IT10" s="162"/>
      <c r="IU10" s="162"/>
      <c r="IV10" s="162"/>
      <c r="IW10" s="162"/>
    </row>
    <row r="11" spans="1:257" s="130" customFormat="1" ht="13.5" customHeight="1">
      <c r="A11" s="126" t="s">
        <v>37</v>
      </c>
      <c r="B11" s="126" t="s">
        <v>2</v>
      </c>
      <c r="C11" s="126" t="s">
        <v>2</v>
      </c>
      <c r="D11" s="82">
        <v>5462</v>
      </c>
      <c r="E11" s="82">
        <v>2468</v>
      </c>
      <c r="F11" s="82">
        <v>2994</v>
      </c>
      <c r="G11" s="127">
        <v>78.304650311241303</v>
      </c>
      <c r="H11" s="127">
        <v>76.134521880064824</v>
      </c>
      <c r="I11" s="127">
        <v>80.093520374081493</v>
      </c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29"/>
      <c r="BL11" s="129"/>
      <c r="BM11" s="129"/>
      <c r="BN11" s="129"/>
      <c r="BO11" s="129"/>
      <c r="BP11" s="129"/>
      <c r="BQ11" s="129"/>
      <c r="BR11" s="129"/>
      <c r="BS11" s="129"/>
      <c r="BT11" s="129"/>
      <c r="BU11" s="129"/>
      <c r="BV11" s="129"/>
      <c r="BW11" s="129"/>
      <c r="BX11" s="129"/>
      <c r="BY11" s="129"/>
      <c r="BZ11" s="129"/>
      <c r="CA11" s="129"/>
      <c r="CB11" s="129"/>
      <c r="CC11" s="129"/>
      <c r="CD11" s="129"/>
      <c r="CE11" s="129"/>
      <c r="CF11" s="129"/>
      <c r="CG11" s="129"/>
      <c r="CH11" s="129"/>
      <c r="CI11" s="129"/>
      <c r="CJ11" s="129"/>
      <c r="CK11" s="129"/>
      <c r="CL11" s="129"/>
      <c r="CM11" s="129"/>
      <c r="CN11" s="129"/>
      <c r="CO11" s="129"/>
      <c r="CP11" s="129"/>
      <c r="CQ11" s="129"/>
      <c r="CR11" s="129"/>
      <c r="CS11" s="129"/>
      <c r="CT11" s="129"/>
      <c r="CU11" s="129"/>
      <c r="CV11" s="129"/>
      <c r="CW11" s="129"/>
      <c r="CX11" s="129"/>
      <c r="CY11" s="129"/>
      <c r="CZ11" s="129"/>
      <c r="DA11" s="129"/>
      <c r="DB11" s="129"/>
      <c r="DC11" s="129"/>
      <c r="DD11" s="129"/>
      <c r="DE11" s="129"/>
      <c r="DF11" s="129"/>
      <c r="DG11" s="129"/>
      <c r="DH11" s="129"/>
      <c r="DI11" s="129"/>
      <c r="DJ11" s="129"/>
      <c r="DK11" s="129"/>
      <c r="DL11" s="129"/>
      <c r="DM11" s="129"/>
      <c r="DN11" s="129"/>
      <c r="DO11" s="129"/>
      <c r="DP11" s="129"/>
      <c r="DQ11" s="129"/>
      <c r="DR11" s="129"/>
      <c r="DS11" s="129"/>
      <c r="DT11" s="129"/>
      <c r="DU11" s="129"/>
      <c r="DV11" s="129"/>
      <c r="DW11" s="129"/>
      <c r="DX11" s="129"/>
      <c r="DY11" s="129"/>
      <c r="DZ11" s="129"/>
      <c r="EA11" s="129"/>
      <c r="EB11" s="129"/>
      <c r="EC11" s="129"/>
      <c r="ED11" s="129"/>
      <c r="EE11" s="129"/>
      <c r="EF11" s="129"/>
      <c r="EG11" s="129"/>
      <c r="EH11" s="129"/>
      <c r="EI11" s="129"/>
      <c r="EJ11" s="129"/>
      <c r="EK11" s="129"/>
      <c r="EL11" s="129"/>
      <c r="EM11" s="129"/>
      <c r="EN11" s="129"/>
      <c r="EO11" s="129"/>
      <c r="EP11" s="129"/>
      <c r="EQ11" s="129"/>
      <c r="ER11" s="129"/>
      <c r="ES11" s="129"/>
      <c r="ET11" s="129"/>
      <c r="EU11" s="129"/>
      <c r="EV11" s="129"/>
      <c r="EW11" s="129"/>
      <c r="EX11" s="129"/>
      <c r="EY11" s="129"/>
      <c r="EZ11" s="129"/>
      <c r="FA11" s="129"/>
      <c r="FB11" s="129"/>
      <c r="FC11" s="129"/>
      <c r="FD11" s="129"/>
      <c r="FE11" s="129"/>
      <c r="FF11" s="129"/>
      <c r="FG11" s="129"/>
      <c r="FH11" s="129"/>
      <c r="FI11" s="129"/>
      <c r="FJ11" s="129"/>
      <c r="FK11" s="129"/>
      <c r="FL11" s="129"/>
      <c r="FM11" s="129"/>
      <c r="FN11" s="129"/>
      <c r="FO11" s="129"/>
      <c r="FP11" s="129"/>
      <c r="FQ11" s="129"/>
      <c r="FR11" s="129"/>
      <c r="FS11" s="129"/>
      <c r="FT11" s="129"/>
      <c r="FU11" s="129"/>
      <c r="FV11" s="129"/>
      <c r="FW11" s="129"/>
      <c r="FX11" s="129"/>
      <c r="FY11" s="129"/>
      <c r="FZ11" s="129"/>
      <c r="GA11" s="129"/>
      <c r="GB11" s="129"/>
      <c r="GC11" s="129"/>
      <c r="GD11" s="129"/>
      <c r="GE11" s="129"/>
      <c r="GF11" s="129"/>
      <c r="GG11" s="129"/>
      <c r="GH11" s="129"/>
      <c r="GI11" s="129"/>
      <c r="GJ11" s="129"/>
      <c r="GK11" s="129"/>
      <c r="GL11" s="129"/>
      <c r="GM11" s="129"/>
      <c r="GN11" s="129"/>
      <c r="GO11" s="129"/>
      <c r="GP11" s="129"/>
      <c r="GQ11" s="129"/>
      <c r="GR11" s="129"/>
      <c r="GS11" s="129"/>
      <c r="GT11" s="129"/>
      <c r="GU11" s="129"/>
      <c r="GV11" s="129"/>
      <c r="GW11" s="129"/>
      <c r="GX11" s="129"/>
      <c r="GY11" s="129"/>
      <c r="GZ11" s="129"/>
      <c r="HA11" s="129"/>
      <c r="HB11" s="129"/>
      <c r="HC11" s="129"/>
      <c r="HD11" s="129"/>
      <c r="HE11" s="129"/>
      <c r="HF11" s="129"/>
      <c r="HG11" s="129"/>
      <c r="HH11" s="129"/>
      <c r="HI11" s="129"/>
      <c r="HJ11" s="129"/>
      <c r="HK11" s="129"/>
      <c r="HL11" s="129"/>
      <c r="HM11" s="129"/>
      <c r="HN11" s="129"/>
      <c r="HO11" s="129"/>
      <c r="HP11" s="129"/>
      <c r="HQ11" s="129"/>
      <c r="HR11" s="129"/>
      <c r="HS11" s="129"/>
      <c r="HT11" s="129"/>
      <c r="HU11" s="129"/>
      <c r="HV11" s="129"/>
      <c r="HW11" s="129"/>
      <c r="HX11" s="129"/>
      <c r="HY11" s="129"/>
      <c r="HZ11" s="129"/>
      <c r="IA11" s="129"/>
      <c r="IB11" s="129"/>
      <c r="IC11" s="129"/>
      <c r="ID11" s="129"/>
      <c r="IE11" s="129"/>
      <c r="IF11" s="129"/>
      <c r="IG11" s="129"/>
      <c r="IH11" s="129"/>
      <c r="II11" s="129"/>
      <c r="IJ11" s="129"/>
      <c r="IK11" s="129"/>
      <c r="IL11" s="129"/>
      <c r="IM11" s="129"/>
      <c r="IN11" s="129"/>
      <c r="IO11" s="129"/>
      <c r="IP11" s="129"/>
      <c r="IQ11" s="129"/>
      <c r="IR11" s="129"/>
      <c r="IS11" s="129"/>
      <c r="IT11" s="129"/>
      <c r="IU11" s="129"/>
      <c r="IV11" s="129"/>
      <c r="IW11" s="129"/>
    </row>
    <row r="12" spans="1:257" s="163" customFormat="1" ht="13.5" customHeight="1">
      <c r="A12" s="78"/>
      <c r="B12" s="161" t="s">
        <v>35</v>
      </c>
      <c r="C12" s="161" t="s">
        <v>379</v>
      </c>
      <c r="D12" s="84">
        <v>3008</v>
      </c>
      <c r="E12" s="84">
        <v>1353</v>
      </c>
      <c r="F12" s="84">
        <v>1655</v>
      </c>
      <c r="G12" s="125">
        <v>66.589095744680847</v>
      </c>
      <c r="H12" s="125">
        <v>63.414634146341463</v>
      </c>
      <c r="I12" s="125">
        <v>69.184290030211486</v>
      </c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  <c r="BI12" s="162"/>
      <c r="BJ12" s="162"/>
      <c r="BK12" s="162"/>
      <c r="BL12" s="162"/>
      <c r="BM12" s="162"/>
      <c r="BN12" s="162"/>
      <c r="BO12" s="162"/>
      <c r="BP12" s="162"/>
      <c r="BQ12" s="162"/>
      <c r="BR12" s="162"/>
      <c r="BS12" s="162"/>
      <c r="BT12" s="162"/>
      <c r="BU12" s="162"/>
      <c r="BV12" s="162"/>
      <c r="BW12" s="162"/>
      <c r="BX12" s="162"/>
      <c r="BY12" s="162"/>
      <c r="BZ12" s="162"/>
      <c r="CA12" s="162"/>
      <c r="CB12" s="162"/>
      <c r="CC12" s="162"/>
      <c r="CD12" s="162"/>
      <c r="CE12" s="162"/>
      <c r="CF12" s="162"/>
      <c r="CG12" s="162"/>
      <c r="CH12" s="162"/>
      <c r="CI12" s="162"/>
      <c r="CJ12" s="162"/>
      <c r="CK12" s="162"/>
      <c r="CL12" s="162"/>
      <c r="CM12" s="162"/>
      <c r="CN12" s="162"/>
      <c r="CO12" s="162"/>
      <c r="CP12" s="162"/>
      <c r="CQ12" s="162"/>
      <c r="CR12" s="162"/>
      <c r="CS12" s="162"/>
      <c r="CT12" s="162"/>
      <c r="CU12" s="162"/>
      <c r="CV12" s="162"/>
      <c r="CW12" s="162"/>
      <c r="CX12" s="162"/>
      <c r="CY12" s="162"/>
      <c r="CZ12" s="162"/>
      <c r="DA12" s="162"/>
      <c r="DB12" s="162"/>
      <c r="DC12" s="162"/>
      <c r="DD12" s="162"/>
      <c r="DE12" s="162"/>
      <c r="DF12" s="162"/>
      <c r="DG12" s="162"/>
      <c r="DH12" s="162"/>
      <c r="DI12" s="162"/>
      <c r="DJ12" s="162"/>
      <c r="DK12" s="162"/>
      <c r="DL12" s="162"/>
      <c r="DM12" s="162"/>
      <c r="DN12" s="162"/>
      <c r="DO12" s="162"/>
      <c r="DP12" s="162"/>
      <c r="DQ12" s="162"/>
      <c r="DR12" s="162"/>
      <c r="DS12" s="162"/>
      <c r="DT12" s="162"/>
      <c r="DU12" s="162"/>
      <c r="DV12" s="162"/>
      <c r="DW12" s="162"/>
      <c r="DX12" s="162"/>
      <c r="DY12" s="162"/>
      <c r="DZ12" s="162"/>
      <c r="EA12" s="162"/>
      <c r="EB12" s="162"/>
      <c r="EC12" s="162"/>
      <c r="ED12" s="162"/>
      <c r="EE12" s="162"/>
      <c r="EF12" s="162"/>
      <c r="EG12" s="162"/>
      <c r="EH12" s="162"/>
      <c r="EI12" s="162"/>
      <c r="EJ12" s="162"/>
      <c r="EK12" s="162"/>
      <c r="EL12" s="162"/>
      <c r="EM12" s="162"/>
      <c r="EN12" s="162"/>
      <c r="EO12" s="162"/>
      <c r="EP12" s="162"/>
      <c r="EQ12" s="162"/>
      <c r="ER12" s="162"/>
      <c r="ES12" s="162"/>
      <c r="ET12" s="162"/>
      <c r="EU12" s="162"/>
      <c r="EV12" s="162"/>
      <c r="EW12" s="162"/>
      <c r="EX12" s="162"/>
      <c r="EY12" s="162"/>
      <c r="EZ12" s="162"/>
      <c r="FA12" s="162"/>
      <c r="FB12" s="162"/>
      <c r="FC12" s="162"/>
      <c r="FD12" s="162"/>
      <c r="FE12" s="162"/>
      <c r="FF12" s="162"/>
      <c r="FG12" s="162"/>
      <c r="FH12" s="162"/>
      <c r="FI12" s="162"/>
      <c r="FJ12" s="162"/>
      <c r="FK12" s="162"/>
      <c r="FL12" s="162"/>
      <c r="FM12" s="162"/>
      <c r="FN12" s="162"/>
      <c r="FO12" s="162"/>
      <c r="FP12" s="162"/>
      <c r="FQ12" s="162"/>
      <c r="FR12" s="162"/>
      <c r="FS12" s="162"/>
      <c r="FT12" s="162"/>
      <c r="FU12" s="162"/>
      <c r="FV12" s="162"/>
      <c r="FW12" s="162"/>
      <c r="FX12" s="162"/>
      <c r="FY12" s="162"/>
      <c r="FZ12" s="162"/>
      <c r="GA12" s="162"/>
      <c r="GB12" s="162"/>
      <c r="GC12" s="162"/>
      <c r="GD12" s="162"/>
      <c r="GE12" s="162"/>
      <c r="GF12" s="162"/>
      <c r="GG12" s="162"/>
      <c r="GH12" s="162"/>
      <c r="GI12" s="162"/>
      <c r="GJ12" s="162"/>
      <c r="GK12" s="162"/>
      <c r="GL12" s="162"/>
      <c r="GM12" s="162"/>
      <c r="GN12" s="162"/>
      <c r="GO12" s="162"/>
      <c r="GP12" s="162"/>
      <c r="GQ12" s="162"/>
      <c r="GR12" s="162"/>
      <c r="GS12" s="162"/>
      <c r="GT12" s="162"/>
      <c r="GU12" s="162"/>
      <c r="GV12" s="162"/>
      <c r="GW12" s="162"/>
      <c r="GX12" s="162"/>
      <c r="GY12" s="162"/>
      <c r="GZ12" s="162"/>
      <c r="HA12" s="162"/>
      <c r="HB12" s="162"/>
      <c r="HC12" s="162"/>
      <c r="HD12" s="162"/>
      <c r="HE12" s="162"/>
      <c r="HF12" s="162"/>
      <c r="HG12" s="162"/>
      <c r="HH12" s="162"/>
      <c r="HI12" s="162"/>
      <c r="HJ12" s="162"/>
      <c r="HK12" s="162"/>
      <c r="HL12" s="162"/>
      <c r="HM12" s="162"/>
      <c r="HN12" s="162"/>
      <c r="HO12" s="162"/>
      <c r="HP12" s="162"/>
      <c r="HQ12" s="162"/>
      <c r="HR12" s="162"/>
      <c r="HS12" s="162"/>
      <c r="HT12" s="162"/>
      <c r="HU12" s="162"/>
      <c r="HV12" s="162"/>
      <c r="HW12" s="162"/>
      <c r="HX12" s="162"/>
      <c r="HY12" s="162"/>
      <c r="HZ12" s="162"/>
      <c r="IA12" s="162"/>
      <c r="IB12" s="162"/>
      <c r="IC12" s="162"/>
      <c r="ID12" s="162"/>
      <c r="IE12" s="162"/>
      <c r="IF12" s="162"/>
      <c r="IG12" s="162"/>
      <c r="IH12" s="162"/>
      <c r="II12" s="162"/>
      <c r="IJ12" s="162"/>
      <c r="IK12" s="162"/>
      <c r="IL12" s="162"/>
      <c r="IM12" s="162"/>
      <c r="IN12" s="162"/>
      <c r="IO12" s="162"/>
      <c r="IP12" s="162"/>
      <c r="IQ12" s="162"/>
      <c r="IR12" s="162"/>
      <c r="IS12" s="162"/>
      <c r="IT12" s="162"/>
      <c r="IU12" s="162"/>
      <c r="IV12" s="162"/>
      <c r="IW12" s="162"/>
    </row>
    <row r="13" spans="1:257" s="163" customFormat="1" ht="13.5" customHeight="1">
      <c r="A13" s="78"/>
      <c r="B13" s="161" t="s">
        <v>36</v>
      </c>
      <c r="C13" s="161" t="s">
        <v>380</v>
      </c>
      <c r="D13" s="84">
        <v>2454</v>
      </c>
      <c r="E13" s="84">
        <v>1115</v>
      </c>
      <c r="F13" s="84">
        <v>1339</v>
      </c>
      <c r="G13" s="125">
        <v>92.665036674816619</v>
      </c>
      <c r="H13" s="125">
        <v>91.569506726457405</v>
      </c>
      <c r="I13" s="125">
        <v>93.577296489917856</v>
      </c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  <c r="CQ13" s="162"/>
      <c r="CR13" s="162"/>
      <c r="CS13" s="162"/>
      <c r="CT13" s="162"/>
      <c r="CU13" s="162"/>
      <c r="CV13" s="162"/>
      <c r="CW13" s="162"/>
      <c r="CX13" s="162"/>
      <c r="CY13" s="162"/>
      <c r="CZ13" s="162"/>
      <c r="DA13" s="162"/>
      <c r="DB13" s="162"/>
      <c r="DC13" s="162"/>
      <c r="DD13" s="162"/>
      <c r="DE13" s="162"/>
      <c r="DF13" s="162"/>
      <c r="DG13" s="162"/>
      <c r="DH13" s="162"/>
      <c r="DI13" s="162"/>
      <c r="DJ13" s="162"/>
      <c r="DK13" s="162"/>
      <c r="DL13" s="162"/>
      <c r="DM13" s="162"/>
      <c r="DN13" s="162"/>
      <c r="DO13" s="162"/>
      <c r="DP13" s="162"/>
      <c r="DQ13" s="162"/>
      <c r="DR13" s="162"/>
      <c r="DS13" s="162"/>
      <c r="DT13" s="162"/>
      <c r="DU13" s="162"/>
      <c r="DV13" s="162"/>
      <c r="DW13" s="162"/>
      <c r="DX13" s="162"/>
      <c r="DY13" s="162"/>
      <c r="DZ13" s="162"/>
      <c r="EA13" s="162"/>
      <c r="EB13" s="162"/>
      <c r="EC13" s="162"/>
      <c r="ED13" s="162"/>
      <c r="EE13" s="162"/>
      <c r="EF13" s="162"/>
      <c r="EG13" s="162"/>
      <c r="EH13" s="162"/>
      <c r="EI13" s="162"/>
      <c r="EJ13" s="162"/>
      <c r="EK13" s="162"/>
      <c r="EL13" s="162"/>
      <c r="EM13" s="162"/>
      <c r="EN13" s="162"/>
      <c r="EO13" s="162"/>
      <c r="EP13" s="162"/>
      <c r="EQ13" s="162"/>
      <c r="ER13" s="162"/>
      <c r="ES13" s="162"/>
      <c r="ET13" s="162"/>
      <c r="EU13" s="162"/>
      <c r="EV13" s="162"/>
      <c r="EW13" s="162"/>
      <c r="EX13" s="162"/>
      <c r="EY13" s="162"/>
      <c r="EZ13" s="162"/>
      <c r="FA13" s="162"/>
      <c r="FB13" s="162"/>
      <c r="FC13" s="162"/>
      <c r="FD13" s="162"/>
      <c r="FE13" s="162"/>
      <c r="FF13" s="162"/>
      <c r="FG13" s="162"/>
      <c r="FH13" s="162"/>
      <c r="FI13" s="162"/>
      <c r="FJ13" s="162"/>
      <c r="FK13" s="162"/>
      <c r="FL13" s="162"/>
      <c r="FM13" s="162"/>
      <c r="FN13" s="162"/>
      <c r="FO13" s="162"/>
      <c r="FP13" s="162"/>
      <c r="FQ13" s="162"/>
      <c r="FR13" s="162"/>
      <c r="FS13" s="162"/>
      <c r="FT13" s="162"/>
      <c r="FU13" s="162"/>
      <c r="FV13" s="162"/>
      <c r="FW13" s="162"/>
      <c r="FX13" s="162"/>
      <c r="FY13" s="162"/>
      <c r="FZ13" s="162"/>
      <c r="GA13" s="162"/>
      <c r="GB13" s="162"/>
      <c r="GC13" s="162"/>
      <c r="GD13" s="162"/>
      <c r="GE13" s="162"/>
      <c r="GF13" s="162"/>
      <c r="GG13" s="162"/>
      <c r="GH13" s="162"/>
      <c r="GI13" s="162"/>
      <c r="GJ13" s="162"/>
      <c r="GK13" s="162"/>
      <c r="GL13" s="162"/>
      <c r="GM13" s="162"/>
      <c r="GN13" s="162"/>
      <c r="GO13" s="162"/>
      <c r="GP13" s="162"/>
      <c r="GQ13" s="162"/>
      <c r="GR13" s="162"/>
      <c r="GS13" s="162"/>
      <c r="GT13" s="162"/>
      <c r="GU13" s="162"/>
      <c r="GV13" s="162"/>
      <c r="GW13" s="162"/>
      <c r="GX13" s="162"/>
      <c r="GY13" s="162"/>
      <c r="GZ13" s="162"/>
      <c r="HA13" s="162"/>
      <c r="HB13" s="162"/>
      <c r="HC13" s="162"/>
      <c r="HD13" s="162"/>
      <c r="HE13" s="162"/>
      <c r="HF13" s="162"/>
      <c r="HG13" s="162"/>
      <c r="HH13" s="162"/>
      <c r="HI13" s="162"/>
      <c r="HJ13" s="162"/>
      <c r="HK13" s="162"/>
      <c r="HL13" s="162"/>
      <c r="HM13" s="162"/>
      <c r="HN13" s="162"/>
      <c r="HO13" s="162"/>
      <c r="HP13" s="162"/>
      <c r="HQ13" s="162"/>
      <c r="HR13" s="162"/>
      <c r="HS13" s="162"/>
      <c r="HT13" s="162"/>
      <c r="HU13" s="162"/>
      <c r="HV13" s="162"/>
      <c r="HW13" s="162"/>
      <c r="HX13" s="162"/>
      <c r="HY13" s="162"/>
      <c r="HZ13" s="162"/>
      <c r="IA13" s="162"/>
      <c r="IB13" s="162"/>
      <c r="IC13" s="162"/>
      <c r="ID13" s="162"/>
      <c r="IE13" s="162"/>
      <c r="IF13" s="162"/>
      <c r="IG13" s="162"/>
      <c r="IH13" s="162"/>
      <c r="II13" s="162"/>
      <c r="IJ13" s="162"/>
      <c r="IK13" s="162"/>
      <c r="IL13" s="162"/>
      <c r="IM13" s="162"/>
      <c r="IN13" s="162"/>
      <c r="IO13" s="162"/>
      <c r="IP13" s="162"/>
      <c r="IQ13" s="162"/>
      <c r="IR13" s="162"/>
      <c r="IS13" s="162"/>
      <c r="IT13" s="162"/>
      <c r="IU13" s="162"/>
      <c r="IV13" s="162"/>
      <c r="IW13" s="162"/>
    </row>
    <row r="14" spans="1:257" s="130" customFormat="1" ht="13.5" customHeight="1">
      <c r="A14" s="126" t="s">
        <v>38</v>
      </c>
      <c r="B14" s="126" t="s">
        <v>2</v>
      </c>
      <c r="C14" s="126" t="s">
        <v>2</v>
      </c>
      <c r="D14" s="82">
        <v>704</v>
      </c>
      <c r="E14" s="82">
        <v>225</v>
      </c>
      <c r="F14" s="82">
        <v>479</v>
      </c>
      <c r="G14" s="127">
        <v>94.460227272727266</v>
      </c>
      <c r="H14" s="127">
        <v>89.333333333333329</v>
      </c>
      <c r="I14" s="127">
        <v>96.868475991649262</v>
      </c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  <c r="AV14" s="129"/>
      <c r="AW14" s="129"/>
      <c r="AX14" s="129"/>
      <c r="AY14" s="129"/>
      <c r="AZ14" s="129"/>
      <c r="BA14" s="129"/>
      <c r="BB14" s="129"/>
      <c r="BC14" s="129"/>
      <c r="BD14" s="129"/>
      <c r="BE14" s="129"/>
      <c r="BF14" s="129"/>
      <c r="BG14" s="129"/>
      <c r="BH14" s="129"/>
      <c r="BI14" s="129"/>
      <c r="BJ14" s="129"/>
      <c r="BK14" s="129"/>
      <c r="BL14" s="129"/>
      <c r="BM14" s="129"/>
      <c r="BN14" s="129"/>
      <c r="BO14" s="129"/>
      <c r="BP14" s="129"/>
      <c r="BQ14" s="129"/>
      <c r="BR14" s="129"/>
      <c r="BS14" s="129"/>
      <c r="BT14" s="129"/>
      <c r="BU14" s="129"/>
      <c r="BV14" s="129"/>
      <c r="BW14" s="129"/>
      <c r="BX14" s="129"/>
      <c r="BY14" s="129"/>
      <c r="BZ14" s="129"/>
      <c r="CA14" s="129"/>
      <c r="CB14" s="129"/>
      <c r="CC14" s="129"/>
      <c r="CD14" s="129"/>
      <c r="CE14" s="129"/>
      <c r="CF14" s="129"/>
      <c r="CG14" s="129"/>
      <c r="CH14" s="129"/>
      <c r="CI14" s="129"/>
      <c r="CJ14" s="129"/>
      <c r="CK14" s="129"/>
      <c r="CL14" s="129"/>
      <c r="CM14" s="129"/>
      <c r="CN14" s="129"/>
      <c r="CO14" s="129"/>
      <c r="CP14" s="129"/>
      <c r="CQ14" s="129"/>
      <c r="CR14" s="129"/>
      <c r="CS14" s="129"/>
      <c r="CT14" s="129"/>
      <c r="CU14" s="129"/>
      <c r="CV14" s="129"/>
      <c r="CW14" s="129"/>
      <c r="CX14" s="129"/>
      <c r="CY14" s="129"/>
      <c r="CZ14" s="129"/>
      <c r="DA14" s="129"/>
      <c r="DB14" s="129"/>
      <c r="DC14" s="129"/>
      <c r="DD14" s="129"/>
      <c r="DE14" s="129"/>
      <c r="DF14" s="129"/>
      <c r="DG14" s="129"/>
      <c r="DH14" s="129"/>
      <c r="DI14" s="129"/>
      <c r="DJ14" s="129"/>
      <c r="DK14" s="129"/>
      <c r="DL14" s="129"/>
      <c r="DM14" s="129"/>
      <c r="DN14" s="129"/>
      <c r="DO14" s="129"/>
      <c r="DP14" s="129"/>
      <c r="DQ14" s="129"/>
      <c r="DR14" s="129"/>
      <c r="DS14" s="129"/>
      <c r="DT14" s="129"/>
      <c r="DU14" s="129"/>
      <c r="DV14" s="129"/>
      <c r="DW14" s="129"/>
      <c r="DX14" s="129"/>
      <c r="DY14" s="129"/>
      <c r="DZ14" s="129"/>
      <c r="EA14" s="129"/>
      <c r="EB14" s="129"/>
      <c r="EC14" s="129"/>
      <c r="ED14" s="129"/>
      <c r="EE14" s="129"/>
      <c r="EF14" s="129"/>
      <c r="EG14" s="129"/>
      <c r="EH14" s="129"/>
      <c r="EI14" s="129"/>
      <c r="EJ14" s="129"/>
      <c r="EK14" s="129"/>
      <c r="EL14" s="129"/>
      <c r="EM14" s="129"/>
      <c r="EN14" s="129"/>
      <c r="EO14" s="129"/>
      <c r="EP14" s="129"/>
      <c r="EQ14" s="129"/>
      <c r="ER14" s="129"/>
      <c r="ES14" s="129"/>
      <c r="ET14" s="129"/>
      <c r="EU14" s="129"/>
      <c r="EV14" s="129"/>
      <c r="EW14" s="129"/>
      <c r="EX14" s="129"/>
      <c r="EY14" s="129"/>
      <c r="EZ14" s="129"/>
      <c r="FA14" s="129"/>
      <c r="FB14" s="129"/>
      <c r="FC14" s="129"/>
      <c r="FD14" s="129"/>
      <c r="FE14" s="129"/>
      <c r="FF14" s="129"/>
      <c r="FG14" s="129"/>
      <c r="FH14" s="129"/>
      <c r="FI14" s="129"/>
      <c r="FJ14" s="129"/>
      <c r="FK14" s="129"/>
      <c r="FL14" s="129"/>
      <c r="FM14" s="129"/>
      <c r="FN14" s="129"/>
      <c r="FO14" s="129"/>
      <c r="FP14" s="129"/>
      <c r="FQ14" s="129"/>
      <c r="FR14" s="129"/>
      <c r="FS14" s="129"/>
      <c r="FT14" s="129"/>
      <c r="FU14" s="129"/>
      <c r="FV14" s="129"/>
      <c r="FW14" s="129"/>
      <c r="FX14" s="129"/>
      <c r="FY14" s="129"/>
      <c r="FZ14" s="129"/>
      <c r="GA14" s="129"/>
      <c r="GB14" s="129"/>
      <c r="GC14" s="129"/>
      <c r="GD14" s="129"/>
      <c r="GE14" s="129"/>
      <c r="GF14" s="129"/>
      <c r="GG14" s="129"/>
      <c r="GH14" s="129"/>
      <c r="GI14" s="129"/>
      <c r="GJ14" s="129"/>
      <c r="GK14" s="129"/>
      <c r="GL14" s="129"/>
      <c r="GM14" s="129"/>
      <c r="GN14" s="129"/>
      <c r="GO14" s="129"/>
      <c r="GP14" s="129"/>
      <c r="GQ14" s="129"/>
      <c r="GR14" s="129"/>
      <c r="GS14" s="129"/>
      <c r="GT14" s="129"/>
      <c r="GU14" s="129"/>
      <c r="GV14" s="129"/>
      <c r="GW14" s="129"/>
      <c r="GX14" s="129"/>
      <c r="GY14" s="129"/>
      <c r="GZ14" s="129"/>
      <c r="HA14" s="129"/>
      <c r="HB14" s="129"/>
      <c r="HC14" s="129"/>
      <c r="HD14" s="129"/>
      <c r="HE14" s="129"/>
      <c r="HF14" s="129"/>
      <c r="HG14" s="129"/>
      <c r="HH14" s="129"/>
      <c r="HI14" s="129"/>
      <c r="HJ14" s="129"/>
      <c r="HK14" s="129"/>
      <c r="HL14" s="129"/>
      <c r="HM14" s="129"/>
      <c r="HN14" s="129"/>
      <c r="HO14" s="129"/>
      <c r="HP14" s="129"/>
      <c r="HQ14" s="129"/>
      <c r="HR14" s="129"/>
      <c r="HS14" s="129"/>
      <c r="HT14" s="129"/>
      <c r="HU14" s="129"/>
      <c r="HV14" s="129"/>
      <c r="HW14" s="129"/>
      <c r="HX14" s="129"/>
      <c r="HY14" s="129"/>
      <c r="HZ14" s="129"/>
      <c r="IA14" s="129"/>
      <c r="IB14" s="129"/>
      <c r="IC14" s="129"/>
      <c r="ID14" s="129"/>
      <c r="IE14" s="129"/>
      <c r="IF14" s="129"/>
      <c r="IG14" s="129"/>
      <c r="IH14" s="129"/>
      <c r="II14" s="129"/>
      <c r="IJ14" s="129"/>
      <c r="IK14" s="129"/>
      <c r="IL14" s="129"/>
      <c r="IM14" s="129"/>
      <c r="IN14" s="129"/>
      <c r="IO14" s="129"/>
      <c r="IP14" s="129"/>
      <c r="IQ14" s="129"/>
      <c r="IR14" s="129"/>
      <c r="IS14" s="129"/>
      <c r="IT14" s="129"/>
      <c r="IU14" s="129"/>
      <c r="IV14" s="129"/>
      <c r="IW14" s="129"/>
    </row>
    <row r="15" spans="1:257" s="163" customFormat="1" ht="13.5" customHeight="1">
      <c r="A15" s="78"/>
      <c r="B15" s="161" t="s">
        <v>35</v>
      </c>
      <c r="C15" s="161" t="s">
        <v>379</v>
      </c>
      <c r="D15" s="84">
        <v>177</v>
      </c>
      <c r="E15" s="84">
        <v>80</v>
      </c>
      <c r="F15" s="84">
        <v>97</v>
      </c>
      <c r="G15" s="125">
        <v>90.960451977401135</v>
      </c>
      <c r="H15" s="125">
        <v>81.25</v>
      </c>
      <c r="I15" s="125">
        <v>98.969072164948457</v>
      </c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  <c r="BI15" s="162"/>
      <c r="BJ15" s="162"/>
      <c r="BK15" s="162"/>
      <c r="BL15" s="162"/>
      <c r="BM15" s="162"/>
      <c r="BN15" s="162"/>
      <c r="BO15" s="162"/>
      <c r="BP15" s="162"/>
      <c r="BQ15" s="162"/>
      <c r="BR15" s="162"/>
      <c r="BS15" s="162"/>
      <c r="BT15" s="162"/>
      <c r="BU15" s="162"/>
      <c r="BV15" s="162"/>
      <c r="BW15" s="162"/>
      <c r="BX15" s="162"/>
      <c r="BY15" s="162"/>
      <c r="BZ15" s="162"/>
      <c r="CA15" s="162"/>
      <c r="CB15" s="162"/>
      <c r="CC15" s="162"/>
      <c r="CD15" s="162"/>
      <c r="CE15" s="162"/>
      <c r="CF15" s="162"/>
      <c r="CG15" s="162"/>
      <c r="CH15" s="162"/>
      <c r="CI15" s="162"/>
      <c r="CJ15" s="162"/>
      <c r="CK15" s="162"/>
      <c r="CL15" s="162"/>
      <c r="CM15" s="162"/>
      <c r="CN15" s="162"/>
      <c r="CO15" s="162"/>
      <c r="CP15" s="162"/>
      <c r="CQ15" s="162"/>
      <c r="CR15" s="162"/>
      <c r="CS15" s="162"/>
      <c r="CT15" s="162"/>
      <c r="CU15" s="162"/>
      <c r="CV15" s="162"/>
      <c r="CW15" s="162"/>
      <c r="CX15" s="162"/>
      <c r="CY15" s="162"/>
      <c r="CZ15" s="162"/>
      <c r="DA15" s="162"/>
      <c r="DB15" s="162"/>
      <c r="DC15" s="162"/>
      <c r="DD15" s="162"/>
      <c r="DE15" s="162"/>
      <c r="DF15" s="162"/>
      <c r="DG15" s="162"/>
      <c r="DH15" s="162"/>
      <c r="DI15" s="162"/>
      <c r="DJ15" s="162"/>
      <c r="DK15" s="162"/>
      <c r="DL15" s="162"/>
      <c r="DM15" s="162"/>
      <c r="DN15" s="162"/>
      <c r="DO15" s="162"/>
      <c r="DP15" s="162"/>
      <c r="DQ15" s="162"/>
      <c r="DR15" s="162"/>
      <c r="DS15" s="162"/>
      <c r="DT15" s="162"/>
      <c r="DU15" s="162"/>
      <c r="DV15" s="162"/>
      <c r="DW15" s="162"/>
      <c r="DX15" s="162"/>
      <c r="DY15" s="162"/>
      <c r="DZ15" s="162"/>
      <c r="EA15" s="162"/>
      <c r="EB15" s="162"/>
      <c r="EC15" s="162"/>
      <c r="ED15" s="162"/>
      <c r="EE15" s="162"/>
      <c r="EF15" s="162"/>
      <c r="EG15" s="162"/>
      <c r="EH15" s="162"/>
      <c r="EI15" s="162"/>
      <c r="EJ15" s="162"/>
      <c r="EK15" s="162"/>
      <c r="EL15" s="162"/>
      <c r="EM15" s="162"/>
      <c r="EN15" s="162"/>
      <c r="EO15" s="162"/>
      <c r="EP15" s="162"/>
      <c r="EQ15" s="162"/>
      <c r="ER15" s="162"/>
      <c r="ES15" s="162"/>
      <c r="ET15" s="162"/>
      <c r="EU15" s="162"/>
      <c r="EV15" s="162"/>
      <c r="EW15" s="162"/>
      <c r="EX15" s="162"/>
      <c r="EY15" s="162"/>
      <c r="EZ15" s="162"/>
      <c r="FA15" s="162"/>
      <c r="FB15" s="162"/>
      <c r="FC15" s="162"/>
      <c r="FD15" s="162"/>
      <c r="FE15" s="162"/>
      <c r="FF15" s="162"/>
      <c r="FG15" s="162"/>
      <c r="FH15" s="162"/>
      <c r="FI15" s="162"/>
      <c r="FJ15" s="162"/>
      <c r="FK15" s="162"/>
      <c r="FL15" s="162"/>
      <c r="FM15" s="162"/>
      <c r="FN15" s="162"/>
      <c r="FO15" s="162"/>
      <c r="FP15" s="162"/>
      <c r="FQ15" s="162"/>
      <c r="FR15" s="162"/>
      <c r="FS15" s="162"/>
      <c r="FT15" s="162"/>
      <c r="FU15" s="162"/>
      <c r="FV15" s="162"/>
      <c r="FW15" s="162"/>
      <c r="FX15" s="162"/>
      <c r="FY15" s="162"/>
      <c r="FZ15" s="162"/>
      <c r="GA15" s="162"/>
      <c r="GB15" s="162"/>
      <c r="GC15" s="162"/>
      <c r="GD15" s="162"/>
      <c r="GE15" s="162"/>
      <c r="GF15" s="162"/>
      <c r="GG15" s="162"/>
      <c r="GH15" s="162"/>
      <c r="GI15" s="162"/>
      <c r="GJ15" s="162"/>
      <c r="GK15" s="162"/>
      <c r="GL15" s="162"/>
      <c r="GM15" s="162"/>
      <c r="GN15" s="162"/>
      <c r="GO15" s="162"/>
      <c r="GP15" s="162"/>
      <c r="GQ15" s="162"/>
      <c r="GR15" s="162"/>
      <c r="GS15" s="162"/>
      <c r="GT15" s="162"/>
      <c r="GU15" s="162"/>
      <c r="GV15" s="162"/>
      <c r="GW15" s="162"/>
      <c r="GX15" s="162"/>
      <c r="GY15" s="162"/>
      <c r="GZ15" s="162"/>
      <c r="HA15" s="162"/>
      <c r="HB15" s="162"/>
      <c r="HC15" s="162"/>
      <c r="HD15" s="162"/>
      <c r="HE15" s="162"/>
      <c r="HF15" s="162"/>
      <c r="HG15" s="162"/>
      <c r="HH15" s="162"/>
      <c r="HI15" s="162"/>
      <c r="HJ15" s="162"/>
      <c r="HK15" s="162"/>
      <c r="HL15" s="162"/>
      <c r="HM15" s="162"/>
      <c r="HN15" s="162"/>
      <c r="HO15" s="162"/>
      <c r="HP15" s="162"/>
      <c r="HQ15" s="162"/>
      <c r="HR15" s="162"/>
      <c r="HS15" s="162"/>
      <c r="HT15" s="162"/>
      <c r="HU15" s="162"/>
      <c r="HV15" s="162"/>
      <c r="HW15" s="162"/>
      <c r="HX15" s="162"/>
      <c r="HY15" s="162"/>
      <c r="HZ15" s="162"/>
      <c r="IA15" s="162"/>
      <c r="IB15" s="162"/>
      <c r="IC15" s="162"/>
      <c r="ID15" s="162"/>
      <c r="IE15" s="162"/>
      <c r="IF15" s="162"/>
      <c r="IG15" s="162"/>
      <c r="IH15" s="162"/>
      <c r="II15" s="162"/>
      <c r="IJ15" s="162"/>
      <c r="IK15" s="162"/>
      <c r="IL15" s="162"/>
      <c r="IM15" s="162"/>
      <c r="IN15" s="162"/>
      <c r="IO15" s="162"/>
      <c r="IP15" s="162"/>
      <c r="IQ15" s="162"/>
      <c r="IR15" s="162"/>
      <c r="IS15" s="162"/>
      <c r="IT15" s="162"/>
      <c r="IU15" s="162"/>
      <c r="IV15" s="162"/>
      <c r="IW15" s="162"/>
    </row>
    <row r="16" spans="1:257" s="163" customFormat="1" ht="13.5" customHeight="1">
      <c r="A16" s="78"/>
      <c r="B16" s="161" t="s">
        <v>36</v>
      </c>
      <c r="C16" s="161" t="s">
        <v>380</v>
      </c>
      <c r="D16" s="84">
        <v>527</v>
      </c>
      <c r="E16" s="84">
        <v>145</v>
      </c>
      <c r="F16" s="84">
        <v>382</v>
      </c>
      <c r="G16" s="125">
        <v>95.63567362428843</v>
      </c>
      <c r="H16" s="125">
        <v>93.793103448275858</v>
      </c>
      <c r="I16" s="125">
        <v>96.33507853403141</v>
      </c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  <c r="BI16" s="162"/>
      <c r="BJ16" s="162"/>
      <c r="BK16" s="162"/>
      <c r="BL16" s="162"/>
      <c r="BM16" s="162"/>
      <c r="BN16" s="162"/>
      <c r="BO16" s="162"/>
      <c r="BP16" s="162"/>
      <c r="BQ16" s="162"/>
      <c r="BR16" s="162"/>
      <c r="BS16" s="162"/>
      <c r="BT16" s="162"/>
      <c r="BU16" s="162"/>
      <c r="BV16" s="162"/>
      <c r="BW16" s="162"/>
      <c r="BX16" s="162"/>
      <c r="BY16" s="162"/>
      <c r="BZ16" s="162"/>
      <c r="CA16" s="162"/>
      <c r="CB16" s="162"/>
      <c r="CC16" s="162"/>
      <c r="CD16" s="162"/>
      <c r="CE16" s="162"/>
      <c r="CF16" s="162"/>
      <c r="CG16" s="162"/>
      <c r="CH16" s="162"/>
      <c r="CI16" s="162"/>
      <c r="CJ16" s="162"/>
      <c r="CK16" s="162"/>
      <c r="CL16" s="162"/>
      <c r="CM16" s="162"/>
      <c r="CN16" s="162"/>
      <c r="CO16" s="162"/>
      <c r="CP16" s="162"/>
      <c r="CQ16" s="162"/>
      <c r="CR16" s="162"/>
      <c r="CS16" s="162"/>
      <c r="CT16" s="162"/>
      <c r="CU16" s="162"/>
      <c r="CV16" s="162"/>
      <c r="CW16" s="162"/>
      <c r="CX16" s="162"/>
      <c r="CY16" s="162"/>
      <c r="CZ16" s="162"/>
      <c r="DA16" s="162"/>
      <c r="DB16" s="162"/>
      <c r="DC16" s="162"/>
      <c r="DD16" s="162"/>
      <c r="DE16" s="162"/>
      <c r="DF16" s="162"/>
      <c r="DG16" s="162"/>
      <c r="DH16" s="162"/>
      <c r="DI16" s="162"/>
      <c r="DJ16" s="162"/>
      <c r="DK16" s="162"/>
      <c r="DL16" s="162"/>
      <c r="DM16" s="162"/>
      <c r="DN16" s="162"/>
      <c r="DO16" s="162"/>
      <c r="DP16" s="162"/>
      <c r="DQ16" s="162"/>
      <c r="DR16" s="162"/>
      <c r="DS16" s="162"/>
      <c r="DT16" s="162"/>
      <c r="DU16" s="162"/>
      <c r="DV16" s="162"/>
      <c r="DW16" s="162"/>
      <c r="DX16" s="162"/>
      <c r="DY16" s="162"/>
      <c r="DZ16" s="162"/>
      <c r="EA16" s="162"/>
      <c r="EB16" s="162"/>
      <c r="EC16" s="162"/>
      <c r="ED16" s="162"/>
      <c r="EE16" s="162"/>
      <c r="EF16" s="162"/>
      <c r="EG16" s="162"/>
      <c r="EH16" s="162"/>
      <c r="EI16" s="162"/>
      <c r="EJ16" s="162"/>
      <c r="EK16" s="162"/>
      <c r="EL16" s="162"/>
      <c r="EM16" s="162"/>
      <c r="EN16" s="162"/>
      <c r="EO16" s="162"/>
      <c r="EP16" s="162"/>
      <c r="EQ16" s="162"/>
      <c r="ER16" s="162"/>
      <c r="ES16" s="162"/>
      <c r="ET16" s="162"/>
      <c r="EU16" s="162"/>
      <c r="EV16" s="162"/>
      <c r="EW16" s="162"/>
      <c r="EX16" s="162"/>
      <c r="EY16" s="162"/>
      <c r="EZ16" s="162"/>
      <c r="FA16" s="162"/>
      <c r="FB16" s="162"/>
      <c r="FC16" s="162"/>
      <c r="FD16" s="162"/>
      <c r="FE16" s="162"/>
      <c r="FF16" s="162"/>
      <c r="FG16" s="162"/>
      <c r="FH16" s="162"/>
      <c r="FI16" s="162"/>
      <c r="FJ16" s="162"/>
      <c r="FK16" s="162"/>
      <c r="FL16" s="162"/>
      <c r="FM16" s="162"/>
      <c r="FN16" s="162"/>
      <c r="FO16" s="162"/>
      <c r="FP16" s="162"/>
      <c r="FQ16" s="162"/>
      <c r="FR16" s="162"/>
      <c r="FS16" s="162"/>
      <c r="FT16" s="162"/>
      <c r="FU16" s="162"/>
      <c r="FV16" s="162"/>
      <c r="FW16" s="162"/>
      <c r="FX16" s="162"/>
      <c r="FY16" s="162"/>
      <c r="FZ16" s="162"/>
      <c r="GA16" s="162"/>
      <c r="GB16" s="162"/>
      <c r="GC16" s="162"/>
      <c r="GD16" s="162"/>
      <c r="GE16" s="162"/>
      <c r="GF16" s="162"/>
      <c r="GG16" s="162"/>
      <c r="GH16" s="162"/>
      <c r="GI16" s="162"/>
      <c r="GJ16" s="162"/>
      <c r="GK16" s="162"/>
      <c r="GL16" s="162"/>
      <c r="GM16" s="162"/>
      <c r="GN16" s="162"/>
      <c r="GO16" s="162"/>
      <c r="GP16" s="162"/>
      <c r="GQ16" s="162"/>
      <c r="GR16" s="162"/>
      <c r="GS16" s="162"/>
      <c r="GT16" s="162"/>
      <c r="GU16" s="162"/>
      <c r="GV16" s="162"/>
      <c r="GW16" s="162"/>
      <c r="GX16" s="162"/>
      <c r="GY16" s="162"/>
      <c r="GZ16" s="162"/>
      <c r="HA16" s="162"/>
      <c r="HB16" s="162"/>
      <c r="HC16" s="162"/>
      <c r="HD16" s="162"/>
      <c r="HE16" s="162"/>
      <c r="HF16" s="162"/>
      <c r="HG16" s="162"/>
      <c r="HH16" s="162"/>
      <c r="HI16" s="162"/>
      <c r="HJ16" s="162"/>
      <c r="HK16" s="162"/>
      <c r="HL16" s="162"/>
      <c r="HM16" s="162"/>
      <c r="HN16" s="162"/>
      <c r="HO16" s="162"/>
      <c r="HP16" s="162"/>
      <c r="HQ16" s="162"/>
      <c r="HR16" s="162"/>
      <c r="HS16" s="162"/>
      <c r="HT16" s="162"/>
      <c r="HU16" s="162"/>
      <c r="HV16" s="162"/>
      <c r="HW16" s="162"/>
      <c r="HX16" s="162"/>
      <c r="HY16" s="162"/>
      <c r="HZ16" s="162"/>
      <c r="IA16" s="162"/>
      <c r="IB16" s="162"/>
      <c r="IC16" s="162"/>
      <c r="ID16" s="162"/>
      <c r="IE16" s="162"/>
      <c r="IF16" s="162"/>
      <c r="IG16" s="162"/>
      <c r="IH16" s="162"/>
      <c r="II16" s="162"/>
      <c r="IJ16" s="162"/>
      <c r="IK16" s="162"/>
      <c r="IL16" s="162"/>
      <c r="IM16" s="162"/>
      <c r="IN16" s="162"/>
      <c r="IO16" s="162"/>
      <c r="IP16" s="162"/>
      <c r="IQ16" s="162"/>
      <c r="IR16" s="162"/>
      <c r="IS16" s="162"/>
      <c r="IT16" s="162"/>
      <c r="IU16" s="162"/>
      <c r="IV16" s="162"/>
      <c r="IW16" s="162"/>
    </row>
    <row r="17" spans="1:257" s="130" customFormat="1" ht="13.5" customHeight="1">
      <c r="A17" s="126" t="s">
        <v>39</v>
      </c>
      <c r="B17" s="126" t="s">
        <v>2</v>
      </c>
      <c r="C17" s="126" t="s">
        <v>2</v>
      </c>
      <c r="D17" s="82">
        <v>439</v>
      </c>
      <c r="E17" s="82">
        <v>264</v>
      </c>
      <c r="F17" s="82">
        <v>175</v>
      </c>
      <c r="G17" s="127">
        <v>83.143507972665148</v>
      </c>
      <c r="H17" s="127">
        <v>81.818181818181813</v>
      </c>
      <c r="I17" s="127">
        <v>85.142857142857139</v>
      </c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  <c r="AV17" s="129"/>
      <c r="AW17" s="129"/>
      <c r="AX17" s="129"/>
      <c r="AY17" s="129"/>
      <c r="AZ17" s="129"/>
      <c r="BA17" s="129"/>
      <c r="BB17" s="129"/>
      <c r="BC17" s="129"/>
      <c r="BD17" s="129"/>
      <c r="BE17" s="129"/>
      <c r="BF17" s="129"/>
      <c r="BG17" s="129"/>
      <c r="BH17" s="129"/>
      <c r="BI17" s="129"/>
      <c r="BJ17" s="129"/>
      <c r="BK17" s="129"/>
      <c r="BL17" s="129"/>
      <c r="BM17" s="129"/>
      <c r="BN17" s="129"/>
      <c r="BO17" s="129"/>
      <c r="BP17" s="129"/>
      <c r="BQ17" s="129"/>
      <c r="BR17" s="129"/>
      <c r="BS17" s="129"/>
      <c r="BT17" s="129"/>
      <c r="BU17" s="129"/>
      <c r="BV17" s="129"/>
      <c r="BW17" s="129"/>
      <c r="BX17" s="129"/>
      <c r="BY17" s="129"/>
      <c r="BZ17" s="129"/>
      <c r="CA17" s="129"/>
      <c r="CB17" s="129"/>
      <c r="CC17" s="129"/>
      <c r="CD17" s="129"/>
      <c r="CE17" s="129"/>
      <c r="CF17" s="129"/>
      <c r="CG17" s="129"/>
      <c r="CH17" s="129"/>
      <c r="CI17" s="129"/>
      <c r="CJ17" s="129"/>
      <c r="CK17" s="129"/>
      <c r="CL17" s="129"/>
      <c r="CM17" s="129"/>
      <c r="CN17" s="129"/>
      <c r="CO17" s="129"/>
      <c r="CP17" s="129"/>
      <c r="CQ17" s="129"/>
      <c r="CR17" s="129"/>
      <c r="CS17" s="129"/>
      <c r="CT17" s="129"/>
      <c r="CU17" s="129"/>
      <c r="CV17" s="129"/>
      <c r="CW17" s="129"/>
      <c r="CX17" s="129"/>
      <c r="CY17" s="129"/>
      <c r="CZ17" s="129"/>
      <c r="DA17" s="129"/>
      <c r="DB17" s="129"/>
      <c r="DC17" s="129"/>
      <c r="DD17" s="129"/>
      <c r="DE17" s="129"/>
      <c r="DF17" s="129"/>
      <c r="DG17" s="129"/>
      <c r="DH17" s="129"/>
      <c r="DI17" s="129"/>
      <c r="DJ17" s="129"/>
      <c r="DK17" s="129"/>
      <c r="DL17" s="129"/>
      <c r="DM17" s="129"/>
      <c r="DN17" s="129"/>
      <c r="DO17" s="129"/>
      <c r="DP17" s="129"/>
      <c r="DQ17" s="129"/>
      <c r="DR17" s="129"/>
      <c r="DS17" s="129"/>
      <c r="DT17" s="129"/>
      <c r="DU17" s="129"/>
      <c r="DV17" s="129"/>
      <c r="DW17" s="129"/>
      <c r="DX17" s="129"/>
      <c r="DY17" s="129"/>
      <c r="DZ17" s="129"/>
      <c r="EA17" s="129"/>
      <c r="EB17" s="129"/>
      <c r="EC17" s="129"/>
      <c r="ED17" s="129"/>
      <c r="EE17" s="129"/>
      <c r="EF17" s="129"/>
      <c r="EG17" s="129"/>
      <c r="EH17" s="129"/>
      <c r="EI17" s="129"/>
      <c r="EJ17" s="129"/>
      <c r="EK17" s="129"/>
      <c r="EL17" s="129"/>
      <c r="EM17" s="129"/>
      <c r="EN17" s="129"/>
      <c r="EO17" s="129"/>
      <c r="EP17" s="129"/>
      <c r="EQ17" s="129"/>
      <c r="ER17" s="129"/>
      <c r="ES17" s="129"/>
      <c r="ET17" s="129"/>
      <c r="EU17" s="129"/>
      <c r="EV17" s="129"/>
      <c r="EW17" s="129"/>
      <c r="EX17" s="129"/>
      <c r="EY17" s="129"/>
      <c r="EZ17" s="129"/>
      <c r="FA17" s="129"/>
      <c r="FB17" s="129"/>
      <c r="FC17" s="129"/>
      <c r="FD17" s="129"/>
      <c r="FE17" s="129"/>
      <c r="FF17" s="129"/>
      <c r="FG17" s="129"/>
      <c r="FH17" s="129"/>
      <c r="FI17" s="129"/>
      <c r="FJ17" s="129"/>
      <c r="FK17" s="129"/>
      <c r="FL17" s="129"/>
      <c r="FM17" s="129"/>
      <c r="FN17" s="129"/>
      <c r="FO17" s="129"/>
      <c r="FP17" s="129"/>
      <c r="FQ17" s="129"/>
      <c r="FR17" s="129"/>
      <c r="FS17" s="129"/>
      <c r="FT17" s="129"/>
      <c r="FU17" s="129"/>
      <c r="FV17" s="129"/>
      <c r="FW17" s="129"/>
      <c r="FX17" s="129"/>
      <c r="FY17" s="129"/>
      <c r="FZ17" s="129"/>
      <c r="GA17" s="129"/>
      <c r="GB17" s="129"/>
      <c r="GC17" s="129"/>
      <c r="GD17" s="129"/>
      <c r="GE17" s="129"/>
      <c r="GF17" s="129"/>
      <c r="GG17" s="129"/>
      <c r="GH17" s="129"/>
      <c r="GI17" s="129"/>
      <c r="GJ17" s="129"/>
      <c r="GK17" s="129"/>
      <c r="GL17" s="129"/>
      <c r="GM17" s="129"/>
      <c r="GN17" s="129"/>
      <c r="GO17" s="129"/>
      <c r="GP17" s="129"/>
      <c r="GQ17" s="129"/>
      <c r="GR17" s="129"/>
      <c r="GS17" s="129"/>
      <c r="GT17" s="129"/>
      <c r="GU17" s="129"/>
      <c r="GV17" s="129"/>
      <c r="GW17" s="129"/>
      <c r="GX17" s="129"/>
      <c r="GY17" s="129"/>
      <c r="GZ17" s="129"/>
      <c r="HA17" s="129"/>
      <c r="HB17" s="129"/>
      <c r="HC17" s="129"/>
      <c r="HD17" s="129"/>
      <c r="HE17" s="129"/>
      <c r="HF17" s="129"/>
      <c r="HG17" s="129"/>
      <c r="HH17" s="129"/>
      <c r="HI17" s="129"/>
      <c r="HJ17" s="129"/>
      <c r="HK17" s="129"/>
      <c r="HL17" s="129"/>
      <c r="HM17" s="129"/>
      <c r="HN17" s="129"/>
      <c r="HO17" s="129"/>
      <c r="HP17" s="129"/>
      <c r="HQ17" s="129"/>
      <c r="HR17" s="129"/>
      <c r="HS17" s="129"/>
      <c r="HT17" s="129"/>
      <c r="HU17" s="129"/>
      <c r="HV17" s="129"/>
      <c r="HW17" s="129"/>
      <c r="HX17" s="129"/>
      <c r="HY17" s="129"/>
      <c r="HZ17" s="129"/>
      <c r="IA17" s="129"/>
      <c r="IB17" s="129"/>
      <c r="IC17" s="129"/>
      <c r="ID17" s="129"/>
      <c r="IE17" s="129"/>
      <c r="IF17" s="129"/>
      <c r="IG17" s="129"/>
      <c r="IH17" s="129"/>
      <c r="II17" s="129"/>
      <c r="IJ17" s="129"/>
      <c r="IK17" s="129"/>
      <c r="IL17" s="129"/>
      <c r="IM17" s="129"/>
      <c r="IN17" s="129"/>
      <c r="IO17" s="129"/>
      <c r="IP17" s="129"/>
      <c r="IQ17" s="129"/>
      <c r="IR17" s="129"/>
      <c r="IS17" s="129"/>
      <c r="IT17" s="129"/>
      <c r="IU17" s="129"/>
      <c r="IV17" s="129"/>
      <c r="IW17" s="129"/>
    </row>
    <row r="18" spans="1:257" s="163" customFormat="1" ht="13.5" customHeight="1">
      <c r="A18" s="78"/>
      <c r="B18" s="161" t="s">
        <v>35</v>
      </c>
      <c r="C18" s="161" t="s">
        <v>379</v>
      </c>
      <c r="D18" s="84">
        <v>201</v>
      </c>
      <c r="E18" s="84">
        <v>149</v>
      </c>
      <c r="F18" s="84">
        <v>52</v>
      </c>
      <c r="G18" s="125">
        <v>80.099502487562191</v>
      </c>
      <c r="H18" s="125">
        <v>80.536912751677846</v>
      </c>
      <c r="I18" s="125">
        <v>78.84615384615384</v>
      </c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  <c r="BI18" s="162"/>
      <c r="BJ18" s="162"/>
      <c r="BK18" s="162"/>
      <c r="BL18" s="162"/>
      <c r="BM18" s="162"/>
      <c r="BN18" s="162"/>
      <c r="BO18" s="162"/>
      <c r="BP18" s="162"/>
      <c r="BQ18" s="162"/>
      <c r="BR18" s="162"/>
      <c r="BS18" s="162"/>
      <c r="BT18" s="162"/>
      <c r="BU18" s="162"/>
      <c r="BV18" s="162"/>
      <c r="BW18" s="162"/>
      <c r="BX18" s="162"/>
      <c r="BY18" s="162"/>
      <c r="BZ18" s="162"/>
      <c r="CA18" s="162"/>
      <c r="CB18" s="162"/>
      <c r="CC18" s="162"/>
      <c r="CD18" s="162"/>
      <c r="CE18" s="162"/>
      <c r="CF18" s="162"/>
      <c r="CG18" s="162"/>
      <c r="CH18" s="162"/>
      <c r="CI18" s="162"/>
      <c r="CJ18" s="162"/>
      <c r="CK18" s="162"/>
      <c r="CL18" s="162"/>
      <c r="CM18" s="162"/>
      <c r="CN18" s="162"/>
      <c r="CO18" s="162"/>
      <c r="CP18" s="162"/>
      <c r="CQ18" s="162"/>
      <c r="CR18" s="162"/>
      <c r="CS18" s="162"/>
      <c r="CT18" s="162"/>
      <c r="CU18" s="162"/>
      <c r="CV18" s="162"/>
      <c r="CW18" s="162"/>
      <c r="CX18" s="162"/>
      <c r="CY18" s="162"/>
      <c r="CZ18" s="162"/>
      <c r="DA18" s="162"/>
      <c r="DB18" s="162"/>
      <c r="DC18" s="162"/>
      <c r="DD18" s="162"/>
      <c r="DE18" s="162"/>
      <c r="DF18" s="162"/>
      <c r="DG18" s="162"/>
      <c r="DH18" s="162"/>
      <c r="DI18" s="162"/>
      <c r="DJ18" s="162"/>
      <c r="DK18" s="162"/>
      <c r="DL18" s="162"/>
      <c r="DM18" s="162"/>
      <c r="DN18" s="162"/>
      <c r="DO18" s="162"/>
      <c r="DP18" s="162"/>
      <c r="DQ18" s="162"/>
      <c r="DR18" s="162"/>
      <c r="DS18" s="162"/>
      <c r="DT18" s="162"/>
      <c r="DU18" s="162"/>
      <c r="DV18" s="162"/>
      <c r="DW18" s="162"/>
      <c r="DX18" s="162"/>
      <c r="DY18" s="162"/>
      <c r="DZ18" s="162"/>
      <c r="EA18" s="162"/>
      <c r="EB18" s="162"/>
      <c r="EC18" s="162"/>
      <c r="ED18" s="162"/>
      <c r="EE18" s="162"/>
      <c r="EF18" s="162"/>
      <c r="EG18" s="162"/>
      <c r="EH18" s="162"/>
      <c r="EI18" s="162"/>
      <c r="EJ18" s="162"/>
      <c r="EK18" s="162"/>
      <c r="EL18" s="162"/>
      <c r="EM18" s="162"/>
      <c r="EN18" s="162"/>
      <c r="EO18" s="162"/>
      <c r="EP18" s="162"/>
      <c r="EQ18" s="162"/>
      <c r="ER18" s="162"/>
      <c r="ES18" s="162"/>
      <c r="ET18" s="162"/>
      <c r="EU18" s="162"/>
      <c r="EV18" s="162"/>
      <c r="EW18" s="162"/>
      <c r="EX18" s="162"/>
      <c r="EY18" s="162"/>
      <c r="EZ18" s="162"/>
      <c r="FA18" s="162"/>
      <c r="FB18" s="162"/>
      <c r="FC18" s="162"/>
      <c r="FD18" s="162"/>
      <c r="FE18" s="162"/>
      <c r="FF18" s="162"/>
      <c r="FG18" s="162"/>
      <c r="FH18" s="162"/>
      <c r="FI18" s="162"/>
      <c r="FJ18" s="162"/>
      <c r="FK18" s="162"/>
      <c r="FL18" s="162"/>
      <c r="FM18" s="162"/>
      <c r="FN18" s="162"/>
      <c r="FO18" s="162"/>
      <c r="FP18" s="162"/>
      <c r="FQ18" s="162"/>
      <c r="FR18" s="162"/>
      <c r="FS18" s="162"/>
      <c r="FT18" s="162"/>
      <c r="FU18" s="162"/>
      <c r="FV18" s="162"/>
      <c r="FW18" s="162"/>
      <c r="FX18" s="162"/>
      <c r="FY18" s="162"/>
      <c r="FZ18" s="162"/>
      <c r="GA18" s="162"/>
      <c r="GB18" s="162"/>
      <c r="GC18" s="162"/>
      <c r="GD18" s="162"/>
      <c r="GE18" s="162"/>
      <c r="GF18" s="162"/>
      <c r="GG18" s="162"/>
      <c r="GH18" s="162"/>
      <c r="GI18" s="162"/>
      <c r="GJ18" s="162"/>
      <c r="GK18" s="162"/>
      <c r="GL18" s="162"/>
      <c r="GM18" s="162"/>
      <c r="GN18" s="162"/>
      <c r="GO18" s="162"/>
      <c r="GP18" s="162"/>
      <c r="GQ18" s="162"/>
      <c r="GR18" s="162"/>
      <c r="GS18" s="162"/>
      <c r="GT18" s="162"/>
      <c r="GU18" s="162"/>
      <c r="GV18" s="162"/>
      <c r="GW18" s="162"/>
      <c r="GX18" s="162"/>
      <c r="GY18" s="162"/>
      <c r="GZ18" s="162"/>
      <c r="HA18" s="162"/>
      <c r="HB18" s="162"/>
      <c r="HC18" s="162"/>
      <c r="HD18" s="162"/>
      <c r="HE18" s="162"/>
      <c r="HF18" s="162"/>
      <c r="HG18" s="162"/>
      <c r="HH18" s="162"/>
      <c r="HI18" s="162"/>
      <c r="HJ18" s="162"/>
      <c r="HK18" s="162"/>
      <c r="HL18" s="162"/>
      <c r="HM18" s="162"/>
      <c r="HN18" s="162"/>
      <c r="HO18" s="162"/>
      <c r="HP18" s="162"/>
      <c r="HQ18" s="162"/>
      <c r="HR18" s="162"/>
      <c r="HS18" s="162"/>
      <c r="HT18" s="162"/>
      <c r="HU18" s="162"/>
      <c r="HV18" s="162"/>
      <c r="HW18" s="162"/>
      <c r="HX18" s="162"/>
      <c r="HY18" s="162"/>
      <c r="HZ18" s="162"/>
      <c r="IA18" s="162"/>
      <c r="IB18" s="162"/>
      <c r="IC18" s="162"/>
      <c r="ID18" s="162"/>
      <c r="IE18" s="162"/>
      <c r="IF18" s="162"/>
      <c r="IG18" s="162"/>
      <c r="IH18" s="162"/>
      <c r="II18" s="162"/>
      <c r="IJ18" s="162"/>
      <c r="IK18" s="162"/>
      <c r="IL18" s="162"/>
      <c r="IM18" s="162"/>
      <c r="IN18" s="162"/>
      <c r="IO18" s="162"/>
      <c r="IP18" s="162"/>
      <c r="IQ18" s="162"/>
      <c r="IR18" s="162"/>
      <c r="IS18" s="162"/>
      <c r="IT18" s="162"/>
      <c r="IU18" s="162"/>
      <c r="IV18" s="162"/>
      <c r="IW18" s="162"/>
    </row>
    <row r="19" spans="1:257" s="163" customFormat="1" ht="13.5" customHeight="1">
      <c r="A19" s="78"/>
      <c r="B19" s="161" t="s">
        <v>36</v>
      </c>
      <c r="C19" s="161" t="s">
        <v>380</v>
      </c>
      <c r="D19" s="84">
        <v>238</v>
      </c>
      <c r="E19" s="84">
        <v>115</v>
      </c>
      <c r="F19" s="84">
        <v>123</v>
      </c>
      <c r="G19" s="125">
        <v>85.714285714285708</v>
      </c>
      <c r="H19" s="125">
        <v>83.478260869565219</v>
      </c>
      <c r="I19" s="125">
        <v>87.804878048780495</v>
      </c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/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  <c r="BI19" s="162"/>
      <c r="BJ19" s="162"/>
      <c r="BK19" s="162"/>
      <c r="BL19" s="162"/>
      <c r="BM19" s="162"/>
      <c r="BN19" s="162"/>
      <c r="BO19" s="162"/>
      <c r="BP19" s="162"/>
      <c r="BQ19" s="162"/>
      <c r="BR19" s="162"/>
      <c r="BS19" s="162"/>
      <c r="BT19" s="162"/>
      <c r="BU19" s="162"/>
      <c r="BV19" s="162"/>
      <c r="BW19" s="162"/>
      <c r="BX19" s="162"/>
      <c r="BY19" s="162"/>
      <c r="BZ19" s="162"/>
      <c r="CA19" s="162"/>
      <c r="CB19" s="162"/>
      <c r="CC19" s="162"/>
      <c r="CD19" s="162"/>
      <c r="CE19" s="162"/>
      <c r="CF19" s="162"/>
      <c r="CG19" s="162"/>
      <c r="CH19" s="162"/>
      <c r="CI19" s="162"/>
      <c r="CJ19" s="162"/>
      <c r="CK19" s="162"/>
      <c r="CL19" s="162"/>
      <c r="CM19" s="162"/>
      <c r="CN19" s="162"/>
      <c r="CO19" s="162"/>
      <c r="CP19" s="162"/>
      <c r="CQ19" s="162"/>
      <c r="CR19" s="162"/>
      <c r="CS19" s="162"/>
      <c r="CT19" s="162"/>
      <c r="CU19" s="162"/>
      <c r="CV19" s="162"/>
      <c r="CW19" s="162"/>
      <c r="CX19" s="162"/>
      <c r="CY19" s="162"/>
      <c r="CZ19" s="162"/>
      <c r="DA19" s="162"/>
      <c r="DB19" s="162"/>
      <c r="DC19" s="162"/>
      <c r="DD19" s="162"/>
      <c r="DE19" s="162"/>
      <c r="DF19" s="162"/>
      <c r="DG19" s="162"/>
      <c r="DH19" s="162"/>
      <c r="DI19" s="162"/>
      <c r="DJ19" s="162"/>
      <c r="DK19" s="162"/>
      <c r="DL19" s="162"/>
      <c r="DM19" s="162"/>
      <c r="DN19" s="162"/>
      <c r="DO19" s="162"/>
      <c r="DP19" s="162"/>
      <c r="DQ19" s="162"/>
      <c r="DR19" s="162"/>
      <c r="DS19" s="162"/>
      <c r="DT19" s="162"/>
      <c r="DU19" s="162"/>
      <c r="DV19" s="162"/>
      <c r="DW19" s="162"/>
      <c r="DX19" s="162"/>
      <c r="DY19" s="162"/>
      <c r="DZ19" s="162"/>
      <c r="EA19" s="162"/>
      <c r="EB19" s="162"/>
      <c r="EC19" s="162"/>
      <c r="ED19" s="162"/>
      <c r="EE19" s="162"/>
      <c r="EF19" s="162"/>
      <c r="EG19" s="162"/>
      <c r="EH19" s="162"/>
      <c r="EI19" s="162"/>
      <c r="EJ19" s="162"/>
      <c r="EK19" s="162"/>
      <c r="EL19" s="162"/>
      <c r="EM19" s="162"/>
      <c r="EN19" s="162"/>
      <c r="EO19" s="162"/>
      <c r="EP19" s="162"/>
      <c r="EQ19" s="162"/>
      <c r="ER19" s="162"/>
      <c r="ES19" s="162"/>
      <c r="ET19" s="162"/>
      <c r="EU19" s="162"/>
      <c r="EV19" s="162"/>
      <c r="EW19" s="162"/>
      <c r="EX19" s="162"/>
      <c r="EY19" s="162"/>
      <c r="EZ19" s="162"/>
      <c r="FA19" s="162"/>
      <c r="FB19" s="162"/>
      <c r="FC19" s="162"/>
      <c r="FD19" s="162"/>
      <c r="FE19" s="162"/>
      <c r="FF19" s="162"/>
      <c r="FG19" s="162"/>
      <c r="FH19" s="162"/>
      <c r="FI19" s="162"/>
      <c r="FJ19" s="162"/>
      <c r="FK19" s="162"/>
      <c r="FL19" s="162"/>
      <c r="FM19" s="162"/>
      <c r="FN19" s="162"/>
      <c r="FO19" s="162"/>
      <c r="FP19" s="162"/>
      <c r="FQ19" s="162"/>
      <c r="FR19" s="162"/>
      <c r="FS19" s="162"/>
      <c r="FT19" s="162"/>
      <c r="FU19" s="162"/>
      <c r="FV19" s="162"/>
      <c r="FW19" s="162"/>
      <c r="FX19" s="162"/>
      <c r="FY19" s="162"/>
      <c r="FZ19" s="162"/>
      <c r="GA19" s="162"/>
      <c r="GB19" s="162"/>
      <c r="GC19" s="162"/>
      <c r="GD19" s="162"/>
      <c r="GE19" s="162"/>
      <c r="GF19" s="162"/>
      <c r="GG19" s="162"/>
      <c r="GH19" s="162"/>
      <c r="GI19" s="162"/>
      <c r="GJ19" s="162"/>
      <c r="GK19" s="162"/>
      <c r="GL19" s="162"/>
      <c r="GM19" s="162"/>
      <c r="GN19" s="162"/>
      <c r="GO19" s="162"/>
      <c r="GP19" s="162"/>
      <c r="GQ19" s="162"/>
      <c r="GR19" s="162"/>
      <c r="GS19" s="162"/>
      <c r="GT19" s="162"/>
      <c r="GU19" s="162"/>
      <c r="GV19" s="162"/>
      <c r="GW19" s="162"/>
      <c r="GX19" s="162"/>
      <c r="GY19" s="162"/>
      <c r="GZ19" s="162"/>
      <c r="HA19" s="162"/>
      <c r="HB19" s="162"/>
      <c r="HC19" s="162"/>
      <c r="HD19" s="162"/>
      <c r="HE19" s="162"/>
      <c r="HF19" s="162"/>
      <c r="HG19" s="162"/>
      <c r="HH19" s="162"/>
      <c r="HI19" s="162"/>
      <c r="HJ19" s="162"/>
      <c r="HK19" s="162"/>
      <c r="HL19" s="162"/>
      <c r="HM19" s="162"/>
      <c r="HN19" s="162"/>
      <c r="HO19" s="162"/>
      <c r="HP19" s="162"/>
      <c r="HQ19" s="162"/>
      <c r="HR19" s="162"/>
      <c r="HS19" s="162"/>
      <c r="HT19" s="162"/>
      <c r="HU19" s="162"/>
      <c r="HV19" s="162"/>
      <c r="HW19" s="162"/>
      <c r="HX19" s="162"/>
      <c r="HY19" s="162"/>
      <c r="HZ19" s="162"/>
      <c r="IA19" s="162"/>
      <c r="IB19" s="162"/>
      <c r="IC19" s="162"/>
      <c r="ID19" s="162"/>
      <c r="IE19" s="162"/>
      <c r="IF19" s="162"/>
      <c r="IG19" s="162"/>
      <c r="IH19" s="162"/>
      <c r="II19" s="162"/>
      <c r="IJ19" s="162"/>
      <c r="IK19" s="162"/>
      <c r="IL19" s="162"/>
      <c r="IM19" s="162"/>
      <c r="IN19" s="162"/>
      <c r="IO19" s="162"/>
      <c r="IP19" s="162"/>
      <c r="IQ19" s="162"/>
      <c r="IR19" s="162"/>
      <c r="IS19" s="162"/>
      <c r="IT19" s="162"/>
      <c r="IU19" s="162"/>
      <c r="IV19" s="162"/>
      <c r="IW19" s="162"/>
    </row>
    <row r="20" spans="1:257" ht="13.5" customHeight="1">
      <c r="A20" s="67" t="s">
        <v>321</v>
      </c>
      <c r="B20" s="86"/>
      <c r="C20" s="86"/>
      <c r="D20" s="86"/>
      <c r="E20" s="86"/>
      <c r="F20" s="86"/>
      <c r="G20" s="86"/>
      <c r="H20" s="86"/>
      <c r="I20" s="86"/>
    </row>
    <row r="21" spans="1:257" ht="13.5" customHeight="1">
      <c r="A21" s="85" t="s">
        <v>385</v>
      </c>
      <c r="B21" s="93"/>
      <c r="C21" s="93"/>
      <c r="D21" s="93"/>
      <c r="E21" s="93"/>
      <c r="F21" s="93"/>
      <c r="G21" s="93"/>
      <c r="H21" s="93"/>
      <c r="I21" s="93"/>
    </row>
    <row r="22" spans="1:257" ht="12.75" customHeight="1">
      <c r="A22" s="93"/>
      <c r="B22" s="93"/>
      <c r="C22" s="93"/>
      <c r="D22" s="93"/>
      <c r="E22" s="93"/>
      <c r="F22" s="93"/>
      <c r="G22" s="93"/>
      <c r="H22" s="93"/>
      <c r="I22" s="93"/>
    </row>
  </sheetData>
  <mergeCells count="4">
    <mergeCell ref="D4:F4"/>
    <mergeCell ref="G4:I4"/>
    <mergeCell ref="D5:F5"/>
    <mergeCell ref="G5:I5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3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14.28515625" style="6" customWidth="1"/>
    <col min="2" max="3" width="22.7109375" style="6" customWidth="1"/>
    <col min="4" max="4" width="10.85546875" style="129" customWidth="1"/>
    <col min="5" max="6" width="10.85546875" style="6" customWidth="1"/>
    <col min="7" max="7" width="10.85546875" style="129" customWidth="1"/>
    <col min="8" max="257" width="10.85546875" style="6" customWidth="1"/>
    <col min="258" max="16384" width="10.85546875" style="7"/>
  </cols>
  <sheetData>
    <row r="1" spans="1:10" ht="13.5" customHeight="1">
      <c r="A1" s="77" t="s">
        <v>850</v>
      </c>
      <c r="B1" s="78"/>
      <c r="C1" s="78"/>
      <c r="D1" s="148"/>
      <c r="E1" s="78"/>
      <c r="F1" s="78"/>
      <c r="G1" s="148"/>
      <c r="H1" s="78"/>
      <c r="I1" s="78"/>
      <c r="J1" s="93"/>
    </row>
    <row r="2" spans="1:10" ht="13.5" customHeight="1">
      <c r="A2" s="80" t="s">
        <v>851</v>
      </c>
      <c r="B2" s="78"/>
      <c r="C2" s="78"/>
      <c r="D2" s="148"/>
      <c r="E2" s="78"/>
      <c r="F2" s="78"/>
      <c r="G2" s="148"/>
      <c r="H2" s="78"/>
      <c r="I2" s="78"/>
      <c r="J2" s="93"/>
    </row>
    <row r="3" spans="1:10" ht="13.5" customHeight="1">
      <c r="A3" s="78"/>
      <c r="B3" s="78"/>
      <c r="C3" s="78"/>
      <c r="D3" s="148"/>
      <c r="E3" s="78"/>
      <c r="F3" s="78"/>
      <c r="G3" s="148"/>
      <c r="H3" s="78"/>
      <c r="I3" s="78"/>
      <c r="J3" s="93"/>
    </row>
    <row r="4" spans="1:10" ht="19.5" customHeight="1">
      <c r="A4" s="81"/>
      <c r="B4" s="81"/>
      <c r="C4" s="81"/>
      <c r="D4" s="270" t="s">
        <v>32</v>
      </c>
      <c r="E4" s="271"/>
      <c r="F4" s="271"/>
      <c r="G4" s="270" t="s">
        <v>33</v>
      </c>
      <c r="H4" s="271"/>
      <c r="I4" s="271"/>
      <c r="J4" s="93"/>
    </row>
    <row r="5" spans="1:10" ht="19.5" customHeight="1">
      <c r="A5" s="81"/>
      <c r="B5" s="81"/>
      <c r="C5" s="81"/>
      <c r="D5" s="270" t="s">
        <v>381</v>
      </c>
      <c r="E5" s="270"/>
      <c r="F5" s="270"/>
      <c r="G5" s="270" t="s">
        <v>382</v>
      </c>
      <c r="H5" s="270"/>
      <c r="I5" s="270"/>
      <c r="J5" s="93"/>
    </row>
    <row r="6" spans="1:10" ht="19.5" customHeight="1">
      <c r="A6" s="81"/>
      <c r="B6" s="81"/>
      <c r="C6" s="81"/>
      <c r="D6" s="179" t="s">
        <v>2</v>
      </c>
      <c r="E6" s="179" t="s">
        <v>3</v>
      </c>
      <c r="F6" s="179" t="s">
        <v>5</v>
      </c>
      <c r="G6" s="179" t="s">
        <v>2</v>
      </c>
      <c r="H6" s="179" t="s">
        <v>3</v>
      </c>
      <c r="I6" s="179" t="s">
        <v>5</v>
      </c>
      <c r="J6" s="93"/>
    </row>
    <row r="7" spans="1:10" ht="19.5" customHeight="1">
      <c r="A7" s="81"/>
      <c r="B7" s="81"/>
      <c r="C7" s="81"/>
      <c r="D7" s="179" t="s">
        <v>2</v>
      </c>
      <c r="E7" s="179" t="s">
        <v>375</v>
      </c>
      <c r="F7" s="179" t="s">
        <v>374</v>
      </c>
      <c r="G7" s="179" t="s">
        <v>2</v>
      </c>
      <c r="H7" s="179" t="s">
        <v>375</v>
      </c>
      <c r="I7" s="179" t="s">
        <v>374</v>
      </c>
      <c r="J7" s="93"/>
    </row>
    <row r="8" spans="1:10" ht="13.5" customHeight="1">
      <c r="A8" s="126" t="s">
        <v>34</v>
      </c>
      <c r="B8" s="126" t="s">
        <v>2</v>
      </c>
      <c r="C8" s="126" t="s">
        <v>2</v>
      </c>
      <c r="D8" s="82">
        <v>6831</v>
      </c>
      <c r="E8" s="82">
        <v>3354</v>
      </c>
      <c r="F8" s="82">
        <v>3477</v>
      </c>
      <c r="G8" s="127">
        <v>94.188259405650712</v>
      </c>
      <c r="H8" s="127">
        <v>93.112701252236135</v>
      </c>
      <c r="I8" s="127">
        <v>95.225769341386254</v>
      </c>
      <c r="J8" s="93"/>
    </row>
    <row r="9" spans="1:10" ht="13.5" customHeight="1">
      <c r="A9" s="78"/>
      <c r="B9" s="161" t="s">
        <v>35</v>
      </c>
      <c r="C9" s="161" t="s">
        <v>379</v>
      </c>
      <c r="D9" s="84">
        <v>2713</v>
      </c>
      <c r="E9" s="84">
        <v>1336</v>
      </c>
      <c r="F9" s="84">
        <v>1377</v>
      </c>
      <c r="G9" s="125">
        <v>91.411721341688164</v>
      </c>
      <c r="H9" s="125">
        <v>89.895209580838326</v>
      </c>
      <c r="I9" s="125">
        <v>92.883079157588966</v>
      </c>
      <c r="J9" s="93"/>
    </row>
    <row r="10" spans="1:10" ht="13.5" customHeight="1">
      <c r="A10" s="78"/>
      <c r="B10" s="161" t="s">
        <v>36</v>
      </c>
      <c r="C10" s="161" t="s">
        <v>380</v>
      </c>
      <c r="D10" s="84">
        <v>4118</v>
      </c>
      <c r="E10" s="84">
        <v>2018</v>
      </c>
      <c r="F10" s="84">
        <v>2100</v>
      </c>
      <c r="G10" s="125">
        <v>96.01748421563866</v>
      </c>
      <c r="H10" s="125">
        <v>95.242814667988114</v>
      </c>
      <c r="I10" s="125">
        <v>96.761904761904759</v>
      </c>
      <c r="J10" s="93"/>
    </row>
    <row r="11" spans="1:10" ht="13.5" customHeight="1">
      <c r="A11" s="126" t="s">
        <v>37</v>
      </c>
      <c r="B11" s="126" t="s">
        <v>2</v>
      </c>
      <c r="C11" s="126" t="s">
        <v>2</v>
      </c>
      <c r="D11" s="82">
        <v>5428</v>
      </c>
      <c r="E11" s="82">
        <v>2403</v>
      </c>
      <c r="F11" s="82">
        <v>3025</v>
      </c>
      <c r="G11" s="127">
        <v>85.040530582166539</v>
      </c>
      <c r="H11" s="127">
        <v>81.939242613399912</v>
      </c>
      <c r="I11" s="127">
        <v>87.504132231404952</v>
      </c>
      <c r="J11" s="93"/>
    </row>
    <row r="12" spans="1:10" ht="13.5" customHeight="1">
      <c r="A12" s="78"/>
      <c r="B12" s="161" t="s">
        <v>35</v>
      </c>
      <c r="C12" s="161" t="s">
        <v>379</v>
      </c>
      <c r="D12" s="84">
        <v>2984</v>
      </c>
      <c r="E12" s="84">
        <v>1305</v>
      </c>
      <c r="F12" s="84">
        <v>1679</v>
      </c>
      <c r="G12" s="125">
        <v>75.536193029490619</v>
      </c>
      <c r="H12" s="125">
        <v>70.804597701149419</v>
      </c>
      <c r="I12" s="125">
        <v>79.21381774865992</v>
      </c>
      <c r="J12" s="93"/>
    </row>
    <row r="13" spans="1:10" ht="13.5" customHeight="1">
      <c r="A13" s="78"/>
      <c r="B13" s="161" t="s">
        <v>36</v>
      </c>
      <c r="C13" s="161" t="s">
        <v>380</v>
      </c>
      <c r="D13" s="84">
        <v>2444</v>
      </c>
      <c r="E13" s="84">
        <v>1098</v>
      </c>
      <c r="F13" s="84">
        <v>1346</v>
      </c>
      <c r="G13" s="125">
        <v>96.644844517184936</v>
      </c>
      <c r="H13" s="125">
        <v>95.173041894353375</v>
      </c>
      <c r="I13" s="125">
        <v>97.845468053491828</v>
      </c>
      <c r="J13" s="93"/>
    </row>
    <row r="14" spans="1:10" ht="13.5" customHeight="1">
      <c r="A14" s="126" t="s">
        <v>38</v>
      </c>
      <c r="B14" s="126" t="s">
        <v>2</v>
      </c>
      <c r="C14" s="126" t="s">
        <v>2</v>
      </c>
      <c r="D14" s="82">
        <v>761</v>
      </c>
      <c r="E14" s="82">
        <v>213</v>
      </c>
      <c r="F14" s="82">
        <v>548</v>
      </c>
      <c r="G14" s="127">
        <v>96.583442838370559</v>
      </c>
      <c r="H14" s="127">
        <v>94.366197183098592</v>
      </c>
      <c r="I14" s="127">
        <v>97.445255474452551</v>
      </c>
      <c r="J14" s="93"/>
    </row>
    <row r="15" spans="1:10" ht="13.5" customHeight="1">
      <c r="A15" s="78"/>
      <c r="B15" s="161" t="s">
        <v>35</v>
      </c>
      <c r="C15" s="161" t="s">
        <v>379</v>
      </c>
      <c r="D15" s="84">
        <v>206</v>
      </c>
      <c r="E15" s="84">
        <v>83</v>
      </c>
      <c r="F15" s="84">
        <v>123</v>
      </c>
      <c r="G15" s="125">
        <v>94.660194174757279</v>
      </c>
      <c r="H15" s="125">
        <v>90.361445783132524</v>
      </c>
      <c r="I15" s="125">
        <v>97.560975609756099</v>
      </c>
      <c r="J15" s="93"/>
    </row>
    <row r="16" spans="1:10" ht="13.5" customHeight="1">
      <c r="A16" s="78"/>
      <c r="B16" s="161" t="s">
        <v>36</v>
      </c>
      <c r="C16" s="161" t="s">
        <v>380</v>
      </c>
      <c r="D16" s="84">
        <v>555</v>
      </c>
      <c r="E16" s="84">
        <v>130</v>
      </c>
      <c r="F16" s="84">
        <v>425</v>
      </c>
      <c r="G16" s="125">
        <v>97.297297297297291</v>
      </c>
      <c r="H16" s="125">
        <v>96.92307692307692</v>
      </c>
      <c r="I16" s="125">
        <v>97.411764705882348</v>
      </c>
      <c r="J16" s="93"/>
    </row>
    <row r="17" spans="1:10" ht="13.5" customHeight="1">
      <c r="A17" s="126" t="s">
        <v>39</v>
      </c>
      <c r="B17" s="126" t="s">
        <v>2</v>
      </c>
      <c r="C17" s="126" t="s">
        <v>2</v>
      </c>
      <c r="D17" s="82">
        <v>475</v>
      </c>
      <c r="E17" s="82">
        <v>284</v>
      </c>
      <c r="F17" s="82">
        <v>191</v>
      </c>
      <c r="G17" s="127">
        <v>84.84210526315789</v>
      </c>
      <c r="H17" s="127">
        <v>82.042253521126767</v>
      </c>
      <c r="I17" s="127">
        <v>89.005235602094245</v>
      </c>
      <c r="J17" s="93"/>
    </row>
    <row r="18" spans="1:10" ht="13.5" customHeight="1">
      <c r="A18" s="78"/>
      <c r="B18" s="161" t="s">
        <v>35</v>
      </c>
      <c r="C18" s="161" t="s">
        <v>379</v>
      </c>
      <c r="D18" s="84">
        <v>234</v>
      </c>
      <c r="E18" s="84">
        <v>168</v>
      </c>
      <c r="F18" s="84">
        <v>66</v>
      </c>
      <c r="G18" s="125">
        <v>78.205128205128204</v>
      </c>
      <c r="H18" s="125">
        <v>75.595238095238102</v>
      </c>
      <c r="I18" s="125">
        <v>84.848484848484844</v>
      </c>
      <c r="J18" s="93"/>
    </row>
    <row r="19" spans="1:10" ht="13.5" customHeight="1">
      <c r="A19" s="78"/>
      <c r="B19" s="161" t="s">
        <v>36</v>
      </c>
      <c r="C19" s="161" t="s">
        <v>380</v>
      </c>
      <c r="D19" s="84">
        <v>241</v>
      </c>
      <c r="E19" s="84">
        <v>116</v>
      </c>
      <c r="F19" s="84">
        <v>125</v>
      </c>
      <c r="G19" s="125">
        <v>91.286307053941911</v>
      </c>
      <c r="H19" s="125">
        <v>91.379310344827587</v>
      </c>
      <c r="I19" s="125">
        <v>91.2</v>
      </c>
      <c r="J19" s="93"/>
    </row>
    <row r="20" spans="1:10" ht="13.5" customHeight="1">
      <c r="A20" s="67" t="s">
        <v>321</v>
      </c>
      <c r="B20" s="78"/>
      <c r="C20" s="78"/>
      <c r="D20" s="148"/>
      <c r="E20" s="78"/>
      <c r="F20" s="78"/>
      <c r="G20" s="148"/>
      <c r="H20" s="78"/>
      <c r="I20" s="78"/>
      <c r="J20" s="93"/>
    </row>
    <row r="21" spans="1:10" ht="13.5" customHeight="1">
      <c r="A21" s="85" t="s">
        <v>385</v>
      </c>
      <c r="B21" s="93"/>
      <c r="C21" s="93"/>
      <c r="D21" s="128"/>
      <c r="E21" s="93"/>
      <c r="F21" s="93"/>
      <c r="G21" s="128"/>
      <c r="H21" s="93"/>
      <c r="I21" s="93"/>
      <c r="J21" s="93"/>
    </row>
    <row r="22" spans="1:10" ht="12.75" customHeight="1">
      <c r="A22" s="93"/>
      <c r="B22" s="93"/>
      <c r="C22" s="93"/>
      <c r="D22" s="128"/>
      <c r="E22" s="93"/>
      <c r="F22" s="93"/>
      <c r="G22" s="128"/>
      <c r="H22" s="93"/>
      <c r="I22" s="93"/>
      <c r="J22" s="93"/>
    </row>
    <row r="23" spans="1:10" ht="12.75" customHeight="1">
      <c r="A23" s="93"/>
      <c r="B23" s="93"/>
      <c r="C23" s="93"/>
      <c r="D23" s="128"/>
      <c r="E23" s="93"/>
      <c r="F23" s="93"/>
      <c r="G23" s="128"/>
      <c r="H23" s="93"/>
      <c r="I23" s="93"/>
      <c r="J23" s="93"/>
    </row>
  </sheetData>
  <mergeCells count="4">
    <mergeCell ref="D4:F4"/>
    <mergeCell ref="G4:I4"/>
    <mergeCell ref="D5:F5"/>
    <mergeCell ref="G5:I5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1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14.28515625" style="6" customWidth="1"/>
    <col min="2" max="3" width="22.7109375" style="6" customWidth="1"/>
    <col min="4" max="257" width="10.85546875" style="6" customWidth="1"/>
    <col min="258" max="16384" width="10.85546875" style="7"/>
  </cols>
  <sheetData>
    <row r="1" spans="1:257" ht="13.5" customHeight="1">
      <c r="A1" s="77" t="s">
        <v>884</v>
      </c>
      <c r="B1" s="78"/>
      <c r="C1" s="78"/>
      <c r="D1" s="78"/>
      <c r="E1" s="78"/>
      <c r="F1" s="78"/>
      <c r="G1" s="78"/>
      <c r="H1" s="78"/>
      <c r="I1" s="78"/>
      <c r="J1" s="93"/>
    </row>
    <row r="2" spans="1:257" ht="13.5" customHeight="1">
      <c r="A2" s="80" t="s">
        <v>885</v>
      </c>
      <c r="B2" s="78"/>
      <c r="C2" s="78"/>
      <c r="D2" s="78"/>
      <c r="E2" s="78"/>
      <c r="F2" s="78"/>
      <c r="G2" s="78"/>
      <c r="H2" s="78"/>
      <c r="I2" s="78"/>
      <c r="J2" s="93"/>
    </row>
    <row r="3" spans="1:257" ht="13.5" customHeight="1">
      <c r="A3" s="78"/>
      <c r="B3" s="78"/>
      <c r="C3" s="78"/>
      <c r="D3" s="78"/>
      <c r="E3" s="78"/>
      <c r="F3" s="78"/>
      <c r="G3" s="78"/>
      <c r="H3" s="78"/>
      <c r="I3" s="78"/>
      <c r="J3" s="93"/>
    </row>
    <row r="4" spans="1:257" ht="19.5" customHeight="1">
      <c r="A4" s="81"/>
      <c r="B4" s="81"/>
      <c r="C4" s="81"/>
      <c r="D4" s="270" t="s">
        <v>32</v>
      </c>
      <c r="E4" s="271"/>
      <c r="F4" s="271"/>
      <c r="G4" s="270" t="s">
        <v>33</v>
      </c>
      <c r="H4" s="271"/>
      <c r="I4" s="271"/>
      <c r="J4" s="93"/>
    </row>
    <row r="5" spans="1:257" ht="19.5" customHeight="1">
      <c r="A5" s="81"/>
      <c r="B5" s="81"/>
      <c r="C5" s="81"/>
      <c r="D5" s="270" t="s">
        <v>381</v>
      </c>
      <c r="E5" s="270"/>
      <c r="F5" s="270"/>
      <c r="G5" s="270" t="s">
        <v>382</v>
      </c>
      <c r="H5" s="270"/>
      <c r="I5" s="270"/>
      <c r="J5" s="93"/>
    </row>
    <row r="6" spans="1:257" ht="19.5" customHeight="1">
      <c r="A6" s="81"/>
      <c r="B6" s="81"/>
      <c r="C6" s="81"/>
      <c r="D6" s="179" t="s">
        <v>2</v>
      </c>
      <c r="E6" s="179" t="s">
        <v>3</v>
      </c>
      <c r="F6" s="179" t="s">
        <v>5</v>
      </c>
      <c r="G6" s="179" t="s">
        <v>2</v>
      </c>
      <c r="H6" s="179" t="s">
        <v>3</v>
      </c>
      <c r="I6" s="179" t="s">
        <v>5</v>
      </c>
      <c r="J6" s="93"/>
    </row>
    <row r="7" spans="1:257" ht="19.5" customHeight="1">
      <c r="A7" s="81"/>
      <c r="B7" s="81"/>
      <c r="C7" s="81"/>
      <c r="D7" s="179" t="s">
        <v>2</v>
      </c>
      <c r="E7" s="179" t="s">
        <v>375</v>
      </c>
      <c r="F7" s="179" t="s">
        <v>374</v>
      </c>
      <c r="G7" s="179" t="s">
        <v>2</v>
      </c>
      <c r="H7" s="179" t="s">
        <v>375</v>
      </c>
      <c r="I7" s="179" t="s">
        <v>374</v>
      </c>
      <c r="J7" s="93"/>
    </row>
    <row r="8" spans="1:257" s="130" customFormat="1" ht="13.5" customHeight="1">
      <c r="A8" s="126" t="s">
        <v>34</v>
      </c>
      <c r="B8" s="126" t="s">
        <v>2</v>
      </c>
      <c r="C8" s="126" t="s">
        <v>2</v>
      </c>
      <c r="D8" s="82">
        <v>7238</v>
      </c>
      <c r="E8" s="82">
        <v>3526</v>
      </c>
      <c r="F8" s="82">
        <v>3712</v>
      </c>
      <c r="G8" s="127">
        <v>90.218292345951895</v>
      </c>
      <c r="H8" s="127">
        <v>88.201928530913193</v>
      </c>
      <c r="I8" s="127">
        <v>92.133620689655203</v>
      </c>
      <c r="J8" s="128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29"/>
      <c r="BC8" s="129"/>
      <c r="BD8" s="129"/>
      <c r="BE8" s="129"/>
      <c r="BF8" s="129"/>
      <c r="BG8" s="129"/>
      <c r="BH8" s="129"/>
      <c r="BI8" s="129"/>
      <c r="BJ8" s="129"/>
      <c r="BK8" s="129"/>
      <c r="BL8" s="129"/>
      <c r="BM8" s="129"/>
      <c r="BN8" s="129"/>
      <c r="BO8" s="129"/>
      <c r="BP8" s="129"/>
      <c r="BQ8" s="129"/>
      <c r="BR8" s="129"/>
      <c r="BS8" s="129"/>
      <c r="BT8" s="129"/>
      <c r="BU8" s="129"/>
      <c r="BV8" s="129"/>
      <c r="BW8" s="129"/>
      <c r="BX8" s="129"/>
      <c r="BY8" s="129"/>
      <c r="BZ8" s="129"/>
      <c r="CA8" s="129"/>
      <c r="CB8" s="129"/>
      <c r="CC8" s="129"/>
      <c r="CD8" s="129"/>
      <c r="CE8" s="129"/>
      <c r="CF8" s="129"/>
      <c r="CG8" s="129"/>
      <c r="CH8" s="129"/>
      <c r="CI8" s="129"/>
      <c r="CJ8" s="129"/>
      <c r="CK8" s="129"/>
      <c r="CL8" s="129"/>
      <c r="CM8" s="129"/>
      <c r="CN8" s="129"/>
      <c r="CO8" s="129"/>
      <c r="CP8" s="129"/>
      <c r="CQ8" s="129"/>
      <c r="CR8" s="129"/>
      <c r="CS8" s="129"/>
      <c r="CT8" s="129"/>
      <c r="CU8" s="129"/>
      <c r="CV8" s="129"/>
      <c r="CW8" s="129"/>
      <c r="CX8" s="129"/>
      <c r="CY8" s="129"/>
      <c r="CZ8" s="129"/>
      <c r="DA8" s="129"/>
      <c r="DB8" s="129"/>
      <c r="DC8" s="129"/>
      <c r="DD8" s="129"/>
      <c r="DE8" s="129"/>
      <c r="DF8" s="129"/>
      <c r="DG8" s="129"/>
      <c r="DH8" s="129"/>
      <c r="DI8" s="129"/>
      <c r="DJ8" s="129"/>
      <c r="DK8" s="129"/>
      <c r="DL8" s="129"/>
      <c r="DM8" s="129"/>
      <c r="DN8" s="129"/>
      <c r="DO8" s="129"/>
      <c r="DP8" s="129"/>
      <c r="DQ8" s="129"/>
      <c r="DR8" s="129"/>
      <c r="DS8" s="129"/>
      <c r="DT8" s="129"/>
      <c r="DU8" s="129"/>
      <c r="DV8" s="129"/>
      <c r="DW8" s="129"/>
      <c r="DX8" s="129"/>
      <c r="DY8" s="129"/>
      <c r="DZ8" s="129"/>
      <c r="EA8" s="129"/>
      <c r="EB8" s="129"/>
      <c r="EC8" s="129"/>
      <c r="ED8" s="129"/>
      <c r="EE8" s="129"/>
      <c r="EF8" s="129"/>
      <c r="EG8" s="129"/>
      <c r="EH8" s="129"/>
      <c r="EI8" s="129"/>
      <c r="EJ8" s="129"/>
      <c r="EK8" s="129"/>
      <c r="EL8" s="129"/>
      <c r="EM8" s="129"/>
      <c r="EN8" s="129"/>
      <c r="EO8" s="129"/>
      <c r="EP8" s="129"/>
      <c r="EQ8" s="129"/>
      <c r="ER8" s="129"/>
      <c r="ES8" s="129"/>
      <c r="ET8" s="129"/>
      <c r="EU8" s="129"/>
      <c r="EV8" s="129"/>
      <c r="EW8" s="129"/>
      <c r="EX8" s="129"/>
      <c r="EY8" s="129"/>
      <c r="EZ8" s="129"/>
      <c r="FA8" s="129"/>
      <c r="FB8" s="129"/>
      <c r="FC8" s="129"/>
      <c r="FD8" s="129"/>
      <c r="FE8" s="129"/>
      <c r="FF8" s="129"/>
      <c r="FG8" s="129"/>
      <c r="FH8" s="129"/>
      <c r="FI8" s="129"/>
      <c r="FJ8" s="129"/>
      <c r="FK8" s="129"/>
      <c r="FL8" s="129"/>
      <c r="FM8" s="129"/>
      <c r="FN8" s="129"/>
      <c r="FO8" s="129"/>
      <c r="FP8" s="129"/>
      <c r="FQ8" s="129"/>
      <c r="FR8" s="129"/>
      <c r="FS8" s="129"/>
      <c r="FT8" s="129"/>
      <c r="FU8" s="129"/>
      <c r="FV8" s="129"/>
      <c r="FW8" s="129"/>
      <c r="FX8" s="129"/>
      <c r="FY8" s="129"/>
      <c r="FZ8" s="129"/>
      <c r="GA8" s="129"/>
      <c r="GB8" s="129"/>
      <c r="GC8" s="129"/>
      <c r="GD8" s="129"/>
      <c r="GE8" s="129"/>
      <c r="GF8" s="129"/>
      <c r="GG8" s="129"/>
      <c r="GH8" s="129"/>
      <c r="GI8" s="129"/>
      <c r="GJ8" s="129"/>
      <c r="GK8" s="129"/>
      <c r="GL8" s="129"/>
      <c r="GM8" s="129"/>
      <c r="GN8" s="129"/>
      <c r="GO8" s="129"/>
      <c r="GP8" s="129"/>
      <c r="GQ8" s="129"/>
      <c r="GR8" s="129"/>
      <c r="GS8" s="129"/>
      <c r="GT8" s="129"/>
      <c r="GU8" s="129"/>
      <c r="GV8" s="129"/>
      <c r="GW8" s="129"/>
      <c r="GX8" s="129"/>
      <c r="GY8" s="129"/>
      <c r="GZ8" s="129"/>
      <c r="HA8" s="129"/>
      <c r="HB8" s="129"/>
      <c r="HC8" s="129"/>
      <c r="HD8" s="129"/>
      <c r="HE8" s="129"/>
      <c r="HF8" s="129"/>
      <c r="HG8" s="129"/>
      <c r="HH8" s="129"/>
      <c r="HI8" s="129"/>
      <c r="HJ8" s="129"/>
      <c r="HK8" s="129"/>
      <c r="HL8" s="129"/>
      <c r="HM8" s="129"/>
      <c r="HN8" s="129"/>
      <c r="HO8" s="129"/>
      <c r="HP8" s="129"/>
      <c r="HQ8" s="129"/>
      <c r="HR8" s="129"/>
      <c r="HS8" s="129"/>
      <c r="HT8" s="129"/>
      <c r="HU8" s="129"/>
      <c r="HV8" s="129"/>
      <c r="HW8" s="129"/>
      <c r="HX8" s="129"/>
      <c r="HY8" s="129"/>
      <c r="HZ8" s="129"/>
      <c r="IA8" s="129"/>
      <c r="IB8" s="129"/>
      <c r="IC8" s="129"/>
      <c r="ID8" s="129"/>
      <c r="IE8" s="129"/>
      <c r="IF8" s="129"/>
      <c r="IG8" s="129"/>
      <c r="IH8" s="129"/>
      <c r="II8" s="129"/>
      <c r="IJ8" s="129"/>
      <c r="IK8" s="129"/>
      <c r="IL8" s="129"/>
      <c r="IM8" s="129"/>
      <c r="IN8" s="129"/>
      <c r="IO8" s="129"/>
      <c r="IP8" s="129"/>
      <c r="IQ8" s="129"/>
      <c r="IR8" s="129"/>
      <c r="IS8" s="129"/>
      <c r="IT8" s="129"/>
      <c r="IU8" s="129"/>
      <c r="IV8" s="129"/>
      <c r="IW8" s="129"/>
    </row>
    <row r="9" spans="1:257" ht="13.5" customHeight="1">
      <c r="A9" s="78"/>
      <c r="B9" s="161" t="s">
        <v>35</v>
      </c>
      <c r="C9" s="161" t="s">
        <v>379</v>
      </c>
      <c r="D9" s="84">
        <v>2995</v>
      </c>
      <c r="E9" s="84">
        <v>1437</v>
      </c>
      <c r="F9" s="84">
        <v>1558</v>
      </c>
      <c r="G9" s="125">
        <v>86.043405676126895</v>
      </c>
      <c r="H9" s="125">
        <v>82.672233820459297</v>
      </c>
      <c r="I9" s="125">
        <v>89.152759948652104</v>
      </c>
      <c r="J9" s="93"/>
    </row>
    <row r="10" spans="1:257" ht="13.5" customHeight="1">
      <c r="A10" s="78"/>
      <c r="B10" s="161" t="s">
        <v>36</v>
      </c>
      <c r="C10" s="161" t="s">
        <v>380</v>
      </c>
      <c r="D10" s="84">
        <v>4243</v>
      </c>
      <c r="E10" s="84">
        <v>2089</v>
      </c>
      <c r="F10" s="84">
        <v>2154</v>
      </c>
      <c r="G10" s="125">
        <v>93.165213292481695</v>
      </c>
      <c r="H10" s="125">
        <v>92.005744375299201</v>
      </c>
      <c r="I10" s="125">
        <v>94.289693593314794</v>
      </c>
      <c r="J10" s="93"/>
    </row>
    <row r="11" spans="1:257" s="130" customFormat="1" ht="13.5" customHeight="1">
      <c r="A11" s="126" t="s">
        <v>37</v>
      </c>
      <c r="B11" s="126" t="s">
        <v>2</v>
      </c>
      <c r="C11" s="126" t="s">
        <v>2</v>
      </c>
      <c r="D11" s="82">
        <v>5397</v>
      </c>
      <c r="E11" s="82">
        <v>2333</v>
      </c>
      <c r="F11" s="82">
        <v>3064</v>
      </c>
      <c r="G11" s="127">
        <v>88.678895682786703</v>
      </c>
      <c r="H11" s="127">
        <v>86.583797685383601</v>
      </c>
      <c r="I11" s="127">
        <v>90.274151436031303</v>
      </c>
      <c r="J11" s="128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29"/>
      <c r="BL11" s="129"/>
      <c r="BM11" s="129"/>
      <c r="BN11" s="129"/>
      <c r="BO11" s="129"/>
      <c r="BP11" s="129"/>
      <c r="BQ11" s="129"/>
      <c r="BR11" s="129"/>
      <c r="BS11" s="129"/>
      <c r="BT11" s="129"/>
      <c r="BU11" s="129"/>
      <c r="BV11" s="129"/>
      <c r="BW11" s="129"/>
      <c r="BX11" s="129"/>
      <c r="BY11" s="129"/>
      <c r="BZ11" s="129"/>
      <c r="CA11" s="129"/>
      <c r="CB11" s="129"/>
      <c r="CC11" s="129"/>
      <c r="CD11" s="129"/>
      <c r="CE11" s="129"/>
      <c r="CF11" s="129"/>
      <c r="CG11" s="129"/>
      <c r="CH11" s="129"/>
      <c r="CI11" s="129"/>
      <c r="CJ11" s="129"/>
      <c r="CK11" s="129"/>
      <c r="CL11" s="129"/>
      <c r="CM11" s="129"/>
      <c r="CN11" s="129"/>
      <c r="CO11" s="129"/>
      <c r="CP11" s="129"/>
      <c r="CQ11" s="129"/>
      <c r="CR11" s="129"/>
      <c r="CS11" s="129"/>
      <c r="CT11" s="129"/>
      <c r="CU11" s="129"/>
      <c r="CV11" s="129"/>
      <c r="CW11" s="129"/>
      <c r="CX11" s="129"/>
      <c r="CY11" s="129"/>
      <c r="CZ11" s="129"/>
      <c r="DA11" s="129"/>
      <c r="DB11" s="129"/>
      <c r="DC11" s="129"/>
      <c r="DD11" s="129"/>
      <c r="DE11" s="129"/>
      <c r="DF11" s="129"/>
      <c r="DG11" s="129"/>
      <c r="DH11" s="129"/>
      <c r="DI11" s="129"/>
      <c r="DJ11" s="129"/>
      <c r="DK11" s="129"/>
      <c r="DL11" s="129"/>
      <c r="DM11" s="129"/>
      <c r="DN11" s="129"/>
      <c r="DO11" s="129"/>
      <c r="DP11" s="129"/>
      <c r="DQ11" s="129"/>
      <c r="DR11" s="129"/>
      <c r="DS11" s="129"/>
      <c r="DT11" s="129"/>
      <c r="DU11" s="129"/>
      <c r="DV11" s="129"/>
      <c r="DW11" s="129"/>
      <c r="DX11" s="129"/>
      <c r="DY11" s="129"/>
      <c r="DZ11" s="129"/>
      <c r="EA11" s="129"/>
      <c r="EB11" s="129"/>
      <c r="EC11" s="129"/>
      <c r="ED11" s="129"/>
      <c r="EE11" s="129"/>
      <c r="EF11" s="129"/>
      <c r="EG11" s="129"/>
      <c r="EH11" s="129"/>
      <c r="EI11" s="129"/>
      <c r="EJ11" s="129"/>
      <c r="EK11" s="129"/>
      <c r="EL11" s="129"/>
      <c r="EM11" s="129"/>
      <c r="EN11" s="129"/>
      <c r="EO11" s="129"/>
      <c r="EP11" s="129"/>
      <c r="EQ11" s="129"/>
      <c r="ER11" s="129"/>
      <c r="ES11" s="129"/>
      <c r="ET11" s="129"/>
      <c r="EU11" s="129"/>
      <c r="EV11" s="129"/>
      <c r="EW11" s="129"/>
      <c r="EX11" s="129"/>
      <c r="EY11" s="129"/>
      <c r="EZ11" s="129"/>
      <c r="FA11" s="129"/>
      <c r="FB11" s="129"/>
      <c r="FC11" s="129"/>
      <c r="FD11" s="129"/>
      <c r="FE11" s="129"/>
      <c r="FF11" s="129"/>
      <c r="FG11" s="129"/>
      <c r="FH11" s="129"/>
      <c r="FI11" s="129"/>
      <c r="FJ11" s="129"/>
      <c r="FK11" s="129"/>
      <c r="FL11" s="129"/>
      <c r="FM11" s="129"/>
      <c r="FN11" s="129"/>
      <c r="FO11" s="129"/>
      <c r="FP11" s="129"/>
      <c r="FQ11" s="129"/>
      <c r="FR11" s="129"/>
      <c r="FS11" s="129"/>
      <c r="FT11" s="129"/>
      <c r="FU11" s="129"/>
      <c r="FV11" s="129"/>
      <c r="FW11" s="129"/>
      <c r="FX11" s="129"/>
      <c r="FY11" s="129"/>
      <c r="FZ11" s="129"/>
      <c r="GA11" s="129"/>
      <c r="GB11" s="129"/>
      <c r="GC11" s="129"/>
      <c r="GD11" s="129"/>
      <c r="GE11" s="129"/>
      <c r="GF11" s="129"/>
      <c r="GG11" s="129"/>
      <c r="GH11" s="129"/>
      <c r="GI11" s="129"/>
      <c r="GJ11" s="129"/>
      <c r="GK11" s="129"/>
      <c r="GL11" s="129"/>
      <c r="GM11" s="129"/>
      <c r="GN11" s="129"/>
      <c r="GO11" s="129"/>
      <c r="GP11" s="129"/>
      <c r="GQ11" s="129"/>
      <c r="GR11" s="129"/>
      <c r="GS11" s="129"/>
      <c r="GT11" s="129"/>
      <c r="GU11" s="129"/>
      <c r="GV11" s="129"/>
      <c r="GW11" s="129"/>
      <c r="GX11" s="129"/>
      <c r="GY11" s="129"/>
      <c r="GZ11" s="129"/>
      <c r="HA11" s="129"/>
      <c r="HB11" s="129"/>
      <c r="HC11" s="129"/>
      <c r="HD11" s="129"/>
      <c r="HE11" s="129"/>
      <c r="HF11" s="129"/>
      <c r="HG11" s="129"/>
      <c r="HH11" s="129"/>
      <c r="HI11" s="129"/>
      <c r="HJ11" s="129"/>
      <c r="HK11" s="129"/>
      <c r="HL11" s="129"/>
      <c r="HM11" s="129"/>
      <c r="HN11" s="129"/>
      <c r="HO11" s="129"/>
      <c r="HP11" s="129"/>
      <c r="HQ11" s="129"/>
      <c r="HR11" s="129"/>
      <c r="HS11" s="129"/>
      <c r="HT11" s="129"/>
      <c r="HU11" s="129"/>
      <c r="HV11" s="129"/>
      <c r="HW11" s="129"/>
      <c r="HX11" s="129"/>
      <c r="HY11" s="129"/>
      <c r="HZ11" s="129"/>
      <c r="IA11" s="129"/>
      <c r="IB11" s="129"/>
      <c r="IC11" s="129"/>
      <c r="ID11" s="129"/>
      <c r="IE11" s="129"/>
      <c r="IF11" s="129"/>
      <c r="IG11" s="129"/>
      <c r="IH11" s="129"/>
      <c r="II11" s="129"/>
      <c r="IJ11" s="129"/>
      <c r="IK11" s="129"/>
      <c r="IL11" s="129"/>
      <c r="IM11" s="129"/>
      <c r="IN11" s="129"/>
      <c r="IO11" s="129"/>
      <c r="IP11" s="129"/>
      <c r="IQ11" s="129"/>
      <c r="IR11" s="129"/>
      <c r="IS11" s="129"/>
      <c r="IT11" s="129"/>
      <c r="IU11" s="129"/>
      <c r="IV11" s="129"/>
      <c r="IW11" s="129"/>
    </row>
    <row r="12" spans="1:257" ht="13.5" customHeight="1">
      <c r="A12" s="78"/>
      <c r="B12" s="161" t="s">
        <v>35</v>
      </c>
      <c r="C12" s="161" t="s">
        <v>379</v>
      </c>
      <c r="D12" s="84">
        <v>2855</v>
      </c>
      <c r="E12" s="84">
        <v>1227</v>
      </c>
      <c r="F12" s="84">
        <v>1628</v>
      </c>
      <c r="G12" s="125">
        <v>82.942206654991196</v>
      </c>
      <c r="H12" s="125">
        <v>79.706601466992694</v>
      </c>
      <c r="I12" s="125">
        <v>85.380835380835407</v>
      </c>
      <c r="J12" s="93"/>
    </row>
    <row r="13" spans="1:257" ht="13.5" customHeight="1">
      <c r="A13" s="78"/>
      <c r="B13" s="161" t="s">
        <v>36</v>
      </c>
      <c r="C13" s="161" t="s">
        <v>380</v>
      </c>
      <c r="D13" s="84">
        <v>2542</v>
      </c>
      <c r="E13" s="84">
        <v>1106</v>
      </c>
      <c r="F13" s="84">
        <v>1436</v>
      </c>
      <c r="G13" s="125">
        <v>95.121951219512198</v>
      </c>
      <c r="H13" s="125">
        <v>94.213381555153703</v>
      </c>
      <c r="I13" s="125">
        <v>95.821727019498596</v>
      </c>
      <c r="J13" s="93"/>
    </row>
    <row r="14" spans="1:257" s="130" customFormat="1" ht="13.5" customHeight="1">
      <c r="A14" s="126" t="s">
        <v>38</v>
      </c>
      <c r="B14" s="126" t="s">
        <v>2</v>
      </c>
      <c r="C14" s="126" t="s">
        <v>2</v>
      </c>
      <c r="D14" s="82">
        <v>828</v>
      </c>
      <c r="E14" s="82">
        <v>242</v>
      </c>
      <c r="F14" s="82">
        <v>586</v>
      </c>
      <c r="G14" s="127">
        <v>94.685990338164203</v>
      </c>
      <c r="H14" s="127">
        <v>92.561983471074399</v>
      </c>
      <c r="I14" s="127">
        <v>95.563139931740594</v>
      </c>
      <c r="J14" s="128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  <c r="AV14" s="129"/>
      <c r="AW14" s="129"/>
      <c r="AX14" s="129"/>
      <c r="AY14" s="129"/>
      <c r="AZ14" s="129"/>
      <c r="BA14" s="129"/>
      <c r="BB14" s="129"/>
      <c r="BC14" s="129"/>
      <c r="BD14" s="129"/>
      <c r="BE14" s="129"/>
      <c r="BF14" s="129"/>
      <c r="BG14" s="129"/>
      <c r="BH14" s="129"/>
      <c r="BI14" s="129"/>
      <c r="BJ14" s="129"/>
      <c r="BK14" s="129"/>
      <c r="BL14" s="129"/>
      <c r="BM14" s="129"/>
      <c r="BN14" s="129"/>
      <c r="BO14" s="129"/>
      <c r="BP14" s="129"/>
      <c r="BQ14" s="129"/>
      <c r="BR14" s="129"/>
      <c r="BS14" s="129"/>
      <c r="BT14" s="129"/>
      <c r="BU14" s="129"/>
      <c r="BV14" s="129"/>
      <c r="BW14" s="129"/>
      <c r="BX14" s="129"/>
      <c r="BY14" s="129"/>
      <c r="BZ14" s="129"/>
      <c r="CA14" s="129"/>
      <c r="CB14" s="129"/>
      <c r="CC14" s="129"/>
      <c r="CD14" s="129"/>
      <c r="CE14" s="129"/>
      <c r="CF14" s="129"/>
      <c r="CG14" s="129"/>
      <c r="CH14" s="129"/>
      <c r="CI14" s="129"/>
      <c r="CJ14" s="129"/>
      <c r="CK14" s="129"/>
      <c r="CL14" s="129"/>
      <c r="CM14" s="129"/>
      <c r="CN14" s="129"/>
      <c r="CO14" s="129"/>
      <c r="CP14" s="129"/>
      <c r="CQ14" s="129"/>
      <c r="CR14" s="129"/>
      <c r="CS14" s="129"/>
      <c r="CT14" s="129"/>
      <c r="CU14" s="129"/>
      <c r="CV14" s="129"/>
      <c r="CW14" s="129"/>
      <c r="CX14" s="129"/>
      <c r="CY14" s="129"/>
      <c r="CZ14" s="129"/>
      <c r="DA14" s="129"/>
      <c r="DB14" s="129"/>
      <c r="DC14" s="129"/>
      <c r="DD14" s="129"/>
      <c r="DE14" s="129"/>
      <c r="DF14" s="129"/>
      <c r="DG14" s="129"/>
      <c r="DH14" s="129"/>
      <c r="DI14" s="129"/>
      <c r="DJ14" s="129"/>
      <c r="DK14" s="129"/>
      <c r="DL14" s="129"/>
      <c r="DM14" s="129"/>
      <c r="DN14" s="129"/>
      <c r="DO14" s="129"/>
      <c r="DP14" s="129"/>
      <c r="DQ14" s="129"/>
      <c r="DR14" s="129"/>
      <c r="DS14" s="129"/>
      <c r="DT14" s="129"/>
      <c r="DU14" s="129"/>
      <c r="DV14" s="129"/>
      <c r="DW14" s="129"/>
      <c r="DX14" s="129"/>
      <c r="DY14" s="129"/>
      <c r="DZ14" s="129"/>
      <c r="EA14" s="129"/>
      <c r="EB14" s="129"/>
      <c r="EC14" s="129"/>
      <c r="ED14" s="129"/>
      <c r="EE14" s="129"/>
      <c r="EF14" s="129"/>
      <c r="EG14" s="129"/>
      <c r="EH14" s="129"/>
      <c r="EI14" s="129"/>
      <c r="EJ14" s="129"/>
      <c r="EK14" s="129"/>
      <c r="EL14" s="129"/>
      <c r="EM14" s="129"/>
      <c r="EN14" s="129"/>
      <c r="EO14" s="129"/>
      <c r="EP14" s="129"/>
      <c r="EQ14" s="129"/>
      <c r="ER14" s="129"/>
      <c r="ES14" s="129"/>
      <c r="ET14" s="129"/>
      <c r="EU14" s="129"/>
      <c r="EV14" s="129"/>
      <c r="EW14" s="129"/>
      <c r="EX14" s="129"/>
      <c r="EY14" s="129"/>
      <c r="EZ14" s="129"/>
      <c r="FA14" s="129"/>
      <c r="FB14" s="129"/>
      <c r="FC14" s="129"/>
      <c r="FD14" s="129"/>
      <c r="FE14" s="129"/>
      <c r="FF14" s="129"/>
      <c r="FG14" s="129"/>
      <c r="FH14" s="129"/>
      <c r="FI14" s="129"/>
      <c r="FJ14" s="129"/>
      <c r="FK14" s="129"/>
      <c r="FL14" s="129"/>
      <c r="FM14" s="129"/>
      <c r="FN14" s="129"/>
      <c r="FO14" s="129"/>
      <c r="FP14" s="129"/>
      <c r="FQ14" s="129"/>
      <c r="FR14" s="129"/>
      <c r="FS14" s="129"/>
      <c r="FT14" s="129"/>
      <c r="FU14" s="129"/>
      <c r="FV14" s="129"/>
      <c r="FW14" s="129"/>
      <c r="FX14" s="129"/>
      <c r="FY14" s="129"/>
      <c r="FZ14" s="129"/>
      <c r="GA14" s="129"/>
      <c r="GB14" s="129"/>
      <c r="GC14" s="129"/>
      <c r="GD14" s="129"/>
      <c r="GE14" s="129"/>
      <c r="GF14" s="129"/>
      <c r="GG14" s="129"/>
      <c r="GH14" s="129"/>
      <c r="GI14" s="129"/>
      <c r="GJ14" s="129"/>
      <c r="GK14" s="129"/>
      <c r="GL14" s="129"/>
      <c r="GM14" s="129"/>
      <c r="GN14" s="129"/>
      <c r="GO14" s="129"/>
      <c r="GP14" s="129"/>
      <c r="GQ14" s="129"/>
      <c r="GR14" s="129"/>
      <c r="GS14" s="129"/>
      <c r="GT14" s="129"/>
      <c r="GU14" s="129"/>
      <c r="GV14" s="129"/>
      <c r="GW14" s="129"/>
      <c r="GX14" s="129"/>
      <c r="GY14" s="129"/>
      <c r="GZ14" s="129"/>
      <c r="HA14" s="129"/>
      <c r="HB14" s="129"/>
      <c r="HC14" s="129"/>
      <c r="HD14" s="129"/>
      <c r="HE14" s="129"/>
      <c r="HF14" s="129"/>
      <c r="HG14" s="129"/>
      <c r="HH14" s="129"/>
      <c r="HI14" s="129"/>
      <c r="HJ14" s="129"/>
      <c r="HK14" s="129"/>
      <c r="HL14" s="129"/>
      <c r="HM14" s="129"/>
      <c r="HN14" s="129"/>
      <c r="HO14" s="129"/>
      <c r="HP14" s="129"/>
      <c r="HQ14" s="129"/>
      <c r="HR14" s="129"/>
      <c r="HS14" s="129"/>
      <c r="HT14" s="129"/>
      <c r="HU14" s="129"/>
      <c r="HV14" s="129"/>
      <c r="HW14" s="129"/>
      <c r="HX14" s="129"/>
      <c r="HY14" s="129"/>
      <c r="HZ14" s="129"/>
      <c r="IA14" s="129"/>
      <c r="IB14" s="129"/>
      <c r="IC14" s="129"/>
      <c r="ID14" s="129"/>
      <c r="IE14" s="129"/>
      <c r="IF14" s="129"/>
      <c r="IG14" s="129"/>
      <c r="IH14" s="129"/>
      <c r="II14" s="129"/>
      <c r="IJ14" s="129"/>
      <c r="IK14" s="129"/>
      <c r="IL14" s="129"/>
      <c r="IM14" s="129"/>
      <c r="IN14" s="129"/>
      <c r="IO14" s="129"/>
      <c r="IP14" s="129"/>
      <c r="IQ14" s="129"/>
      <c r="IR14" s="129"/>
      <c r="IS14" s="129"/>
      <c r="IT14" s="129"/>
      <c r="IU14" s="129"/>
      <c r="IV14" s="129"/>
      <c r="IW14" s="129"/>
    </row>
    <row r="15" spans="1:257" ht="13.5" customHeight="1">
      <c r="A15" s="78"/>
      <c r="B15" s="161" t="s">
        <v>35</v>
      </c>
      <c r="C15" s="161" t="s">
        <v>379</v>
      </c>
      <c r="D15" s="84">
        <v>170</v>
      </c>
      <c r="E15" s="84">
        <v>81</v>
      </c>
      <c r="F15" s="84">
        <v>89</v>
      </c>
      <c r="G15" s="125">
        <v>87.647058823529406</v>
      </c>
      <c r="H15" s="125">
        <v>81.481481481481495</v>
      </c>
      <c r="I15" s="125">
        <v>93.258426966292106</v>
      </c>
      <c r="J15" s="93"/>
    </row>
    <row r="16" spans="1:257" ht="13.5" customHeight="1">
      <c r="A16" s="78"/>
      <c r="B16" s="161" t="s">
        <v>36</v>
      </c>
      <c r="C16" s="161" t="s">
        <v>380</v>
      </c>
      <c r="D16" s="84">
        <v>658</v>
      </c>
      <c r="E16" s="84">
        <v>161</v>
      </c>
      <c r="F16" s="84">
        <v>497</v>
      </c>
      <c r="G16" s="125">
        <v>96.504559270516694</v>
      </c>
      <c r="H16" s="125">
        <v>98.136645962732899</v>
      </c>
      <c r="I16" s="125">
        <v>95.975855130784694</v>
      </c>
      <c r="J16" s="93"/>
    </row>
    <row r="17" spans="1:257" s="130" customFormat="1" ht="13.5" customHeight="1">
      <c r="A17" s="126" t="s">
        <v>39</v>
      </c>
      <c r="B17" s="126" t="s">
        <v>2</v>
      </c>
      <c r="C17" s="126" t="s">
        <v>2</v>
      </c>
      <c r="D17" s="82">
        <v>260</v>
      </c>
      <c r="E17" s="82">
        <v>141</v>
      </c>
      <c r="F17" s="82">
        <v>119</v>
      </c>
      <c r="G17" s="127">
        <v>82.692307692307693</v>
      </c>
      <c r="H17" s="127">
        <v>78.723404255319195</v>
      </c>
      <c r="I17" s="127">
        <v>87.394957983193294</v>
      </c>
      <c r="J17" s="128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  <c r="AV17" s="129"/>
      <c r="AW17" s="129"/>
      <c r="AX17" s="129"/>
      <c r="AY17" s="129"/>
      <c r="AZ17" s="129"/>
      <c r="BA17" s="129"/>
      <c r="BB17" s="129"/>
      <c r="BC17" s="129"/>
      <c r="BD17" s="129"/>
      <c r="BE17" s="129"/>
      <c r="BF17" s="129"/>
      <c r="BG17" s="129"/>
      <c r="BH17" s="129"/>
      <c r="BI17" s="129"/>
      <c r="BJ17" s="129"/>
      <c r="BK17" s="129"/>
      <c r="BL17" s="129"/>
      <c r="BM17" s="129"/>
      <c r="BN17" s="129"/>
      <c r="BO17" s="129"/>
      <c r="BP17" s="129"/>
      <c r="BQ17" s="129"/>
      <c r="BR17" s="129"/>
      <c r="BS17" s="129"/>
      <c r="BT17" s="129"/>
      <c r="BU17" s="129"/>
      <c r="BV17" s="129"/>
      <c r="BW17" s="129"/>
      <c r="BX17" s="129"/>
      <c r="BY17" s="129"/>
      <c r="BZ17" s="129"/>
      <c r="CA17" s="129"/>
      <c r="CB17" s="129"/>
      <c r="CC17" s="129"/>
      <c r="CD17" s="129"/>
      <c r="CE17" s="129"/>
      <c r="CF17" s="129"/>
      <c r="CG17" s="129"/>
      <c r="CH17" s="129"/>
      <c r="CI17" s="129"/>
      <c r="CJ17" s="129"/>
      <c r="CK17" s="129"/>
      <c r="CL17" s="129"/>
      <c r="CM17" s="129"/>
      <c r="CN17" s="129"/>
      <c r="CO17" s="129"/>
      <c r="CP17" s="129"/>
      <c r="CQ17" s="129"/>
      <c r="CR17" s="129"/>
      <c r="CS17" s="129"/>
      <c r="CT17" s="129"/>
      <c r="CU17" s="129"/>
      <c r="CV17" s="129"/>
      <c r="CW17" s="129"/>
      <c r="CX17" s="129"/>
      <c r="CY17" s="129"/>
      <c r="CZ17" s="129"/>
      <c r="DA17" s="129"/>
      <c r="DB17" s="129"/>
      <c r="DC17" s="129"/>
      <c r="DD17" s="129"/>
      <c r="DE17" s="129"/>
      <c r="DF17" s="129"/>
      <c r="DG17" s="129"/>
      <c r="DH17" s="129"/>
      <c r="DI17" s="129"/>
      <c r="DJ17" s="129"/>
      <c r="DK17" s="129"/>
      <c r="DL17" s="129"/>
      <c r="DM17" s="129"/>
      <c r="DN17" s="129"/>
      <c r="DO17" s="129"/>
      <c r="DP17" s="129"/>
      <c r="DQ17" s="129"/>
      <c r="DR17" s="129"/>
      <c r="DS17" s="129"/>
      <c r="DT17" s="129"/>
      <c r="DU17" s="129"/>
      <c r="DV17" s="129"/>
      <c r="DW17" s="129"/>
      <c r="DX17" s="129"/>
      <c r="DY17" s="129"/>
      <c r="DZ17" s="129"/>
      <c r="EA17" s="129"/>
      <c r="EB17" s="129"/>
      <c r="EC17" s="129"/>
      <c r="ED17" s="129"/>
      <c r="EE17" s="129"/>
      <c r="EF17" s="129"/>
      <c r="EG17" s="129"/>
      <c r="EH17" s="129"/>
      <c r="EI17" s="129"/>
      <c r="EJ17" s="129"/>
      <c r="EK17" s="129"/>
      <c r="EL17" s="129"/>
      <c r="EM17" s="129"/>
      <c r="EN17" s="129"/>
      <c r="EO17" s="129"/>
      <c r="EP17" s="129"/>
      <c r="EQ17" s="129"/>
      <c r="ER17" s="129"/>
      <c r="ES17" s="129"/>
      <c r="ET17" s="129"/>
      <c r="EU17" s="129"/>
      <c r="EV17" s="129"/>
      <c r="EW17" s="129"/>
      <c r="EX17" s="129"/>
      <c r="EY17" s="129"/>
      <c r="EZ17" s="129"/>
      <c r="FA17" s="129"/>
      <c r="FB17" s="129"/>
      <c r="FC17" s="129"/>
      <c r="FD17" s="129"/>
      <c r="FE17" s="129"/>
      <c r="FF17" s="129"/>
      <c r="FG17" s="129"/>
      <c r="FH17" s="129"/>
      <c r="FI17" s="129"/>
      <c r="FJ17" s="129"/>
      <c r="FK17" s="129"/>
      <c r="FL17" s="129"/>
      <c r="FM17" s="129"/>
      <c r="FN17" s="129"/>
      <c r="FO17" s="129"/>
      <c r="FP17" s="129"/>
      <c r="FQ17" s="129"/>
      <c r="FR17" s="129"/>
      <c r="FS17" s="129"/>
      <c r="FT17" s="129"/>
      <c r="FU17" s="129"/>
      <c r="FV17" s="129"/>
      <c r="FW17" s="129"/>
      <c r="FX17" s="129"/>
      <c r="FY17" s="129"/>
      <c r="FZ17" s="129"/>
      <c r="GA17" s="129"/>
      <c r="GB17" s="129"/>
      <c r="GC17" s="129"/>
      <c r="GD17" s="129"/>
      <c r="GE17" s="129"/>
      <c r="GF17" s="129"/>
      <c r="GG17" s="129"/>
      <c r="GH17" s="129"/>
      <c r="GI17" s="129"/>
      <c r="GJ17" s="129"/>
      <c r="GK17" s="129"/>
      <c r="GL17" s="129"/>
      <c r="GM17" s="129"/>
      <c r="GN17" s="129"/>
      <c r="GO17" s="129"/>
      <c r="GP17" s="129"/>
      <c r="GQ17" s="129"/>
      <c r="GR17" s="129"/>
      <c r="GS17" s="129"/>
      <c r="GT17" s="129"/>
      <c r="GU17" s="129"/>
      <c r="GV17" s="129"/>
      <c r="GW17" s="129"/>
      <c r="GX17" s="129"/>
      <c r="GY17" s="129"/>
      <c r="GZ17" s="129"/>
      <c r="HA17" s="129"/>
      <c r="HB17" s="129"/>
      <c r="HC17" s="129"/>
      <c r="HD17" s="129"/>
      <c r="HE17" s="129"/>
      <c r="HF17" s="129"/>
      <c r="HG17" s="129"/>
      <c r="HH17" s="129"/>
      <c r="HI17" s="129"/>
      <c r="HJ17" s="129"/>
      <c r="HK17" s="129"/>
      <c r="HL17" s="129"/>
      <c r="HM17" s="129"/>
      <c r="HN17" s="129"/>
      <c r="HO17" s="129"/>
      <c r="HP17" s="129"/>
      <c r="HQ17" s="129"/>
      <c r="HR17" s="129"/>
      <c r="HS17" s="129"/>
      <c r="HT17" s="129"/>
      <c r="HU17" s="129"/>
      <c r="HV17" s="129"/>
      <c r="HW17" s="129"/>
      <c r="HX17" s="129"/>
      <c r="HY17" s="129"/>
      <c r="HZ17" s="129"/>
      <c r="IA17" s="129"/>
      <c r="IB17" s="129"/>
      <c r="IC17" s="129"/>
      <c r="ID17" s="129"/>
      <c r="IE17" s="129"/>
      <c r="IF17" s="129"/>
      <c r="IG17" s="129"/>
      <c r="IH17" s="129"/>
      <c r="II17" s="129"/>
      <c r="IJ17" s="129"/>
      <c r="IK17" s="129"/>
      <c r="IL17" s="129"/>
      <c r="IM17" s="129"/>
      <c r="IN17" s="129"/>
      <c r="IO17" s="129"/>
      <c r="IP17" s="129"/>
      <c r="IQ17" s="129"/>
      <c r="IR17" s="129"/>
      <c r="IS17" s="129"/>
      <c r="IT17" s="129"/>
      <c r="IU17" s="129"/>
      <c r="IV17" s="129"/>
      <c r="IW17" s="129"/>
    </row>
    <row r="18" spans="1:257" ht="13.5" customHeight="1">
      <c r="A18" s="78"/>
      <c r="B18" s="161" t="s">
        <v>35</v>
      </c>
      <c r="C18" s="161" t="s">
        <v>379</v>
      </c>
      <c r="D18" s="84">
        <v>94</v>
      </c>
      <c r="E18" s="84">
        <v>63</v>
      </c>
      <c r="F18" s="84">
        <v>31</v>
      </c>
      <c r="G18" s="125">
        <v>72.340425531914903</v>
      </c>
      <c r="H18" s="125">
        <v>74.603174603174594</v>
      </c>
      <c r="I18" s="125">
        <v>67.741935483871003</v>
      </c>
      <c r="J18" s="93"/>
    </row>
    <row r="19" spans="1:257" ht="13.5" customHeight="1">
      <c r="A19" s="78"/>
      <c r="B19" s="161" t="s">
        <v>36</v>
      </c>
      <c r="C19" s="161" t="s">
        <v>380</v>
      </c>
      <c r="D19" s="84">
        <v>166</v>
      </c>
      <c r="E19" s="84">
        <v>78</v>
      </c>
      <c r="F19" s="84">
        <v>88</v>
      </c>
      <c r="G19" s="125">
        <v>88.554216867469904</v>
      </c>
      <c r="H19" s="125">
        <v>82.051282051282101</v>
      </c>
      <c r="I19" s="125">
        <v>94.318181818181799</v>
      </c>
      <c r="J19" s="93"/>
    </row>
    <row r="20" spans="1:257" ht="13.7" customHeight="1">
      <c r="A20" s="67" t="s">
        <v>321</v>
      </c>
      <c r="B20" s="97"/>
      <c r="C20" s="97"/>
      <c r="D20" s="97"/>
      <c r="E20" s="97"/>
      <c r="F20" s="97"/>
      <c r="G20" s="97"/>
      <c r="H20" s="97"/>
      <c r="I20" s="97"/>
      <c r="J20" s="93"/>
    </row>
    <row r="21" spans="1:257" ht="13.5" customHeight="1">
      <c r="A21" s="85" t="s">
        <v>385</v>
      </c>
      <c r="B21" s="93"/>
      <c r="C21" s="93"/>
      <c r="D21" s="93"/>
      <c r="E21" s="93"/>
      <c r="F21" s="93"/>
      <c r="G21" s="93"/>
      <c r="H21" s="93"/>
      <c r="I21" s="93"/>
      <c r="J21" s="93"/>
    </row>
  </sheetData>
  <mergeCells count="4">
    <mergeCell ref="D4:F4"/>
    <mergeCell ref="G4:I4"/>
    <mergeCell ref="D5:F5"/>
    <mergeCell ref="G5:I5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92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60.7109375" style="9" customWidth="1"/>
    <col min="2" max="2" width="64.28515625" style="9" customWidth="1"/>
    <col min="3" max="10" width="11.42578125" style="9" customWidth="1"/>
    <col min="11" max="257" width="10.85546875" style="9" customWidth="1"/>
    <col min="258" max="16384" width="10.85546875" style="8"/>
  </cols>
  <sheetData>
    <row r="1" spans="1:257" ht="13.5" customHeight="1">
      <c r="A1" s="2" t="s">
        <v>796</v>
      </c>
      <c r="B1" s="2"/>
      <c r="C1" s="68"/>
      <c r="D1" s="68"/>
      <c r="E1" s="68"/>
      <c r="F1" s="68"/>
      <c r="G1" s="58"/>
      <c r="H1" s="58"/>
      <c r="I1" s="8"/>
      <c r="J1" s="8"/>
    </row>
    <row r="2" spans="1:257" ht="13.5" customHeight="1">
      <c r="A2" s="4" t="s">
        <v>797</v>
      </c>
      <c r="B2" s="4"/>
      <c r="C2" s="68"/>
      <c r="D2" s="68"/>
      <c r="E2" s="68"/>
      <c r="F2" s="68"/>
      <c r="G2" s="58"/>
      <c r="H2" s="58"/>
      <c r="I2" s="8"/>
      <c r="J2" s="8"/>
    </row>
    <row r="3" spans="1:257" ht="13.7" customHeight="1">
      <c r="A3" s="68"/>
      <c r="B3" s="68"/>
      <c r="C3" s="68"/>
      <c r="D3" s="68"/>
      <c r="E3" s="68"/>
      <c r="F3" s="68"/>
      <c r="G3" s="58"/>
      <c r="H3" s="58"/>
      <c r="I3" s="8"/>
      <c r="J3" s="8"/>
    </row>
    <row r="4" spans="1:257" ht="19.5" customHeight="1">
      <c r="A4" s="61"/>
      <c r="B4" s="180"/>
      <c r="C4" s="179" t="s">
        <v>2</v>
      </c>
      <c r="D4" s="179" t="s">
        <v>3</v>
      </c>
      <c r="E4" s="179" t="s">
        <v>5</v>
      </c>
      <c r="F4" s="178" t="s">
        <v>40</v>
      </c>
      <c r="G4" s="58"/>
      <c r="IU4" s="8"/>
      <c r="IV4" s="8"/>
      <c r="IW4" s="8"/>
    </row>
    <row r="5" spans="1:257" ht="19.5" customHeight="1">
      <c r="A5" s="180"/>
      <c r="B5" s="180"/>
      <c r="C5" s="179" t="s">
        <v>2</v>
      </c>
      <c r="D5" s="179" t="s">
        <v>375</v>
      </c>
      <c r="E5" s="179" t="s">
        <v>374</v>
      </c>
      <c r="F5" s="178" t="s">
        <v>378</v>
      </c>
      <c r="G5" s="58"/>
      <c r="IU5" s="8"/>
      <c r="IV5" s="8"/>
      <c r="IW5" s="8"/>
    </row>
    <row r="6" spans="1:257" ht="13.7" customHeight="1">
      <c r="A6" s="41" t="s">
        <v>2</v>
      </c>
      <c r="B6" s="41" t="s">
        <v>2</v>
      </c>
      <c r="C6" s="98">
        <v>39563</v>
      </c>
      <c r="D6" s="98">
        <v>14629</v>
      </c>
      <c r="E6" s="98">
        <v>24934</v>
      </c>
      <c r="F6" s="212">
        <f t="shared" ref="F6:F69" si="0">E6/C6</f>
        <v>0.63023532088062073</v>
      </c>
      <c r="G6" s="99"/>
      <c r="IU6" s="8"/>
      <c r="IV6" s="8"/>
      <c r="IW6" s="8"/>
    </row>
    <row r="7" spans="1:257" s="15" customFormat="1" ht="13.7" customHeight="1">
      <c r="A7" s="2" t="s">
        <v>142</v>
      </c>
      <c r="B7" s="2" t="s">
        <v>389</v>
      </c>
      <c r="C7" s="89">
        <v>3522</v>
      </c>
      <c r="D7" s="89">
        <v>871</v>
      </c>
      <c r="E7" s="89">
        <v>2651</v>
      </c>
      <c r="F7" s="212">
        <f t="shared" si="0"/>
        <v>0.75269733106189662</v>
      </c>
      <c r="G7" s="100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  <c r="FF7" s="64"/>
      <c r="FG7" s="64"/>
      <c r="FH7" s="64"/>
      <c r="FI7" s="64"/>
      <c r="FJ7" s="64"/>
      <c r="FK7" s="64"/>
      <c r="FL7" s="64"/>
      <c r="FM7" s="64"/>
      <c r="FN7" s="64"/>
      <c r="FO7" s="64"/>
      <c r="FP7" s="64"/>
      <c r="FQ7" s="64"/>
      <c r="FR7" s="64"/>
      <c r="FS7" s="64"/>
      <c r="FT7" s="64"/>
      <c r="FU7" s="64"/>
      <c r="FV7" s="64"/>
      <c r="FW7" s="64"/>
      <c r="FX7" s="64"/>
      <c r="FY7" s="64"/>
      <c r="FZ7" s="64"/>
      <c r="GA7" s="64"/>
      <c r="GB7" s="64"/>
      <c r="GC7" s="64"/>
      <c r="GD7" s="64"/>
      <c r="GE7" s="64"/>
      <c r="GF7" s="64"/>
      <c r="GG7" s="64"/>
      <c r="GH7" s="64"/>
      <c r="GI7" s="64"/>
      <c r="GJ7" s="64"/>
      <c r="GK7" s="64"/>
      <c r="GL7" s="64"/>
      <c r="GM7" s="64"/>
      <c r="GN7" s="64"/>
      <c r="GO7" s="64"/>
      <c r="GP7" s="64"/>
      <c r="GQ7" s="64"/>
      <c r="GR7" s="64"/>
      <c r="GS7" s="64"/>
      <c r="GT7" s="64"/>
      <c r="GU7" s="64"/>
      <c r="GV7" s="64"/>
      <c r="GW7" s="64"/>
      <c r="GX7" s="64"/>
      <c r="GY7" s="64"/>
      <c r="GZ7" s="64"/>
      <c r="HA7" s="64"/>
      <c r="HB7" s="64"/>
      <c r="HC7" s="64"/>
      <c r="HD7" s="64"/>
      <c r="HE7" s="64"/>
      <c r="HF7" s="64"/>
      <c r="HG7" s="64"/>
      <c r="HH7" s="64"/>
      <c r="HI7" s="64"/>
      <c r="HJ7" s="64"/>
      <c r="HK7" s="64"/>
      <c r="HL7" s="64"/>
      <c r="HM7" s="64"/>
      <c r="HN7" s="64"/>
      <c r="HO7" s="64"/>
      <c r="HP7" s="64"/>
      <c r="HQ7" s="64"/>
      <c r="HR7" s="64"/>
      <c r="HS7" s="64"/>
      <c r="HT7" s="64"/>
      <c r="HU7" s="64"/>
      <c r="HV7" s="64"/>
      <c r="HW7" s="64"/>
      <c r="HX7" s="64"/>
      <c r="HY7" s="64"/>
      <c r="HZ7" s="64"/>
      <c r="IA7" s="64"/>
      <c r="IB7" s="64"/>
      <c r="IC7" s="64"/>
      <c r="ID7" s="64"/>
      <c r="IE7" s="64"/>
      <c r="IF7" s="64"/>
      <c r="IG7" s="64"/>
      <c r="IH7" s="64"/>
      <c r="II7" s="64"/>
      <c r="IJ7" s="64"/>
      <c r="IK7" s="64"/>
      <c r="IL7" s="64"/>
      <c r="IM7" s="64"/>
      <c r="IN7" s="64"/>
      <c r="IO7" s="64"/>
      <c r="IP7" s="64"/>
      <c r="IQ7" s="64"/>
      <c r="IR7" s="64"/>
      <c r="IS7" s="64"/>
      <c r="IT7" s="64"/>
    </row>
    <row r="8" spans="1:257" ht="13.7" customHeight="1">
      <c r="A8" s="158" t="s">
        <v>143</v>
      </c>
      <c r="B8" s="158" t="s">
        <v>390</v>
      </c>
      <c r="C8" s="90">
        <v>378</v>
      </c>
      <c r="D8" s="90">
        <v>127</v>
      </c>
      <c r="E8" s="90">
        <v>251</v>
      </c>
      <c r="F8" s="213">
        <f t="shared" si="0"/>
        <v>0.66402116402116407</v>
      </c>
      <c r="G8" s="58"/>
      <c r="IU8" s="8"/>
      <c r="IV8" s="8"/>
      <c r="IW8" s="8"/>
    </row>
    <row r="9" spans="1:257" ht="13.7" customHeight="1">
      <c r="A9" s="158" t="s">
        <v>144</v>
      </c>
      <c r="B9" s="158" t="s">
        <v>391</v>
      </c>
      <c r="C9" s="90">
        <v>819</v>
      </c>
      <c r="D9" s="90">
        <v>184</v>
      </c>
      <c r="E9" s="90">
        <v>635</v>
      </c>
      <c r="F9" s="213">
        <f t="shared" si="0"/>
        <v>0.77533577533577536</v>
      </c>
      <c r="G9" s="58"/>
      <c r="IU9" s="8"/>
      <c r="IV9" s="8"/>
      <c r="IW9" s="8"/>
    </row>
    <row r="10" spans="1:257" ht="13.7" customHeight="1">
      <c r="A10" s="158" t="s">
        <v>145</v>
      </c>
      <c r="B10" s="158" t="s">
        <v>392</v>
      </c>
      <c r="C10" s="90">
        <v>560</v>
      </c>
      <c r="D10" s="90">
        <v>114</v>
      </c>
      <c r="E10" s="90">
        <v>446</v>
      </c>
      <c r="F10" s="213">
        <f t="shared" si="0"/>
        <v>0.79642857142857137</v>
      </c>
      <c r="G10" s="58"/>
      <c r="IU10" s="8"/>
      <c r="IV10" s="8"/>
      <c r="IW10" s="8"/>
    </row>
    <row r="11" spans="1:257" ht="13.7" customHeight="1">
      <c r="A11" s="158" t="s">
        <v>146</v>
      </c>
      <c r="B11" s="158" t="s">
        <v>393</v>
      </c>
      <c r="C11" s="90">
        <v>228</v>
      </c>
      <c r="D11" s="90">
        <v>66</v>
      </c>
      <c r="E11" s="90">
        <v>162</v>
      </c>
      <c r="F11" s="213">
        <f t="shared" si="0"/>
        <v>0.71052631578947367</v>
      </c>
      <c r="G11" s="58"/>
      <c r="IU11" s="8"/>
      <c r="IV11" s="8"/>
      <c r="IW11" s="8"/>
    </row>
    <row r="12" spans="1:257" ht="13.7" customHeight="1">
      <c r="A12" s="158" t="s">
        <v>147</v>
      </c>
      <c r="B12" s="158" t="s">
        <v>394</v>
      </c>
      <c r="C12" s="90">
        <v>156</v>
      </c>
      <c r="D12" s="90">
        <v>48</v>
      </c>
      <c r="E12" s="90">
        <v>108</v>
      </c>
      <c r="F12" s="213">
        <f t="shared" si="0"/>
        <v>0.69230769230769229</v>
      </c>
      <c r="G12" s="58"/>
      <c r="IU12" s="8"/>
      <c r="IV12" s="8"/>
      <c r="IW12" s="8"/>
    </row>
    <row r="13" spans="1:257" ht="13.7" customHeight="1">
      <c r="A13" s="158" t="s">
        <v>148</v>
      </c>
      <c r="B13" s="158" t="s">
        <v>395</v>
      </c>
      <c r="C13" s="90">
        <v>523</v>
      </c>
      <c r="D13" s="90">
        <v>103</v>
      </c>
      <c r="E13" s="90">
        <v>420</v>
      </c>
      <c r="F13" s="213">
        <f t="shared" si="0"/>
        <v>0.80305927342256211</v>
      </c>
      <c r="G13" s="58"/>
      <c r="IU13" s="8"/>
      <c r="IV13" s="8"/>
      <c r="IW13" s="8"/>
    </row>
    <row r="14" spans="1:257" ht="13.7" customHeight="1">
      <c r="A14" s="158" t="s">
        <v>149</v>
      </c>
      <c r="B14" s="158" t="s">
        <v>396</v>
      </c>
      <c r="C14" s="90">
        <v>363</v>
      </c>
      <c r="D14" s="90">
        <v>126</v>
      </c>
      <c r="E14" s="90">
        <v>237</v>
      </c>
      <c r="F14" s="213">
        <f t="shared" si="0"/>
        <v>0.65289256198347112</v>
      </c>
      <c r="G14" s="58"/>
      <c r="IU14" s="8"/>
      <c r="IV14" s="8"/>
      <c r="IW14" s="8"/>
    </row>
    <row r="15" spans="1:257" ht="13.7" customHeight="1">
      <c r="A15" s="158" t="s">
        <v>281</v>
      </c>
      <c r="B15" s="158" t="s">
        <v>397</v>
      </c>
      <c r="C15" s="90">
        <v>495</v>
      </c>
      <c r="D15" s="90">
        <v>103</v>
      </c>
      <c r="E15" s="90">
        <v>392</v>
      </c>
      <c r="F15" s="213">
        <f t="shared" si="0"/>
        <v>0.79191919191919191</v>
      </c>
      <c r="G15" s="58"/>
      <c r="IU15" s="8"/>
      <c r="IV15" s="8"/>
      <c r="IW15" s="8"/>
    </row>
    <row r="16" spans="1:257" s="15" customFormat="1" ht="13.7" customHeight="1">
      <c r="A16" s="2" t="s">
        <v>282</v>
      </c>
      <c r="B16" s="2" t="s">
        <v>398</v>
      </c>
      <c r="C16" s="89">
        <v>2055</v>
      </c>
      <c r="D16" s="89">
        <v>1097</v>
      </c>
      <c r="E16" s="89">
        <v>958</v>
      </c>
      <c r="F16" s="212">
        <f t="shared" si="0"/>
        <v>0.46618004866180046</v>
      </c>
      <c r="G16" s="100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4"/>
      <c r="DL16" s="64"/>
      <c r="DM16" s="64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/>
      <c r="EA16" s="64"/>
      <c r="EB16" s="64"/>
      <c r="EC16" s="64"/>
      <c r="ED16" s="64"/>
      <c r="EE16" s="64"/>
      <c r="EF16" s="64"/>
      <c r="EG16" s="64"/>
      <c r="EH16" s="64"/>
      <c r="EI16" s="64"/>
      <c r="EJ16" s="64"/>
      <c r="EK16" s="64"/>
      <c r="EL16" s="64"/>
      <c r="EM16" s="64"/>
      <c r="EN16" s="64"/>
      <c r="EO16" s="64"/>
      <c r="EP16" s="64"/>
      <c r="EQ16" s="64"/>
      <c r="ER16" s="64"/>
      <c r="ES16" s="64"/>
      <c r="ET16" s="64"/>
      <c r="EU16" s="64"/>
      <c r="EV16" s="64"/>
      <c r="EW16" s="64"/>
      <c r="EX16" s="64"/>
      <c r="EY16" s="64"/>
      <c r="EZ16" s="64"/>
      <c r="FA16" s="64"/>
      <c r="FB16" s="64"/>
      <c r="FC16" s="64"/>
      <c r="FD16" s="64"/>
      <c r="FE16" s="64"/>
      <c r="FF16" s="64"/>
      <c r="FG16" s="64"/>
      <c r="FH16" s="64"/>
      <c r="FI16" s="64"/>
      <c r="FJ16" s="64"/>
      <c r="FK16" s="64"/>
      <c r="FL16" s="64"/>
      <c r="FM16" s="64"/>
      <c r="FN16" s="64"/>
      <c r="FO16" s="64"/>
      <c r="FP16" s="64"/>
      <c r="FQ16" s="64"/>
      <c r="FR16" s="64"/>
      <c r="FS16" s="64"/>
      <c r="FT16" s="64"/>
      <c r="FU16" s="64"/>
      <c r="FV16" s="64"/>
      <c r="FW16" s="64"/>
      <c r="FX16" s="64"/>
      <c r="FY16" s="64"/>
      <c r="FZ16" s="64"/>
      <c r="GA16" s="64"/>
      <c r="GB16" s="64"/>
      <c r="GC16" s="64"/>
      <c r="GD16" s="64"/>
      <c r="GE16" s="64"/>
      <c r="GF16" s="64"/>
      <c r="GG16" s="64"/>
      <c r="GH16" s="64"/>
      <c r="GI16" s="64"/>
      <c r="GJ16" s="64"/>
      <c r="GK16" s="64"/>
      <c r="GL16" s="64"/>
      <c r="GM16" s="64"/>
      <c r="GN16" s="64"/>
      <c r="GO16" s="64"/>
      <c r="GP16" s="64"/>
      <c r="GQ16" s="64"/>
      <c r="GR16" s="64"/>
      <c r="GS16" s="64"/>
      <c r="GT16" s="64"/>
      <c r="GU16" s="64"/>
      <c r="GV16" s="64"/>
      <c r="GW16" s="64"/>
      <c r="GX16" s="64"/>
      <c r="GY16" s="64"/>
      <c r="GZ16" s="64"/>
      <c r="HA16" s="64"/>
      <c r="HB16" s="64"/>
      <c r="HC16" s="64"/>
      <c r="HD16" s="64"/>
      <c r="HE16" s="64"/>
      <c r="HF16" s="64"/>
      <c r="HG16" s="64"/>
      <c r="HH16" s="64"/>
      <c r="HI16" s="64"/>
      <c r="HJ16" s="64"/>
      <c r="HK16" s="64"/>
      <c r="HL16" s="64"/>
      <c r="HM16" s="64"/>
      <c r="HN16" s="64"/>
      <c r="HO16" s="64"/>
      <c r="HP16" s="64"/>
      <c r="HQ16" s="64"/>
      <c r="HR16" s="64"/>
      <c r="HS16" s="64"/>
      <c r="HT16" s="64"/>
      <c r="HU16" s="64"/>
      <c r="HV16" s="64"/>
      <c r="HW16" s="64"/>
      <c r="HX16" s="64"/>
      <c r="HY16" s="64"/>
      <c r="HZ16" s="64"/>
      <c r="IA16" s="64"/>
      <c r="IB16" s="64"/>
      <c r="IC16" s="64"/>
      <c r="ID16" s="64"/>
      <c r="IE16" s="64"/>
      <c r="IF16" s="64"/>
      <c r="IG16" s="64"/>
      <c r="IH16" s="64"/>
      <c r="II16" s="64"/>
      <c r="IJ16" s="64"/>
      <c r="IK16" s="64"/>
      <c r="IL16" s="64"/>
      <c r="IM16" s="64"/>
      <c r="IN16" s="64"/>
      <c r="IO16" s="64"/>
      <c r="IP16" s="64"/>
      <c r="IQ16" s="64"/>
      <c r="IR16" s="64"/>
      <c r="IS16" s="64"/>
      <c r="IT16" s="64"/>
    </row>
    <row r="17" spans="1:257" ht="13.7" customHeight="1">
      <c r="A17" s="158" t="s">
        <v>150</v>
      </c>
      <c r="B17" s="158" t="s">
        <v>399</v>
      </c>
      <c r="C17" s="90">
        <v>306</v>
      </c>
      <c r="D17" s="90">
        <v>207</v>
      </c>
      <c r="E17" s="90">
        <v>99</v>
      </c>
      <c r="F17" s="213">
        <f t="shared" si="0"/>
        <v>0.3235294117647059</v>
      </c>
      <c r="G17" s="58"/>
      <c r="IU17" s="8"/>
      <c r="IV17" s="8"/>
      <c r="IW17" s="8"/>
    </row>
    <row r="18" spans="1:257" ht="13.7" customHeight="1">
      <c r="A18" s="158" t="s">
        <v>151</v>
      </c>
      <c r="B18" s="158" t="s">
        <v>400</v>
      </c>
      <c r="C18" s="90">
        <v>948</v>
      </c>
      <c r="D18" s="90">
        <v>646</v>
      </c>
      <c r="E18" s="90">
        <v>302</v>
      </c>
      <c r="F18" s="213">
        <f t="shared" si="0"/>
        <v>0.31856540084388185</v>
      </c>
      <c r="G18" s="58"/>
      <c r="H18" s="58"/>
      <c r="I18" s="8"/>
      <c r="J18" s="8"/>
    </row>
    <row r="19" spans="1:257" ht="13.7" customHeight="1">
      <c r="A19" s="158" t="s">
        <v>152</v>
      </c>
      <c r="B19" s="158" t="s">
        <v>401</v>
      </c>
      <c r="C19" s="90">
        <v>680</v>
      </c>
      <c r="D19" s="90">
        <v>195</v>
      </c>
      <c r="E19" s="90">
        <v>485</v>
      </c>
      <c r="F19" s="213">
        <f t="shared" si="0"/>
        <v>0.71323529411764708</v>
      </c>
      <c r="G19" s="58"/>
      <c r="H19" s="58"/>
      <c r="I19" s="8"/>
      <c r="J19" s="8"/>
    </row>
    <row r="20" spans="1:257" ht="13.7" customHeight="1">
      <c r="A20" s="158" t="s">
        <v>153</v>
      </c>
      <c r="B20" s="158" t="s">
        <v>402</v>
      </c>
      <c r="C20" s="90">
        <v>115</v>
      </c>
      <c r="D20" s="90">
        <v>46</v>
      </c>
      <c r="E20" s="90">
        <v>69</v>
      </c>
      <c r="F20" s="213">
        <f t="shared" si="0"/>
        <v>0.6</v>
      </c>
      <c r="G20" s="58"/>
      <c r="H20" s="58"/>
      <c r="I20" s="8"/>
      <c r="J20" s="8"/>
    </row>
    <row r="21" spans="1:257" s="133" customFormat="1" ht="13.7" customHeight="1">
      <c r="A21" s="158" t="s">
        <v>283</v>
      </c>
      <c r="B21" s="158" t="s">
        <v>403</v>
      </c>
      <c r="C21" s="90">
        <v>6</v>
      </c>
      <c r="D21" s="90">
        <v>3</v>
      </c>
      <c r="E21" s="90">
        <v>3</v>
      </c>
      <c r="F21" s="213">
        <f t="shared" si="0"/>
        <v>0.5</v>
      </c>
      <c r="G21" s="138"/>
      <c r="H21" s="138"/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1"/>
      <c r="BA21" s="131"/>
      <c r="BB21" s="131"/>
      <c r="BC21" s="131"/>
      <c r="BD21" s="131"/>
      <c r="BE21" s="131"/>
      <c r="BF21" s="131"/>
      <c r="BG21" s="131"/>
      <c r="BH21" s="131"/>
      <c r="BI21" s="131"/>
      <c r="BJ21" s="131"/>
      <c r="BK21" s="131"/>
      <c r="BL21" s="131"/>
      <c r="BM21" s="131"/>
      <c r="BN21" s="131"/>
      <c r="BO21" s="131"/>
      <c r="BP21" s="131"/>
      <c r="BQ21" s="131"/>
      <c r="BR21" s="131"/>
      <c r="BS21" s="131"/>
      <c r="BT21" s="131"/>
      <c r="BU21" s="131"/>
      <c r="BV21" s="131"/>
      <c r="BW21" s="131"/>
      <c r="BX21" s="131"/>
      <c r="BY21" s="131"/>
      <c r="BZ21" s="131"/>
      <c r="CA21" s="131"/>
      <c r="CB21" s="131"/>
      <c r="CC21" s="131"/>
      <c r="CD21" s="131"/>
      <c r="CE21" s="131"/>
      <c r="CF21" s="131"/>
      <c r="CG21" s="131"/>
      <c r="CH21" s="131"/>
      <c r="CI21" s="131"/>
      <c r="CJ21" s="131"/>
      <c r="CK21" s="131"/>
      <c r="CL21" s="131"/>
      <c r="CM21" s="131"/>
      <c r="CN21" s="131"/>
      <c r="CO21" s="131"/>
      <c r="CP21" s="131"/>
      <c r="CQ21" s="131"/>
      <c r="CR21" s="131"/>
      <c r="CS21" s="131"/>
      <c r="CT21" s="131"/>
      <c r="CU21" s="131"/>
      <c r="CV21" s="131"/>
      <c r="CW21" s="131"/>
      <c r="CX21" s="131"/>
      <c r="CY21" s="131"/>
      <c r="CZ21" s="131"/>
      <c r="DA21" s="131"/>
      <c r="DB21" s="131"/>
      <c r="DC21" s="131"/>
      <c r="DD21" s="131"/>
      <c r="DE21" s="131"/>
      <c r="DF21" s="131"/>
      <c r="DG21" s="131"/>
      <c r="DH21" s="131"/>
      <c r="DI21" s="131"/>
      <c r="DJ21" s="131"/>
      <c r="DK21" s="131"/>
      <c r="DL21" s="131"/>
      <c r="DM21" s="131"/>
      <c r="DN21" s="131"/>
      <c r="DO21" s="131"/>
      <c r="DP21" s="131"/>
      <c r="DQ21" s="131"/>
      <c r="DR21" s="131"/>
      <c r="DS21" s="131"/>
      <c r="DT21" s="131"/>
      <c r="DU21" s="131"/>
      <c r="DV21" s="131"/>
      <c r="DW21" s="131"/>
      <c r="DX21" s="131"/>
      <c r="DY21" s="131"/>
      <c r="DZ21" s="131"/>
      <c r="EA21" s="131"/>
      <c r="EB21" s="131"/>
      <c r="EC21" s="131"/>
      <c r="ED21" s="131"/>
      <c r="EE21" s="131"/>
      <c r="EF21" s="131"/>
      <c r="EG21" s="131"/>
      <c r="EH21" s="131"/>
      <c r="EI21" s="131"/>
      <c r="EJ21" s="131"/>
      <c r="EK21" s="131"/>
      <c r="EL21" s="131"/>
      <c r="EM21" s="131"/>
      <c r="EN21" s="131"/>
      <c r="EO21" s="131"/>
      <c r="EP21" s="131"/>
      <c r="EQ21" s="131"/>
      <c r="ER21" s="131"/>
      <c r="ES21" s="131"/>
      <c r="ET21" s="131"/>
      <c r="EU21" s="131"/>
      <c r="EV21" s="131"/>
      <c r="EW21" s="131"/>
      <c r="EX21" s="131"/>
      <c r="EY21" s="131"/>
      <c r="EZ21" s="131"/>
      <c r="FA21" s="131"/>
      <c r="FB21" s="131"/>
      <c r="FC21" s="131"/>
      <c r="FD21" s="131"/>
      <c r="FE21" s="131"/>
      <c r="FF21" s="131"/>
      <c r="FG21" s="131"/>
      <c r="FH21" s="131"/>
      <c r="FI21" s="131"/>
      <c r="FJ21" s="131"/>
      <c r="FK21" s="131"/>
      <c r="FL21" s="131"/>
      <c r="FM21" s="131"/>
      <c r="FN21" s="131"/>
      <c r="FO21" s="131"/>
      <c r="FP21" s="131"/>
      <c r="FQ21" s="131"/>
      <c r="FR21" s="131"/>
      <c r="FS21" s="131"/>
      <c r="FT21" s="131"/>
      <c r="FU21" s="131"/>
      <c r="FV21" s="131"/>
      <c r="FW21" s="131"/>
      <c r="FX21" s="131"/>
      <c r="FY21" s="131"/>
      <c r="FZ21" s="131"/>
      <c r="GA21" s="131"/>
      <c r="GB21" s="131"/>
      <c r="GC21" s="131"/>
      <c r="GD21" s="131"/>
      <c r="GE21" s="131"/>
      <c r="GF21" s="131"/>
      <c r="GG21" s="131"/>
      <c r="GH21" s="131"/>
      <c r="GI21" s="131"/>
      <c r="GJ21" s="131"/>
      <c r="GK21" s="131"/>
      <c r="GL21" s="131"/>
      <c r="GM21" s="131"/>
      <c r="GN21" s="131"/>
      <c r="GO21" s="131"/>
      <c r="GP21" s="131"/>
      <c r="GQ21" s="131"/>
      <c r="GR21" s="131"/>
      <c r="GS21" s="131"/>
      <c r="GT21" s="131"/>
      <c r="GU21" s="131"/>
      <c r="GV21" s="131"/>
      <c r="GW21" s="131"/>
      <c r="GX21" s="131"/>
      <c r="GY21" s="131"/>
      <c r="GZ21" s="131"/>
      <c r="HA21" s="131"/>
      <c r="HB21" s="131"/>
      <c r="HC21" s="131"/>
      <c r="HD21" s="131"/>
      <c r="HE21" s="131"/>
      <c r="HF21" s="131"/>
      <c r="HG21" s="131"/>
      <c r="HH21" s="131"/>
      <c r="HI21" s="131"/>
      <c r="HJ21" s="131"/>
      <c r="HK21" s="131"/>
      <c r="HL21" s="131"/>
      <c r="HM21" s="131"/>
      <c r="HN21" s="131"/>
      <c r="HO21" s="131"/>
      <c r="HP21" s="131"/>
      <c r="HQ21" s="131"/>
      <c r="HR21" s="131"/>
      <c r="HS21" s="131"/>
      <c r="HT21" s="131"/>
      <c r="HU21" s="131"/>
      <c r="HV21" s="131"/>
      <c r="HW21" s="131"/>
      <c r="HX21" s="131"/>
      <c r="HY21" s="131"/>
      <c r="HZ21" s="131"/>
      <c r="IA21" s="131"/>
      <c r="IB21" s="131"/>
      <c r="IC21" s="131"/>
      <c r="ID21" s="131"/>
      <c r="IE21" s="131"/>
      <c r="IF21" s="131"/>
      <c r="IG21" s="131"/>
      <c r="IH21" s="131"/>
      <c r="II21" s="131"/>
      <c r="IJ21" s="131"/>
      <c r="IK21" s="131"/>
      <c r="IL21" s="131"/>
      <c r="IM21" s="131"/>
      <c r="IN21" s="131"/>
      <c r="IO21" s="131"/>
      <c r="IP21" s="131"/>
      <c r="IQ21" s="131"/>
      <c r="IR21" s="131"/>
      <c r="IS21" s="131"/>
      <c r="IT21" s="131"/>
      <c r="IU21" s="131"/>
      <c r="IV21" s="131"/>
      <c r="IW21" s="131"/>
    </row>
    <row r="22" spans="1:257" s="15" customFormat="1" ht="13.7" customHeight="1">
      <c r="A22" s="2" t="s">
        <v>154</v>
      </c>
      <c r="B22" s="2" t="s">
        <v>404</v>
      </c>
      <c r="C22" s="89">
        <v>894</v>
      </c>
      <c r="D22" s="89">
        <v>689</v>
      </c>
      <c r="E22" s="89">
        <v>205</v>
      </c>
      <c r="F22" s="212">
        <f t="shared" si="0"/>
        <v>0.22930648769574943</v>
      </c>
      <c r="G22" s="100"/>
      <c r="H22" s="100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  <c r="CP22" s="64"/>
      <c r="CQ22" s="64"/>
      <c r="CR22" s="64"/>
      <c r="CS22" s="64"/>
      <c r="CT22" s="64"/>
      <c r="CU22" s="64"/>
      <c r="CV22" s="64"/>
      <c r="CW22" s="64"/>
      <c r="CX22" s="64"/>
      <c r="CY22" s="64"/>
      <c r="CZ22" s="64"/>
      <c r="DA22" s="64"/>
      <c r="DB22" s="64"/>
      <c r="DC22" s="64"/>
      <c r="DD22" s="64"/>
      <c r="DE22" s="64"/>
      <c r="DF22" s="64"/>
      <c r="DG22" s="64"/>
      <c r="DH22" s="64"/>
      <c r="DI22" s="64"/>
      <c r="DJ22" s="64"/>
      <c r="DK22" s="64"/>
      <c r="DL22" s="64"/>
      <c r="DM22" s="64"/>
      <c r="DN22" s="64"/>
      <c r="DO22" s="64"/>
      <c r="DP22" s="64"/>
      <c r="DQ22" s="64"/>
      <c r="DR22" s="64"/>
      <c r="DS22" s="64"/>
      <c r="DT22" s="64"/>
      <c r="DU22" s="64"/>
      <c r="DV22" s="64"/>
      <c r="DW22" s="64"/>
      <c r="DX22" s="64"/>
      <c r="DY22" s="64"/>
      <c r="DZ22" s="64"/>
      <c r="EA22" s="64"/>
      <c r="EB22" s="64"/>
      <c r="EC22" s="64"/>
      <c r="ED22" s="64"/>
      <c r="EE22" s="64"/>
      <c r="EF22" s="64"/>
      <c r="EG22" s="64"/>
      <c r="EH22" s="64"/>
      <c r="EI22" s="64"/>
      <c r="EJ22" s="64"/>
      <c r="EK22" s="64"/>
      <c r="EL22" s="64"/>
      <c r="EM22" s="64"/>
      <c r="EN22" s="64"/>
      <c r="EO22" s="64"/>
      <c r="EP22" s="64"/>
      <c r="EQ22" s="64"/>
      <c r="ER22" s="64"/>
      <c r="ES22" s="64"/>
      <c r="ET22" s="64"/>
      <c r="EU22" s="64"/>
      <c r="EV22" s="64"/>
      <c r="EW22" s="64"/>
      <c r="EX22" s="64"/>
      <c r="EY22" s="64"/>
      <c r="EZ22" s="64"/>
      <c r="FA22" s="64"/>
      <c r="FB22" s="64"/>
      <c r="FC22" s="64"/>
      <c r="FD22" s="64"/>
      <c r="FE22" s="64"/>
      <c r="FF22" s="64"/>
      <c r="FG22" s="64"/>
      <c r="FH22" s="64"/>
      <c r="FI22" s="64"/>
      <c r="FJ22" s="64"/>
      <c r="FK22" s="64"/>
      <c r="FL22" s="64"/>
      <c r="FM22" s="64"/>
      <c r="FN22" s="64"/>
      <c r="FO22" s="64"/>
      <c r="FP22" s="64"/>
      <c r="FQ22" s="64"/>
      <c r="FR22" s="64"/>
      <c r="FS22" s="64"/>
      <c r="FT22" s="64"/>
      <c r="FU22" s="64"/>
      <c r="FV22" s="64"/>
      <c r="FW22" s="64"/>
      <c r="FX22" s="64"/>
      <c r="FY22" s="64"/>
      <c r="FZ22" s="64"/>
      <c r="GA22" s="64"/>
      <c r="GB22" s="64"/>
      <c r="GC22" s="64"/>
      <c r="GD22" s="64"/>
      <c r="GE22" s="64"/>
      <c r="GF22" s="64"/>
      <c r="GG22" s="64"/>
      <c r="GH22" s="64"/>
      <c r="GI22" s="64"/>
      <c r="GJ22" s="64"/>
      <c r="GK22" s="64"/>
      <c r="GL22" s="64"/>
      <c r="GM22" s="64"/>
      <c r="GN22" s="64"/>
      <c r="GO22" s="64"/>
      <c r="GP22" s="64"/>
      <c r="GQ22" s="64"/>
      <c r="GR22" s="64"/>
      <c r="GS22" s="64"/>
      <c r="GT22" s="64"/>
      <c r="GU22" s="64"/>
      <c r="GV22" s="64"/>
      <c r="GW22" s="64"/>
      <c r="GX22" s="64"/>
      <c r="GY22" s="64"/>
      <c r="GZ22" s="64"/>
      <c r="HA22" s="64"/>
      <c r="HB22" s="64"/>
      <c r="HC22" s="64"/>
      <c r="HD22" s="64"/>
      <c r="HE22" s="64"/>
      <c r="HF22" s="64"/>
      <c r="HG22" s="64"/>
      <c r="HH22" s="64"/>
      <c r="HI22" s="64"/>
      <c r="HJ22" s="64"/>
      <c r="HK22" s="64"/>
      <c r="HL22" s="64"/>
      <c r="HM22" s="64"/>
      <c r="HN22" s="64"/>
      <c r="HO22" s="64"/>
      <c r="HP22" s="64"/>
      <c r="HQ22" s="64"/>
      <c r="HR22" s="64"/>
      <c r="HS22" s="64"/>
      <c r="HT22" s="64"/>
      <c r="HU22" s="64"/>
      <c r="HV22" s="64"/>
      <c r="HW22" s="64"/>
      <c r="HX22" s="64"/>
      <c r="HY22" s="64"/>
      <c r="HZ22" s="64"/>
      <c r="IA22" s="64"/>
      <c r="IB22" s="64"/>
      <c r="IC22" s="64"/>
      <c r="ID22" s="64"/>
      <c r="IE22" s="64"/>
      <c r="IF22" s="64"/>
      <c r="IG22" s="64"/>
      <c r="IH22" s="64"/>
      <c r="II22" s="64"/>
      <c r="IJ22" s="64"/>
      <c r="IK22" s="64"/>
      <c r="IL22" s="64"/>
      <c r="IM22" s="64"/>
      <c r="IN22" s="64"/>
      <c r="IO22" s="64"/>
      <c r="IP22" s="64"/>
      <c r="IQ22" s="64"/>
      <c r="IR22" s="64"/>
      <c r="IS22" s="64"/>
      <c r="IT22" s="64"/>
      <c r="IU22" s="64"/>
      <c r="IV22" s="64"/>
      <c r="IW22" s="64"/>
    </row>
    <row r="23" spans="1:257" s="133" customFormat="1" ht="13.7" customHeight="1">
      <c r="A23" s="158" t="s">
        <v>155</v>
      </c>
      <c r="B23" s="158" t="s">
        <v>405</v>
      </c>
      <c r="C23" s="90">
        <v>894</v>
      </c>
      <c r="D23" s="90">
        <v>689</v>
      </c>
      <c r="E23" s="90">
        <v>205</v>
      </c>
      <c r="F23" s="213">
        <f t="shared" si="0"/>
        <v>0.22930648769574943</v>
      </c>
      <c r="G23" s="138"/>
      <c r="H23" s="138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  <c r="HF23" s="131"/>
      <c r="HG23" s="131"/>
      <c r="HH23" s="131"/>
      <c r="HI23" s="131"/>
      <c r="HJ23" s="131"/>
      <c r="HK23" s="131"/>
      <c r="HL23" s="131"/>
      <c r="HM23" s="131"/>
      <c r="HN23" s="131"/>
      <c r="HO23" s="131"/>
      <c r="HP23" s="131"/>
      <c r="HQ23" s="131"/>
      <c r="HR23" s="131"/>
      <c r="HS23" s="131"/>
      <c r="HT23" s="131"/>
      <c r="HU23" s="131"/>
      <c r="HV23" s="131"/>
      <c r="HW23" s="131"/>
      <c r="HX23" s="131"/>
      <c r="HY23" s="131"/>
      <c r="HZ23" s="131"/>
      <c r="IA23" s="131"/>
      <c r="IB23" s="131"/>
      <c r="IC23" s="131"/>
      <c r="ID23" s="131"/>
      <c r="IE23" s="131"/>
      <c r="IF23" s="131"/>
      <c r="IG23" s="131"/>
      <c r="IH23" s="131"/>
      <c r="II23" s="131"/>
      <c r="IJ23" s="131"/>
      <c r="IK23" s="131"/>
      <c r="IL23" s="131"/>
      <c r="IM23" s="131"/>
      <c r="IN23" s="131"/>
      <c r="IO23" s="131"/>
      <c r="IP23" s="131"/>
      <c r="IQ23" s="131"/>
      <c r="IR23" s="131"/>
      <c r="IS23" s="131"/>
      <c r="IT23" s="131"/>
      <c r="IU23" s="131"/>
      <c r="IV23" s="131"/>
      <c r="IW23" s="131"/>
    </row>
    <row r="24" spans="1:257" s="15" customFormat="1" ht="13.7" customHeight="1">
      <c r="A24" s="2" t="s">
        <v>156</v>
      </c>
      <c r="B24" s="2" t="s">
        <v>406</v>
      </c>
      <c r="C24" s="89">
        <v>2429</v>
      </c>
      <c r="D24" s="89">
        <v>745</v>
      </c>
      <c r="E24" s="89">
        <v>1684</v>
      </c>
      <c r="F24" s="212">
        <f t="shared" si="0"/>
        <v>0.69328941951420342</v>
      </c>
      <c r="G24" s="100"/>
      <c r="H24" s="100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4"/>
      <c r="BV24" s="64"/>
      <c r="BW24" s="64"/>
      <c r="BX24" s="64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4"/>
      <c r="CY24" s="64"/>
      <c r="CZ24" s="64"/>
      <c r="DA24" s="64"/>
      <c r="DB24" s="64"/>
      <c r="DC24" s="64"/>
      <c r="DD24" s="64"/>
      <c r="DE24" s="64"/>
      <c r="DF24" s="64"/>
      <c r="DG24" s="64"/>
      <c r="DH24" s="64"/>
      <c r="DI24" s="64"/>
      <c r="DJ24" s="64"/>
      <c r="DK24" s="64"/>
      <c r="DL24" s="64"/>
      <c r="DM24" s="64"/>
      <c r="DN24" s="64"/>
      <c r="DO24" s="64"/>
      <c r="DP24" s="64"/>
      <c r="DQ24" s="64"/>
      <c r="DR24" s="64"/>
      <c r="DS24" s="64"/>
      <c r="DT24" s="64"/>
      <c r="DU24" s="64"/>
      <c r="DV24" s="64"/>
      <c r="DW24" s="64"/>
      <c r="DX24" s="64"/>
      <c r="DY24" s="64"/>
      <c r="DZ24" s="64"/>
      <c r="EA24" s="64"/>
      <c r="EB24" s="64"/>
      <c r="EC24" s="64"/>
      <c r="ED24" s="64"/>
      <c r="EE24" s="64"/>
      <c r="EF24" s="64"/>
      <c r="EG24" s="64"/>
      <c r="EH24" s="64"/>
      <c r="EI24" s="64"/>
      <c r="EJ24" s="64"/>
      <c r="EK24" s="64"/>
      <c r="EL24" s="64"/>
      <c r="EM24" s="64"/>
      <c r="EN24" s="64"/>
      <c r="EO24" s="64"/>
      <c r="EP24" s="64"/>
      <c r="EQ24" s="64"/>
      <c r="ER24" s="64"/>
      <c r="ES24" s="64"/>
      <c r="ET24" s="64"/>
      <c r="EU24" s="64"/>
      <c r="EV24" s="64"/>
      <c r="EW24" s="64"/>
      <c r="EX24" s="64"/>
      <c r="EY24" s="64"/>
      <c r="EZ24" s="64"/>
      <c r="FA24" s="64"/>
      <c r="FB24" s="64"/>
      <c r="FC24" s="64"/>
      <c r="FD24" s="64"/>
      <c r="FE24" s="64"/>
      <c r="FF24" s="64"/>
      <c r="FG24" s="64"/>
      <c r="FH24" s="64"/>
      <c r="FI24" s="64"/>
      <c r="FJ24" s="64"/>
      <c r="FK24" s="64"/>
      <c r="FL24" s="64"/>
      <c r="FM24" s="64"/>
      <c r="FN24" s="64"/>
      <c r="FO24" s="64"/>
      <c r="FP24" s="64"/>
      <c r="FQ24" s="64"/>
      <c r="FR24" s="64"/>
      <c r="FS24" s="64"/>
      <c r="FT24" s="64"/>
      <c r="FU24" s="64"/>
      <c r="FV24" s="64"/>
      <c r="FW24" s="64"/>
      <c r="FX24" s="64"/>
      <c r="FY24" s="64"/>
      <c r="FZ24" s="64"/>
      <c r="GA24" s="64"/>
      <c r="GB24" s="64"/>
      <c r="GC24" s="64"/>
      <c r="GD24" s="64"/>
      <c r="GE24" s="64"/>
      <c r="GF24" s="64"/>
      <c r="GG24" s="64"/>
      <c r="GH24" s="64"/>
      <c r="GI24" s="64"/>
      <c r="GJ24" s="64"/>
      <c r="GK24" s="64"/>
      <c r="GL24" s="64"/>
      <c r="GM24" s="64"/>
      <c r="GN24" s="64"/>
      <c r="GO24" s="64"/>
      <c r="GP24" s="64"/>
      <c r="GQ24" s="64"/>
      <c r="GR24" s="64"/>
      <c r="GS24" s="64"/>
      <c r="GT24" s="64"/>
      <c r="GU24" s="64"/>
      <c r="GV24" s="64"/>
      <c r="GW24" s="64"/>
      <c r="GX24" s="64"/>
      <c r="GY24" s="64"/>
      <c r="GZ24" s="64"/>
      <c r="HA24" s="64"/>
      <c r="HB24" s="64"/>
      <c r="HC24" s="64"/>
      <c r="HD24" s="64"/>
      <c r="HE24" s="64"/>
      <c r="HF24" s="64"/>
      <c r="HG24" s="64"/>
      <c r="HH24" s="64"/>
      <c r="HI24" s="64"/>
      <c r="HJ24" s="64"/>
      <c r="HK24" s="64"/>
      <c r="HL24" s="64"/>
      <c r="HM24" s="64"/>
      <c r="HN24" s="64"/>
      <c r="HO24" s="64"/>
      <c r="HP24" s="64"/>
      <c r="HQ24" s="64"/>
      <c r="HR24" s="64"/>
      <c r="HS24" s="64"/>
      <c r="HT24" s="64"/>
      <c r="HU24" s="64"/>
      <c r="HV24" s="64"/>
      <c r="HW24" s="64"/>
      <c r="HX24" s="64"/>
      <c r="HY24" s="64"/>
      <c r="HZ24" s="64"/>
      <c r="IA24" s="64"/>
      <c r="IB24" s="64"/>
      <c r="IC24" s="64"/>
      <c r="ID24" s="64"/>
      <c r="IE24" s="64"/>
      <c r="IF24" s="64"/>
      <c r="IG24" s="64"/>
      <c r="IH24" s="64"/>
      <c r="II24" s="64"/>
      <c r="IJ24" s="64"/>
      <c r="IK24" s="64"/>
      <c r="IL24" s="64"/>
      <c r="IM24" s="64"/>
      <c r="IN24" s="64"/>
      <c r="IO24" s="64"/>
      <c r="IP24" s="64"/>
      <c r="IQ24" s="64"/>
      <c r="IR24" s="64"/>
      <c r="IS24" s="64"/>
      <c r="IT24" s="64"/>
      <c r="IU24" s="64"/>
      <c r="IV24" s="64"/>
      <c r="IW24" s="64"/>
    </row>
    <row r="25" spans="1:257" ht="13.7" customHeight="1">
      <c r="A25" s="158" t="s">
        <v>157</v>
      </c>
      <c r="B25" s="158" t="s">
        <v>407</v>
      </c>
      <c r="C25" s="90">
        <v>2052</v>
      </c>
      <c r="D25" s="90">
        <v>646</v>
      </c>
      <c r="E25" s="90">
        <v>1406</v>
      </c>
      <c r="F25" s="213">
        <f t="shared" si="0"/>
        <v>0.68518518518518523</v>
      </c>
      <c r="G25" s="58"/>
      <c r="H25" s="58"/>
      <c r="I25" s="8"/>
      <c r="J25" s="8"/>
    </row>
    <row r="26" spans="1:257" s="133" customFormat="1" ht="13.7" customHeight="1">
      <c r="A26" s="158" t="s">
        <v>158</v>
      </c>
      <c r="B26" s="158" t="s">
        <v>408</v>
      </c>
      <c r="C26" s="90">
        <v>377</v>
      </c>
      <c r="D26" s="90">
        <v>99</v>
      </c>
      <c r="E26" s="90">
        <v>278</v>
      </c>
      <c r="F26" s="213">
        <f t="shared" si="0"/>
        <v>0.7374005305039788</v>
      </c>
      <c r="G26" s="138"/>
      <c r="H26" s="138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  <c r="AG26" s="131"/>
      <c r="AH26" s="131"/>
      <c r="AI26" s="131"/>
      <c r="AJ26" s="131"/>
      <c r="AK26" s="131"/>
      <c r="AL26" s="131"/>
      <c r="AM26" s="131"/>
      <c r="AN26" s="131"/>
      <c r="AO26" s="131"/>
      <c r="AP26" s="131"/>
      <c r="AQ26" s="131"/>
      <c r="AR26" s="131"/>
      <c r="AS26" s="131"/>
      <c r="AT26" s="131"/>
      <c r="AU26" s="131"/>
      <c r="AV26" s="131"/>
      <c r="AW26" s="131"/>
      <c r="AX26" s="131"/>
      <c r="AY26" s="131"/>
      <c r="AZ26" s="131"/>
      <c r="BA26" s="131"/>
      <c r="BB26" s="131"/>
      <c r="BC26" s="131"/>
      <c r="BD26" s="131"/>
      <c r="BE26" s="131"/>
      <c r="BF26" s="131"/>
      <c r="BG26" s="131"/>
      <c r="BH26" s="131"/>
      <c r="BI26" s="131"/>
      <c r="BJ26" s="131"/>
      <c r="BK26" s="131"/>
      <c r="BL26" s="131"/>
      <c r="BM26" s="131"/>
      <c r="BN26" s="131"/>
      <c r="BO26" s="131"/>
      <c r="BP26" s="131"/>
      <c r="BQ26" s="131"/>
      <c r="BR26" s="131"/>
      <c r="BS26" s="131"/>
      <c r="BT26" s="131"/>
      <c r="BU26" s="131"/>
      <c r="BV26" s="131"/>
      <c r="BW26" s="131"/>
      <c r="BX26" s="131"/>
      <c r="BY26" s="131"/>
      <c r="BZ26" s="131"/>
      <c r="CA26" s="131"/>
      <c r="CB26" s="131"/>
      <c r="CC26" s="131"/>
      <c r="CD26" s="131"/>
      <c r="CE26" s="131"/>
      <c r="CF26" s="131"/>
      <c r="CG26" s="131"/>
      <c r="CH26" s="131"/>
      <c r="CI26" s="131"/>
      <c r="CJ26" s="131"/>
      <c r="CK26" s="131"/>
      <c r="CL26" s="131"/>
      <c r="CM26" s="131"/>
      <c r="CN26" s="131"/>
      <c r="CO26" s="131"/>
      <c r="CP26" s="131"/>
      <c r="CQ26" s="131"/>
      <c r="CR26" s="131"/>
      <c r="CS26" s="131"/>
      <c r="CT26" s="131"/>
      <c r="CU26" s="131"/>
      <c r="CV26" s="131"/>
      <c r="CW26" s="131"/>
      <c r="CX26" s="131"/>
      <c r="CY26" s="131"/>
      <c r="CZ26" s="131"/>
      <c r="DA26" s="131"/>
      <c r="DB26" s="131"/>
      <c r="DC26" s="131"/>
      <c r="DD26" s="131"/>
      <c r="DE26" s="131"/>
      <c r="DF26" s="131"/>
      <c r="DG26" s="131"/>
      <c r="DH26" s="131"/>
      <c r="DI26" s="131"/>
      <c r="DJ26" s="131"/>
      <c r="DK26" s="131"/>
      <c r="DL26" s="131"/>
      <c r="DM26" s="131"/>
      <c r="DN26" s="131"/>
      <c r="DO26" s="131"/>
      <c r="DP26" s="131"/>
      <c r="DQ26" s="131"/>
      <c r="DR26" s="131"/>
      <c r="DS26" s="131"/>
      <c r="DT26" s="131"/>
      <c r="DU26" s="131"/>
      <c r="DV26" s="131"/>
      <c r="DW26" s="131"/>
      <c r="DX26" s="131"/>
      <c r="DY26" s="131"/>
      <c r="DZ26" s="131"/>
      <c r="EA26" s="131"/>
      <c r="EB26" s="131"/>
      <c r="EC26" s="131"/>
      <c r="ED26" s="131"/>
      <c r="EE26" s="131"/>
      <c r="EF26" s="131"/>
      <c r="EG26" s="131"/>
      <c r="EH26" s="131"/>
      <c r="EI26" s="131"/>
      <c r="EJ26" s="131"/>
      <c r="EK26" s="131"/>
      <c r="EL26" s="131"/>
      <c r="EM26" s="131"/>
      <c r="EN26" s="131"/>
      <c r="EO26" s="131"/>
      <c r="EP26" s="131"/>
      <c r="EQ26" s="131"/>
      <c r="ER26" s="131"/>
      <c r="ES26" s="131"/>
      <c r="ET26" s="131"/>
      <c r="EU26" s="131"/>
      <c r="EV26" s="131"/>
      <c r="EW26" s="131"/>
      <c r="EX26" s="131"/>
      <c r="EY26" s="131"/>
      <c r="EZ26" s="131"/>
      <c r="FA26" s="131"/>
      <c r="FB26" s="131"/>
      <c r="FC26" s="131"/>
      <c r="FD26" s="131"/>
      <c r="FE26" s="131"/>
      <c r="FF26" s="131"/>
      <c r="FG26" s="131"/>
      <c r="FH26" s="131"/>
      <c r="FI26" s="131"/>
      <c r="FJ26" s="131"/>
      <c r="FK26" s="131"/>
      <c r="FL26" s="131"/>
      <c r="FM26" s="131"/>
      <c r="FN26" s="131"/>
      <c r="FO26" s="131"/>
      <c r="FP26" s="131"/>
      <c r="FQ26" s="131"/>
      <c r="FR26" s="131"/>
      <c r="FS26" s="131"/>
      <c r="FT26" s="131"/>
      <c r="FU26" s="131"/>
      <c r="FV26" s="131"/>
      <c r="FW26" s="131"/>
      <c r="FX26" s="131"/>
      <c r="FY26" s="131"/>
      <c r="FZ26" s="131"/>
      <c r="GA26" s="131"/>
      <c r="GB26" s="131"/>
      <c r="GC26" s="131"/>
      <c r="GD26" s="131"/>
      <c r="GE26" s="131"/>
      <c r="GF26" s="131"/>
      <c r="GG26" s="131"/>
      <c r="GH26" s="131"/>
      <c r="GI26" s="131"/>
      <c r="GJ26" s="131"/>
      <c r="GK26" s="131"/>
      <c r="GL26" s="131"/>
      <c r="GM26" s="131"/>
      <c r="GN26" s="131"/>
      <c r="GO26" s="131"/>
      <c r="GP26" s="131"/>
      <c r="GQ26" s="131"/>
      <c r="GR26" s="131"/>
      <c r="GS26" s="131"/>
      <c r="GT26" s="131"/>
      <c r="GU26" s="131"/>
      <c r="GV26" s="131"/>
      <c r="GW26" s="131"/>
      <c r="GX26" s="131"/>
      <c r="GY26" s="131"/>
      <c r="GZ26" s="131"/>
      <c r="HA26" s="131"/>
      <c r="HB26" s="131"/>
      <c r="HC26" s="131"/>
      <c r="HD26" s="131"/>
      <c r="HE26" s="131"/>
      <c r="HF26" s="131"/>
      <c r="HG26" s="131"/>
      <c r="HH26" s="131"/>
      <c r="HI26" s="131"/>
      <c r="HJ26" s="131"/>
      <c r="HK26" s="131"/>
      <c r="HL26" s="131"/>
      <c r="HM26" s="131"/>
      <c r="HN26" s="131"/>
      <c r="HO26" s="131"/>
      <c r="HP26" s="131"/>
      <c r="HQ26" s="131"/>
      <c r="HR26" s="131"/>
      <c r="HS26" s="131"/>
      <c r="HT26" s="131"/>
      <c r="HU26" s="131"/>
      <c r="HV26" s="131"/>
      <c r="HW26" s="131"/>
      <c r="HX26" s="131"/>
      <c r="HY26" s="131"/>
      <c r="HZ26" s="131"/>
      <c r="IA26" s="131"/>
      <c r="IB26" s="131"/>
      <c r="IC26" s="131"/>
      <c r="ID26" s="131"/>
      <c r="IE26" s="131"/>
      <c r="IF26" s="131"/>
      <c r="IG26" s="131"/>
      <c r="IH26" s="131"/>
      <c r="II26" s="131"/>
      <c r="IJ26" s="131"/>
      <c r="IK26" s="131"/>
      <c r="IL26" s="131"/>
      <c r="IM26" s="131"/>
      <c r="IN26" s="131"/>
      <c r="IO26" s="131"/>
      <c r="IP26" s="131"/>
      <c r="IQ26" s="131"/>
      <c r="IR26" s="131"/>
      <c r="IS26" s="131"/>
      <c r="IT26" s="131"/>
      <c r="IU26" s="131"/>
      <c r="IV26" s="131"/>
      <c r="IW26" s="131"/>
    </row>
    <row r="27" spans="1:257" s="15" customFormat="1" ht="13.7" customHeight="1">
      <c r="A27" s="2" t="s">
        <v>159</v>
      </c>
      <c r="B27" s="2" t="s">
        <v>409</v>
      </c>
      <c r="C27" s="89">
        <v>2291</v>
      </c>
      <c r="D27" s="89">
        <v>410</v>
      </c>
      <c r="E27" s="89">
        <v>1881</v>
      </c>
      <c r="F27" s="212">
        <f t="shared" si="0"/>
        <v>0.8210388476647752</v>
      </c>
      <c r="G27" s="100"/>
      <c r="H27" s="100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  <c r="CP27" s="64"/>
      <c r="CQ27" s="64"/>
      <c r="CR27" s="64"/>
      <c r="CS27" s="64"/>
      <c r="CT27" s="64"/>
      <c r="CU27" s="64"/>
      <c r="CV27" s="64"/>
      <c r="CW27" s="64"/>
      <c r="CX27" s="64"/>
      <c r="CY27" s="64"/>
      <c r="CZ27" s="64"/>
      <c r="DA27" s="64"/>
      <c r="DB27" s="64"/>
      <c r="DC27" s="64"/>
      <c r="DD27" s="64"/>
      <c r="DE27" s="64"/>
      <c r="DF27" s="64"/>
      <c r="DG27" s="64"/>
      <c r="DH27" s="64"/>
      <c r="DI27" s="64"/>
      <c r="DJ27" s="64"/>
      <c r="DK27" s="64"/>
      <c r="DL27" s="64"/>
      <c r="DM27" s="64"/>
      <c r="DN27" s="64"/>
      <c r="DO27" s="64"/>
      <c r="DP27" s="64"/>
      <c r="DQ27" s="64"/>
      <c r="DR27" s="64"/>
      <c r="DS27" s="64"/>
      <c r="DT27" s="64"/>
      <c r="DU27" s="64"/>
      <c r="DV27" s="64"/>
      <c r="DW27" s="64"/>
      <c r="DX27" s="64"/>
      <c r="DY27" s="64"/>
      <c r="DZ27" s="64"/>
      <c r="EA27" s="64"/>
      <c r="EB27" s="64"/>
      <c r="EC27" s="64"/>
      <c r="ED27" s="64"/>
      <c r="EE27" s="64"/>
      <c r="EF27" s="64"/>
      <c r="EG27" s="64"/>
      <c r="EH27" s="64"/>
      <c r="EI27" s="64"/>
      <c r="EJ27" s="64"/>
      <c r="EK27" s="64"/>
      <c r="EL27" s="64"/>
      <c r="EM27" s="64"/>
      <c r="EN27" s="64"/>
      <c r="EO27" s="64"/>
      <c r="EP27" s="64"/>
      <c r="EQ27" s="64"/>
      <c r="ER27" s="64"/>
      <c r="ES27" s="64"/>
      <c r="ET27" s="64"/>
      <c r="EU27" s="64"/>
      <c r="EV27" s="64"/>
      <c r="EW27" s="64"/>
      <c r="EX27" s="64"/>
      <c r="EY27" s="64"/>
      <c r="EZ27" s="64"/>
      <c r="FA27" s="64"/>
      <c r="FB27" s="64"/>
      <c r="FC27" s="64"/>
      <c r="FD27" s="64"/>
      <c r="FE27" s="64"/>
      <c r="FF27" s="64"/>
      <c r="FG27" s="64"/>
      <c r="FH27" s="64"/>
      <c r="FI27" s="64"/>
      <c r="FJ27" s="64"/>
      <c r="FK27" s="64"/>
      <c r="FL27" s="64"/>
      <c r="FM27" s="64"/>
      <c r="FN27" s="64"/>
      <c r="FO27" s="64"/>
      <c r="FP27" s="64"/>
      <c r="FQ27" s="64"/>
      <c r="FR27" s="64"/>
      <c r="FS27" s="64"/>
      <c r="FT27" s="64"/>
      <c r="FU27" s="64"/>
      <c r="FV27" s="64"/>
      <c r="FW27" s="64"/>
      <c r="FX27" s="64"/>
      <c r="FY27" s="64"/>
      <c r="FZ27" s="64"/>
      <c r="GA27" s="64"/>
      <c r="GB27" s="64"/>
      <c r="GC27" s="64"/>
      <c r="GD27" s="64"/>
      <c r="GE27" s="64"/>
      <c r="GF27" s="64"/>
      <c r="GG27" s="64"/>
      <c r="GH27" s="64"/>
      <c r="GI27" s="64"/>
      <c r="GJ27" s="64"/>
      <c r="GK27" s="64"/>
      <c r="GL27" s="64"/>
      <c r="GM27" s="64"/>
      <c r="GN27" s="64"/>
      <c r="GO27" s="64"/>
      <c r="GP27" s="64"/>
      <c r="GQ27" s="64"/>
      <c r="GR27" s="64"/>
      <c r="GS27" s="64"/>
      <c r="GT27" s="64"/>
      <c r="GU27" s="64"/>
      <c r="GV27" s="64"/>
      <c r="GW27" s="64"/>
      <c r="GX27" s="64"/>
      <c r="GY27" s="64"/>
      <c r="GZ27" s="64"/>
      <c r="HA27" s="64"/>
      <c r="HB27" s="64"/>
      <c r="HC27" s="64"/>
      <c r="HD27" s="64"/>
      <c r="HE27" s="64"/>
      <c r="HF27" s="64"/>
      <c r="HG27" s="64"/>
      <c r="HH27" s="64"/>
      <c r="HI27" s="64"/>
      <c r="HJ27" s="64"/>
      <c r="HK27" s="64"/>
      <c r="HL27" s="64"/>
      <c r="HM27" s="64"/>
      <c r="HN27" s="64"/>
      <c r="HO27" s="64"/>
      <c r="HP27" s="64"/>
      <c r="HQ27" s="64"/>
      <c r="HR27" s="64"/>
      <c r="HS27" s="64"/>
      <c r="HT27" s="64"/>
      <c r="HU27" s="64"/>
      <c r="HV27" s="64"/>
      <c r="HW27" s="64"/>
      <c r="HX27" s="64"/>
      <c r="HY27" s="64"/>
      <c r="HZ27" s="64"/>
      <c r="IA27" s="64"/>
      <c r="IB27" s="64"/>
      <c r="IC27" s="64"/>
      <c r="ID27" s="64"/>
      <c r="IE27" s="64"/>
      <c r="IF27" s="64"/>
      <c r="IG27" s="64"/>
      <c r="IH27" s="64"/>
      <c r="II27" s="64"/>
      <c r="IJ27" s="64"/>
      <c r="IK27" s="64"/>
      <c r="IL27" s="64"/>
      <c r="IM27" s="64"/>
      <c r="IN27" s="64"/>
      <c r="IO27" s="64"/>
      <c r="IP27" s="64"/>
      <c r="IQ27" s="64"/>
      <c r="IR27" s="64"/>
      <c r="IS27" s="64"/>
      <c r="IT27" s="64"/>
      <c r="IU27" s="64"/>
      <c r="IV27" s="64"/>
      <c r="IW27" s="64"/>
    </row>
    <row r="28" spans="1:257" ht="13.7" customHeight="1">
      <c r="A28" s="158" t="s">
        <v>160</v>
      </c>
      <c r="B28" s="158" t="s">
        <v>410</v>
      </c>
      <c r="C28" s="90">
        <v>276</v>
      </c>
      <c r="D28" s="90">
        <v>20</v>
      </c>
      <c r="E28" s="90">
        <v>256</v>
      </c>
      <c r="F28" s="213">
        <f t="shared" si="0"/>
        <v>0.92753623188405798</v>
      </c>
      <c r="G28" s="58"/>
      <c r="H28" s="58"/>
      <c r="I28" s="8"/>
      <c r="J28" s="8"/>
    </row>
    <row r="29" spans="1:257" s="133" customFormat="1" ht="13.7" customHeight="1">
      <c r="A29" s="158" t="s">
        <v>161</v>
      </c>
      <c r="B29" s="158" t="s">
        <v>411</v>
      </c>
      <c r="C29" s="90">
        <v>2015</v>
      </c>
      <c r="D29" s="90">
        <v>390</v>
      </c>
      <c r="E29" s="90">
        <v>1625</v>
      </c>
      <c r="F29" s="213">
        <f t="shared" si="0"/>
        <v>0.80645161290322576</v>
      </c>
      <c r="G29" s="138"/>
      <c r="H29" s="138"/>
      <c r="K29" s="131"/>
      <c r="L29" s="131"/>
      <c r="M29" s="131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31"/>
      <c r="AI29" s="131"/>
      <c r="AJ29" s="131"/>
      <c r="AK29" s="131"/>
      <c r="AL29" s="131"/>
      <c r="AM29" s="131"/>
      <c r="AN29" s="131"/>
      <c r="AO29" s="131"/>
      <c r="AP29" s="131"/>
      <c r="AQ29" s="131"/>
      <c r="AR29" s="131"/>
      <c r="AS29" s="131"/>
      <c r="AT29" s="131"/>
      <c r="AU29" s="131"/>
      <c r="AV29" s="131"/>
      <c r="AW29" s="131"/>
      <c r="AX29" s="131"/>
      <c r="AY29" s="131"/>
      <c r="AZ29" s="131"/>
      <c r="BA29" s="131"/>
      <c r="BB29" s="131"/>
      <c r="BC29" s="131"/>
      <c r="BD29" s="131"/>
      <c r="BE29" s="131"/>
      <c r="BF29" s="131"/>
      <c r="BG29" s="131"/>
      <c r="BH29" s="131"/>
      <c r="BI29" s="131"/>
      <c r="BJ29" s="131"/>
      <c r="BK29" s="131"/>
      <c r="BL29" s="131"/>
      <c r="BM29" s="131"/>
      <c r="BN29" s="131"/>
      <c r="BO29" s="131"/>
      <c r="BP29" s="131"/>
      <c r="BQ29" s="131"/>
      <c r="BR29" s="131"/>
      <c r="BS29" s="131"/>
      <c r="BT29" s="131"/>
      <c r="BU29" s="131"/>
      <c r="BV29" s="131"/>
      <c r="BW29" s="131"/>
      <c r="BX29" s="131"/>
      <c r="BY29" s="131"/>
      <c r="BZ29" s="131"/>
      <c r="CA29" s="131"/>
      <c r="CB29" s="131"/>
      <c r="CC29" s="131"/>
      <c r="CD29" s="131"/>
      <c r="CE29" s="131"/>
      <c r="CF29" s="131"/>
      <c r="CG29" s="131"/>
      <c r="CH29" s="131"/>
      <c r="CI29" s="131"/>
      <c r="CJ29" s="131"/>
      <c r="CK29" s="131"/>
      <c r="CL29" s="131"/>
      <c r="CM29" s="131"/>
      <c r="CN29" s="131"/>
      <c r="CO29" s="131"/>
      <c r="CP29" s="131"/>
      <c r="CQ29" s="131"/>
      <c r="CR29" s="131"/>
      <c r="CS29" s="131"/>
      <c r="CT29" s="131"/>
      <c r="CU29" s="131"/>
      <c r="CV29" s="131"/>
      <c r="CW29" s="131"/>
      <c r="CX29" s="131"/>
      <c r="CY29" s="131"/>
      <c r="CZ29" s="131"/>
      <c r="DA29" s="131"/>
      <c r="DB29" s="131"/>
      <c r="DC29" s="131"/>
      <c r="DD29" s="131"/>
      <c r="DE29" s="131"/>
      <c r="DF29" s="131"/>
      <c r="DG29" s="131"/>
      <c r="DH29" s="131"/>
      <c r="DI29" s="131"/>
      <c r="DJ29" s="131"/>
      <c r="DK29" s="131"/>
      <c r="DL29" s="131"/>
      <c r="DM29" s="131"/>
      <c r="DN29" s="131"/>
      <c r="DO29" s="131"/>
      <c r="DP29" s="131"/>
      <c r="DQ29" s="131"/>
      <c r="DR29" s="131"/>
      <c r="DS29" s="131"/>
      <c r="DT29" s="131"/>
      <c r="DU29" s="131"/>
      <c r="DV29" s="131"/>
      <c r="DW29" s="131"/>
      <c r="DX29" s="131"/>
      <c r="DY29" s="131"/>
      <c r="DZ29" s="131"/>
      <c r="EA29" s="131"/>
      <c r="EB29" s="131"/>
      <c r="EC29" s="131"/>
      <c r="ED29" s="131"/>
      <c r="EE29" s="131"/>
      <c r="EF29" s="131"/>
      <c r="EG29" s="131"/>
      <c r="EH29" s="131"/>
      <c r="EI29" s="131"/>
      <c r="EJ29" s="131"/>
      <c r="EK29" s="131"/>
      <c r="EL29" s="131"/>
      <c r="EM29" s="131"/>
      <c r="EN29" s="131"/>
      <c r="EO29" s="131"/>
      <c r="EP29" s="131"/>
      <c r="EQ29" s="131"/>
      <c r="ER29" s="131"/>
      <c r="ES29" s="131"/>
      <c r="ET29" s="131"/>
      <c r="EU29" s="131"/>
      <c r="EV29" s="131"/>
      <c r="EW29" s="131"/>
      <c r="EX29" s="131"/>
      <c r="EY29" s="131"/>
      <c r="EZ29" s="131"/>
      <c r="FA29" s="131"/>
      <c r="FB29" s="131"/>
      <c r="FC29" s="131"/>
      <c r="FD29" s="131"/>
      <c r="FE29" s="131"/>
      <c r="FF29" s="131"/>
      <c r="FG29" s="131"/>
      <c r="FH29" s="131"/>
      <c r="FI29" s="131"/>
      <c r="FJ29" s="131"/>
      <c r="FK29" s="131"/>
      <c r="FL29" s="131"/>
      <c r="FM29" s="131"/>
      <c r="FN29" s="131"/>
      <c r="FO29" s="131"/>
      <c r="FP29" s="131"/>
      <c r="FQ29" s="131"/>
      <c r="FR29" s="131"/>
      <c r="FS29" s="131"/>
      <c r="FT29" s="131"/>
      <c r="FU29" s="131"/>
      <c r="FV29" s="131"/>
      <c r="FW29" s="131"/>
      <c r="FX29" s="131"/>
      <c r="FY29" s="131"/>
      <c r="FZ29" s="131"/>
      <c r="GA29" s="131"/>
      <c r="GB29" s="131"/>
      <c r="GC29" s="131"/>
      <c r="GD29" s="131"/>
      <c r="GE29" s="131"/>
      <c r="GF29" s="131"/>
      <c r="GG29" s="131"/>
      <c r="GH29" s="131"/>
      <c r="GI29" s="131"/>
      <c r="GJ29" s="131"/>
      <c r="GK29" s="131"/>
      <c r="GL29" s="131"/>
      <c r="GM29" s="131"/>
      <c r="GN29" s="131"/>
      <c r="GO29" s="131"/>
      <c r="GP29" s="131"/>
      <c r="GQ29" s="131"/>
      <c r="GR29" s="131"/>
      <c r="GS29" s="131"/>
      <c r="GT29" s="131"/>
      <c r="GU29" s="131"/>
      <c r="GV29" s="131"/>
      <c r="GW29" s="131"/>
      <c r="GX29" s="131"/>
      <c r="GY29" s="131"/>
      <c r="GZ29" s="131"/>
      <c r="HA29" s="131"/>
      <c r="HB29" s="131"/>
      <c r="HC29" s="131"/>
      <c r="HD29" s="131"/>
      <c r="HE29" s="131"/>
      <c r="HF29" s="131"/>
      <c r="HG29" s="131"/>
      <c r="HH29" s="131"/>
      <c r="HI29" s="131"/>
      <c r="HJ29" s="131"/>
      <c r="HK29" s="131"/>
      <c r="HL29" s="131"/>
      <c r="HM29" s="131"/>
      <c r="HN29" s="131"/>
      <c r="HO29" s="131"/>
      <c r="HP29" s="131"/>
      <c r="HQ29" s="131"/>
      <c r="HR29" s="131"/>
      <c r="HS29" s="131"/>
      <c r="HT29" s="131"/>
      <c r="HU29" s="131"/>
      <c r="HV29" s="131"/>
      <c r="HW29" s="131"/>
      <c r="HX29" s="131"/>
      <c r="HY29" s="131"/>
      <c r="HZ29" s="131"/>
      <c r="IA29" s="131"/>
      <c r="IB29" s="131"/>
      <c r="IC29" s="131"/>
      <c r="ID29" s="131"/>
      <c r="IE29" s="131"/>
      <c r="IF29" s="131"/>
      <c r="IG29" s="131"/>
      <c r="IH29" s="131"/>
      <c r="II29" s="131"/>
      <c r="IJ29" s="131"/>
      <c r="IK29" s="131"/>
      <c r="IL29" s="131"/>
      <c r="IM29" s="131"/>
      <c r="IN29" s="131"/>
      <c r="IO29" s="131"/>
      <c r="IP29" s="131"/>
      <c r="IQ29" s="131"/>
      <c r="IR29" s="131"/>
      <c r="IS29" s="131"/>
      <c r="IT29" s="131"/>
      <c r="IU29" s="131"/>
      <c r="IV29" s="131"/>
      <c r="IW29" s="131"/>
    </row>
    <row r="30" spans="1:257" s="15" customFormat="1" ht="13.7" customHeight="1">
      <c r="A30" s="2" t="s">
        <v>162</v>
      </c>
      <c r="B30" s="2" t="s">
        <v>412</v>
      </c>
      <c r="C30" s="89">
        <v>2319</v>
      </c>
      <c r="D30" s="89">
        <v>681</v>
      </c>
      <c r="E30" s="89">
        <v>1638</v>
      </c>
      <c r="F30" s="212">
        <f t="shared" si="0"/>
        <v>0.70633893919793012</v>
      </c>
      <c r="G30" s="100"/>
      <c r="H30" s="100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  <c r="CP30" s="64"/>
      <c r="CQ30" s="64"/>
      <c r="CR30" s="64"/>
      <c r="CS30" s="64"/>
      <c r="CT30" s="64"/>
      <c r="CU30" s="64"/>
      <c r="CV30" s="64"/>
      <c r="CW30" s="64"/>
      <c r="CX30" s="64"/>
      <c r="CY30" s="64"/>
      <c r="CZ30" s="64"/>
      <c r="DA30" s="64"/>
      <c r="DB30" s="64"/>
      <c r="DC30" s="64"/>
      <c r="DD30" s="64"/>
      <c r="DE30" s="64"/>
      <c r="DF30" s="64"/>
      <c r="DG30" s="64"/>
      <c r="DH30" s="64"/>
      <c r="DI30" s="64"/>
      <c r="DJ30" s="64"/>
      <c r="DK30" s="64"/>
      <c r="DL30" s="64"/>
      <c r="DM30" s="64"/>
      <c r="DN30" s="64"/>
      <c r="DO30" s="64"/>
      <c r="DP30" s="64"/>
      <c r="DQ30" s="64"/>
      <c r="DR30" s="64"/>
      <c r="DS30" s="64"/>
      <c r="DT30" s="64"/>
      <c r="DU30" s="64"/>
      <c r="DV30" s="64"/>
      <c r="DW30" s="64"/>
      <c r="DX30" s="64"/>
      <c r="DY30" s="64"/>
      <c r="DZ30" s="64"/>
      <c r="EA30" s="64"/>
      <c r="EB30" s="64"/>
      <c r="EC30" s="64"/>
      <c r="ED30" s="64"/>
      <c r="EE30" s="64"/>
      <c r="EF30" s="64"/>
      <c r="EG30" s="64"/>
      <c r="EH30" s="64"/>
      <c r="EI30" s="64"/>
      <c r="EJ30" s="64"/>
      <c r="EK30" s="64"/>
      <c r="EL30" s="64"/>
      <c r="EM30" s="64"/>
      <c r="EN30" s="64"/>
      <c r="EO30" s="64"/>
      <c r="EP30" s="64"/>
      <c r="EQ30" s="64"/>
      <c r="ER30" s="64"/>
      <c r="ES30" s="64"/>
      <c r="ET30" s="64"/>
      <c r="EU30" s="64"/>
      <c r="EV30" s="64"/>
      <c r="EW30" s="64"/>
      <c r="EX30" s="64"/>
      <c r="EY30" s="64"/>
      <c r="EZ30" s="64"/>
      <c r="FA30" s="64"/>
      <c r="FB30" s="64"/>
      <c r="FC30" s="64"/>
      <c r="FD30" s="64"/>
      <c r="FE30" s="64"/>
      <c r="FF30" s="64"/>
      <c r="FG30" s="64"/>
      <c r="FH30" s="64"/>
      <c r="FI30" s="64"/>
      <c r="FJ30" s="64"/>
      <c r="FK30" s="64"/>
      <c r="FL30" s="64"/>
      <c r="FM30" s="64"/>
      <c r="FN30" s="64"/>
      <c r="FO30" s="64"/>
      <c r="FP30" s="64"/>
      <c r="FQ30" s="64"/>
      <c r="FR30" s="64"/>
      <c r="FS30" s="64"/>
      <c r="FT30" s="64"/>
      <c r="FU30" s="64"/>
      <c r="FV30" s="64"/>
      <c r="FW30" s="64"/>
      <c r="FX30" s="64"/>
      <c r="FY30" s="64"/>
      <c r="FZ30" s="64"/>
      <c r="GA30" s="64"/>
      <c r="GB30" s="64"/>
      <c r="GC30" s="64"/>
      <c r="GD30" s="64"/>
      <c r="GE30" s="64"/>
      <c r="GF30" s="64"/>
      <c r="GG30" s="64"/>
      <c r="GH30" s="64"/>
      <c r="GI30" s="64"/>
      <c r="GJ30" s="64"/>
      <c r="GK30" s="64"/>
      <c r="GL30" s="64"/>
      <c r="GM30" s="64"/>
      <c r="GN30" s="64"/>
      <c r="GO30" s="64"/>
      <c r="GP30" s="64"/>
      <c r="GQ30" s="64"/>
      <c r="GR30" s="64"/>
      <c r="GS30" s="64"/>
      <c r="GT30" s="64"/>
      <c r="GU30" s="64"/>
      <c r="GV30" s="64"/>
      <c r="GW30" s="64"/>
      <c r="GX30" s="64"/>
      <c r="GY30" s="64"/>
      <c r="GZ30" s="64"/>
      <c r="HA30" s="64"/>
      <c r="HB30" s="64"/>
      <c r="HC30" s="64"/>
      <c r="HD30" s="64"/>
      <c r="HE30" s="64"/>
      <c r="HF30" s="64"/>
      <c r="HG30" s="64"/>
      <c r="HH30" s="64"/>
      <c r="HI30" s="64"/>
      <c r="HJ30" s="64"/>
      <c r="HK30" s="64"/>
      <c r="HL30" s="64"/>
      <c r="HM30" s="64"/>
      <c r="HN30" s="64"/>
      <c r="HO30" s="64"/>
      <c r="HP30" s="64"/>
      <c r="HQ30" s="64"/>
      <c r="HR30" s="64"/>
      <c r="HS30" s="64"/>
      <c r="HT30" s="64"/>
      <c r="HU30" s="64"/>
      <c r="HV30" s="64"/>
      <c r="HW30" s="64"/>
      <c r="HX30" s="64"/>
      <c r="HY30" s="64"/>
      <c r="HZ30" s="64"/>
      <c r="IA30" s="64"/>
      <c r="IB30" s="64"/>
      <c r="IC30" s="64"/>
      <c r="ID30" s="64"/>
      <c r="IE30" s="64"/>
      <c r="IF30" s="64"/>
      <c r="IG30" s="64"/>
      <c r="IH30" s="64"/>
      <c r="II30" s="64"/>
      <c r="IJ30" s="64"/>
      <c r="IK30" s="64"/>
      <c r="IL30" s="64"/>
      <c r="IM30" s="64"/>
      <c r="IN30" s="64"/>
      <c r="IO30" s="64"/>
      <c r="IP30" s="64"/>
      <c r="IQ30" s="64"/>
      <c r="IR30" s="64"/>
      <c r="IS30" s="64"/>
      <c r="IT30" s="64"/>
      <c r="IU30" s="64"/>
      <c r="IV30" s="64"/>
      <c r="IW30" s="64"/>
    </row>
    <row r="31" spans="1:257" ht="13.7" customHeight="1">
      <c r="A31" s="158" t="s">
        <v>284</v>
      </c>
      <c r="B31" s="158" t="s">
        <v>413</v>
      </c>
      <c r="C31" s="90">
        <v>238</v>
      </c>
      <c r="D31" s="90">
        <v>59</v>
      </c>
      <c r="E31" s="90">
        <v>179</v>
      </c>
      <c r="F31" s="213">
        <f t="shared" si="0"/>
        <v>0.75210084033613445</v>
      </c>
      <c r="G31" s="58"/>
      <c r="H31" s="58"/>
      <c r="I31" s="8"/>
      <c r="J31" s="8"/>
    </row>
    <row r="32" spans="1:257" ht="13.7" customHeight="1">
      <c r="A32" s="158" t="s">
        <v>163</v>
      </c>
      <c r="B32" s="158" t="s">
        <v>228</v>
      </c>
      <c r="C32" s="90">
        <v>255</v>
      </c>
      <c r="D32" s="90">
        <v>84</v>
      </c>
      <c r="E32" s="90">
        <v>171</v>
      </c>
      <c r="F32" s="213">
        <f t="shared" si="0"/>
        <v>0.6705882352941176</v>
      </c>
      <c r="G32" s="58"/>
      <c r="H32" s="58"/>
      <c r="I32" s="8"/>
      <c r="J32" s="8"/>
    </row>
    <row r="33" spans="1:257" s="133" customFormat="1" ht="13.7" customHeight="1">
      <c r="A33" s="158" t="s">
        <v>285</v>
      </c>
      <c r="B33" s="158" t="s">
        <v>414</v>
      </c>
      <c r="C33" s="90">
        <v>145</v>
      </c>
      <c r="D33" s="90">
        <v>67</v>
      </c>
      <c r="E33" s="90">
        <v>78</v>
      </c>
      <c r="F33" s="213">
        <f t="shared" si="0"/>
        <v>0.53793103448275859</v>
      </c>
      <c r="G33" s="138"/>
      <c r="H33" s="138"/>
      <c r="K33" s="131"/>
      <c r="L33" s="131"/>
      <c r="M33" s="131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31"/>
      <c r="AI33" s="131"/>
      <c r="AJ33" s="131"/>
      <c r="AK33" s="131"/>
      <c r="AL33" s="131"/>
      <c r="AM33" s="131"/>
      <c r="AN33" s="131"/>
      <c r="AO33" s="131"/>
      <c r="AP33" s="131"/>
      <c r="AQ33" s="131"/>
      <c r="AR33" s="131"/>
      <c r="AS33" s="131"/>
      <c r="AT33" s="131"/>
      <c r="AU33" s="131"/>
      <c r="AV33" s="131"/>
      <c r="AW33" s="131"/>
      <c r="AX33" s="131"/>
      <c r="AY33" s="131"/>
      <c r="AZ33" s="131"/>
      <c r="BA33" s="131"/>
      <c r="BB33" s="131"/>
      <c r="BC33" s="131"/>
      <c r="BD33" s="131"/>
      <c r="BE33" s="131"/>
      <c r="BF33" s="131"/>
      <c r="BG33" s="131"/>
      <c r="BH33" s="131"/>
      <c r="BI33" s="131"/>
      <c r="BJ33" s="131"/>
      <c r="BK33" s="131"/>
      <c r="BL33" s="131"/>
      <c r="BM33" s="131"/>
      <c r="BN33" s="131"/>
      <c r="BO33" s="131"/>
      <c r="BP33" s="131"/>
      <c r="BQ33" s="131"/>
      <c r="BR33" s="131"/>
      <c r="BS33" s="131"/>
      <c r="BT33" s="131"/>
      <c r="BU33" s="131"/>
      <c r="BV33" s="131"/>
      <c r="BW33" s="131"/>
      <c r="BX33" s="131"/>
      <c r="BY33" s="131"/>
      <c r="BZ33" s="131"/>
      <c r="CA33" s="131"/>
      <c r="CB33" s="131"/>
      <c r="CC33" s="131"/>
      <c r="CD33" s="131"/>
      <c r="CE33" s="131"/>
      <c r="CF33" s="131"/>
      <c r="CG33" s="131"/>
      <c r="CH33" s="131"/>
      <c r="CI33" s="131"/>
      <c r="CJ33" s="131"/>
      <c r="CK33" s="131"/>
      <c r="CL33" s="131"/>
      <c r="CM33" s="131"/>
      <c r="CN33" s="131"/>
      <c r="CO33" s="131"/>
      <c r="CP33" s="131"/>
      <c r="CQ33" s="131"/>
      <c r="CR33" s="131"/>
      <c r="CS33" s="131"/>
      <c r="CT33" s="131"/>
      <c r="CU33" s="131"/>
      <c r="CV33" s="131"/>
      <c r="CW33" s="131"/>
      <c r="CX33" s="131"/>
      <c r="CY33" s="131"/>
      <c r="CZ33" s="131"/>
      <c r="DA33" s="131"/>
      <c r="DB33" s="131"/>
      <c r="DC33" s="131"/>
      <c r="DD33" s="131"/>
      <c r="DE33" s="131"/>
      <c r="DF33" s="131"/>
      <c r="DG33" s="131"/>
      <c r="DH33" s="131"/>
      <c r="DI33" s="131"/>
      <c r="DJ33" s="131"/>
      <c r="DK33" s="131"/>
      <c r="DL33" s="131"/>
      <c r="DM33" s="131"/>
      <c r="DN33" s="131"/>
      <c r="DO33" s="131"/>
      <c r="DP33" s="131"/>
      <c r="DQ33" s="131"/>
      <c r="DR33" s="131"/>
      <c r="DS33" s="131"/>
      <c r="DT33" s="131"/>
      <c r="DU33" s="131"/>
      <c r="DV33" s="131"/>
      <c r="DW33" s="131"/>
      <c r="DX33" s="131"/>
      <c r="DY33" s="131"/>
      <c r="DZ33" s="131"/>
      <c r="EA33" s="131"/>
      <c r="EB33" s="131"/>
      <c r="EC33" s="131"/>
      <c r="ED33" s="131"/>
      <c r="EE33" s="131"/>
      <c r="EF33" s="131"/>
      <c r="EG33" s="131"/>
      <c r="EH33" s="131"/>
      <c r="EI33" s="131"/>
      <c r="EJ33" s="131"/>
      <c r="EK33" s="131"/>
      <c r="EL33" s="131"/>
      <c r="EM33" s="131"/>
      <c r="EN33" s="131"/>
      <c r="EO33" s="131"/>
      <c r="EP33" s="131"/>
      <c r="EQ33" s="131"/>
      <c r="ER33" s="131"/>
      <c r="ES33" s="131"/>
      <c r="ET33" s="131"/>
      <c r="EU33" s="131"/>
      <c r="EV33" s="131"/>
      <c r="EW33" s="131"/>
      <c r="EX33" s="131"/>
      <c r="EY33" s="131"/>
      <c r="EZ33" s="131"/>
      <c r="FA33" s="131"/>
      <c r="FB33" s="131"/>
      <c r="FC33" s="131"/>
      <c r="FD33" s="131"/>
      <c r="FE33" s="131"/>
      <c r="FF33" s="131"/>
      <c r="FG33" s="131"/>
      <c r="FH33" s="131"/>
      <c r="FI33" s="131"/>
      <c r="FJ33" s="131"/>
      <c r="FK33" s="131"/>
      <c r="FL33" s="131"/>
      <c r="FM33" s="131"/>
      <c r="FN33" s="131"/>
      <c r="FO33" s="131"/>
      <c r="FP33" s="131"/>
      <c r="FQ33" s="131"/>
      <c r="FR33" s="131"/>
      <c r="FS33" s="131"/>
      <c r="FT33" s="131"/>
      <c r="FU33" s="131"/>
      <c r="FV33" s="131"/>
      <c r="FW33" s="131"/>
      <c r="FX33" s="131"/>
      <c r="FY33" s="131"/>
      <c r="FZ33" s="131"/>
      <c r="GA33" s="131"/>
      <c r="GB33" s="131"/>
      <c r="GC33" s="131"/>
      <c r="GD33" s="131"/>
      <c r="GE33" s="131"/>
      <c r="GF33" s="131"/>
      <c r="GG33" s="131"/>
      <c r="GH33" s="131"/>
      <c r="GI33" s="131"/>
      <c r="GJ33" s="131"/>
      <c r="GK33" s="131"/>
      <c r="GL33" s="131"/>
      <c r="GM33" s="131"/>
      <c r="GN33" s="131"/>
      <c r="GO33" s="131"/>
      <c r="GP33" s="131"/>
      <c r="GQ33" s="131"/>
      <c r="GR33" s="131"/>
      <c r="GS33" s="131"/>
      <c r="GT33" s="131"/>
      <c r="GU33" s="131"/>
      <c r="GV33" s="131"/>
      <c r="GW33" s="131"/>
      <c r="GX33" s="131"/>
      <c r="GY33" s="131"/>
      <c r="GZ33" s="131"/>
      <c r="HA33" s="131"/>
      <c r="HB33" s="131"/>
      <c r="HC33" s="131"/>
      <c r="HD33" s="131"/>
      <c r="HE33" s="131"/>
      <c r="HF33" s="131"/>
      <c r="HG33" s="131"/>
      <c r="HH33" s="131"/>
      <c r="HI33" s="131"/>
      <c r="HJ33" s="131"/>
      <c r="HK33" s="131"/>
      <c r="HL33" s="131"/>
      <c r="HM33" s="131"/>
      <c r="HN33" s="131"/>
      <c r="HO33" s="131"/>
      <c r="HP33" s="131"/>
      <c r="HQ33" s="131"/>
      <c r="HR33" s="131"/>
      <c r="HS33" s="131"/>
      <c r="HT33" s="131"/>
      <c r="HU33" s="131"/>
      <c r="HV33" s="131"/>
      <c r="HW33" s="131"/>
      <c r="HX33" s="131"/>
      <c r="HY33" s="131"/>
      <c r="HZ33" s="131"/>
      <c r="IA33" s="131"/>
      <c r="IB33" s="131"/>
      <c r="IC33" s="131"/>
      <c r="ID33" s="131"/>
      <c r="IE33" s="131"/>
      <c r="IF33" s="131"/>
      <c r="IG33" s="131"/>
      <c r="IH33" s="131"/>
      <c r="II33" s="131"/>
      <c r="IJ33" s="131"/>
      <c r="IK33" s="131"/>
      <c r="IL33" s="131"/>
      <c r="IM33" s="131"/>
      <c r="IN33" s="131"/>
      <c r="IO33" s="131"/>
      <c r="IP33" s="131"/>
      <c r="IQ33" s="131"/>
      <c r="IR33" s="131"/>
      <c r="IS33" s="131"/>
      <c r="IT33" s="131"/>
      <c r="IU33" s="131"/>
      <c r="IV33" s="131"/>
      <c r="IW33" s="131"/>
    </row>
    <row r="34" spans="1:257" ht="13.7" customHeight="1">
      <c r="A34" s="158" t="s">
        <v>286</v>
      </c>
      <c r="B34" s="158" t="s">
        <v>415</v>
      </c>
      <c r="C34" s="90">
        <v>1160</v>
      </c>
      <c r="D34" s="90">
        <v>303</v>
      </c>
      <c r="E34" s="90">
        <v>857</v>
      </c>
      <c r="F34" s="213">
        <f t="shared" si="0"/>
        <v>0.73879310344827587</v>
      </c>
      <c r="G34" s="58"/>
      <c r="H34" s="58"/>
      <c r="I34" s="8"/>
      <c r="J34" s="8"/>
    </row>
    <row r="35" spans="1:257" ht="13.7" customHeight="1">
      <c r="A35" s="158" t="s">
        <v>165</v>
      </c>
      <c r="B35" s="158" t="s">
        <v>416</v>
      </c>
      <c r="C35" s="90">
        <v>521</v>
      </c>
      <c r="D35" s="90">
        <v>168</v>
      </c>
      <c r="E35" s="90">
        <v>353</v>
      </c>
      <c r="F35" s="213">
        <f t="shared" si="0"/>
        <v>0.67754318618042231</v>
      </c>
      <c r="G35" s="58"/>
      <c r="H35" s="58"/>
      <c r="I35" s="8"/>
      <c r="J35" s="8"/>
    </row>
    <row r="36" spans="1:257" s="15" customFormat="1" ht="13.7" customHeight="1">
      <c r="A36" s="2" t="s">
        <v>166</v>
      </c>
      <c r="B36" s="2" t="s">
        <v>417</v>
      </c>
      <c r="C36" s="89">
        <v>1489</v>
      </c>
      <c r="D36" s="89">
        <v>564</v>
      </c>
      <c r="E36" s="89">
        <v>925</v>
      </c>
      <c r="F36" s="212">
        <f t="shared" si="0"/>
        <v>0.62122229684351915</v>
      </c>
      <c r="G36" s="100"/>
      <c r="H36" s="100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64"/>
      <c r="BP36" s="64"/>
      <c r="BQ36" s="64"/>
      <c r="BR36" s="64"/>
      <c r="BS36" s="64"/>
      <c r="BT36" s="64"/>
      <c r="BU36" s="64"/>
      <c r="BV36" s="64"/>
      <c r="BW36" s="64"/>
      <c r="BX36" s="64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  <c r="CN36" s="64"/>
      <c r="CO36" s="64"/>
      <c r="CP36" s="64"/>
      <c r="CQ36" s="64"/>
      <c r="CR36" s="64"/>
      <c r="CS36" s="64"/>
      <c r="CT36" s="64"/>
      <c r="CU36" s="64"/>
      <c r="CV36" s="64"/>
      <c r="CW36" s="64"/>
      <c r="CX36" s="64"/>
      <c r="CY36" s="64"/>
      <c r="CZ36" s="64"/>
      <c r="DA36" s="64"/>
      <c r="DB36" s="64"/>
      <c r="DC36" s="64"/>
      <c r="DD36" s="64"/>
      <c r="DE36" s="64"/>
      <c r="DF36" s="64"/>
      <c r="DG36" s="64"/>
      <c r="DH36" s="64"/>
      <c r="DI36" s="64"/>
      <c r="DJ36" s="64"/>
      <c r="DK36" s="64"/>
      <c r="DL36" s="64"/>
      <c r="DM36" s="64"/>
      <c r="DN36" s="64"/>
      <c r="DO36" s="64"/>
      <c r="DP36" s="64"/>
      <c r="DQ36" s="64"/>
      <c r="DR36" s="64"/>
      <c r="DS36" s="64"/>
      <c r="DT36" s="64"/>
      <c r="DU36" s="64"/>
      <c r="DV36" s="64"/>
      <c r="DW36" s="64"/>
      <c r="DX36" s="64"/>
      <c r="DY36" s="64"/>
      <c r="DZ36" s="64"/>
      <c r="EA36" s="64"/>
      <c r="EB36" s="64"/>
      <c r="EC36" s="64"/>
      <c r="ED36" s="64"/>
      <c r="EE36" s="64"/>
      <c r="EF36" s="64"/>
      <c r="EG36" s="64"/>
      <c r="EH36" s="64"/>
      <c r="EI36" s="64"/>
      <c r="EJ36" s="64"/>
      <c r="EK36" s="64"/>
      <c r="EL36" s="64"/>
      <c r="EM36" s="64"/>
      <c r="EN36" s="64"/>
      <c r="EO36" s="64"/>
      <c r="EP36" s="64"/>
      <c r="EQ36" s="64"/>
      <c r="ER36" s="64"/>
      <c r="ES36" s="64"/>
      <c r="ET36" s="64"/>
      <c r="EU36" s="64"/>
      <c r="EV36" s="64"/>
      <c r="EW36" s="64"/>
      <c r="EX36" s="64"/>
      <c r="EY36" s="64"/>
      <c r="EZ36" s="64"/>
      <c r="FA36" s="64"/>
      <c r="FB36" s="64"/>
      <c r="FC36" s="64"/>
      <c r="FD36" s="64"/>
      <c r="FE36" s="64"/>
      <c r="FF36" s="64"/>
      <c r="FG36" s="64"/>
      <c r="FH36" s="64"/>
      <c r="FI36" s="64"/>
      <c r="FJ36" s="64"/>
      <c r="FK36" s="64"/>
      <c r="FL36" s="64"/>
      <c r="FM36" s="64"/>
      <c r="FN36" s="64"/>
      <c r="FO36" s="64"/>
      <c r="FP36" s="64"/>
      <c r="FQ36" s="64"/>
      <c r="FR36" s="64"/>
      <c r="FS36" s="64"/>
      <c r="FT36" s="64"/>
      <c r="FU36" s="64"/>
      <c r="FV36" s="64"/>
      <c r="FW36" s="64"/>
      <c r="FX36" s="64"/>
      <c r="FY36" s="64"/>
      <c r="FZ36" s="64"/>
      <c r="GA36" s="64"/>
      <c r="GB36" s="64"/>
      <c r="GC36" s="64"/>
      <c r="GD36" s="64"/>
      <c r="GE36" s="64"/>
      <c r="GF36" s="64"/>
      <c r="GG36" s="64"/>
      <c r="GH36" s="64"/>
      <c r="GI36" s="64"/>
      <c r="GJ36" s="64"/>
      <c r="GK36" s="64"/>
      <c r="GL36" s="64"/>
      <c r="GM36" s="64"/>
      <c r="GN36" s="64"/>
      <c r="GO36" s="64"/>
      <c r="GP36" s="64"/>
      <c r="GQ36" s="64"/>
      <c r="GR36" s="64"/>
      <c r="GS36" s="64"/>
      <c r="GT36" s="64"/>
      <c r="GU36" s="64"/>
      <c r="GV36" s="64"/>
      <c r="GW36" s="64"/>
      <c r="GX36" s="64"/>
      <c r="GY36" s="64"/>
      <c r="GZ36" s="64"/>
      <c r="HA36" s="64"/>
      <c r="HB36" s="64"/>
      <c r="HC36" s="64"/>
      <c r="HD36" s="64"/>
      <c r="HE36" s="64"/>
      <c r="HF36" s="64"/>
      <c r="HG36" s="64"/>
      <c r="HH36" s="64"/>
      <c r="HI36" s="64"/>
      <c r="HJ36" s="64"/>
      <c r="HK36" s="64"/>
      <c r="HL36" s="64"/>
      <c r="HM36" s="64"/>
      <c r="HN36" s="64"/>
      <c r="HO36" s="64"/>
      <c r="HP36" s="64"/>
      <c r="HQ36" s="64"/>
      <c r="HR36" s="64"/>
      <c r="HS36" s="64"/>
      <c r="HT36" s="64"/>
      <c r="HU36" s="64"/>
      <c r="HV36" s="64"/>
      <c r="HW36" s="64"/>
      <c r="HX36" s="64"/>
      <c r="HY36" s="64"/>
      <c r="HZ36" s="64"/>
      <c r="IA36" s="64"/>
      <c r="IB36" s="64"/>
      <c r="IC36" s="64"/>
      <c r="ID36" s="64"/>
      <c r="IE36" s="64"/>
      <c r="IF36" s="64"/>
      <c r="IG36" s="64"/>
      <c r="IH36" s="64"/>
      <c r="II36" s="64"/>
      <c r="IJ36" s="64"/>
      <c r="IK36" s="64"/>
      <c r="IL36" s="64"/>
      <c r="IM36" s="64"/>
      <c r="IN36" s="64"/>
      <c r="IO36" s="64"/>
      <c r="IP36" s="64"/>
      <c r="IQ36" s="64"/>
      <c r="IR36" s="64"/>
      <c r="IS36" s="64"/>
      <c r="IT36" s="64"/>
      <c r="IU36" s="64"/>
      <c r="IV36" s="64"/>
      <c r="IW36" s="64"/>
    </row>
    <row r="37" spans="1:257" ht="13.7" customHeight="1">
      <c r="A37" s="158" t="s">
        <v>167</v>
      </c>
      <c r="B37" s="158" t="s">
        <v>418</v>
      </c>
      <c r="C37" s="90">
        <v>542</v>
      </c>
      <c r="D37" s="90">
        <v>202</v>
      </c>
      <c r="E37" s="90">
        <v>340</v>
      </c>
      <c r="F37" s="213">
        <f t="shared" si="0"/>
        <v>0.62730627306273068</v>
      </c>
      <c r="G37" s="58"/>
      <c r="H37" s="58"/>
      <c r="I37" s="8"/>
      <c r="J37" s="8"/>
    </row>
    <row r="38" spans="1:257" s="133" customFormat="1" ht="13.7" customHeight="1">
      <c r="A38" s="158" t="s">
        <v>168</v>
      </c>
      <c r="B38" s="158" t="s">
        <v>419</v>
      </c>
      <c r="C38" s="90">
        <v>308</v>
      </c>
      <c r="D38" s="90">
        <v>98</v>
      </c>
      <c r="E38" s="90">
        <v>210</v>
      </c>
      <c r="F38" s="213">
        <f t="shared" si="0"/>
        <v>0.68181818181818177</v>
      </c>
      <c r="G38" s="138"/>
      <c r="H38" s="138"/>
      <c r="K38" s="131"/>
      <c r="L38" s="131"/>
      <c r="M38" s="131"/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1"/>
      <c r="AJ38" s="131"/>
      <c r="AK38" s="131"/>
      <c r="AL38" s="131"/>
      <c r="AM38" s="131"/>
      <c r="AN38" s="131"/>
      <c r="AO38" s="131"/>
      <c r="AP38" s="131"/>
      <c r="AQ38" s="131"/>
      <c r="AR38" s="131"/>
      <c r="AS38" s="131"/>
      <c r="AT38" s="131"/>
      <c r="AU38" s="131"/>
      <c r="AV38" s="131"/>
      <c r="AW38" s="131"/>
      <c r="AX38" s="131"/>
      <c r="AY38" s="131"/>
      <c r="AZ38" s="131"/>
      <c r="BA38" s="131"/>
      <c r="BB38" s="131"/>
      <c r="BC38" s="131"/>
      <c r="BD38" s="131"/>
      <c r="BE38" s="131"/>
      <c r="BF38" s="131"/>
      <c r="BG38" s="131"/>
      <c r="BH38" s="131"/>
      <c r="BI38" s="131"/>
      <c r="BJ38" s="131"/>
      <c r="BK38" s="131"/>
      <c r="BL38" s="131"/>
      <c r="BM38" s="131"/>
      <c r="BN38" s="131"/>
      <c r="BO38" s="131"/>
      <c r="BP38" s="131"/>
      <c r="BQ38" s="131"/>
      <c r="BR38" s="131"/>
      <c r="BS38" s="131"/>
      <c r="BT38" s="131"/>
      <c r="BU38" s="131"/>
      <c r="BV38" s="131"/>
      <c r="BW38" s="131"/>
      <c r="BX38" s="131"/>
      <c r="BY38" s="131"/>
      <c r="BZ38" s="131"/>
      <c r="CA38" s="131"/>
      <c r="CB38" s="131"/>
      <c r="CC38" s="131"/>
      <c r="CD38" s="131"/>
      <c r="CE38" s="131"/>
      <c r="CF38" s="131"/>
      <c r="CG38" s="131"/>
      <c r="CH38" s="131"/>
      <c r="CI38" s="131"/>
      <c r="CJ38" s="131"/>
      <c r="CK38" s="131"/>
      <c r="CL38" s="131"/>
      <c r="CM38" s="131"/>
      <c r="CN38" s="131"/>
      <c r="CO38" s="131"/>
      <c r="CP38" s="131"/>
      <c r="CQ38" s="131"/>
      <c r="CR38" s="131"/>
      <c r="CS38" s="131"/>
      <c r="CT38" s="131"/>
      <c r="CU38" s="131"/>
      <c r="CV38" s="131"/>
      <c r="CW38" s="131"/>
      <c r="CX38" s="131"/>
      <c r="CY38" s="131"/>
      <c r="CZ38" s="131"/>
      <c r="DA38" s="131"/>
      <c r="DB38" s="131"/>
      <c r="DC38" s="131"/>
      <c r="DD38" s="131"/>
      <c r="DE38" s="131"/>
      <c r="DF38" s="131"/>
      <c r="DG38" s="131"/>
      <c r="DH38" s="131"/>
      <c r="DI38" s="131"/>
      <c r="DJ38" s="131"/>
      <c r="DK38" s="131"/>
      <c r="DL38" s="131"/>
      <c r="DM38" s="131"/>
      <c r="DN38" s="131"/>
      <c r="DO38" s="131"/>
      <c r="DP38" s="131"/>
      <c r="DQ38" s="131"/>
      <c r="DR38" s="131"/>
      <c r="DS38" s="131"/>
      <c r="DT38" s="131"/>
      <c r="DU38" s="131"/>
      <c r="DV38" s="131"/>
      <c r="DW38" s="131"/>
      <c r="DX38" s="131"/>
      <c r="DY38" s="131"/>
      <c r="DZ38" s="131"/>
      <c r="EA38" s="131"/>
      <c r="EB38" s="131"/>
      <c r="EC38" s="131"/>
      <c r="ED38" s="131"/>
      <c r="EE38" s="131"/>
      <c r="EF38" s="131"/>
      <c r="EG38" s="131"/>
      <c r="EH38" s="131"/>
      <c r="EI38" s="131"/>
      <c r="EJ38" s="131"/>
      <c r="EK38" s="131"/>
      <c r="EL38" s="131"/>
      <c r="EM38" s="131"/>
      <c r="EN38" s="131"/>
      <c r="EO38" s="131"/>
      <c r="EP38" s="131"/>
      <c r="EQ38" s="131"/>
      <c r="ER38" s="131"/>
      <c r="ES38" s="131"/>
      <c r="ET38" s="131"/>
      <c r="EU38" s="131"/>
      <c r="EV38" s="131"/>
      <c r="EW38" s="131"/>
      <c r="EX38" s="131"/>
      <c r="EY38" s="131"/>
      <c r="EZ38" s="131"/>
      <c r="FA38" s="131"/>
      <c r="FB38" s="131"/>
      <c r="FC38" s="131"/>
      <c r="FD38" s="131"/>
      <c r="FE38" s="131"/>
      <c r="FF38" s="131"/>
      <c r="FG38" s="131"/>
      <c r="FH38" s="131"/>
      <c r="FI38" s="131"/>
      <c r="FJ38" s="131"/>
      <c r="FK38" s="131"/>
      <c r="FL38" s="131"/>
      <c r="FM38" s="131"/>
      <c r="FN38" s="131"/>
      <c r="FO38" s="131"/>
      <c r="FP38" s="131"/>
      <c r="FQ38" s="131"/>
      <c r="FR38" s="131"/>
      <c r="FS38" s="131"/>
      <c r="FT38" s="131"/>
      <c r="FU38" s="131"/>
      <c r="FV38" s="131"/>
      <c r="FW38" s="131"/>
      <c r="FX38" s="131"/>
      <c r="FY38" s="131"/>
      <c r="FZ38" s="131"/>
      <c r="GA38" s="131"/>
      <c r="GB38" s="131"/>
      <c r="GC38" s="131"/>
      <c r="GD38" s="131"/>
      <c r="GE38" s="131"/>
      <c r="GF38" s="131"/>
      <c r="GG38" s="131"/>
      <c r="GH38" s="131"/>
      <c r="GI38" s="131"/>
      <c r="GJ38" s="131"/>
      <c r="GK38" s="131"/>
      <c r="GL38" s="131"/>
      <c r="GM38" s="131"/>
      <c r="GN38" s="131"/>
      <c r="GO38" s="131"/>
      <c r="GP38" s="131"/>
      <c r="GQ38" s="131"/>
      <c r="GR38" s="131"/>
      <c r="GS38" s="131"/>
      <c r="GT38" s="131"/>
      <c r="GU38" s="131"/>
      <c r="GV38" s="131"/>
      <c r="GW38" s="131"/>
      <c r="GX38" s="131"/>
      <c r="GY38" s="131"/>
      <c r="GZ38" s="131"/>
      <c r="HA38" s="131"/>
      <c r="HB38" s="131"/>
      <c r="HC38" s="131"/>
      <c r="HD38" s="131"/>
      <c r="HE38" s="131"/>
      <c r="HF38" s="131"/>
      <c r="HG38" s="131"/>
      <c r="HH38" s="131"/>
      <c r="HI38" s="131"/>
      <c r="HJ38" s="131"/>
      <c r="HK38" s="131"/>
      <c r="HL38" s="131"/>
      <c r="HM38" s="131"/>
      <c r="HN38" s="131"/>
      <c r="HO38" s="131"/>
      <c r="HP38" s="131"/>
      <c r="HQ38" s="131"/>
      <c r="HR38" s="131"/>
      <c r="HS38" s="131"/>
      <c r="HT38" s="131"/>
      <c r="HU38" s="131"/>
      <c r="HV38" s="131"/>
      <c r="HW38" s="131"/>
      <c r="HX38" s="131"/>
      <c r="HY38" s="131"/>
      <c r="HZ38" s="131"/>
      <c r="IA38" s="131"/>
      <c r="IB38" s="131"/>
      <c r="IC38" s="131"/>
      <c r="ID38" s="131"/>
      <c r="IE38" s="131"/>
      <c r="IF38" s="131"/>
      <c r="IG38" s="131"/>
      <c r="IH38" s="131"/>
      <c r="II38" s="131"/>
      <c r="IJ38" s="131"/>
      <c r="IK38" s="131"/>
      <c r="IL38" s="131"/>
      <c r="IM38" s="131"/>
      <c r="IN38" s="131"/>
      <c r="IO38" s="131"/>
      <c r="IP38" s="131"/>
      <c r="IQ38" s="131"/>
      <c r="IR38" s="131"/>
      <c r="IS38" s="131"/>
      <c r="IT38" s="131"/>
      <c r="IU38" s="131"/>
      <c r="IV38" s="131"/>
      <c r="IW38" s="131"/>
    </row>
    <row r="39" spans="1:257" ht="13.7" customHeight="1">
      <c r="A39" s="158" t="s">
        <v>211</v>
      </c>
      <c r="B39" s="158" t="s">
        <v>420</v>
      </c>
      <c r="C39" s="90">
        <v>333</v>
      </c>
      <c r="D39" s="90">
        <v>110</v>
      </c>
      <c r="E39" s="90">
        <v>223</v>
      </c>
      <c r="F39" s="213">
        <f t="shared" si="0"/>
        <v>0.66966966966966968</v>
      </c>
      <c r="G39" s="58"/>
      <c r="H39" s="58"/>
      <c r="I39" s="8"/>
      <c r="J39" s="8"/>
    </row>
    <row r="40" spans="1:257" s="133" customFormat="1" ht="13.7" customHeight="1">
      <c r="A40" s="158" t="s">
        <v>169</v>
      </c>
      <c r="B40" s="158" t="s">
        <v>421</v>
      </c>
      <c r="C40" s="90">
        <v>306</v>
      </c>
      <c r="D40" s="90">
        <v>154</v>
      </c>
      <c r="E40" s="90">
        <v>152</v>
      </c>
      <c r="F40" s="213">
        <f t="shared" si="0"/>
        <v>0.49673202614379086</v>
      </c>
      <c r="G40" s="138"/>
      <c r="H40" s="138"/>
      <c r="K40" s="131"/>
      <c r="L40" s="131"/>
      <c r="M40" s="131"/>
      <c r="N40" s="131"/>
      <c r="O40" s="131"/>
      <c r="P40" s="131"/>
      <c r="Q40" s="131"/>
      <c r="R40" s="131"/>
      <c r="S40" s="131"/>
      <c r="T40" s="131"/>
      <c r="U40" s="131"/>
      <c r="V40" s="131"/>
      <c r="W40" s="131"/>
      <c r="X40" s="131"/>
      <c r="Y40" s="131"/>
      <c r="Z40" s="131"/>
      <c r="AA40" s="131"/>
      <c r="AB40" s="131"/>
      <c r="AC40" s="131"/>
      <c r="AD40" s="131"/>
      <c r="AE40" s="131"/>
      <c r="AF40" s="131"/>
      <c r="AG40" s="131"/>
      <c r="AH40" s="131"/>
      <c r="AI40" s="131"/>
      <c r="AJ40" s="131"/>
      <c r="AK40" s="131"/>
      <c r="AL40" s="131"/>
      <c r="AM40" s="131"/>
      <c r="AN40" s="131"/>
      <c r="AO40" s="131"/>
      <c r="AP40" s="131"/>
      <c r="AQ40" s="131"/>
      <c r="AR40" s="131"/>
      <c r="AS40" s="131"/>
      <c r="AT40" s="131"/>
      <c r="AU40" s="131"/>
      <c r="AV40" s="131"/>
      <c r="AW40" s="131"/>
      <c r="AX40" s="131"/>
      <c r="AY40" s="131"/>
      <c r="AZ40" s="131"/>
      <c r="BA40" s="131"/>
      <c r="BB40" s="131"/>
      <c r="BC40" s="131"/>
      <c r="BD40" s="131"/>
      <c r="BE40" s="131"/>
      <c r="BF40" s="131"/>
      <c r="BG40" s="131"/>
      <c r="BH40" s="131"/>
      <c r="BI40" s="131"/>
      <c r="BJ40" s="131"/>
      <c r="BK40" s="131"/>
      <c r="BL40" s="131"/>
      <c r="BM40" s="131"/>
      <c r="BN40" s="131"/>
      <c r="BO40" s="131"/>
      <c r="BP40" s="131"/>
      <c r="BQ40" s="131"/>
      <c r="BR40" s="131"/>
      <c r="BS40" s="131"/>
      <c r="BT40" s="131"/>
      <c r="BU40" s="131"/>
      <c r="BV40" s="131"/>
      <c r="BW40" s="131"/>
      <c r="BX40" s="131"/>
      <c r="BY40" s="131"/>
      <c r="BZ40" s="131"/>
      <c r="CA40" s="131"/>
      <c r="CB40" s="131"/>
      <c r="CC40" s="131"/>
      <c r="CD40" s="131"/>
      <c r="CE40" s="131"/>
      <c r="CF40" s="131"/>
      <c r="CG40" s="131"/>
      <c r="CH40" s="131"/>
      <c r="CI40" s="131"/>
      <c r="CJ40" s="131"/>
      <c r="CK40" s="131"/>
      <c r="CL40" s="131"/>
      <c r="CM40" s="131"/>
      <c r="CN40" s="131"/>
      <c r="CO40" s="131"/>
      <c r="CP40" s="131"/>
      <c r="CQ40" s="131"/>
      <c r="CR40" s="131"/>
      <c r="CS40" s="131"/>
      <c r="CT40" s="131"/>
      <c r="CU40" s="131"/>
      <c r="CV40" s="131"/>
      <c r="CW40" s="131"/>
      <c r="CX40" s="131"/>
      <c r="CY40" s="131"/>
      <c r="CZ40" s="131"/>
      <c r="DA40" s="131"/>
      <c r="DB40" s="131"/>
      <c r="DC40" s="131"/>
      <c r="DD40" s="131"/>
      <c r="DE40" s="131"/>
      <c r="DF40" s="131"/>
      <c r="DG40" s="131"/>
      <c r="DH40" s="131"/>
      <c r="DI40" s="131"/>
      <c r="DJ40" s="131"/>
      <c r="DK40" s="131"/>
      <c r="DL40" s="131"/>
      <c r="DM40" s="131"/>
      <c r="DN40" s="131"/>
      <c r="DO40" s="131"/>
      <c r="DP40" s="131"/>
      <c r="DQ40" s="131"/>
      <c r="DR40" s="131"/>
      <c r="DS40" s="131"/>
      <c r="DT40" s="131"/>
      <c r="DU40" s="131"/>
      <c r="DV40" s="131"/>
      <c r="DW40" s="131"/>
      <c r="DX40" s="131"/>
      <c r="DY40" s="131"/>
      <c r="DZ40" s="131"/>
      <c r="EA40" s="131"/>
      <c r="EB40" s="131"/>
      <c r="EC40" s="131"/>
      <c r="ED40" s="131"/>
      <c r="EE40" s="131"/>
      <c r="EF40" s="131"/>
      <c r="EG40" s="131"/>
      <c r="EH40" s="131"/>
      <c r="EI40" s="131"/>
      <c r="EJ40" s="131"/>
      <c r="EK40" s="131"/>
      <c r="EL40" s="131"/>
      <c r="EM40" s="131"/>
      <c r="EN40" s="131"/>
      <c r="EO40" s="131"/>
      <c r="EP40" s="131"/>
      <c r="EQ40" s="131"/>
      <c r="ER40" s="131"/>
      <c r="ES40" s="131"/>
      <c r="ET40" s="131"/>
      <c r="EU40" s="131"/>
      <c r="EV40" s="131"/>
      <c r="EW40" s="131"/>
      <c r="EX40" s="131"/>
      <c r="EY40" s="131"/>
      <c r="EZ40" s="131"/>
      <c r="FA40" s="131"/>
      <c r="FB40" s="131"/>
      <c r="FC40" s="131"/>
      <c r="FD40" s="131"/>
      <c r="FE40" s="131"/>
      <c r="FF40" s="131"/>
      <c r="FG40" s="131"/>
      <c r="FH40" s="131"/>
      <c r="FI40" s="131"/>
      <c r="FJ40" s="131"/>
      <c r="FK40" s="131"/>
      <c r="FL40" s="131"/>
      <c r="FM40" s="131"/>
      <c r="FN40" s="131"/>
      <c r="FO40" s="131"/>
      <c r="FP40" s="131"/>
      <c r="FQ40" s="131"/>
      <c r="FR40" s="131"/>
      <c r="FS40" s="131"/>
      <c r="FT40" s="131"/>
      <c r="FU40" s="131"/>
      <c r="FV40" s="131"/>
      <c r="FW40" s="131"/>
      <c r="FX40" s="131"/>
      <c r="FY40" s="131"/>
      <c r="FZ40" s="131"/>
      <c r="GA40" s="131"/>
      <c r="GB40" s="131"/>
      <c r="GC40" s="131"/>
      <c r="GD40" s="131"/>
      <c r="GE40" s="131"/>
      <c r="GF40" s="131"/>
      <c r="GG40" s="131"/>
      <c r="GH40" s="131"/>
      <c r="GI40" s="131"/>
      <c r="GJ40" s="131"/>
      <c r="GK40" s="131"/>
      <c r="GL40" s="131"/>
      <c r="GM40" s="131"/>
      <c r="GN40" s="131"/>
      <c r="GO40" s="131"/>
      <c r="GP40" s="131"/>
      <c r="GQ40" s="131"/>
      <c r="GR40" s="131"/>
      <c r="GS40" s="131"/>
      <c r="GT40" s="131"/>
      <c r="GU40" s="131"/>
      <c r="GV40" s="131"/>
      <c r="GW40" s="131"/>
      <c r="GX40" s="131"/>
      <c r="GY40" s="131"/>
      <c r="GZ40" s="131"/>
      <c r="HA40" s="131"/>
      <c r="HB40" s="131"/>
      <c r="HC40" s="131"/>
      <c r="HD40" s="131"/>
      <c r="HE40" s="131"/>
      <c r="HF40" s="131"/>
      <c r="HG40" s="131"/>
      <c r="HH40" s="131"/>
      <c r="HI40" s="131"/>
      <c r="HJ40" s="131"/>
      <c r="HK40" s="131"/>
      <c r="HL40" s="131"/>
      <c r="HM40" s="131"/>
      <c r="HN40" s="131"/>
      <c r="HO40" s="131"/>
      <c r="HP40" s="131"/>
      <c r="HQ40" s="131"/>
      <c r="HR40" s="131"/>
      <c r="HS40" s="131"/>
      <c r="HT40" s="131"/>
      <c r="HU40" s="131"/>
      <c r="HV40" s="131"/>
      <c r="HW40" s="131"/>
      <c r="HX40" s="131"/>
      <c r="HY40" s="131"/>
      <c r="HZ40" s="131"/>
      <c r="IA40" s="131"/>
      <c r="IB40" s="131"/>
      <c r="IC40" s="131"/>
      <c r="ID40" s="131"/>
      <c r="IE40" s="131"/>
      <c r="IF40" s="131"/>
      <c r="IG40" s="131"/>
      <c r="IH40" s="131"/>
      <c r="II40" s="131"/>
      <c r="IJ40" s="131"/>
      <c r="IK40" s="131"/>
      <c r="IL40" s="131"/>
      <c r="IM40" s="131"/>
      <c r="IN40" s="131"/>
      <c r="IO40" s="131"/>
      <c r="IP40" s="131"/>
      <c r="IQ40" s="131"/>
      <c r="IR40" s="131"/>
      <c r="IS40" s="131"/>
      <c r="IT40" s="131"/>
      <c r="IU40" s="131"/>
      <c r="IV40" s="131"/>
      <c r="IW40" s="131"/>
    </row>
    <row r="41" spans="1:257" s="15" customFormat="1" ht="13.7" customHeight="1">
      <c r="A41" s="2" t="s">
        <v>287</v>
      </c>
      <c r="B41" s="2" t="s">
        <v>422</v>
      </c>
      <c r="C41" s="89">
        <v>524</v>
      </c>
      <c r="D41" s="89">
        <v>316</v>
      </c>
      <c r="E41" s="89">
        <v>208</v>
      </c>
      <c r="F41" s="212">
        <f t="shared" si="0"/>
        <v>0.39694656488549618</v>
      </c>
      <c r="G41" s="100"/>
      <c r="H41" s="100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64"/>
      <c r="CQ41" s="64"/>
      <c r="CR41" s="64"/>
      <c r="CS41" s="64"/>
      <c r="CT41" s="64"/>
      <c r="CU41" s="64"/>
      <c r="CV41" s="64"/>
      <c r="CW41" s="64"/>
      <c r="CX41" s="64"/>
      <c r="CY41" s="64"/>
      <c r="CZ41" s="64"/>
      <c r="DA41" s="64"/>
      <c r="DB41" s="64"/>
      <c r="DC41" s="64"/>
      <c r="DD41" s="64"/>
      <c r="DE41" s="64"/>
      <c r="DF41" s="64"/>
      <c r="DG41" s="64"/>
      <c r="DH41" s="64"/>
      <c r="DI41" s="64"/>
      <c r="DJ41" s="64"/>
      <c r="DK41" s="64"/>
      <c r="DL41" s="64"/>
      <c r="DM41" s="64"/>
      <c r="DN41" s="64"/>
      <c r="DO41" s="64"/>
      <c r="DP41" s="64"/>
      <c r="DQ41" s="64"/>
      <c r="DR41" s="64"/>
      <c r="DS41" s="64"/>
      <c r="DT41" s="64"/>
      <c r="DU41" s="64"/>
      <c r="DV41" s="64"/>
      <c r="DW41" s="64"/>
      <c r="DX41" s="64"/>
      <c r="DY41" s="64"/>
      <c r="DZ41" s="64"/>
      <c r="EA41" s="64"/>
      <c r="EB41" s="64"/>
      <c r="EC41" s="64"/>
      <c r="ED41" s="64"/>
      <c r="EE41" s="64"/>
      <c r="EF41" s="64"/>
      <c r="EG41" s="64"/>
      <c r="EH41" s="64"/>
      <c r="EI41" s="64"/>
      <c r="EJ41" s="64"/>
      <c r="EK41" s="64"/>
      <c r="EL41" s="64"/>
      <c r="EM41" s="64"/>
      <c r="EN41" s="64"/>
      <c r="EO41" s="64"/>
      <c r="EP41" s="64"/>
      <c r="EQ41" s="64"/>
      <c r="ER41" s="64"/>
      <c r="ES41" s="64"/>
      <c r="ET41" s="64"/>
      <c r="EU41" s="64"/>
      <c r="EV41" s="64"/>
      <c r="EW41" s="64"/>
      <c r="EX41" s="64"/>
      <c r="EY41" s="64"/>
      <c r="EZ41" s="64"/>
      <c r="FA41" s="64"/>
      <c r="FB41" s="64"/>
      <c r="FC41" s="64"/>
      <c r="FD41" s="64"/>
      <c r="FE41" s="64"/>
      <c r="FF41" s="64"/>
      <c r="FG41" s="64"/>
      <c r="FH41" s="64"/>
      <c r="FI41" s="64"/>
      <c r="FJ41" s="64"/>
      <c r="FK41" s="64"/>
      <c r="FL41" s="64"/>
      <c r="FM41" s="64"/>
      <c r="FN41" s="64"/>
      <c r="FO41" s="64"/>
      <c r="FP41" s="64"/>
      <c r="FQ41" s="64"/>
      <c r="FR41" s="64"/>
      <c r="FS41" s="64"/>
      <c r="FT41" s="64"/>
      <c r="FU41" s="64"/>
      <c r="FV41" s="64"/>
      <c r="FW41" s="64"/>
      <c r="FX41" s="64"/>
      <c r="FY41" s="64"/>
      <c r="FZ41" s="64"/>
      <c r="GA41" s="64"/>
      <c r="GB41" s="64"/>
      <c r="GC41" s="64"/>
      <c r="GD41" s="64"/>
      <c r="GE41" s="64"/>
      <c r="GF41" s="64"/>
      <c r="GG41" s="64"/>
      <c r="GH41" s="64"/>
      <c r="GI41" s="64"/>
      <c r="GJ41" s="64"/>
      <c r="GK41" s="64"/>
      <c r="GL41" s="64"/>
      <c r="GM41" s="64"/>
      <c r="GN41" s="64"/>
      <c r="GO41" s="64"/>
      <c r="GP41" s="64"/>
      <c r="GQ41" s="64"/>
      <c r="GR41" s="64"/>
      <c r="GS41" s="64"/>
      <c r="GT41" s="64"/>
      <c r="GU41" s="64"/>
      <c r="GV41" s="64"/>
      <c r="GW41" s="64"/>
      <c r="GX41" s="64"/>
      <c r="GY41" s="64"/>
      <c r="GZ41" s="64"/>
      <c r="HA41" s="64"/>
      <c r="HB41" s="64"/>
      <c r="HC41" s="64"/>
      <c r="HD41" s="64"/>
      <c r="HE41" s="64"/>
      <c r="HF41" s="64"/>
      <c r="HG41" s="64"/>
      <c r="HH41" s="64"/>
      <c r="HI41" s="64"/>
      <c r="HJ41" s="64"/>
      <c r="HK41" s="64"/>
      <c r="HL41" s="64"/>
      <c r="HM41" s="64"/>
      <c r="HN41" s="64"/>
      <c r="HO41" s="64"/>
      <c r="HP41" s="64"/>
      <c r="HQ41" s="64"/>
      <c r="HR41" s="64"/>
      <c r="HS41" s="64"/>
      <c r="HT41" s="64"/>
      <c r="HU41" s="64"/>
      <c r="HV41" s="64"/>
      <c r="HW41" s="64"/>
      <c r="HX41" s="64"/>
      <c r="HY41" s="64"/>
      <c r="HZ41" s="64"/>
      <c r="IA41" s="64"/>
      <c r="IB41" s="64"/>
      <c r="IC41" s="64"/>
      <c r="ID41" s="64"/>
      <c r="IE41" s="64"/>
      <c r="IF41" s="64"/>
      <c r="IG41" s="64"/>
      <c r="IH41" s="64"/>
      <c r="II41" s="64"/>
      <c r="IJ41" s="64"/>
      <c r="IK41" s="64"/>
      <c r="IL41" s="64"/>
      <c r="IM41" s="64"/>
      <c r="IN41" s="64"/>
      <c r="IO41" s="64"/>
      <c r="IP41" s="64"/>
      <c r="IQ41" s="64"/>
      <c r="IR41" s="64"/>
      <c r="IS41" s="64"/>
      <c r="IT41" s="64"/>
      <c r="IU41" s="64"/>
      <c r="IV41" s="64"/>
      <c r="IW41" s="64"/>
    </row>
    <row r="42" spans="1:257" ht="13.7" customHeight="1">
      <c r="A42" s="158" t="s">
        <v>170</v>
      </c>
      <c r="B42" s="158" t="s">
        <v>423</v>
      </c>
      <c r="C42" s="90">
        <v>524</v>
      </c>
      <c r="D42" s="90">
        <v>316</v>
      </c>
      <c r="E42" s="90">
        <v>208</v>
      </c>
      <c r="F42" s="213">
        <f t="shared" si="0"/>
        <v>0.39694656488549618</v>
      </c>
      <c r="G42" s="58"/>
      <c r="H42" s="58"/>
      <c r="I42" s="8"/>
      <c r="J42" s="8"/>
    </row>
    <row r="43" spans="1:257" s="15" customFormat="1" ht="13.7" customHeight="1">
      <c r="A43" s="41" t="s">
        <v>171</v>
      </c>
      <c r="B43" s="41" t="s">
        <v>424</v>
      </c>
      <c r="C43" s="89">
        <v>745</v>
      </c>
      <c r="D43" s="89">
        <v>429</v>
      </c>
      <c r="E43" s="89">
        <v>316</v>
      </c>
      <c r="F43" s="212">
        <f t="shared" si="0"/>
        <v>0.42416107382550333</v>
      </c>
      <c r="G43" s="100"/>
      <c r="H43" s="100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  <c r="BO43" s="64"/>
      <c r="BP43" s="64"/>
      <c r="BQ43" s="64"/>
      <c r="BR43" s="64"/>
      <c r="BS43" s="64"/>
      <c r="BT43" s="64"/>
      <c r="BU43" s="64"/>
      <c r="BV43" s="64"/>
      <c r="BW43" s="64"/>
      <c r="BX43" s="64"/>
      <c r="BY43" s="64"/>
      <c r="BZ43" s="64"/>
      <c r="CA43" s="64"/>
      <c r="CB43" s="64"/>
      <c r="CC43" s="64"/>
      <c r="CD43" s="64"/>
      <c r="CE43" s="64"/>
      <c r="CF43" s="64"/>
      <c r="CG43" s="64"/>
      <c r="CH43" s="64"/>
      <c r="CI43" s="64"/>
      <c r="CJ43" s="64"/>
      <c r="CK43" s="64"/>
      <c r="CL43" s="64"/>
      <c r="CM43" s="64"/>
      <c r="CN43" s="64"/>
      <c r="CO43" s="64"/>
      <c r="CP43" s="64"/>
      <c r="CQ43" s="64"/>
      <c r="CR43" s="64"/>
      <c r="CS43" s="64"/>
      <c r="CT43" s="64"/>
      <c r="CU43" s="64"/>
      <c r="CV43" s="64"/>
      <c r="CW43" s="64"/>
      <c r="CX43" s="64"/>
      <c r="CY43" s="64"/>
      <c r="CZ43" s="64"/>
      <c r="DA43" s="64"/>
      <c r="DB43" s="64"/>
      <c r="DC43" s="64"/>
      <c r="DD43" s="64"/>
      <c r="DE43" s="64"/>
      <c r="DF43" s="64"/>
      <c r="DG43" s="64"/>
      <c r="DH43" s="64"/>
      <c r="DI43" s="64"/>
      <c r="DJ43" s="64"/>
      <c r="DK43" s="64"/>
      <c r="DL43" s="64"/>
      <c r="DM43" s="64"/>
      <c r="DN43" s="64"/>
      <c r="DO43" s="64"/>
      <c r="DP43" s="64"/>
      <c r="DQ43" s="64"/>
      <c r="DR43" s="64"/>
      <c r="DS43" s="64"/>
      <c r="DT43" s="64"/>
      <c r="DU43" s="64"/>
      <c r="DV43" s="64"/>
      <c r="DW43" s="64"/>
      <c r="DX43" s="64"/>
      <c r="DY43" s="64"/>
      <c r="DZ43" s="64"/>
      <c r="EA43" s="64"/>
      <c r="EB43" s="64"/>
      <c r="EC43" s="64"/>
      <c r="ED43" s="64"/>
      <c r="EE43" s="64"/>
      <c r="EF43" s="64"/>
      <c r="EG43" s="64"/>
      <c r="EH43" s="64"/>
      <c r="EI43" s="64"/>
      <c r="EJ43" s="64"/>
      <c r="EK43" s="64"/>
      <c r="EL43" s="64"/>
      <c r="EM43" s="64"/>
      <c r="EN43" s="64"/>
      <c r="EO43" s="64"/>
      <c r="EP43" s="64"/>
      <c r="EQ43" s="64"/>
      <c r="ER43" s="64"/>
      <c r="ES43" s="64"/>
      <c r="ET43" s="64"/>
      <c r="EU43" s="64"/>
      <c r="EV43" s="64"/>
      <c r="EW43" s="64"/>
      <c r="EX43" s="64"/>
      <c r="EY43" s="64"/>
      <c r="EZ43" s="64"/>
      <c r="FA43" s="64"/>
      <c r="FB43" s="64"/>
      <c r="FC43" s="64"/>
      <c r="FD43" s="64"/>
      <c r="FE43" s="64"/>
      <c r="FF43" s="64"/>
      <c r="FG43" s="64"/>
      <c r="FH43" s="64"/>
      <c r="FI43" s="64"/>
      <c r="FJ43" s="64"/>
      <c r="FK43" s="64"/>
      <c r="FL43" s="64"/>
      <c r="FM43" s="64"/>
      <c r="FN43" s="64"/>
      <c r="FO43" s="64"/>
      <c r="FP43" s="64"/>
      <c r="FQ43" s="64"/>
      <c r="FR43" s="64"/>
      <c r="FS43" s="64"/>
      <c r="FT43" s="64"/>
      <c r="FU43" s="64"/>
      <c r="FV43" s="64"/>
      <c r="FW43" s="64"/>
      <c r="FX43" s="64"/>
      <c r="FY43" s="64"/>
      <c r="FZ43" s="64"/>
      <c r="GA43" s="64"/>
      <c r="GB43" s="64"/>
      <c r="GC43" s="64"/>
      <c r="GD43" s="64"/>
      <c r="GE43" s="64"/>
      <c r="GF43" s="64"/>
      <c r="GG43" s="64"/>
      <c r="GH43" s="64"/>
      <c r="GI43" s="64"/>
      <c r="GJ43" s="64"/>
      <c r="GK43" s="64"/>
      <c r="GL43" s="64"/>
      <c r="GM43" s="64"/>
      <c r="GN43" s="64"/>
      <c r="GO43" s="64"/>
      <c r="GP43" s="64"/>
      <c r="GQ43" s="64"/>
      <c r="GR43" s="64"/>
      <c r="GS43" s="64"/>
      <c r="GT43" s="64"/>
      <c r="GU43" s="64"/>
      <c r="GV43" s="64"/>
      <c r="GW43" s="64"/>
      <c r="GX43" s="64"/>
      <c r="GY43" s="64"/>
      <c r="GZ43" s="64"/>
      <c r="HA43" s="64"/>
      <c r="HB43" s="64"/>
      <c r="HC43" s="64"/>
      <c r="HD43" s="64"/>
      <c r="HE43" s="64"/>
      <c r="HF43" s="64"/>
      <c r="HG43" s="64"/>
      <c r="HH43" s="64"/>
      <c r="HI43" s="64"/>
      <c r="HJ43" s="64"/>
      <c r="HK43" s="64"/>
      <c r="HL43" s="64"/>
      <c r="HM43" s="64"/>
      <c r="HN43" s="64"/>
      <c r="HO43" s="64"/>
      <c r="HP43" s="64"/>
      <c r="HQ43" s="64"/>
      <c r="HR43" s="64"/>
      <c r="HS43" s="64"/>
      <c r="HT43" s="64"/>
      <c r="HU43" s="64"/>
      <c r="HV43" s="64"/>
      <c r="HW43" s="64"/>
      <c r="HX43" s="64"/>
      <c r="HY43" s="64"/>
      <c r="HZ43" s="64"/>
      <c r="IA43" s="64"/>
      <c r="IB43" s="64"/>
      <c r="IC43" s="64"/>
      <c r="ID43" s="64"/>
      <c r="IE43" s="64"/>
      <c r="IF43" s="64"/>
      <c r="IG43" s="64"/>
      <c r="IH43" s="64"/>
      <c r="II43" s="64"/>
      <c r="IJ43" s="64"/>
      <c r="IK43" s="64"/>
      <c r="IL43" s="64"/>
      <c r="IM43" s="64"/>
      <c r="IN43" s="64"/>
      <c r="IO43" s="64"/>
      <c r="IP43" s="64"/>
      <c r="IQ43" s="64"/>
      <c r="IR43" s="64"/>
      <c r="IS43" s="64"/>
      <c r="IT43" s="64"/>
      <c r="IU43" s="64"/>
      <c r="IV43" s="64"/>
      <c r="IW43" s="64"/>
    </row>
    <row r="44" spans="1:257" ht="13.7" customHeight="1">
      <c r="A44" s="158" t="s">
        <v>172</v>
      </c>
      <c r="B44" s="158" t="s">
        <v>425</v>
      </c>
      <c r="C44" s="90">
        <v>525</v>
      </c>
      <c r="D44" s="90">
        <v>390</v>
      </c>
      <c r="E44" s="90">
        <v>135</v>
      </c>
      <c r="F44" s="213">
        <f t="shared" si="0"/>
        <v>0.25714285714285712</v>
      </c>
      <c r="G44" s="58"/>
      <c r="H44" s="58"/>
      <c r="I44" s="8"/>
      <c r="J44" s="8"/>
    </row>
    <row r="45" spans="1:257" s="133" customFormat="1" ht="13.7" customHeight="1">
      <c r="A45" s="158" t="s">
        <v>173</v>
      </c>
      <c r="B45" s="158" t="s">
        <v>426</v>
      </c>
      <c r="C45" s="90">
        <v>220</v>
      </c>
      <c r="D45" s="90">
        <v>39</v>
      </c>
      <c r="E45" s="90">
        <v>181</v>
      </c>
      <c r="F45" s="213">
        <f t="shared" si="0"/>
        <v>0.82272727272727275</v>
      </c>
      <c r="G45" s="138"/>
      <c r="H45" s="138"/>
      <c r="K45" s="131"/>
      <c r="L45" s="131"/>
      <c r="M45" s="131"/>
      <c r="N45" s="131"/>
      <c r="O45" s="131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31"/>
      <c r="AH45" s="131"/>
      <c r="AI45" s="131"/>
      <c r="AJ45" s="131"/>
      <c r="AK45" s="131"/>
      <c r="AL45" s="131"/>
      <c r="AM45" s="131"/>
      <c r="AN45" s="131"/>
      <c r="AO45" s="131"/>
      <c r="AP45" s="131"/>
      <c r="AQ45" s="131"/>
      <c r="AR45" s="131"/>
      <c r="AS45" s="131"/>
      <c r="AT45" s="131"/>
      <c r="AU45" s="131"/>
      <c r="AV45" s="131"/>
      <c r="AW45" s="131"/>
      <c r="AX45" s="131"/>
      <c r="AY45" s="131"/>
      <c r="AZ45" s="131"/>
      <c r="BA45" s="131"/>
      <c r="BB45" s="131"/>
      <c r="BC45" s="131"/>
      <c r="BD45" s="131"/>
      <c r="BE45" s="131"/>
      <c r="BF45" s="131"/>
      <c r="BG45" s="131"/>
      <c r="BH45" s="131"/>
      <c r="BI45" s="131"/>
      <c r="BJ45" s="131"/>
      <c r="BK45" s="131"/>
      <c r="BL45" s="131"/>
      <c r="BM45" s="131"/>
      <c r="BN45" s="131"/>
      <c r="BO45" s="131"/>
      <c r="BP45" s="131"/>
      <c r="BQ45" s="131"/>
      <c r="BR45" s="131"/>
      <c r="BS45" s="131"/>
      <c r="BT45" s="131"/>
      <c r="BU45" s="131"/>
      <c r="BV45" s="131"/>
      <c r="BW45" s="131"/>
      <c r="BX45" s="131"/>
      <c r="BY45" s="131"/>
      <c r="BZ45" s="131"/>
      <c r="CA45" s="131"/>
      <c r="CB45" s="131"/>
      <c r="CC45" s="131"/>
      <c r="CD45" s="131"/>
      <c r="CE45" s="131"/>
      <c r="CF45" s="131"/>
      <c r="CG45" s="131"/>
      <c r="CH45" s="131"/>
      <c r="CI45" s="131"/>
      <c r="CJ45" s="131"/>
      <c r="CK45" s="131"/>
      <c r="CL45" s="131"/>
      <c r="CM45" s="131"/>
      <c r="CN45" s="131"/>
      <c r="CO45" s="131"/>
      <c r="CP45" s="131"/>
      <c r="CQ45" s="131"/>
      <c r="CR45" s="131"/>
      <c r="CS45" s="131"/>
      <c r="CT45" s="131"/>
      <c r="CU45" s="131"/>
      <c r="CV45" s="131"/>
      <c r="CW45" s="131"/>
      <c r="CX45" s="131"/>
      <c r="CY45" s="131"/>
      <c r="CZ45" s="131"/>
      <c r="DA45" s="131"/>
      <c r="DB45" s="131"/>
      <c r="DC45" s="131"/>
      <c r="DD45" s="131"/>
      <c r="DE45" s="131"/>
      <c r="DF45" s="131"/>
      <c r="DG45" s="131"/>
      <c r="DH45" s="131"/>
      <c r="DI45" s="131"/>
      <c r="DJ45" s="131"/>
      <c r="DK45" s="131"/>
      <c r="DL45" s="131"/>
      <c r="DM45" s="131"/>
      <c r="DN45" s="131"/>
      <c r="DO45" s="131"/>
      <c r="DP45" s="131"/>
      <c r="DQ45" s="131"/>
      <c r="DR45" s="131"/>
      <c r="DS45" s="131"/>
      <c r="DT45" s="131"/>
      <c r="DU45" s="131"/>
      <c r="DV45" s="131"/>
      <c r="DW45" s="131"/>
      <c r="DX45" s="131"/>
      <c r="DY45" s="131"/>
      <c r="DZ45" s="131"/>
      <c r="EA45" s="131"/>
      <c r="EB45" s="131"/>
      <c r="EC45" s="131"/>
      <c r="ED45" s="131"/>
      <c r="EE45" s="131"/>
      <c r="EF45" s="131"/>
      <c r="EG45" s="131"/>
      <c r="EH45" s="131"/>
      <c r="EI45" s="131"/>
      <c r="EJ45" s="131"/>
      <c r="EK45" s="131"/>
      <c r="EL45" s="131"/>
      <c r="EM45" s="131"/>
      <c r="EN45" s="131"/>
      <c r="EO45" s="131"/>
      <c r="EP45" s="131"/>
      <c r="EQ45" s="131"/>
      <c r="ER45" s="131"/>
      <c r="ES45" s="131"/>
      <c r="ET45" s="131"/>
      <c r="EU45" s="131"/>
      <c r="EV45" s="131"/>
      <c r="EW45" s="131"/>
      <c r="EX45" s="131"/>
      <c r="EY45" s="131"/>
      <c r="EZ45" s="131"/>
      <c r="FA45" s="131"/>
      <c r="FB45" s="131"/>
      <c r="FC45" s="131"/>
      <c r="FD45" s="131"/>
      <c r="FE45" s="131"/>
      <c r="FF45" s="131"/>
      <c r="FG45" s="131"/>
      <c r="FH45" s="131"/>
      <c r="FI45" s="131"/>
      <c r="FJ45" s="131"/>
      <c r="FK45" s="131"/>
      <c r="FL45" s="131"/>
      <c r="FM45" s="131"/>
      <c r="FN45" s="131"/>
      <c r="FO45" s="131"/>
      <c r="FP45" s="131"/>
      <c r="FQ45" s="131"/>
      <c r="FR45" s="131"/>
      <c r="FS45" s="131"/>
      <c r="FT45" s="131"/>
      <c r="FU45" s="131"/>
      <c r="FV45" s="131"/>
      <c r="FW45" s="131"/>
      <c r="FX45" s="131"/>
      <c r="FY45" s="131"/>
      <c r="FZ45" s="131"/>
      <c r="GA45" s="131"/>
      <c r="GB45" s="131"/>
      <c r="GC45" s="131"/>
      <c r="GD45" s="131"/>
      <c r="GE45" s="131"/>
      <c r="GF45" s="131"/>
      <c r="GG45" s="131"/>
      <c r="GH45" s="131"/>
      <c r="GI45" s="131"/>
      <c r="GJ45" s="131"/>
      <c r="GK45" s="131"/>
      <c r="GL45" s="131"/>
      <c r="GM45" s="131"/>
      <c r="GN45" s="131"/>
      <c r="GO45" s="131"/>
      <c r="GP45" s="131"/>
      <c r="GQ45" s="131"/>
      <c r="GR45" s="131"/>
      <c r="GS45" s="131"/>
      <c r="GT45" s="131"/>
      <c r="GU45" s="131"/>
      <c r="GV45" s="131"/>
      <c r="GW45" s="131"/>
      <c r="GX45" s="131"/>
      <c r="GY45" s="131"/>
      <c r="GZ45" s="131"/>
      <c r="HA45" s="131"/>
      <c r="HB45" s="131"/>
      <c r="HC45" s="131"/>
      <c r="HD45" s="131"/>
      <c r="HE45" s="131"/>
      <c r="HF45" s="131"/>
      <c r="HG45" s="131"/>
      <c r="HH45" s="131"/>
      <c r="HI45" s="131"/>
      <c r="HJ45" s="131"/>
      <c r="HK45" s="131"/>
      <c r="HL45" s="131"/>
      <c r="HM45" s="131"/>
      <c r="HN45" s="131"/>
      <c r="HO45" s="131"/>
      <c r="HP45" s="131"/>
      <c r="HQ45" s="131"/>
      <c r="HR45" s="131"/>
      <c r="HS45" s="131"/>
      <c r="HT45" s="131"/>
      <c r="HU45" s="131"/>
      <c r="HV45" s="131"/>
      <c r="HW45" s="131"/>
      <c r="HX45" s="131"/>
      <c r="HY45" s="131"/>
      <c r="HZ45" s="131"/>
      <c r="IA45" s="131"/>
      <c r="IB45" s="131"/>
      <c r="IC45" s="131"/>
      <c r="ID45" s="131"/>
      <c r="IE45" s="131"/>
      <c r="IF45" s="131"/>
      <c r="IG45" s="131"/>
      <c r="IH45" s="131"/>
      <c r="II45" s="131"/>
      <c r="IJ45" s="131"/>
      <c r="IK45" s="131"/>
      <c r="IL45" s="131"/>
      <c r="IM45" s="131"/>
      <c r="IN45" s="131"/>
      <c r="IO45" s="131"/>
      <c r="IP45" s="131"/>
      <c r="IQ45" s="131"/>
      <c r="IR45" s="131"/>
      <c r="IS45" s="131"/>
      <c r="IT45" s="131"/>
      <c r="IU45" s="131"/>
      <c r="IV45" s="131"/>
      <c r="IW45" s="131"/>
    </row>
    <row r="46" spans="1:257" s="15" customFormat="1" ht="13.7" customHeight="1">
      <c r="A46" s="2" t="s">
        <v>174</v>
      </c>
      <c r="B46" s="2" t="s">
        <v>429</v>
      </c>
      <c r="C46" s="89">
        <v>862</v>
      </c>
      <c r="D46" s="89">
        <v>419</v>
      </c>
      <c r="E46" s="89">
        <v>443</v>
      </c>
      <c r="F46" s="212">
        <f t="shared" si="0"/>
        <v>0.5139211136890951</v>
      </c>
      <c r="G46" s="100"/>
      <c r="H46" s="100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64"/>
      <c r="CQ46" s="64"/>
      <c r="CR46" s="64"/>
      <c r="CS46" s="64"/>
      <c r="CT46" s="64"/>
      <c r="CU46" s="64"/>
      <c r="CV46" s="64"/>
      <c r="CW46" s="64"/>
      <c r="CX46" s="64"/>
      <c r="CY46" s="64"/>
      <c r="CZ46" s="64"/>
      <c r="DA46" s="64"/>
      <c r="DB46" s="64"/>
      <c r="DC46" s="64"/>
      <c r="DD46" s="64"/>
      <c r="DE46" s="64"/>
      <c r="DF46" s="64"/>
      <c r="DG46" s="64"/>
      <c r="DH46" s="64"/>
      <c r="DI46" s="64"/>
      <c r="DJ46" s="64"/>
      <c r="DK46" s="64"/>
      <c r="DL46" s="64"/>
      <c r="DM46" s="64"/>
      <c r="DN46" s="64"/>
      <c r="DO46" s="64"/>
      <c r="DP46" s="64"/>
      <c r="DQ46" s="64"/>
      <c r="DR46" s="64"/>
      <c r="DS46" s="64"/>
      <c r="DT46" s="64"/>
      <c r="DU46" s="64"/>
      <c r="DV46" s="64"/>
      <c r="DW46" s="64"/>
      <c r="DX46" s="64"/>
      <c r="DY46" s="64"/>
      <c r="DZ46" s="64"/>
      <c r="EA46" s="64"/>
      <c r="EB46" s="64"/>
      <c r="EC46" s="64"/>
      <c r="ED46" s="64"/>
      <c r="EE46" s="64"/>
      <c r="EF46" s="64"/>
      <c r="EG46" s="64"/>
      <c r="EH46" s="64"/>
      <c r="EI46" s="64"/>
      <c r="EJ46" s="64"/>
      <c r="EK46" s="64"/>
      <c r="EL46" s="64"/>
      <c r="EM46" s="64"/>
      <c r="EN46" s="64"/>
      <c r="EO46" s="64"/>
      <c r="EP46" s="64"/>
      <c r="EQ46" s="64"/>
      <c r="ER46" s="64"/>
      <c r="ES46" s="64"/>
      <c r="ET46" s="64"/>
      <c r="EU46" s="64"/>
      <c r="EV46" s="64"/>
      <c r="EW46" s="64"/>
      <c r="EX46" s="64"/>
      <c r="EY46" s="64"/>
      <c r="EZ46" s="64"/>
      <c r="FA46" s="64"/>
      <c r="FB46" s="64"/>
      <c r="FC46" s="64"/>
      <c r="FD46" s="64"/>
      <c r="FE46" s="64"/>
      <c r="FF46" s="64"/>
      <c r="FG46" s="64"/>
      <c r="FH46" s="64"/>
      <c r="FI46" s="64"/>
      <c r="FJ46" s="64"/>
      <c r="FK46" s="64"/>
      <c r="FL46" s="64"/>
      <c r="FM46" s="64"/>
      <c r="FN46" s="64"/>
      <c r="FO46" s="64"/>
      <c r="FP46" s="64"/>
      <c r="FQ46" s="64"/>
      <c r="FR46" s="64"/>
      <c r="FS46" s="64"/>
      <c r="FT46" s="64"/>
      <c r="FU46" s="64"/>
      <c r="FV46" s="64"/>
      <c r="FW46" s="64"/>
      <c r="FX46" s="64"/>
      <c r="FY46" s="64"/>
      <c r="FZ46" s="64"/>
      <c r="GA46" s="64"/>
      <c r="GB46" s="64"/>
      <c r="GC46" s="64"/>
      <c r="GD46" s="64"/>
      <c r="GE46" s="64"/>
      <c r="GF46" s="64"/>
      <c r="GG46" s="64"/>
      <c r="GH46" s="64"/>
      <c r="GI46" s="64"/>
      <c r="GJ46" s="64"/>
      <c r="GK46" s="64"/>
      <c r="GL46" s="64"/>
      <c r="GM46" s="64"/>
      <c r="GN46" s="64"/>
      <c r="GO46" s="64"/>
      <c r="GP46" s="64"/>
      <c r="GQ46" s="64"/>
      <c r="GR46" s="64"/>
      <c r="GS46" s="64"/>
      <c r="GT46" s="64"/>
      <c r="GU46" s="64"/>
      <c r="GV46" s="64"/>
      <c r="GW46" s="64"/>
      <c r="GX46" s="64"/>
      <c r="GY46" s="64"/>
      <c r="GZ46" s="64"/>
      <c r="HA46" s="64"/>
      <c r="HB46" s="64"/>
      <c r="HC46" s="64"/>
      <c r="HD46" s="64"/>
      <c r="HE46" s="64"/>
      <c r="HF46" s="64"/>
      <c r="HG46" s="64"/>
      <c r="HH46" s="64"/>
      <c r="HI46" s="64"/>
      <c r="HJ46" s="64"/>
      <c r="HK46" s="64"/>
      <c r="HL46" s="64"/>
      <c r="HM46" s="64"/>
      <c r="HN46" s="64"/>
      <c r="HO46" s="64"/>
      <c r="HP46" s="64"/>
      <c r="HQ46" s="64"/>
      <c r="HR46" s="64"/>
      <c r="HS46" s="64"/>
      <c r="HT46" s="64"/>
      <c r="HU46" s="64"/>
      <c r="HV46" s="64"/>
      <c r="HW46" s="64"/>
      <c r="HX46" s="64"/>
      <c r="HY46" s="64"/>
      <c r="HZ46" s="64"/>
      <c r="IA46" s="64"/>
      <c r="IB46" s="64"/>
      <c r="IC46" s="64"/>
      <c r="ID46" s="64"/>
      <c r="IE46" s="64"/>
      <c r="IF46" s="64"/>
      <c r="IG46" s="64"/>
      <c r="IH46" s="64"/>
      <c r="II46" s="64"/>
      <c r="IJ46" s="64"/>
      <c r="IK46" s="64"/>
      <c r="IL46" s="64"/>
      <c r="IM46" s="64"/>
      <c r="IN46" s="64"/>
      <c r="IO46" s="64"/>
      <c r="IP46" s="64"/>
      <c r="IQ46" s="64"/>
      <c r="IR46" s="64"/>
      <c r="IS46" s="64"/>
      <c r="IT46" s="64"/>
      <c r="IU46" s="64"/>
      <c r="IV46" s="64"/>
      <c r="IW46" s="64"/>
    </row>
    <row r="47" spans="1:257" ht="13.7" customHeight="1">
      <c r="A47" s="158" t="s">
        <v>175</v>
      </c>
      <c r="B47" s="158" t="s">
        <v>430</v>
      </c>
      <c r="C47" s="90">
        <v>862</v>
      </c>
      <c r="D47" s="90">
        <v>419</v>
      </c>
      <c r="E47" s="90">
        <v>443</v>
      </c>
      <c r="F47" s="213">
        <f t="shared" si="0"/>
        <v>0.5139211136890951</v>
      </c>
      <c r="G47" s="58"/>
      <c r="H47" s="58"/>
      <c r="I47" s="8"/>
      <c r="J47" s="8"/>
    </row>
    <row r="48" spans="1:257" s="15" customFormat="1" ht="13.7" customHeight="1">
      <c r="A48" s="2" t="s">
        <v>194</v>
      </c>
      <c r="B48" s="2" t="s">
        <v>431</v>
      </c>
      <c r="C48" s="89">
        <v>2422</v>
      </c>
      <c r="D48" s="89">
        <v>676</v>
      </c>
      <c r="E48" s="89">
        <v>1746</v>
      </c>
      <c r="F48" s="212">
        <f t="shared" si="0"/>
        <v>0.72089182493806769</v>
      </c>
      <c r="G48" s="100"/>
      <c r="H48" s="100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64"/>
      <c r="BP48" s="64"/>
      <c r="BQ48" s="64"/>
      <c r="BR48" s="64"/>
      <c r="BS48" s="64"/>
      <c r="BT48" s="64"/>
      <c r="BU48" s="64"/>
      <c r="BV48" s="64"/>
      <c r="BW48" s="64"/>
      <c r="BX48" s="64"/>
      <c r="BY48" s="64"/>
      <c r="BZ48" s="64"/>
      <c r="CA48" s="64"/>
      <c r="CB48" s="64"/>
      <c r="CC48" s="64"/>
      <c r="CD48" s="64"/>
      <c r="CE48" s="64"/>
      <c r="CF48" s="64"/>
      <c r="CG48" s="64"/>
      <c r="CH48" s="64"/>
      <c r="CI48" s="64"/>
      <c r="CJ48" s="64"/>
      <c r="CK48" s="64"/>
      <c r="CL48" s="64"/>
      <c r="CM48" s="64"/>
      <c r="CN48" s="64"/>
      <c r="CO48" s="64"/>
      <c r="CP48" s="64"/>
      <c r="CQ48" s="64"/>
      <c r="CR48" s="64"/>
      <c r="CS48" s="64"/>
      <c r="CT48" s="64"/>
      <c r="CU48" s="64"/>
      <c r="CV48" s="64"/>
      <c r="CW48" s="64"/>
      <c r="CX48" s="64"/>
      <c r="CY48" s="64"/>
      <c r="CZ48" s="64"/>
      <c r="DA48" s="64"/>
      <c r="DB48" s="64"/>
      <c r="DC48" s="64"/>
      <c r="DD48" s="64"/>
      <c r="DE48" s="64"/>
      <c r="DF48" s="64"/>
      <c r="DG48" s="64"/>
      <c r="DH48" s="64"/>
      <c r="DI48" s="64"/>
      <c r="DJ48" s="64"/>
      <c r="DK48" s="64"/>
      <c r="DL48" s="64"/>
      <c r="DM48" s="64"/>
      <c r="DN48" s="64"/>
      <c r="DO48" s="64"/>
      <c r="DP48" s="64"/>
      <c r="DQ48" s="64"/>
      <c r="DR48" s="64"/>
      <c r="DS48" s="64"/>
      <c r="DT48" s="64"/>
      <c r="DU48" s="64"/>
      <c r="DV48" s="64"/>
      <c r="DW48" s="64"/>
      <c r="DX48" s="64"/>
      <c r="DY48" s="64"/>
      <c r="DZ48" s="64"/>
      <c r="EA48" s="64"/>
      <c r="EB48" s="64"/>
      <c r="EC48" s="64"/>
      <c r="ED48" s="64"/>
      <c r="EE48" s="64"/>
      <c r="EF48" s="64"/>
      <c r="EG48" s="64"/>
      <c r="EH48" s="64"/>
      <c r="EI48" s="64"/>
      <c r="EJ48" s="64"/>
      <c r="EK48" s="64"/>
      <c r="EL48" s="64"/>
      <c r="EM48" s="64"/>
      <c r="EN48" s="64"/>
      <c r="EO48" s="64"/>
      <c r="EP48" s="64"/>
      <c r="EQ48" s="64"/>
      <c r="ER48" s="64"/>
      <c r="ES48" s="64"/>
      <c r="ET48" s="64"/>
      <c r="EU48" s="64"/>
      <c r="EV48" s="64"/>
      <c r="EW48" s="64"/>
      <c r="EX48" s="64"/>
      <c r="EY48" s="64"/>
      <c r="EZ48" s="64"/>
      <c r="FA48" s="64"/>
      <c r="FB48" s="64"/>
      <c r="FC48" s="64"/>
      <c r="FD48" s="64"/>
      <c r="FE48" s="64"/>
      <c r="FF48" s="64"/>
      <c r="FG48" s="64"/>
      <c r="FH48" s="64"/>
      <c r="FI48" s="64"/>
      <c r="FJ48" s="64"/>
      <c r="FK48" s="64"/>
      <c r="FL48" s="64"/>
      <c r="FM48" s="64"/>
      <c r="FN48" s="64"/>
      <c r="FO48" s="64"/>
      <c r="FP48" s="64"/>
      <c r="FQ48" s="64"/>
      <c r="FR48" s="64"/>
      <c r="FS48" s="64"/>
      <c r="FT48" s="64"/>
      <c r="FU48" s="64"/>
      <c r="FV48" s="64"/>
      <c r="FW48" s="64"/>
      <c r="FX48" s="64"/>
      <c r="FY48" s="64"/>
      <c r="FZ48" s="64"/>
      <c r="GA48" s="64"/>
      <c r="GB48" s="64"/>
      <c r="GC48" s="64"/>
      <c r="GD48" s="64"/>
      <c r="GE48" s="64"/>
      <c r="GF48" s="64"/>
      <c r="GG48" s="64"/>
      <c r="GH48" s="64"/>
      <c r="GI48" s="64"/>
      <c r="GJ48" s="64"/>
      <c r="GK48" s="64"/>
      <c r="GL48" s="64"/>
      <c r="GM48" s="64"/>
      <c r="GN48" s="64"/>
      <c r="GO48" s="64"/>
      <c r="GP48" s="64"/>
      <c r="GQ48" s="64"/>
      <c r="GR48" s="64"/>
      <c r="GS48" s="64"/>
      <c r="GT48" s="64"/>
      <c r="GU48" s="64"/>
      <c r="GV48" s="64"/>
      <c r="GW48" s="64"/>
      <c r="GX48" s="64"/>
      <c r="GY48" s="64"/>
      <c r="GZ48" s="64"/>
      <c r="HA48" s="64"/>
      <c r="HB48" s="64"/>
      <c r="HC48" s="64"/>
      <c r="HD48" s="64"/>
      <c r="HE48" s="64"/>
      <c r="HF48" s="64"/>
      <c r="HG48" s="64"/>
      <c r="HH48" s="64"/>
      <c r="HI48" s="64"/>
      <c r="HJ48" s="64"/>
      <c r="HK48" s="64"/>
      <c r="HL48" s="64"/>
      <c r="HM48" s="64"/>
      <c r="HN48" s="64"/>
      <c r="HO48" s="64"/>
      <c r="HP48" s="64"/>
      <c r="HQ48" s="64"/>
      <c r="HR48" s="64"/>
      <c r="HS48" s="64"/>
      <c r="HT48" s="64"/>
      <c r="HU48" s="64"/>
      <c r="HV48" s="64"/>
      <c r="HW48" s="64"/>
      <c r="HX48" s="64"/>
      <c r="HY48" s="64"/>
      <c r="HZ48" s="64"/>
      <c r="IA48" s="64"/>
      <c r="IB48" s="64"/>
      <c r="IC48" s="64"/>
      <c r="ID48" s="64"/>
      <c r="IE48" s="64"/>
      <c r="IF48" s="64"/>
      <c r="IG48" s="64"/>
      <c r="IH48" s="64"/>
      <c r="II48" s="64"/>
      <c r="IJ48" s="64"/>
      <c r="IK48" s="64"/>
      <c r="IL48" s="64"/>
      <c r="IM48" s="64"/>
      <c r="IN48" s="64"/>
      <c r="IO48" s="64"/>
      <c r="IP48" s="64"/>
      <c r="IQ48" s="64"/>
      <c r="IR48" s="64"/>
      <c r="IS48" s="64"/>
      <c r="IT48" s="64"/>
      <c r="IU48" s="64"/>
      <c r="IV48" s="64"/>
      <c r="IW48" s="64"/>
    </row>
    <row r="49" spans="1:257" s="133" customFormat="1" ht="13.7" customHeight="1">
      <c r="A49" s="158" t="s">
        <v>288</v>
      </c>
      <c r="B49" s="158" t="s">
        <v>432</v>
      </c>
      <c r="C49" s="90">
        <v>154</v>
      </c>
      <c r="D49" s="90">
        <v>61</v>
      </c>
      <c r="E49" s="90">
        <v>93</v>
      </c>
      <c r="F49" s="213">
        <f t="shared" si="0"/>
        <v>0.60389610389610393</v>
      </c>
      <c r="G49" s="138"/>
      <c r="H49" s="138"/>
      <c r="K49" s="131"/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H49" s="131"/>
      <c r="AI49" s="131"/>
      <c r="AJ49" s="131"/>
      <c r="AK49" s="131"/>
      <c r="AL49" s="131"/>
      <c r="AM49" s="131"/>
      <c r="AN49" s="131"/>
      <c r="AO49" s="131"/>
      <c r="AP49" s="131"/>
      <c r="AQ49" s="131"/>
      <c r="AR49" s="131"/>
      <c r="AS49" s="131"/>
      <c r="AT49" s="131"/>
      <c r="AU49" s="131"/>
      <c r="AV49" s="131"/>
      <c r="AW49" s="131"/>
      <c r="AX49" s="131"/>
      <c r="AY49" s="131"/>
      <c r="AZ49" s="131"/>
      <c r="BA49" s="131"/>
      <c r="BB49" s="131"/>
      <c r="BC49" s="131"/>
      <c r="BD49" s="131"/>
      <c r="BE49" s="131"/>
      <c r="BF49" s="131"/>
      <c r="BG49" s="131"/>
      <c r="BH49" s="131"/>
      <c r="BI49" s="131"/>
      <c r="BJ49" s="131"/>
      <c r="BK49" s="131"/>
      <c r="BL49" s="131"/>
      <c r="BM49" s="131"/>
      <c r="BN49" s="131"/>
      <c r="BO49" s="131"/>
      <c r="BP49" s="131"/>
      <c r="BQ49" s="131"/>
      <c r="BR49" s="131"/>
      <c r="BS49" s="131"/>
      <c r="BT49" s="131"/>
      <c r="BU49" s="131"/>
      <c r="BV49" s="131"/>
      <c r="BW49" s="131"/>
      <c r="BX49" s="131"/>
      <c r="BY49" s="131"/>
      <c r="BZ49" s="131"/>
      <c r="CA49" s="131"/>
      <c r="CB49" s="131"/>
      <c r="CC49" s="131"/>
      <c r="CD49" s="131"/>
      <c r="CE49" s="131"/>
      <c r="CF49" s="131"/>
      <c r="CG49" s="131"/>
      <c r="CH49" s="131"/>
      <c r="CI49" s="131"/>
      <c r="CJ49" s="131"/>
      <c r="CK49" s="131"/>
      <c r="CL49" s="131"/>
      <c r="CM49" s="131"/>
      <c r="CN49" s="131"/>
      <c r="CO49" s="131"/>
      <c r="CP49" s="131"/>
      <c r="CQ49" s="131"/>
      <c r="CR49" s="131"/>
      <c r="CS49" s="131"/>
      <c r="CT49" s="131"/>
      <c r="CU49" s="131"/>
      <c r="CV49" s="131"/>
      <c r="CW49" s="131"/>
      <c r="CX49" s="131"/>
      <c r="CY49" s="131"/>
      <c r="CZ49" s="131"/>
      <c r="DA49" s="131"/>
      <c r="DB49" s="131"/>
      <c r="DC49" s="131"/>
      <c r="DD49" s="131"/>
      <c r="DE49" s="131"/>
      <c r="DF49" s="131"/>
      <c r="DG49" s="131"/>
      <c r="DH49" s="131"/>
      <c r="DI49" s="131"/>
      <c r="DJ49" s="131"/>
      <c r="DK49" s="131"/>
      <c r="DL49" s="131"/>
      <c r="DM49" s="131"/>
      <c r="DN49" s="131"/>
      <c r="DO49" s="131"/>
      <c r="DP49" s="131"/>
      <c r="DQ49" s="131"/>
      <c r="DR49" s="131"/>
      <c r="DS49" s="131"/>
      <c r="DT49" s="131"/>
      <c r="DU49" s="131"/>
      <c r="DV49" s="131"/>
      <c r="DW49" s="131"/>
      <c r="DX49" s="131"/>
      <c r="DY49" s="131"/>
      <c r="DZ49" s="131"/>
      <c r="EA49" s="131"/>
      <c r="EB49" s="131"/>
      <c r="EC49" s="131"/>
      <c r="ED49" s="131"/>
      <c r="EE49" s="131"/>
      <c r="EF49" s="131"/>
      <c r="EG49" s="131"/>
      <c r="EH49" s="131"/>
      <c r="EI49" s="131"/>
      <c r="EJ49" s="131"/>
      <c r="EK49" s="131"/>
      <c r="EL49" s="131"/>
      <c r="EM49" s="131"/>
      <c r="EN49" s="131"/>
      <c r="EO49" s="131"/>
      <c r="EP49" s="131"/>
      <c r="EQ49" s="131"/>
      <c r="ER49" s="131"/>
      <c r="ES49" s="131"/>
      <c r="ET49" s="131"/>
      <c r="EU49" s="131"/>
      <c r="EV49" s="131"/>
      <c r="EW49" s="131"/>
      <c r="EX49" s="131"/>
      <c r="EY49" s="131"/>
      <c r="EZ49" s="131"/>
      <c r="FA49" s="131"/>
      <c r="FB49" s="131"/>
      <c r="FC49" s="131"/>
      <c r="FD49" s="131"/>
      <c r="FE49" s="131"/>
      <c r="FF49" s="131"/>
      <c r="FG49" s="131"/>
      <c r="FH49" s="131"/>
      <c r="FI49" s="131"/>
      <c r="FJ49" s="131"/>
      <c r="FK49" s="131"/>
      <c r="FL49" s="131"/>
      <c r="FM49" s="131"/>
      <c r="FN49" s="131"/>
      <c r="FO49" s="131"/>
      <c r="FP49" s="131"/>
      <c r="FQ49" s="131"/>
      <c r="FR49" s="131"/>
      <c r="FS49" s="131"/>
      <c r="FT49" s="131"/>
      <c r="FU49" s="131"/>
      <c r="FV49" s="131"/>
      <c r="FW49" s="131"/>
      <c r="FX49" s="131"/>
      <c r="FY49" s="131"/>
      <c r="FZ49" s="131"/>
      <c r="GA49" s="131"/>
      <c r="GB49" s="131"/>
      <c r="GC49" s="131"/>
      <c r="GD49" s="131"/>
      <c r="GE49" s="131"/>
      <c r="GF49" s="131"/>
      <c r="GG49" s="131"/>
      <c r="GH49" s="131"/>
      <c r="GI49" s="131"/>
      <c r="GJ49" s="131"/>
      <c r="GK49" s="131"/>
      <c r="GL49" s="131"/>
      <c r="GM49" s="131"/>
      <c r="GN49" s="131"/>
      <c r="GO49" s="131"/>
      <c r="GP49" s="131"/>
      <c r="GQ49" s="131"/>
      <c r="GR49" s="131"/>
      <c r="GS49" s="131"/>
      <c r="GT49" s="131"/>
      <c r="GU49" s="131"/>
      <c r="GV49" s="131"/>
      <c r="GW49" s="131"/>
      <c r="GX49" s="131"/>
      <c r="GY49" s="131"/>
      <c r="GZ49" s="131"/>
      <c r="HA49" s="131"/>
      <c r="HB49" s="131"/>
      <c r="HC49" s="131"/>
      <c r="HD49" s="131"/>
      <c r="HE49" s="131"/>
      <c r="HF49" s="131"/>
      <c r="HG49" s="131"/>
      <c r="HH49" s="131"/>
      <c r="HI49" s="131"/>
      <c r="HJ49" s="131"/>
      <c r="HK49" s="131"/>
      <c r="HL49" s="131"/>
      <c r="HM49" s="131"/>
      <c r="HN49" s="131"/>
      <c r="HO49" s="131"/>
      <c r="HP49" s="131"/>
      <c r="HQ49" s="131"/>
      <c r="HR49" s="131"/>
      <c r="HS49" s="131"/>
      <c r="HT49" s="131"/>
      <c r="HU49" s="131"/>
      <c r="HV49" s="131"/>
      <c r="HW49" s="131"/>
      <c r="HX49" s="131"/>
      <c r="HY49" s="131"/>
      <c r="HZ49" s="131"/>
      <c r="IA49" s="131"/>
      <c r="IB49" s="131"/>
      <c r="IC49" s="131"/>
      <c r="ID49" s="131"/>
      <c r="IE49" s="131"/>
      <c r="IF49" s="131"/>
      <c r="IG49" s="131"/>
      <c r="IH49" s="131"/>
      <c r="II49" s="131"/>
      <c r="IJ49" s="131"/>
      <c r="IK49" s="131"/>
      <c r="IL49" s="131"/>
      <c r="IM49" s="131"/>
      <c r="IN49" s="131"/>
      <c r="IO49" s="131"/>
      <c r="IP49" s="131"/>
      <c r="IQ49" s="131"/>
      <c r="IR49" s="131"/>
      <c r="IS49" s="131"/>
      <c r="IT49" s="131"/>
      <c r="IU49" s="131"/>
      <c r="IV49" s="131"/>
      <c r="IW49" s="131"/>
    </row>
    <row r="50" spans="1:257" ht="13.7" customHeight="1">
      <c r="A50" s="158" t="s">
        <v>195</v>
      </c>
      <c r="B50" s="158" t="s">
        <v>433</v>
      </c>
      <c r="C50" s="90">
        <v>1058</v>
      </c>
      <c r="D50" s="90">
        <v>357</v>
      </c>
      <c r="E50" s="90">
        <v>701</v>
      </c>
      <c r="F50" s="213">
        <f t="shared" si="0"/>
        <v>0.66257088846880907</v>
      </c>
      <c r="G50" s="58"/>
      <c r="H50" s="58"/>
      <c r="I50" s="8"/>
      <c r="J50" s="8"/>
    </row>
    <row r="51" spans="1:257" ht="13.7" customHeight="1">
      <c r="A51" s="158" t="s">
        <v>196</v>
      </c>
      <c r="B51" s="158" t="s">
        <v>434</v>
      </c>
      <c r="C51" s="90">
        <v>307</v>
      </c>
      <c r="D51" s="90">
        <v>136</v>
      </c>
      <c r="E51" s="90">
        <v>171</v>
      </c>
      <c r="F51" s="213">
        <f t="shared" si="0"/>
        <v>0.55700325732899025</v>
      </c>
      <c r="G51" s="58"/>
      <c r="H51" s="58"/>
      <c r="I51" s="8"/>
      <c r="J51" s="8"/>
    </row>
    <row r="52" spans="1:257" ht="13.7" customHeight="1">
      <c r="A52" s="158" t="s">
        <v>197</v>
      </c>
      <c r="B52" s="158" t="s">
        <v>435</v>
      </c>
      <c r="C52" s="90">
        <v>903</v>
      </c>
      <c r="D52" s="90">
        <v>122</v>
      </c>
      <c r="E52" s="90">
        <v>781</v>
      </c>
      <c r="F52" s="213">
        <f t="shared" si="0"/>
        <v>0.86489479512735323</v>
      </c>
      <c r="G52" s="58"/>
      <c r="H52" s="58"/>
      <c r="I52" s="8"/>
      <c r="J52" s="8"/>
    </row>
    <row r="53" spans="1:257" s="15" customFormat="1" ht="13.7" customHeight="1">
      <c r="A53" s="2" t="s">
        <v>289</v>
      </c>
      <c r="B53" s="2" t="s">
        <v>436</v>
      </c>
      <c r="C53" s="89">
        <v>1895</v>
      </c>
      <c r="D53" s="89">
        <v>1476</v>
      </c>
      <c r="E53" s="89">
        <v>419</v>
      </c>
      <c r="F53" s="212">
        <f t="shared" si="0"/>
        <v>0.22110817941952507</v>
      </c>
      <c r="G53" s="100"/>
      <c r="H53" s="100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64"/>
      <c r="BS53" s="64"/>
      <c r="BT53" s="64"/>
      <c r="BU53" s="64"/>
      <c r="BV53" s="64"/>
      <c r="BW53" s="64"/>
      <c r="BX53" s="64"/>
      <c r="BY53" s="64"/>
      <c r="BZ53" s="64"/>
      <c r="CA53" s="64"/>
      <c r="CB53" s="64"/>
      <c r="CC53" s="64"/>
      <c r="CD53" s="64"/>
      <c r="CE53" s="64"/>
      <c r="CF53" s="64"/>
      <c r="CG53" s="64"/>
      <c r="CH53" s="64"/>
      <c r="CI53" s="64"/>
      <c r="CJ53" s="64"/>
      <c r="CK53" s="64"/>
      <c r="CL53" s="64"/>
      <c r="CM53" s="64"/>
      <c r="CN53" s="64"/>
      <c r="CO53" s="64"/>
      <c r="CP53" s="64"/>
      <c r="CQ53" s="64"/>
      <c r="CR53" s="64"/>
      <c r="CS53" s="64"/>
      <c r="CT53" s="64"/>
      <c r="CU53" s="64"/>
      <c r="CV53" s="64"/>
      <c r="CW53" s="64"/>
      <c r="CX53" s="64"/>
      <c r="CY53" s="64"/>
      <c r="CZ53" s="64"/>
      <c r="DA53" s="64"/>
      <c r="DB53" s="64"/>
      <c r="DC53" s="64"/>
      <c r="DD53" s="64"/>
      <c r="DE53" s="64"/>
      <c r="DF53" s="64"/>
      <c r="DG53" s="64"/>
      <c r="DH53" s="64"/>
      <c r="DI53" s="64"/>
      <c r="DJ53" s="64"/>
      <c r="DK53" s="64"/>
      <c r="DL53" s="64"/>
      <c r="DM53" s="64"/>
      <c r="DN53" s="64"/>
      <c r="DO53" s="64"/>
      <c r="DP53" s="64"/>
      <c r="DQ53" s="64"/>
      <c r="DR53" s="64"/>
      <c r="DS53" s="64"/>
      <c r="DT53" s="64"/>
      <c r="DU53" s="64"/>
      <c r="DV53" s="64"/>
      <c r="DW53" s="64"/>
      <c r="DX53" s="64"/>
      <c r="DY53" s="64"/>
      <c r="DZ53" s="64"/>
      <c r="EA53" s="64"/>
      <c r="EB53" s="64"/>
      <c r="EC53" s="64"/>
      <c r="ED53" s="64"/>
      <c r="EE53" s="64"/>
      <c r="EF53" s="64"/>
      <c r="EG53" s="64"/>
      <c r="EH53" s="64"/>
      <c r="EI53" s="64"/>
      <c r="EJ53" s="64"/>
      <c r="EK53" s="64"/>
      <c r="EL53" s="64"/>
      <c r="EM53" s="64"/>
      <c r="EN53" s="64"/>
      <c r="EO53" s="64"/>
      <c r="EP53" s="64"/>
      <c r="EQ53" s="64"/>
      <c r="ER53" s="64"/>
      <c r="ES53" s="64"/>
      <c r="ET53" s="64"/>
      <c r="EU53" s="64"/>
      <c r="EV53" s="64"/>
      <c r="EW53" s="64"/>
      <c r="EX53" s="64"/>
      <c r="EY53" s="64"/>
      <c r="EZ53" s="64"/>
      <c r="FA53" s="64"/>
      <c r="FB53" s="64"/>
      <c r="FC53" s="64"/>
      <c r="FD53" s="64"/>
      <c r="FE53" s="64"/>
      <c r="FF53" s="64"/>
      <c r="FG53" s="64"/>
      <c r="FH53" s="64"/>
      <c r="FI53" s="64"/>
      <c r="FJ53" s="64"/>
      <c r="FK53" s="64"/>
      <c r="FL53" s="64"/>
      <c r="FM53" s="64"/>
      <c r="FN53" s="64"/>
      <c r="FO53" s="64"/>
      <c r="FP53" s="64"/>
      <c r="FQ53" s="64"/>
      <c r="FR53" s="64"/>
      <c r="FS53" s="64"/>
      <c r="FT53" s="64"/>
      <c r="FU53" s="64"/>
      <c r="FV53" s="64"/>
      <c r="FW53" s="64"/>
      <c r="FX53" s="64"/>
      <c r="FY53" s="64"/>
      <c r="FZ53" s="64"/>
      <c r="GA53" s="64"/>
      <c r="GB53" s="64"/>
      <c r="GC53" s="64"/>
      <c r="GD53" s="64"/>
      <c r="GE53" s="64"/>
      <c r="GF53" s="64"/>
      <c r="GG53" s="64"/>
      <c r="GH53" s="64"/>
      <c r="GI53" s="64"/>
      <c r="GJ53" s="64"/>
      <c r="GK53" s="64"/>
      <c r="GL53" s="64"/>
      <c r="GM53" s="64"/>
      <c r="GN53" s="64"/>
      <c r="GO53" s="64"/>
      <c r="GP53" s="64"/>
      <c r="GQ53" s="64"/>
      <c r="GR53" s="64"/>
      <c r="GS53" s="64"/>
      <c r="GT53" s="64"/>
      <c r="GU53" s="64"/>
      <c r="GV53" s="64"/>
      <c r="GW53" s="64"/>
      <c r="GX53" s="64"/>
      <c r="GY53" s="64"/>
      <c r="GZ53" s="64"/>
      <c r="HA53" s="64"/>
      <c r="HB53" s="64"/>
      <c r="HC53" s="64"/>
      <c r="HD53" s="64"/>
      <c r="HE53" s="64"/>
      <c r="HF53" s="64"/>
      <c r="HG53" s="64"/>
      <c r="HH53" s="64"/>
      <c r="HI53" s="64"/>
      <c r="HJ53" s="64"/>
      <c r="HK53" s="64"/>
      <c r="HL53" s="64"/>
      <c r="HM53" s="64"/>
      <c r="HN53" s="64"/>
      <c r="HO53" s="64"/>
      <c r="HP53" s="64"/>
      <c r="HQ53" s="64"/>
      <c r="HR53" s="64"/>
      <c r="HS53" s="64"/>
      <c r="HT53" s="64"/>
      <c r="HU53" s="64"/>
      <c r="HV53" s="64"/>
      <c r="HW53" s="64"/>
      <c r="HX53" s="64"/>
      <c r="HY53" s="64"/>
      <c r="HZ53" s="64"/>
      <c r="IA53" s="64"/>
      <c r="IB53" s="64"/>
      <c r="IC53" s="64"/>
      <c r="ID53" s="64"/>
      <c r="IE53" s="64"/>
      <c r="IF53" s="64"/>
      <c r="IG53" s="64"/>
      <c r="IH53" s="64"/>
      <c r="II53" s="64"/>
      <c r="IJ53" s="64"/>
      <c r="IK53" s="64"/>
      <c r="IL53" s="64"/>
      <c r="IM53" s="64"/>
      <c r="IN53" s="64"/>
      <c r="IO53" s="64"/>
      <c r="IP53" s="64"/>
      <c r="IQ53" s="64"/>
      <c r="IR53" s="64"/>
      <c r="IS53" s="64"/>
      <c r="IT53" s="64"/>
      <c r="IU53" s="64"/>
      <c r="IV53" s="64"/>
      <c r="IW53" s="64"/>
    </row>
    <row r="54" spans="1:257" ht="13.7" customHeight="1">
      <c r="A54" s="158" t="s">
        <v>290</v>
      </c>
      <c r="B54" s="158" t="s">
        <v>437</v>
      </c>
      <c r="C54" s="90">
        <v>127</v>
      </c>
      <c r="D54" s="90">
        <v>88</v>
      </c>
      <c r="E54" s="90">
        <v>39</v>
      </c>
      <c r="F54" s="213">
        <f t="shared" si="0"/>
        <v>0.30708661417322836</v>
      </c>
      <c r="G54" s="58"/>
      <c r="H54" s="58"/>
      <c r="I54" s="8"/>
      <c r="J54" s="8"/>
    </row>
    <row r="55" spans="1:257" ht="13.7" customHeight="1">
      <c r="A55" s="158" t="s">
        <v>180</v>
      </c>
      <c r="B55" s="158" t="s">
        <v>438</v>
      </c>
      <c r="C55" s="90">
        <v>274</v>
      </c>
      <c r="D55" s="90">
        <v>224</v>
      </c>
      <c r="E55" s="90">
        <v>50</v>
      </c>
      <c r="F55" s="213">
        <f t="shared" si="0"/>
        <v>0.18248175182481752</v>
      </c>
      <c r="G55" s="58"/>
      <c r="H55" s="58"/>
      <c r="I55" s="8"/>
      <c r="J55" s="8"/>
    </row>
    <row r="56" spans="1:257" s="133" customFormat="1" ht="13.7" customHeight="1">
      <c r="A56" s="158" t="s">
        <v>181</v>
      </c>
      <c r="B56" s="158" t="s">
        <v>439</v>
      </c>
      <c r="C56" s="90">
        <v>310</v>
      </c>
      <c r="D56" s="90">
        <v>281</v>
      </c>
      <c r="E56" s="90">
        <v>29</v>
      </c>
      <c r="F56" s="213">
        <f t="shared" si="0"/>
        <v>9.3548387096774197E-2</v>
      </c>
      <c r="G56" s="138"/>
      <c r="H56" s="138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  <c r="AA56" s="131"/>
      <c r="AB56" s="131"/>
      <c r="AC56" s="131"/>
      <c r="AD56" s="131"/>
      <c r="AE56" s="131"/>
      <c r="AF56" s="131"/>
      <c r="AG56" s="131"/>
      <c r="AH56" s="131"/>
      <c r="AI56" s="131"/>
      <c r="AJ56" s="131"/>
      <c r="AK56" s="131"/>
      <c r="AL56" s="131"/>
      <c r="AM56" s="131"/>
      <c r="AN56" s="131"/>
      <c r="AO56" s="131"/>
      <c r="AP56" s="131"/>
      <c r="AQ56" s="131"/>
      <c r="AR56" s="131"/>
      <c r="AS56" s="131"/>
      <c r="AT56" s="131"/>
      <c r="AU56" s="131"/>
      <c r="AV56" s="131"/>
      <c r="AW56" s="131"/>
      <c r="AX56" s="131"/>
      <c r="AY56" s="131"/>
      <c r="AZ56" s="131"/>
      <c r="BA56" s="131"/>
      <c r="BB56" s="131"/>
      <c r="BC56" s="131"/>
      <c r="BD56" s="131"/>
      <c r="BE56" s="131"/>
      <c r="BF56" s="131"/>
      <c r="BG56" s="131"/>
      <c r="BH56" s="131"/>
      <c r="BI56" s="131"/>
      <c r="BJ56" s="131"/>
      <c r="BK56" s="131"/>
      <c r="BL56" s="131"/>
      <c r="BM56" s="131"/>
      <c r="BN56" s="131"/>
      <c r="BO56" s="131"/>
      <c r="BP56" s="131"/>
      <c r="BQ56" s="131"/>
      <c r="BR56" s="131"/>
      <c r="BS56" s="131"/>
      <c r="BT56" s="131"/>
      <c r="BU56" s="131"/>
      <c r="BV56" s="131"/>
      <c r="BW56" s="131"/>
      <c r="BX56" s="131"/>
      <c r="BY56" s="131"/>
      <c r="BZ56" s="131"/>
      <c r="CA56" s="131"/>
      <c r="CB56" s="131"/>
      <c r="CC56" s="131"/>
      <c r="CD56" s="131"/>
      <c r="CE56" s="131"/>
      <c r="CF56" s="131"/>
      <c r="CG56" s="131"/>
      <c r="CH56" s="131"/>
      <c r="CI56" s="131"/>
      <c r="CJ56" s="131"/>
      <c r="CK56" s="131"/>
      <c r="CL56" s="131"/>
      <c r="CM56" s="131"/>
      <c r="CN56" s="131"/>
      <c r="CO56" s="131"/>
      <c r="CP56" s="131"/>
      <c r="CQ56" s="131"/>
      <c r="CR56" s="131"/>
      <c r="CS56" s="131"/>
      <c r="CT56" s="131"/>
      <c r="CU56" s="131"/>
      <c r="CV56" s="131"/>
      <c r="CW56" s="131"/>
      <c r="CX56" s="131"/>
      <c r="CY56" s="131"/>
      <c r="CZ56" s="131"/>
      <c r="DA56" s="131"/>
      <c r="DB56" s="131"/>
      <c r="DC56" s="131"/>
      <c r="DD56" s="131"/>
      <c r="DE56" s="131"/>
      <c r="DF56" s="131"/>
      <c r="DG56" s="131"/>
      <c r="DH56" s="131"/>
      <c r="DI56" s="131"/>
      <c r="DJ56" s="131"/>
      <c r="DK56" s="131"/>
      <c r="DL56" s="131"/>
      <c r="DM56" s="131"/>
      <c r="DN56" s="131"/>
      <c r="DO56" s="131"/>
      <c r="DP56" s="131"/>
      <c r="DQ56" s="131"/>
      <c r="DR56" s="131"/>
      <c r="DS56" s="131"/>
      <c r="DT56" s="131"/>
      <c r="DU56" s="131"/>
      <c r="DV56" s="131"/>
      <c r="DW56" s="131"/>
      <c r="DX56" s="131"/>
      <c r="DY56" s="131"/>
      <c r="DZ56" s="131"/>
      <c r="EA56" s="131"/>
      <c r="EB56" s="131"/>
      <c r="EC56" s="131"/>
      <c r="ED56" s="131"/>
      <c r="EE56" s="131"/>
      <c r="EF56" s="131"/>
      <c r="EG56" s="131"/>
      <c r="EH56" s="131"/>
      <c r="EI56" s="131"/>
      <c r="EJ56" s="131"/>
      <c r="EK56" s="131"/>
      <c r="EL56" s="131"/>
      <c r="EM56" s="131"/>
      <c r="EN56" s="131"/>
      <c r="EO56" s="131"/>
      <c r="EP56" s="131"/>
      <c r="EQ56" s="131"/>
      <c r="ER56" s="131"/>
      <c r="ES56" s="131"/>
      <c r="ET56" s="131"/>
      <c r="EU56" s="131"/>
      <c r="EV56" s="131"/>
      <c r="EW56" s="131"/>
      <c r="EX56" s="131"/>
      <c r="EY56" s="131"/>
      <c r="EZ56" s="131"/>
      <c r="FA56" s="131"/>
      <c r="FB56" s="131"/>
      <c r="FC56" s="131"/>
      <c r="FD56" s="131"/>
      <c r="FE56" s="131"/>
      <c r="FF56" s="131"/>
      <c r="FG56" s="131"/>
      <c r="FH56" s="131"/>
      <c r="FI56" s="131"/>
      <c r="FJ56" s="131"/>
      <c r="FK56" s="131"/>
      <c r="FL56" s="131"/>
      <c r="FM56" s="131"/>
      <c r="FN56" s="131"/>
      <c r="FO56" s="131"/>
      <c r="FP56" s="131"/>
      <c r="FQ56" s="131"/>
      <c r="FR56" s="131"/>
      <c r="FS56" s="131"/>
      <c r="FT56" s="131"/>
      <c r="FU56" s="131"/>
      <c r="FV56" s="131"/>
      <c r="FW56" s="131"/>
      <c r="FX56" s="131"/>
      <c r="FY56" s="131"/>
      <c r="FZ56" s="131"/>
      <c r="GA56" s="131"/>
      <c r="GB56" s="131"/>
      <c r="GC56" s="131"/>
      <c r="GD56" s="131"/>
      <c r="GE56" s="131"/>
      <c r="GF56" s="131"/>
      <c r="GG56" s="131"/>
      <c r="GH56" s="131"/>
      <c r="GI56" s="131"/>
      <c r="GJ56" s="131"/>
      <c r="GK56" s="131"/>
      <c r="GL56" s="131"/>
      <c r="GM56" s="131"/>
      <c r="GN56" s="131"/>
      <c r="GO56" s="131"/>
      <c r="GP56" s="131"/>
      <c r="GQ56" s="131"/>
      <c r="GR56" s="131"/>
      <c r="GS56" s="131"/>
      <c r="GT56" s="131"/>
      <c r="GU56" s="131"/>
      <c r="GV56" s="131"/>
      <c r="GW56" s="131"/>
      <c r="GX56" s="131"/>
      <c r="GY56" s="131"/>
      <c r="GZ56" s="131"/>
      <c r="HA56" s="131"/>
      <c r="HB56" s="131"/>
      <c r="HC56" s="131"/>
      <c r="HD56" s="131"/>
      <c r="HE56" s="131"/>
      <c r="HF56" s="131"/>
      <c r="HG56" s="131"/>
      <c r="HH56" s="131"/>
      <c r="HI56" s="131"/>
      <c r="HJ56" s="131"/>
      <c r="HK56" s="131"/>
      <c r="HL56" s="131"/>
      <c r="HM56" s="131"/>
      <c r="HN56" s="131"/>
      <c r="HO56" s="131"/>
      <c r="HP56" s="131"/>
      <c r="HQ56" s="131"/>
      <c r="HR56" s="131"/>
      <c r="HS56" s="131"/>
      <c r="HT56" s="131"/>
      <c r="HU56" s="131"/>
      <c r="HV56" s="131"/>
      <c r="HW56" s="131"/>
      <c r="HX56" s="131"/>
      <c r="HY56" s="131"/>
      <c r="HZ56" s="131"/>
      <c r="IA56" s="131"/>
      <c r="IB56" s="131"/>
      <c r="IC56" s="131"/>
      <c r="ID56" s="131"/>
      <c r="IE56" s="131"/>
      <c r="IF56" s="131"/>
      <c r="IG56" s="131"/>
      <c r="IH56" s="131"/>
      <c r="II56" s="131"/>
      <c r="IJ56" s="131"/>
      <c r="IK56" s="131"/>
      <c r="IL56" s="131"/>
      <c r="IM56" s="131"/>
      <c r="IN56" s="131"/>
      <c r="IO56" s="131"/>
      <c r="IP56" s="131"/>
      <c r="IQ56" s="131"/>
      <c r="IR56" s="131"/>
      <c r="IS56" s="131"/>
      <c r="IT56" s="131"/>
      <c r="IU56" s="131"/>
      <c r="IV56" s="131"/>
      <c r="IW56" s="131"/>
    </row>
    <row r="57" spans="1:257" ht="13.7" customHeight="1">
      <c r="A57" s="158" t="s">
        <v>182</v>
      </c>
      <c r="B57" s="158" t="s">
        <v>229</v>
      </c>
      <c r="C57" s="90">
        <v>272</v>
      </c>
      <c r="D57" s="90">
        <v>233</v>
      </c>
      <c r="E57" s="90">
        <v>39</v>
      </c>
      <c r="F57" s="213">
        <f t="shared" si="0"/>
        <v>0.14338235294117646</v>
      </c>
      <c r="G57" s="58"/>
      <c r="H57" s="58"/>
      <c r="I57" s="8"/>
      <c r="J57" s="8"/>
    </row>
    <row r="58" spans="1:257" ht="13.7" customHeight="1">
      <c r="A58" s="158" t="s">
        <v>183</v>
      </c>
      <c r="B58" s="158" t="s">
        <v>440</v>
      </c>
      <c r="C58" s="90">
        <v>288</v>
      </c>
      <c r="D58" s="90">
        <v>220</v>
      </c>
      <c r="E58" s="90">
        <v>68</v>
      </c>
      <c r="F58" s="213">
        <f t="shared" si="0"/>
        <v>0.2361111111111111</v>
      </c>
      <c r="G58" s="58"/>
      <c r="H58" s="58"/>
      <c r="I58" s="8"/>
      <c r="J58" s="8"/>
    </row>
    <row r="59" spans="1:257" s="133" customFormat="1" ht="13.7" customHeight="1">
      <c r="A59" s="158" t="s">
        <v>184</v>
      </c>
      <c r="B59" s="158" t="s">
        <v>230</v>
      </c>
      <c r="C59" s="90">
        <v>349</v>
      </c>
      <c r="D59" s="90">
        <v>197</v>
      </c>
      <c r="E59" s="90">
        <v>152</v>
      </c>
      <c r="F59" s="213">
        <f t="shared" si="0"/>
        <v>0.4355300859598854</v>
      </c>
      <c r="G59" s="138"/>
      <c r="H59" s="138"/>
      <c r="K59" s="131"/>
      <c r="L59" s="131"/>
      <c r="M59" s="131"/>
      <c r="N59" s="131"/>
      <c r="O59" s="131"/>
      <c r="P59" s="131"/>
      <c r="Q59" s="131"/>
      <c r="R59" s="131"/>
      <c r="S59" s="131"/>
      <c r="T59" s="131"/>
      <c r="U59" s="131"/>
      <c r="V59" s="131"/>
      <c r="W59" s="131"/>
      <c r="X59" s="131"/>
      <c r="Y59" s="131"/>
      <c r="Z59" s="131"/>
      <c r="AA59" s="131"/>
      <c r="AB59" s="131"/>
      <c r="AC59" s="131"/>
      <c r="AD59" s="131"/>
      <c r="AE59" s="131"/>
      <c r="AF59" s="131"/>
      <c r="AG59" s="131"/>
      <c r="AH59" s="131"/>
      <c r="AI59" s="131"/>
      <c r="AJ59" s="131"/>
      <c r="AK59" s="131"/>
      <c r="AL59" s="131"/>
      <c r="AM59" s="131"/>
      <c r="AN59" s="131"/>
      <c r="AO59" s="131"/>
      <c r="AP59" s="131"/>
      <c r="AQ59" s="131"/>
      <c r="AR59" s="131"/>
      <c r="AS59" s="131"/>
      <c r="AT59" s="131"/>
      <c r="AU59" s="131"/>
      <c r="AV59" s="131"/>
      <c r="AW59" s="131"/>
      <c r="AX59" s="131"/>
      <c r="AY59" s="131"/>
      <c r="AZ59" s="131"/>
      <c r="BA59" s="131"/>
      <c r="BB59" s="131"/>
      <c r="BC59" s="131"/>
      <c r="BD59" s="131"/>
      <c r="BE59" s="131"/>
      <c r="BF59" s="131"/>
      <c r="BG59" s="131"/>
      <c r="BH59" s="131"/>
      <c r="BI59" s="131"/>
      <c r="BJ59" s="131"/>
      <c r="BK59" s="131"/>
      <c r="BL59" s="131"/>
      <c r="BM59" s="131"/>
      <c r="BN59" s="131"/>
      <c r="BO59" s="131"/>
      <c r="BP59" s="131"/>
      <c r="BQ59" s="131"/>
      <c r="BR59" s="131"/>
      <c r="BS59" s="131"/>
      <c r="BT59" s="131"/>
      <c r="BU59" s="131"/>
      <c r="BV59" s="131"/>
      <c r="BW59" s="131"/>
      <c r="BX59" s="131"/>
      <c r="BY59" s="131"/>
      <c r="BZ59" s="131"/>
      <c r="CA59" s="131"/>
      <c r="CB59" s="131"/>
      <c r="CC59" s="131"/>
      <c r="CD59" s="131"/>
      <c r="CE59" s="131"/>
      <c r="CF59" s="131"/>
      <c r="CG59" s="131"/>
      <c r="CH59" s="131"/>
      <c r="CI59" s="131"/>
      <c r="CJ59" s="131"/>
      <c r="CK59" s="131"/>
      <c r="CL59" s="131"/>
      <c r="CM59" s="131"/>
      <c r="CN59" s="131"/>
      <c r="CO59" s="131"/>
      <c r="CP59" s="131"/>
      <c r="CQ59" s="131"/>
      <c r="CR59" s="131"/>
      <c r="CS59" s="131"/>
      <c r="CT59" s="131"/>
      <c r="CU59" s="131"/>
      <c r="CV59" s="131"/>
      <c r="CW59" s="131"/>
      <c r="CX59" s="131"/>
      <c r="CY59" s="131"/>
      <c r="CZ59" s="131"/>
      <c r="DA59" s="131"/>
      <c r="DB59" s="131"/>
      <c r="DC59" s="131"/>
      <c r="DD59" s="131"/>
      <c r="DE59" s="131"/>
      <c r="DF59" s="131"/>
      <c r="DG59" s="131"/>
      <c r="DH59" s="131"/>
      <c r="DI59" s="131"/>
      <c r="DJ59" s="131"/>
      <c r="DK59" s="131"/>
      <c r="DL59" s="131"/>
      <c r="DM59" s="131"/>
      <c r="DN59" s="131"/>
      <c r="DO59" s="131"/>
      <c r="DP59" s="131"/>
      <c r="DQ59" s="131"/>
      <c r="DR59" s="131"/>
      <c r="DS59" s="131"/>
      <c r="DT59" s="131"/>
      <c r="DU59" s="131"/>
      <c r="DV59" s="131"/>
      <c r="DW59" s="131"/>
      <c r="DX59" s="131"/>
      <c r="DY59" s="131"/>
      <c r="DZ59" s="131"/>
      <c r="EA59" s="131"/>
      <c r="EB59" s="131"/>
      <c r="EC59" s="131"/>
      <c r="ED59" s="131"/>
      <c r="EE59" s="131"/>
      <c r="EF59" s="131"/>
      <c r="EG59" s="131"/>
      <c r="EH59" s="131"/>
      <c r="EI59" s="131"/>
      <c r="EJ59" s="131"/>
      <c r="EK59" s="131"/>
      <c r="EL59" s="131"/>
      <c r="EM59" s="131"/>
      <c r="EN59" s="131"/>
      <c r="EO59" s="131"/>
      <c r="EP59" s="131"/>
      <c r="EQ59" s="131"/>
      <c r="ER59" s="131"/>
      <c r="ES59" s="131"/>
      <c r="ET59" s="131"/>
      <c r="EU59" s="131"/>
      <c r="EV59" s="131"/>
      <c r="EW59" s="131"/>
      <c r="EX59" s="131"/>
      <c r="EY59" s="131"/>
      <c r="EZ59" s="131"/>
      <c r="FA59" s="131"/>
      <c r="FB59" s="131"/>
      <c r="FC59" s="131"/>
      <c r="FD59" s="131"/>
      <c r="FE59" s="131"/>
      <c r="FF59" s="131"/>
      <c r="FG59" s="131"/>
      <c r="FH59" s="131"/>
      <c r="FI59" s="131"/>
      <c r="FJ59" s="131"/>
      <c r="FK59" s="131"/>
      <c r="FL59" s="131"/>
      <c r="FM59" s="131"/>
      <c r="FN59" s="131"/>
      <c r="FO59" s="131"/>
      <c r="FP59" s="131"/>
      <c r="FQ59" s="131"/>
      <c r="FR59" s="131"/>
      <c r="FS59" s="131"/>
      <c r="FT59" s="131"/>
      <c r="FU59" s="131"/>
      <c r="FV59" s="131"/>
      <c r="FW59" s="131"/>
      <c r="FX59" s="131"/>
      <c r="FY59" s="131"/>
      <c r="FZ59" s="131"/>
      <c r="GA59" s="131"/>
      <c r="GB59" s="131"/>
      <c r="GC59" s="131"/>
      <c r="GD59" s="131"/>
      <c r="GE59" s="131"/>
      <c r="GF59" s="131"/>
      <c r="GG59" s="131"/>
      <c r="GH59" s="131"/>
      <c r="GI59" s="131"/>
      <c r="GJ59" s="131"/>
      <c r="GK59" s="131"/>
      <c r="GL59" s="131"/>
      <c r="GM59" s="131"/>
      <c r="GN59" s="131"/>
      <c r="GO59" s="131"/>
      <c r="GP59" s="131"/>
      <c r="GQ59" s="131"/>
      <c r="GR59" s="131"/>
      <c r="GS59" s="131"/>
      <c r="GT59" s="131"/>
      <c r="GU59" s="131"/>
      <c r="GV59" s="131"/>
      <c r="GW59" s="131"/>
      <c r="GX59" s="131"/>
      <c r="GY59" s="131"/>
      <c r="GZ59" s="131"/>
      <c r="HA59" s="131"/>
      <c r="HB59" s="131"/>
      <c r="HC59" s="131"/>
      <c r="HD59" s="131"/>
      <c r="HE59" s="131"/>
      <c r="HF59" s="131"/>
      <c r="HG59" s="131"/>
      <c r="HH59" s="131"/>
      <c r="HI59" s="131"/>
      <c r="HJ59" s="131"/>
      <c r="HK59" s="131"/>
      <c r="HL59" s="131"/>
      <c r="HM59" s="131"/>
      <c r="HN59" s="131"/>
      <c r="HO59" s="131"/>
      <c r="HP59" s="131"/>
      <c r="HQ59" s="131"/>
      <c r="HR59" s="131"/>
      <c r="HS59" s="131"/>
      <c r="HT59" s="131"/>
      <c r="HU59" s="131"/>
      <c r="HV59" s="131"/>
      <c r="HW59" s="131"/>
      <c r="HX59" s="131"/>
      <c r="HY59" s="131"/>
      <c r="HZ59" s="131"/>
      <c r="IA59" s="131"/>
      <c r="IB59" s="131"/>
      <c r="IC59" s="131"/>
      <c r="ID59" s="131"/>
      <c r="IE59" s="131"/>
      <c r="IF59" s="131"/>
      <c r="IG59" s="131"/>
      <c r="IH59" s="131"/>
      <c r="II59" s="131"/>
      <c r="IJ59" s="131"/>
      <c r="IK59" s="131"/>
      <c r="IL59" s="131"/>
      <c r="IM59" s="131"/>
      <c r="IN59" s="131"/>
      <c r="IO59" s="131"/>
      <c r="IP59" s="131"/>
      <c r="IQ59" s="131"/>
      <c r="IR59" s="131"/>
      <c r="IS59" s="131"/>
      <c r="IT59" s="131"/>
      <c r="IU59" s="131"/>
      <c r="IV59" s="131"/>
      <c r="IW59" s="131"/>
    </row>
    <row r="60" spans="1:257" ht="13.7" customHeight="1">
      <c r="A60" s="158" t="s">
        <v>185</v>
      </c>
      <c r="B60" s="158" t="s">
        <v>441</v>
      </c>
      <c r="C60" s="90">
        <v>275</v>
      </c>
      <c r="D60" s="90">
        <v>233</v>
      </c>
      <c r="E60" s="90">
        <v>42</v>
      </c>
      <c r="F60" s="213">
        <f t="shared" si="0"/>
        <v>0.15272727272727274</v>
      </c>
      <c r="G60" s="58"/>
      <c r="H60" s="58"/>
      <c r="I60" s="8"/>
      <c r="J60" s="8"/>
    </row>
    <row r="61" spans="1:257" s="15" customFormat="1" ht="13.7" customHeight="1">
      <c r="A61" s="41" t="s">
        <v>186</v>
      </c>
      <c r="B61" s="41" t="s">
        <v>442</v>
      </c>
      <c r="C61" s="89">
        <v>3568</v>
      </c>
      <c r="D61" s="89">
        <v>765</v>
      </c>
      <c r="E61" s="89">
        <v>2803</v>
      </c>
      <c r="F61" s="212">
        <f t="shared" si="0"/>
        <v>0.78559417040358748</v>
      </c>
      <c r="G61" s="100"/>
      <c r="H61" s="100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O61" s="64"/>
      <c r="BP61" s="64"/>
      <c r="BQ61" s="64"/>
      <c r="BR61" s="64"/>
      <c r="BS61" s="64"/>
      <c r="BT61" s="64"/>
      <c r="BU61" s="64"/>
      <c r="BV61" s="64"/>
      <c r="BW61" s="64"/>
      <c r="BX61" s="64"/>
      <c r="BY61" s="64"/>
      <c r="BZ61" s="64"/>
      <c r="CA61" s="64"/>
      <c r="CB61" s="64"/>
      <c r="CC61" s="64"/>
      <c r="CD61" s="64"/>
      <c r="CE61" s="64"/>
      <c r="CF61" s="64"/>
      <c r="CG61" s="64"/>
      <c r="CH61" s="64"/>
      <c r="CI61" s="64"/>
      <c r="CJ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  <c r="DE61" s="64"/>
      <c r="DF61" s="64"/>
      <c r="DG61" s="64"/>
      <c r="DH61" s="64"/>
      <c r="DI61" s="64"/>
      <c r="DJ61" s="64"/>
      <c r="DK61" s="64"/>
      <c r="DL61" s="64"/>
      <c r="DM61" s="64"/>
      <c r="DN61" s="64"/>
      <c r="DO61" s="64"/>
      <c r="DP61" s="64"/>
      <c r="DQ61" s="64"/>
      <c r="DR61" s="64"/>
      <c r="DS61" s="64"/>
      <c r="DT61" s="64"/>
      <c r="DU61" s="64"/>
      <c r="DV61" s="64"/>
      <c r="DW61" s="64"/>
      <c r="DX61" s="64"/>
      <c r="DY61" s="64"/>
      <c r="DZ61" s="64"/>
      <c r="EA61" s="64"/>
      <c r="EB61" s="64"/>
      <c r="EC61" s="64"/>
      <c r="ED61" s="64"/>
      <c r="EE61" s="64"/>
      <c r="EF61" s="64"/>
      <c r="EG61" s="64"/>
      <c r="EH61" s="64"/>
      <c r="EI61" s="64"/>
      <c r="EJ61" s="64"/>
      <c r="EK61" s="64"/>
      <c r="EL61" s="64"/>
      <c r="EM61" s="64"/>
      <c r="EN61" s="64"/>
      <c r="EO61" s="64"/>
      <c r="EP61" s="64"/>
      <c r="EQ61" s="64"/>
      <c r="ER61" s="64"/>
      <c r="ES61" s="64"/>
      <c r="ET61" s="64"/>
      <c r="EU61" s="64"/>
      <c r="EV61" s="64"/>
      <c r="EW61" s="64"/>
      <c r="EX61" s="64"/>
      <c r="EY61" s="64"/>
      <c r="EZ61" s="64"/>
      <c r="FA61" s="64"/>
      <c r="FB61" s="64"/>
      <c r="FC61" s="64"/>
      <c r="FD61" s="64"/>
      <c r="FE61" s="64"/>
      <c r="FF61" s="64"/>
      <c r="FG61" s="64"/>
      <c r="FH61" s="64"/>
      <c r="FI61" s="64"/>
      <c r="FJ61" s="64"/>
      <c r="FK61" s="64"/>
      <c r="FL61" s="64"/>
      <c r="FM61" s="64"/>
      <c r="FN61" s="64"/>
      <c r="FO61" s="64"/>
      <c r="FP61" s="64"/>
      <c r="FQ61" s="64"/>
      <c r="FR61" s="64"/>
      <c r="FS61" s="64"/>
      <c r="FT61" s="64"/>
      <c r="FU61" s="64"/>
      <c r="FV61" s="64"/>
      <c r="FW61" s="64"/>
      <c r="FX61" s="64"/>
      <c r="FY61" s="64"/>
      <c r="FZ61" s="64"/>
      <c r="GA61" s="64"/>
      <c r="GB61" s="64"/>
      <c r="GC61" s="64"/>
      <c r="GD61" s="64"/>
      <c r="GE61" s="64"/>
      <c r="GF61" s="64"/>
      <c r="GG61" s="64"/>
      <c r="GH61" s="64"/>
      <c r="GI61" s="64"/>
      <c r="GJ61" s="64"/>
      <c r="GK61" s="64"/>
      <c r="GL61" s="64"/>
      <c r="GM61" s="64"/>
      <c r="GN61" s="64"/>
      <c r="GO61" s="64"/>
      <c r="GP61" s="64"/>
      <c r="GQ61" s="64"/>
      <c r="GR61" s="64"/>
      <c r="GS61" s="64"/>
      <c r="GT61" s="64"/>
      <c r="GU61" s="64"/>
      <c r="GV61" s="64"/>
      <c r="GW61" s="64"/>
      <c r="GX61" s="64"/>
      <c r="GY61" s="64"/>
      <c r="GZ61" s="64"/>
      <c r="HA61" s="64"/>
      <c r="HB61" s="64"/>
      <c r="HC61" s="64"/>
      <c r="HD61" s="64"/>
      <c r="HE61" s="64"/>
      <c r="HF61" s="64"/>
      <c r="HG61" s="64"/>
      <c r="HH61" s="64"/>
      <c r="HI61" s="64"/>
      <c r="HJ61" s="64"/>
      <c r="HK61" s="64"/>
      <c r="HL61" s="64"/>
      <c r="HM61" s="64"/>
      <c r="HN61" s="64"/>
      <c r="HO61" s="64"/>
      <c r="HP61" s="64"/>
      <c r="HQ61" s="64"/>
      <c r="HR61" s="64"/>
      <c r="HS61" s="64"/>
      <c r="HT61" s="64"/>
      <c r="HU61" s="64"/>
      <c r="HV61" s="64"/>
      <c r="HW61" s="64"/>
      <c r="HX61" s="64"/>
      <c r="HY61" s="64"/>
      <c r="HZ61" s="64"/>
      <c r="IA61" s="64"/>
      <c r="IB61" s="64"/>
      <c r="IC61" s="64"/>
      <c r="ID61" s="64"/>
      <c r="IE61" s="64"/>
      <c r="IF61" s="64"/>
      <c r="IG61" s="64"/>
      <c r="IH61" s="64"/>
      <c r="II61" s="64"/>
      <c r="IJ61" s="64"/>
      <c r="IK61" s="64"/>
      <c r="IL61" s="64"/>
      <c r="IM61" s="64"/>
      <c r="IN61" s="64"/>
      <c r="IO61" s="64"/>
      <c r="IP61" s="64"/>
      <c r="IQ61" s="64"/>
      <c r="IR61" s="64"/>
      <c r="IS61" s="64"/>
      <c r="IT61" s="64"/>
      <c r="IU61" s="64"/>
      <c r="IV61" s="64"/>
      <c r="IW61" s="64"/>
    </row>
    <row r="62" spans="1:257" ht="13.7" customHeight="1">
      <c r="A62" s="158" t="s">
        <v>187</v>
      </c>
      <c r="B62" s="158" t="s">
        <v>443</v>
      </c>
      <c r="C62" s="90">
        <v>1440</v>
      </c>
      <c r="D62" s="90">
        <v>132</v>
      </c>
      <c r="E62" s="90">
        <v>1308</v>
      </c>
      <c r="F62" s="213">
        <f t="shared" si="0"/>
        <v>0.90833333333333333</v>
      </c>
      <c r="G62" s="58"/>
      <c r="H62" s="58"/>
      <c r="I62" s="8"/>
      <c r="J62" s="8"/>
    </row>
    <row r="63" spans="1:257" ht="13.7" customHeight="1">
      <c r="A63" s="158" t="s">
        <v>188</v>
      </c>
      <c r="B63" s="158" t="s">
        <v>444</v>
      </c>
      <c r="C63" s="90">
        <v>2128</v>
      </c>
      <c r="D63" s="90">
        <v>633</v>
      </c>
      <c r="E63" s="90">
        <v>1495</v>
      </c>
      <c r="F63" s="213">
        <f t="shared" si="0"/>
        <v>0.70253759398496241</v>
      </c>
      <c r="G63" s="58"/>
      <c r="H63" s="58"/>
      <c r="I63" s="8"/>
      <c r="J63" s="8"/>
    </row>
    <row r="64" spans="1:257" s="15" customFormat="1" ht="13.7" customHeight="1">
      <c r="A64" s="41" t="s">
        <v>189</v>
      </c>
      <c r="B64" s="41" t="s">
        <v>445</v>
      </c>
      <c r="C64" s="89">
        <v>716</v>
      </c>
      <c r="D64" s="89">
        <v>339</v>
      </c>
      <c r="E64" s="89">
        <v>377</v>
      </c>
      <c r="F64" s="212">
        <f t="shared" si="0"/>
        <v>0.52653631284916202</v>
      </c>
      <c r="G64" s="100"/>
      <c r="H64" s="100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4"/>
      <c r="CA64" s="64"/>
      <c r="CB64" s="64"/>
      <c r="CC64" s="64"/>
      <c r="CD64" s="64"/>
      <c r="CE64" s="64"/>
      <c r="CF64" s="64"/>
      <c r="CG64" s="64"/>
      <c r="CH64" s="64"/>
      <c r="CI64" s="64"/>
      <c r="CJ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  <c r="DE64" s="64"/>
      <c r="DF64" s="64"/>
      <c r="DG64" s="64"/>
      <c r="DH64" s="64"/>
      <c r="DI64" s="64"/>
      <c r="DJ64" s="64"/>
      <c r="DK64" s="64"/>
      <c r="DL64" s="64"/>
      <c r="DM64" s="64"/>
      <c r="DN64" s="64"/>
      <c r="DO64" s="64"/>
      <c r="DP64" s="64"/>
      <c r="DQ64" s="64"/>
      <c r="DR64" s="64"/>
      <c r="DS64" s="64"/>
      <c r="DT64" s="64"/>
      <c r="DU64" s="64"/>
      <c r="DV64" s="64"/>
      <c r="DW64" s="64"/>
      <c r="DX64" s="64"/>
      <c r="DY64" s="64"/>
      <c r="DZ64" s="64"/>
      <c r="EA64" s="64"/>
      <c r="EB64" s="64"/>
      <c r="EC64" s="64"/>
      <c r="ED64" s="64"/>
      <c r="EE64" s="64"/>
      <c r="EF64" s="64"/>
      <c r="EG64" s="64"/>
      <c r="EH64" s="64"/>
      <c r="EI64" s="64"/>
      <c r="EJ64" s="64"/>
      <c r="EK64" s="64"/>
      <c r="EL64" s="64"/>
      <c r="EM64" s="64"/>
      <c r="EN64" s="64"/>
      <c r="EO64" s="64"/>
      <c r="EP64" s="64"/>
      <c r="EQ64" s="64"/>
      <c r="ER64" s="64"/>
      <c r="ES64" s="64"/>
      <c r="ET64" s="64"/>
      <c r="EU64" s="64"/>
      <c r="EV64" s="64"/>
      <c r="EW64" s="64"/>
      <c r="EX64" s="64"/>
      <c r="EY64" s="64"/>
      <c r="EZ64" s="64"/>
      <c r="FA64" s="64"/>
      <c r="FB64" s="64"/>
      <c r="FC64" s="64"/>
      <c r="FD64" s="64"/>
      <c r="FE64" s="64"/>
      <c r="FF64" s="64"/>
      <c r="FG64" s="64"/>
      <c r="FH64" s="64"/>
      <c r="FI64" s="64"/>
      <c r="FJ64" s="64"/>
      <c r="FK64" s="64"/>
      <c r="FL64" s="64"/>
      <c r="FM64" s="64"/>
      <c r="FN64" s="64"/>
      <c r="FO64" s="64"/>
      <c r="FP64" s="64"/>
      <c r="FQ64" s="64"/>
      <c r="FR64" s="64"/>
      <c r="FS64" s="64"/>
      <c r="FT64" s="64"/>
      <c r="FU64" s="64"/>
      <c r="FV64" s="64"/>
      <c r="FW64" s="64"/>
      <c r="FX64" s="64"/>
      <c r="FY64" s="64"/>
      <c r="FZ64" s="64"/>
      <c r="GA64" s="64"/>
      <c r="GB64" s="64"/>
      <c r="GC64" s="64"/>
      <c r="GD64" s="64"/>
      <c r="GE64" s="64"/>
      <c r="GF64" s="64"/>
      <c r="GG64" s="64"/>
      <c r="GH64" s="64"/>
      <c r="GI64" s="64"/>
      <c r="GJ64" s="64"/>
      <c r="GK64" s="64"/>
      <c r="GL64" s="64"/>
      <c r="GM64" s="64"/>
      <c r="GN64" s="64"/>
      <c r="GO64" s="64"/>
      <c r="GP64" s="64"/>
      <c r="GQ64" s="64"/>
      <c r="GR64" s="64"/>
      <c r="GS64" s="64"/>
      <c r="GT64" s="64"/>
      <c r="GU64" s="64"/>
      <c r="GV64" s="64"/>
      <c r="GW64" s="64"/>
      <c r="GX64" s="64"/>
      <c r="GY64" s="64"/>
      <c r="GZ64" s="64"/>
      <c r="HA64" s="64"/>
      <c r="HB64" s="64"/>
      <c r="HC64" s="64"/>
      <c r="HD64" s="64"/>
      <c r="HE64" s="64"/>
      <c r="HF64" s="64"/>
      <c r="HG64" s="64"/>
      <c r="HH64" s="64"/>
      <c r="HI64" s="64"/>
      <c r="HJ64" s="64"/>
      <c r="HK64" s="64"/>
      <c r="HL64" s="64"/>
      <c r="HM64" s="64"/>
      <c r="HN64" s="64"/>
      <c r="HO64" s="64"/>
      <c r="HP64" s="64"/>
      <c r="HQ64" s="64"/>
      <c r="HR64" s="64"/>
      <c r="HS64" s="64"/>
      <c r="HT64" s="64"/>
      <c r="HU64" s="64"/>
      <c r="HV64" s="64"/>
      <c r="HW64" s="64"/>
      <c r="HX64" s="64"/>
      <c r="HY64" s="64"/>
      <c r="HZ64" s="64"/>
      <c r="IA64" s="64"/>
      <c r="IB64" s="64"/>
      <c r="IC64" s="64"/>
      <c r="ID64" s="64"/>
      <c r="IE64" s="64"/>
      <c r="IF64" s="64"/>
      <c r="IG64" s="64"/>
      <c r="IH64" s="64"/>
      <c r="II64" s="64"/>
      <c r="IJ64" s="64"/>
      <c r="IK64" s="64"/>
      <c r="IL64" s="64"/>
      <c r="IM64" s="64"/>
      <c r="IN64" s="64"/>
      <c r="IO64" s="64"/>
      <c r="IP64" s="64"/>
      <c r="IQ64" s="64"/>
      <c r="IR64" s="64"/>
      <c r="IS64" s="64"/>
      <c r="IT64" s="64"/>
      <c r="IU64" s="64"/>
      <c r="IV64" s="64"/>
      <c r="IW64" s="64"/>
    </row>
    <row r="65" spans="1:257" ht="13.7" customHeight="1">
      <c r="A65" s="158" t="s">
        <v>190</v>
      </c>
      <c r="B65" s="158" t="s">
        <v>446</v>
      </c>
      <c r="C65" s="90">
        <v>716</v>
      </c>
      <c r="D65" s="90">
        <v>339</v>
      </c>
      <c r="E65" s="90">
        <v>377</v>
      </c>
      <c r="F65" s="213">
        <f t="shared" si="0"/>
        <v>0.52653631284916202</v>
      </c>
      <c r="G65" s="58"/>
      <c r="H65" s="58"/>
      <c r="I65" s="8"/>
      <c r="J65" s="8"/>
    </row>
    <row r="66" spans="1:257" s="15" customFormat="1" ht="13.7" customHeight="1">
      <c r="A66" s="2" t="s">
        <v>191</v>
      </c>
      <c r="B66" s="2" t="s">
        <v>447</v>
      </c>
      <c r="C66" s="89">
        <v>1475</v>
      </c>
      <c r="D66" s="89">
        <v>267</v>
      </c>
      <c r="E66" s="89">
        <v>1208</v>
      </c>
      <c r="F66" s="212">
        <f t="shared" si="0"/>
        <v>0.81898305084745759</v>
      </c>
      <c r="G66" s="100"/>
      <c r="H66" s="100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64"/>
      <c r="BQ66" s="64"/>
      <c r="BR66" s="64"/>
      <c r="BS66" s="64"/>
      <c r="BT66" s="64"/>
      <c r="BU66" s="64"/>
      <c r="BV66" s="64"/>
      <c r="BW66" s="64"/>
      <c r="BX66" s="64"/>
      <c r="BY66" s="64"/>
      <c r="BZ66" s="64"/>
      <c r="CA66" s="64"/>
      <c r="CB66" s="64"/>
      <c r="CC66" s="64"/>
      <c r="CD66" s="64"/>
      <c r="CE66" s="64"/>
      <c r="CF66" s="64"/>
      <c r="CG66" s="64"/>
      <c r="CH66" s="64"/>
      <c r="CI66" s="64"/>
      <c r="CJ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  <c r="DE66" s="64"/>
      <c r="DF66" s="64"/>
      <c r="DG66" s="64"/>
      <c r="DH66" s="64"/>
      <c r="DI66" s="64"/>
      <c r="DJ66" s="64"/>
      <c r="DK66" s="64"/>
      <c r="DL66" s="64"/>
      <c r="DM66" s="64"/>
      <c r="DN66" s="64"/>
      <c r="DO66" s="64"/>
      <c r="DP66" s="64"/>
      <c r="DQ66" s="64"/>
      <c r="DR66" s="64"/>
      <c r="DS66" s="64"/>
      <c r="DT66" s="64"/>
      <c r="DU66" s="64"/>
      <c r="DV66" s="64"/>
      <c r="DW66" s="64"/>
      <c r="DX66" s="64"/>
      <c r="DY66" s="64"/>
      <c r="DZ66" s="64"/>
      <c r="EA66" s="64"/>
      <c r="EB66" s="64"/>
      <c r="EC66" s="64"/>
      <c r="ED66" s="64"/>
      <c r="EE66" s="64"/>
      <c r="EF66" s="64"/>
      <c r="EG66" s="64"/>
      <c r="EH66" s="64"/>
      <c r="EI66" s="64"/>
      <c r="EJ66" s="64"/>
      <c r="EK66" s="64"/>
      <c r="EL66" s="64"/>
      <c r="EM66" s="64"/>
      <c r="EN66" s="64"/>
      <c r="EO66" s="64"/>
      <c r="EP66" s="64"/>
      <c r="EQ66" s="64"/>
      <c r="ER66" s="64"/>
      <c r="ES66" s="64"/>
      <c r="ET66" s="64"/>
      <c r="EU66" s="64"/>
      <c r="EV66" s="64"/>
      <c r="EW66" s="64"/>
      <c r="EX66" s="64"/>
      <c r="EY66" s="64"/>
      <c r="EZ66" s="64"/>
      <c r="FA66" s="64"/>
      <c r="FB66" s="64"/>
      <c r="FC66" s="64"/>
      <c r="FD66" s="64"/>
      <c r="FE66" s="64"/>
      <c r="FF66" s="64"/>
      <c r="FG66" s="64"/>
      <c r="FH66" s="64"/>
      <c r="FI66" s="64"/>
      <c r="FJ66" s="64"/>
      <c r="FK66" s="64"/>
      <c r="FL66" s="64"/>
      <c r="FM66" s="64"/>
      <c r="FN66" s="64"/>
      <c r="FO66" s="64"/>
      <c r="FP66" s="64"/>
      <c r="FQ66" s="64"/>
      <c r="FR66" s="64"/>
      <c r="FS66" s="64"/>
      <c r="FT66" s="64"/>
      <c r="FU66" s="64"/>
      <c r="FV66" s="64"/>
      <c r="FW66" s="64"/>
      <c r="FX66" s="64"/>
      <c r="FY66" s="64"/>
      <c r="FZ66" s="64"/>
      <c r="GA66" s="64"/>
      <c r="GB66" s="64"/>
      <c r="GC66" s="64"/>
      <c r="GD66" s="64"/>
      <c r="GE66" s="64"/>
      <c r="GF66" s="64"/>
      <c r="GG66" s="64"/>
      <c r="GH66" s="64"/>
      <c r="GI66" s="64"/>
      <c r="GJ66" s="64"/>
      <c r="GK66" s="64"/>
      <c r="GL66" s="64"/>
      <c r="GM66" s="64"/>
      <c r="GN66" s="64"/>
      <c r="GO66" s="64"/>
      <c r="GP66" s="64"/>
      <c r="GQ66" s="64"/>
      <c r="GR66" s="64"/>
      <c r="GS66" s="64"/>
      <c r="GT66" s="64"/>
      <c r="GU66" s="64"/>
      <c r="GV66" s="64"/>
      <c r="GW66" s="64"/>
      <c r="GX66" s="64"/>
      <c r="GY66" s="64"/>
      <c r="GZ66" s="64"/>
      <c r="HA66" s="64"/>
      <c r="HB66" s="64"/>
      <c r="HC66" s="64"/>
      <c r="HD66" s="64"/>
      <c r="HE66" s="64"/>
      <c r="HF66" s="64"/>
      <c r="HG66" s="64"/>
      <c r="HH66" s="64"/>
      <c r="HI66" s="64"/>
      <c r="HJ66" s="64"/>
      <c r="HK66" s="64"/>
      <c r="HL66" s="64"/>
      <c r="HM66" s="64"/>
      <c r="HN66" s="64"/>
      <c r="HO66" s="64"/>
      <c r="HP66" s="64"/>
      <c r="HQ66" s="64"/>
      <c r="HR66" s="64"/>
      <c r="HS66" s="64"/>
      <c r="HT66" s="64"/>
      <c r="HU66" s="64"/>
      <c r="HV66" s="64"/>
      <c r="HW66" s="64"/>
      <c r="HX66" s="64"/>
      <c r="HY66" s="64"/>
      <c r="HZ66" s="64"/>
      <c r="IA66" s="64"/>
      <c r="IB66" s="64"/>
      <c r="IC66" s="64"/>
      <c r="ID66" s="64"/>
      <c r="IE66" s="64"/>
      <c r="IF66" s="64"/>
      <c r="IG66" s="64"/>
      <c r="IH66" s="64"/>
      <c r="II66" s="64"/>
      <c r="IJ66" s="64"/>
      <c r="IK66" s="64"/>
      <c r="IL66" s="64"/>
      <c r="IM66" s="64"/>
      <c r="IN66" s="64"/>
      <c r="IO66" s="64"/>
      <c r="IP66" s="64"/>
      <c r="IQ66" s="64"/>
      <c r="IR66" s="64"/>
      <c r="IS66" s="64"/>
      <c r="IT66" s="64"/>
      <c r="IU66" s="64"/>
      <c r="IV66" s="64"/>
      <c r="IW66" s="64"/>
    </row>
    <row r="67" spans="1:257" ht="13.7" customHeight="1">
      <c r="A67" s="158" t="s">
        <v>192</v>
      </c>
      <c r="B67" s="158" t="s">
        <v>448</v>
      </c>
      <c r="C67" s="90">
        <v>1255</v>
      </c>
      <c r="D67" s="90">
        <v>203</v>
      </c>
      <c r="E67" s="90">
        <v>1052</v>
      </c>
      <c r="F67" s="213">
        <f t="shared" si="0"/>
        <v>0.8382470119521912</v>
      </c>
      <c r="G67" s="58"/>
      <c r="H67" s="58"/>
      <c r="I67" s="8"/>
      <c r="J67" s="8"/>
    </row>
    <row r="68" spans="1:257" ht="13.7" customHeight="1">
      <c r="A68" s="158" t="s">
        <v>193</v>
      </c>
      <c r="B68" s="158" t="s">
        <v>449</v>
      </c>
      <c r="C68" s="90">
        <v>220</v>
      </c>
      <c r="D68" s="90">
        <v>64</v>
      </c>
      <c r="E68" s="90">
        <v>156</v>
      </c>
      <c r="F68" s="213">
        <f t="shared" si="0"/>
        <v>0.70909090909090911</v>
      </c>
      <c r="G68" s="58"/>
      <c r="H68" s="58"/>
      <c r="I68" s="8"/>
      <c r="J68" s="8"/>
    </row>
    <row r="69" spans="1:257" s="15" customFormat="1" ht="13.7" customHeight="1">
      <c r="A69" s="41" t="s">
        <v>291</v>
      </c>
      <c r="B69" s="41" t="s">
        <v>450</v>
      </c>
      <c r="C69" s="89">
        <v>1814</v>
      </c>
      <c r="D69" s="89">
        <v>441</v>
      </c>
      <c r="E69" s="89">
        <v>1373</v>
      </c>
      <c r="F69" s="212">
        <f t="shared" si="0"/>
        <v>0.75689084895259096</v>
      </c>
      <c r="G69" s="100"/>
      <c r="H69" s="100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64"/>
      <c r="BP69" s="64"/>
      <c r="BQ69" s="64"/>
      <c r="BR69" s="64"/>
      <c r="BS69" s="64"/>
      <c r="BT69" s="64"/>
      <c r="BU69" s="64"/>
      <c r="BV69" s="64"/>
      <c r="BW69" s="64"/>
      <c r="BX69" s="64"/>
      <c r="BY69" s="64"/>
      <c r="BZ69" s="64"/>
      <c r="CA69" s="64"/>
      <c r="CB69" s="64"/>
      <c r="CC69" s="64"/>
      <c r="CD69" s="64"/>
      <c r="CE69" s="64"/>
      <c r="CF69" s="64"/>
      <c r="CG69" s="64"/>
      <c r="CH69" s="64"/>
      <c r="CI69" s="64"/>
      <c r="CJ69" s="64"/>
      <c r="CK69" s="64"/>
      <c r="CL69" s="64"/>
      <c r="CM69" s="64"/>
      <c r="CN69" s="64"/>
      <c r="CO69" s="64"/>
      <c r="CP69" s="64"/>
      <c r="CQ69" s="64"/>
      <c r="CR69" s="64"/>
      <c r="CS69" s="64"/>
      <c r="CT69" s="64"/>
      <c r="CU69" s="64"/>
      <c r="CV69" s="64"/>
      <c r="CW69" s="64"/>
      <c r="CX69" s="64"/>
      <c r="CY69" s="64"/>
      <c r="CZ69" s="64"/>
      <c r="DA69" s="64"/>
      <c r="DB69" s="64"/>
      <c r="DC69" s="64"/>
      <c r="DD69" s="64"/>
      <c r="DE69" s="64"/>
      <c r="DF69" s="64"/>
      <c r="DG69" s="64"/>
      <c r="DH69" s="64"/>
      <c r="DI69" s="64"/>
      <c r="DJ69" s="64"/>
      <c r="DK69" s="64"/>
      <c r="DL69" s="64"/>
      <c r="DM69" s="64"/>
      <c r="DN69" s="64"/>
      <c r="DO69" s="64"/>
      <c r="DP69" s="64"/>
      <c r="DQ69" s="64"/>
      <c r="DR69" s="64"/>
      <c r="DS69" s="64"/>
      <c r="DT69" s="64"/>
      <c r="DU69" s="64"/>
      <c r="DV69" s="64"/>
      <c r="DW69" s="64"/>
      <c r="DX69" s="64"/>
      <c r="DY69" s="64"/>
      <c r="DZ69" s="64"/>
      <c r="EA69" s="64"/>
      <c r="EB69" s="64"/>
      <c r="EC69" s="64"/>
      <c r="ED69" s="64"/>
      <c r="EE69" s="64"/>
      <c r="EF69" s="64"/>
      <c r="EG69" s="64"/>
      <c r="EH69" s="64"/>
      <c r="EI69" s="64"/>
      <c r="EJ69" s="64"/>
      <c r="EK69" s="64"/>
      <c r="EL69" s="64"/>
      <c r="EM69" s="64"/>
      <c r="EN69" s="64"/>
      <c r="EO69" s="64"/>
      <c r="EP69" s="64"/>
      <c r="EQ69" s="64"/>
      <c r="ER69" s="64"/>
      <c r="ES69" s="64"/>
      <c r="ET69" s="64"/>
      <c r="EU69" s="64"/>
      <c r="EV69" s="64"/>
      <c r="EW69" s="64"/>
      <c r="EX69" s="64"/>
      <c r="EY69" s="64"/>
      <c r="EZ69" s="64"/>
      <c r="FA69" s="64"/>
      <c r="FB69" s="64"/>
      <c r="FC69" s="64"/>
      <c r="FD69" s="64"/>
      <c r="FE69" s="64"/>
      <c r="FF69" s="64"/>
      <c r="FG69" s="64"/>
      <c r="FH69" s="64"/>
      <c r="FI69" s="64"/>
      <c r="FJ69" s="64"/>
      <c r="FK69" s="64"/>
      <c r="FL69" s="64"/>
      <c r="FM69" s="64"/>
      <c r="FN69" s="64"/>
      <c r="FO69" s="64"/>
      <c r="FP69" s="64"/>
      <c r="FQ69" s="64"/>
      <c r="FR69" s="64"/>
      <c r="FS69" s="64"/>
      <c r="FT69" s="64"/>
      <c r="FU69" s="64"/>
      <c r="FV69" s="64"/>
      <c r="FW69" s="64"/>
      <c r="FX69" s="64"/>
      <c r="FY69" s="64"/>
      <c r="FZ69" s="64"/>
      <c r="GA69" s="64"/>
      <c r="GB69" s="64"/>
      <c r="GC69" s="64"/>
      <c r="GD69" s="64"/>
      <c r="GE69" s="64"/>
      <c r="GF69" s="64"/>
      <c r="GG69" s="64"/>
      <c r="GH69" s="64"/>
      <c r="GI69" s="64"/>
      <c r="GJ69" s="64"/>
      <c r="GK69" s="64"/>
      <c r="GL69" s="64"/>
      <c r="GM69" s="64"/>
      <c r="GN69" s="64"/>
      <c r="GO69" s="64"/>
      <c r="GP69" s="64"/>
      <c r="GQ69" s="64"/>
      <c r="GR69" s="64"/>
      <c r="GS69" s="64"/>
      <c r="GT69" s="64"/>
      <c r="GU69" s="64"/>
      <c r="GV69" s="64"/>
      <c r="GW69" s="64"/>
      <c r="GX69" s="64"/>
      <c r="GY69" s="64"/>
      <c r="GZ69" s="64"/>
      <c r="HA69" s="64"/>
      <c r="HB69" s="64"/>
      <c r="HC69" s="64"/>
      <c r="HD69" s="64"/>
      <c r="HE69" s="64"/>
      <c r="HF69" s="64"/>
      <c r="HG69" s="64"/>
      <c r="HH69" s="64"/>
      <c r="HI69" s="64"/>
      <c r="HJ69" s="64"/>
      <c r="HK69" s="64"/>
      <c r="HL69" s="64"/>
      <c r="HM69" s="64"/>
      <c r="HN69" s="64"/>
      <c r="HO69" s="64"/>
      <c r="HP69" s="64"/>
      <c r="HQ69" s="64"/>
      <c r="HR69" s="64"/>
      <c r="HS69" s="64"/>
      <c r="HT69" s="64"/>
      <c r="HU69" s="64"/>
      <c r="HV69" s="64"/>
      <c r="HW69" s="64"/>
      <c r="HX69" s="64"/>
      <c r="HY69" s="64"/>
      <c r="HZ69" s="64"/>
      <c r="IA69" s="64"/>
      <c r="IB69" s="64"/>
      <c r="IC69" s="64"/>
      <c r="ID69" s="64"/>
      <c r="IE69" s="64"/>
      <c r="IF69" s="64"/>
      <c r="IG69" s="64"/>
      <c r="IH69" s="64"/>
      <c r="II69" s="64"/>
      <c r="IJ69" s="64"/>
      <c r="IK69" s="64"/>
      <c r="IL69" s="64"/>
      <c r="IM69" s="64"/>
      <c r="IN69" s="64"/>
      <c r="IO69" s="64"/>
      <c r="IP69" s="64"/>
      <c r="IQ69" s="64"/>
      <c r="IR69" s="64"/>
      <c r="IS69" s="64"/>
      <c r="IT69" s="64"/>
      <c r="IU69" s="64"/>
      <c r="IV69" s="64"/>
      <c r="IW69" s="64"/>
    </row>
    <row r="70" spans="1:257" ht="13.7" customHeight="1">
      <c r="A70" s="158" t="s">
        <v>176</v>
      </c>
      <c r="B70" s="158" t="s">
        <v>451</v>
      </c>
      <c r="C70" s="90">
        <v>704</v>
      </c>
      <c r="D70" s="90">
        <v>100</v>
      </c>
      <c r="E70" s="90">
        <v>604</v>
      </c>
      <c r="F70" s="213">
        <f t="shared" ref="F70:F88" si="1">E70/C70</f>
        <v>0.85795454545454541</v>
      </c>
      <c r="G70" s="58"/>
      <c r="H70" s="58"/>
      <c r="I70" s="8"/>
      <c r="J70" s="8"/>
    </row>
    <row r="71" spans="1:257" ht="13.7" customHeight="1">
      <c r="A71" s="158" t="s">
        <v>177</v>
      </c>
      <c r="B71" s="158" t="s">
        <v>452</v>
      </c>
      <c r="C71" s="90">
        <v>480</v>
      </c>
      <c r="D71" s="90">
        <v>257</v>
      </c>
      <c r="E71" s="90">
        <v>223</v>
      </c>
      <c r="F71" s="213">
        <f t="shared" si="1"/>
        <v>0.46458333333333335</v>
      </c>
      <c r="G71" s="58"/>
      <c r="H71" s="58"/>
      <c r="I71" s="8"/>
      <c r="J71" s="8"/>
    </row>
    <row r="72" spans="1:257" ht="13.7" customHeight="1">
      <c r="A72" s="158" t="s">
        <v>178</v>
      </c>
      <c r="B72" s="158" t="s">
        <v>453</v>
      </c>
      <c r="C72" s="90">
        <v>630</v>
      </c>
      <c r="D72" s="90">
        <v>84</v>
      </c>
      <c r="E72" s="90">
        <v>546</v>
      </c>
      <c r="F72" s="213">
        <f t="shared" si="1"/>
        <v>0.8666666666666667</v>
      </c>
      <c r="G72" s="58"/>
      <c r="H72" s="58"/>
      <c r="I72" s="8"/>
      <c r="J72" s="8"/>
    </row>
    <row r="73" spans="1:257" s="15" customFormat="1" ht="13.7" customHeight="1">
      <c r="A73" s="2" t="s">
        <v>292</v>
      </c>
      <c r="B73" s="2" t="s">
        <v>454</v>
      </c>
      <c r="C73" s="89">
        <v>4376</v>
      </c>
      <c r="D73" s="89">
        <v>1566</v>
      </c>
      <c r="E73" s="89">
        <v>2810</v>
      </c>
      <c r="F73" s="212">
        <f t="shared" si="1"/>
        <v>0.64213893967093238</v>
      </c>
      <c r="G73" s="100"/>
      <c r="H73" s="100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  <c r="AN73" s="64"/>
      <c r="AO73" s="64"/>
      <c r="AP73" s="64"/>
      <c r="AQ73" s="64"/>
      <c r="AR73" s="64"/>
      <c r="AS73" s="64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  <c r="BH73" s="64"/>
      <c r="BI73" s="64"/>
      <c r="BJ73" s="64"/>
      <c r="BK73" s="64"/>
      <c r="BL73" s="64"/>
      <c r="BM73" s="64"/>
      <c r="BN73" s="64"/>
      <c r="BO73" s="64"/>
      <c r="BP73" s="64"/>
      <c r="BQ73" s="64"/>
      <c r="BR73" s="64"/>
      <c r="BS73" s="64"/>
      <c r="BT73" s="64"/>
      <c r="BU73" s="64"/>
      <c r="BV73" s="64"/>
      <c r="BW73" s="64"/>
      <c r="BX73" s="64"/>
      <c r="BY73" s="64"/>
      <c r="BZ73" s="64"/>
      <c r="CA73" s="64"/>
      <c r="CB73" s="64"/>
      <c r="CC73" s="64"/>
      <c r="CD73" s="64"/>
      <c r="CE73" s="64"/>
      <c r="CF73" s="64"/>
      <c r="CG73" s="64"/>
      <c r="CH73" s="64"/>
      <c r="CI73" s="64"/>
      <c r="CJ73" s="64"/>
      <c r="CK73" s="64"/>
      <c r="CL73" s="64"/>
      <c r="CM73" s="64"/>
      <c r="CN73" s="64"/>
      <c r="CO73" s="64"/>
      <c r="CP73" s="64"/>
      <c r="CQ73" s="64"/>
      <c r="CR73" s="64"/>
      <c r="CS73" s="64"/>
      <c r="CT73" s="64"/>
      <c r="CU73" s="64"/>
      <c r="CV73" s="64"/>
      <c r="CW73" s="64"/>
      <c r="CX73" s="64"/>
      <c r="CY73" s="64"/>
      <c r="CZ73" s="64"/>
      <c r="DA73" s="64"/>
      <c r="DB73" s="64"/>
      <c r="DC73" s="64"/>
      <c r="DD73" s="64"/>
      <c r="DE73" s="64"/>
      <c r="DF73" s="64"/>
      <c r="DG73" s="64"/>
      <c r="DH73" s="64"/>
      <c r="DI73" s="64"/>
      <c r="DJ73" s="64"/>
      <c r="DK73" s="64"/>
      <c r="DL73" s="64"/>
      <c r="DM73" s="64"/>
      <c r="DN73" s="64"/>
      <c r="DO73" s="64"/>
      <c r="DP73" s="64"/>
      <c r="DQ73" s="64"/>
      <c r="DR73" s="64"/>
      <c r="DS73" s="64"/>
      <c r="DT73" s="64"/>
      <c r="DU73" s="64"/>
      <c r="DV73" s="64"/>
      <c r="DW73" s="64"/>
      <c r="DX73" s="64"/>
      <c r="DY73" s="64"/>
      <c r="DZ73" s="64"/>
      <c r="EA73" s="64"/>
      <c r="EB73" s="64"/>
      <c r="EC73" s="64"/>
      <c r="ED73" s="64"/>
      <c r="EE73" s="64"/>
      <c r="EF73" s="64"/>
      <c r="EG73" s="64"/>
      <c r="EH73" s="64"/>
      <c r="EI73" s="64"/>
      <c r="EJ73" s="64"/>
      <c r="EK73" s="64"/>
      <c r="EL73" s="64"/>
      <c r="EM73" s="64"/>
      <c r="EN73" s="64"/>
      <c r="EO73" s="64"/>
      <c r="EP73" s="64"/>
      <c r="EQ73" s="64"/>
      <c r="ER73" s="64"/>
      <c r="ES73" s="64"/>
      <c r="ET73" s="64"/>
      <c r="EU73" s="64"/>
      <c r="EV73" s="64"/>
      <c r="EW73" s="64"/>
      <c r="EX73" s="64"/>
      <c r="EY73" s="64"/>
      <c r="EZ73" s="64"/>
      <c r="FA73" s="64"/>
      <c r="FB73" s="64"/>
      <c r="FC73" s="64"/>
      <c r="FD73" s="64"/>
      <c r="FE73" s="64"/>
      <c r="FF73" s="64"/>
      <c r="FG73" s="64"/>
      <c r="FH73" s="64"/>
      <c r="FI73" s="64"/>
      <c r="FJ73" s="64"/>
      <c r="FK73" s="64"/>
      <c r="FL73" s="64"/>
      <c r="FM73" s="64"/>
      <c r="FN73" s="64"/>
      <c r="FO73" s="64"/>
      <c r="FP73" s="64"/>
      <c r="FQ73" s="64"/>
      <c r="FR73" s="64"/>
      <c r="FS73" s="64"/>
      <c r="FT73" s="64"/>
      <c r="FU73" s="64"/>
      <c r="FV73" s="64"/>
      <c r="FW73" s="64"/>
      <c r="FX73" s="64"/>
      <c r="FY73" s="64"/>
      <c r="FZ73" s="64"/>
      <c r="GA73" s="64"/>
      <c r="GB73" s="64"/>
      <c r="GC73" s="64"/>
      <c r="GD73" s="64"/>
      <c r="GE73" s="64"/>
      <c r="GF73" s="64"/>
      <c r="GG73" s="64"/>
      <c r="GH73" s="64"/>
      <c r="GI73" s="64"/>
      <c r="GJ73" s="64"/>
      <c r="GK73" s="64"/>
      <c r="GL73" s="64"/>
      <c r="GM73" s="64"/>
      <c r="GN73" s="64"/>
      <c r="GO73" s="64"/>
      <c r="GP73" s="64"/>
      <c r="GQ73" s="64"/>
      <c r="GR73" s="64"/>
      <c r="GS73" s="64"/>
      <c r="GT73" s="64"/>
      <c r="GU73" s="64"/>
      <c r="GV73" s="64"/>
      <c r="GW73" s="64"/>
      <c r="GX73" s="64"/>
      <c r="GY73" s="64"/>
      <c r="GZ73" s="64"/>
      <c r="HA73" s="64"/>
      <c r="HB73" s="64"/>
      <c r="HC73" s="64"/>
      <c r="HD73" s="64"/>
      <c r="HE73" s="64"/>
      <c r="HF73" s="64"/>
      <c r="HG73" s="64"/>
      <c r="HH73" s="64"/>
      <c r="HI73" s="64"/>
      <c r="HJ73" s="64"/>
      <c r="HK73" s="64"/>
      <c r="HL73" s="64"/>
      <c r="HM73" s="64"/>
      <c r="HN73" s="64"/>
      <c r="HO73" s="64"/>
      <c r="HP73" s="64"/>
      <c r="HQ73" s="64"/>
      <c r="HR73" s="64"/>
      <c r="HS73" s="64"/>
      <c r="HT73" s="64"/>
      <c r="HU73" s="64"/>
      <c r="HV73" s="64"/>
      <c r="HW73" s="64"/>
      <c r="HX73" s="64"/>
      <c r="HY73" s="64"/>
      <c r="HZ73" s="64"/>
      <c r="IA73" s="64"/>
      <c r="IB73" s="64"/>
      <c r="IC73" s="64"/>
      <c r="ID73" s="64"/>
      <c r="IE73" s="64"/>
      <c r="IF73" s="64"/>
      <c r="IG73" s="64"/>
      <c r="IH73" s="64"/>
      <c r="II73" s="64"/>
      <c r="IJ73" s="64"/>
      <c r="IK73" s="64"/>
      <c r="IL73" s="64"/>
      <c r="IM73" s="64"/>
      <c r="IN73" s="64"/>
      <c r="IO73" s="64"/>
      <c r="IP73" s="64"/>
      <c r="IQ73" s="64"/>
      <c r="IR73" s="64"/>
      <c r="IS73" s="64"/>
      <c r="IT73" s="64"/>
      <c r="IU73" s="64"/>
      <c r="IV73" s="64"/>
      <c r="IW73" s="64"/>
    </row>
    <row r="74" spans="1:257" ht="13.7" customHeight="1">
      <c r="A74" s="158" t="s">
        <v>293</v>
      </c>
      <c r="B74" s="158" t="s">
        <v>455</v>
      </c>
      <c r="C74" s="90">
        <v>252</v>
      </c>
      <c r="D74" s="90">
        <v>113</v>
      </c>
      <c r="E74" s="90">
        <v>139</v>
      </c>
      <c r="F74" s="213">
        <f t="shared" si="1"/>
        <v>0.55158730158730163</v>
      </c>
      <c r="G74" s="58"/>
      <c r="H74" s="58"/>
      <c r="I74" s="8"/>
      <c r="J74" s="8"/>
    </row>
    <row r="75" spans="1:257" ht="13.7" customHeight="1">
      <c r="A75" s="158" t="s">
        <v>200</v>
      </c>
      <c r="B75" s="158" t="s">
        <v>456</v>
      </c>
      <c r="C75" s="90">
        <v>431</v>
      </c>
      <c r="D75" s="90">
        <v>82</v>
      </c>
      <c r="E75" s="90">
        <v>349</v>
      </c>
      <c r="F75" s="213">
        <f t="shared" si="1"/>
        <v>0.80974477958236657</v>
      </c>
      <c r="G75" s="58"/>
      <c r="H75" s="58"/>
      <c r="I75" s="8"/>
      <c r="J75" s="8"/>
    </row>
    <row r="76" spans="1:257" ht="13.7" customHeight="1">
      <c r="A76" s="158" t="s">
        <v>294</v>
      </c>
      <c r="B76" s="158" t="s">
        <v>432</v>
      </c>
      <c r="C76" s="90">
        <v>13</v>
      </c>
      <c r="D76" s="90">
        <v>7</v>
      </c>
      <c r="E76" s="90">
        <v>6</v>
      </c>
      <c r="F76" s="213">
        <f t="shared" si="1"/>
        <v>0.46153846153846156</v>
      </c>
      <c r="G76" s="58"/>
      <c r="H76" s="58"/>
      <c r="I76" s="8"/>
      <c r="J76" s="8"/>
    </row>
    <row r="77" spans="1:257" s="133" customFormat="1" ht="13.7" customHeight="1">
      <c r="A77" s="158" t="s">
        <v>295</v>
      </c>
      <c r="B77" s="158" t="s">
        <v>457</v>
      </c>
      <c r="C77" s="90">
        <v>415</v>
      </c>
      <c r="D77" s="90">
        <v>211</v>
      </c>
      <c r="E77" s="90">
        <v>204</v>
      </c>
      <c r="F77" s="213">
        <f t="shared" si="1"/>
        <v>0.49156626506024098</v>
      </c>
      <c r="G77" s="138"/>
      <c r="H77" s="138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1"/>
      <c r="AL77" s="131"/>
      <c r="AM77" s="131"/>
      <c r="AN77" s="131"/>
      <c r="AO77" s="131"/>
      <c r="AP77" s="131"/>
      <c r="AQ77" s="131"/>
      <c r="AR77" s="131"/>
      <c r="AS77" s="131"/>
      <c r="AT77" s="131"/>
      <c r="AU77" s="131"/>
      <c r="AV77" s="131"/>
      <c r="AW77" s="131"/>
      <c r="AX77" s="131"/>
      <c r="AY77" s="131"/>
      <c r="AZ77" s="131"/>
      <c r="BA77" s="131"/>
      <c r="BB77" s="131"/>
      <c r="BC77" s="131"/>
      <c r="BD77" s="131"/>
      <c r="BE77" s="131"/>
      <c r="BF77" s="131"/>
      <c r="BG77" s="131"/>
      <c r="BH77" s="131"/>
      <c r="BI77" s="131"/>
      <c r="BJ77" s="131"/>
      <c r="BK77" s="131"/>
      <c r="BL77" s="131"/>
      <c r="BM77" s="131"/>
      <c r="BN77" s="131"/>
      <c r="BO77" s="131"/>
      <c r="BP77" s="131"/>
      <c r="BQ77" s="131"/>
      <c r="BR77" s="131"/>
      <c r="BS77" s="131"/>
      <c r="BT77" s="131"/>
      <c r="BU77" s="131"/>
      <c r="BV77" s="131"/>
      <c r="BW77" s="131"/>
      <c r="BX77" s="131"/>
      <c r="BY77" s="131"/>
      <c r="BZ77" s="131"/>
      <c r="CA77" s="131"/>
      <c r="CB77" s="131"/>
      <c r="CC77" s="131"/>
      <c r="CD77" s="131"/>
      <c r="CE77" s="131"/>
      <c r="CF77" s="131"/>
      <c r="CG77" s="131"/>
      <c r="CH77" s="131"/>
      <c r="CI77" s="131"/>
      <c r="CJ77" s="131"/>
      <c r="CK77" s="131"/>
      <c r="CL77" s="131"/>
      <c r="CM77" s="131"/>
      <c r="CN77" s="131"/>
      <c r="CO77" s="131"/>
      <c r="CP77" s="131"/>
      <c r="CQ77" s="131"/>
      <c r="CR77" s="131"/>
      <c r="CS77" s="131"/>
      <c r="CT77" s="131"/>
      <c r="CU77" s="131"/>
      <c r="CV77" s="131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1"/>
      <c r="FX77" s="131"/>
      <c r="FY77" s="131"/>
      <c r="FZ77" s="131"/>
      <c r="GA77" s="131"/>
      <c r="GB77" s="131"/>
      <c r="GC77" s="131"/>
      <c r="GD77" s="131"/>
      <c r="GE77" s="131"/>
      <c r="GF77" s="131"/>
      <c r="GG77" s="131"/>
      <c r="GH77" s="131"/>
      <c r="GI77" s="131"/>
      <c r="GJ77" s="131"/>
      <c r="GK77" s="131"/>
      <c r="GL77" s="131"/>
      <c r="GM77" s="131"/>
      <c r="GN77" s="131"/>
      <c r="GO77" s="131"/>
      <c r="GP77" s="131"/>
      <c r="GQ77" s="131"/>
      <c r="GR77" s="131"/>
      <c r="GS77" s="131"/>
      <c r="GT77" s="131"/>
      <c r="GU77" s="131"/>
      <c r="GV77" s="131"/>
      <c r="GW77" s="131"/>
      <c r="GX77" s="131"/>
      <c r="GY77" s="131"/>
      <c r="GZ77" s="131"/>
      <c r="HA77" s="131"/>
      <c r="HB77" s="131"/>
      <c r="HC77" s="131"/>
      <c r="HD77" s="131"/>
      <c r="HE77" s="131"/>
      <c r="HF77" s="131"/>
      <c r="HG77" s="131"/>
      <c r="HH77" s="131"/>
      <c r="HI77" s="131"/>
      <c r="HJ77" s="131"/>
      <c r="HK77" s="131"/>
      <c r="HL77" s="131"/>
      <c r="HM77" s="131"/>
      <c r="HN77" s="131"/>
      <c r="HO77" s="131"/>
      <c r="HP77" s="131"/>
      <c r="HQ77" s="131"/>
      <c r="HR77" s="131"/>
      <c r="HS77" s="131"/>
      <c r="HT77" s="131"/>
      <c r="HU77" s="131"/>
      <c r="HV77" s="131"/>
      <c r="HW77" s="131"/>
      <c r="HX77" s="131"/>
      <c r="HY77" s="131"/>
      <c r="HZ77" s="131"/>
      <c r="IA77" s="131"/>
      <c r="IB77" s="131"/>
      <c r="IC77" s="131"/>
      <c r="ID77" s="131"/>
      <c r="IE77" s="131"/>
      <c r="IF77" s="131"/>
      <c r="IG77" s="131"/>
      <c r="IH77" s="131"/>
      <c r="II77" s="131"/>
      <c r="IJ77" s="131"/>
      <c r="IK77" s="131"/>
      <c r="IL77" s="131"/>
      <c r="IM77" s="131"/>
      <c r="IN77" s="131"/>
      <c r="IO77" s="131"/>
      <c r="IP77" s="131"/>
      <c r="IQ77" s="131"/>
      <c r="IR77" s="131"/>
      <c r="IS77" s="131"/>
      <c r="IT77" s="131"/>
      <c r="IU77" s="131"/>
      <c r="IV77" s="131"/>
      <c r="IW77" s="131"/>
    </row>
    <row r="78" spans="1:257" ht="13.7" customHeight="1">
      <c r="A78" s="158" t="s">
        <v>198</v>
      </c>
      <c r="B78" s="158" t="s">
        <v>458</v>
      </c>
      <c r="C78" s="90">
        <v>423</v>
      </c>
      <c r="D78" s="90">
        <v>123</v>
      </c>
      <c r="E78" s="90">
        <v>300</v>
      </c>
      <c r="F78" s="213">
        <f t="shared" si="1"/>
        <v>0.70921985815602839</v>
      </c>
      <c r="G78" s="58"/>
      <c r="H78" s="58"/>
      <c r="I78" s="8"/>
      <c r="J78" s="8"/>
    </row>
    <row r="79" spans="1:257" ht="13.7" customHeight="1">
      <c r="A79" s="158" t="s">
        <v>199</v>
      </c>
      <c r="B79" s="158" t="s">
        <v>459</v>
      </c>
      <c r="C79" s="90">
        <v>2842</v>
      </c>
      <c r="D79" s="90">
        <v>1030</v>
      </c>
      <c r="E79" s="90">
        <v>1812</v>
      </c>
      <c r="F79" s="213">
        <f t="shared" si="1"/>
        <v>0.63757916959887406</v>
      </c>
      <c r="G79" s="58"/>
      <c r="H79" s="58"/>
      <c r="I79" s="8"/>
      <c r="J79" s="8"/>
    </row>
    <row r="80" spans="1:257" s="15" customFormat="1" ht="13.7" customHeight="1">
      <c r="A80" s="2" t="s">
        <v>201</v>
      </c>
      <c r="B80" s="2" t="s">
        <v>460</v>
      </c>
      <c r="C80" s="89">
        <v>6167</v>
      </c>
      <c r="D80" s="89">
        <v>2878</v>
      </c>
      <c r="E80" s="89">
        <v>3289</v>
      </c>
      <c r="F80" s="212">
        <f t="shared" si="1"/>
        <v>0.53332252310685913</v>
      </c>
      <c r="G80" s="100"/>
      <c r="H80" s="100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64"/>
      <c r="BL80" s="64"/>
      <c r="BM80" s="64"/>
      <c r="BN80" s="64"/>
      <c r="BO80" s="64"/>
      <c r="BP80" s="64"/>
      <c r="BQ80" s="64"/>
      <c r="BR80" s="64"/>
      <c r="BS80" s="64"/>
      <c r="BT80" s="64"/>
      <c r="BU80" s="64"/>
      <c r="BV80" s="64"/>
      <c r="BW80" s="64"/>
      <c r="BX80" s="64"/>
      <c r="BY80" s="64"/>
      <c r="BZ80" s="64"/>
      <c r="CA80" s="64"/>
      <c r="CB80" s="64"/>
      <c r="CC80" s="64"/>
      <c r="CD80" s="64"/>
      <c r="CE80" s="64"/>
      <c r="CF80" s="64"/>
      <c r="CG80" s="64"/>
      <c r="CH80" s="64"/>
      <c r="CI80" s="64"/>
      <c r="CJ80" s="64"/>
      <c r="CK80" s="64"/>
      <c r="CL80" s="64"/>
      <c r="CM80" s="64"/>
      <c r="CN80" s="64"/>
      <c r="CO80" s="64"/>
      <c r="CP80" s="64"/>
      <c r="CQ80" s="64"/>
      <c r="CR80" s="64"/>
      <c r="CS80" s="64"/>
      <c r="CT80" s="64"/>
      <c r="CU80" s="64"/>
      <c r="CV80" s="64"/>
      <c r="CW80" s="64"/>
      <c r="CX80" s="64"/>
      <c r="CY80" s="64"/>
      <c r="CZ80" s="64"/>
      <c r="DA80" s="64"/>
      <c r="DB80" s="64"/>
      <c r="DC80" s="64"/>
      <c r="DD80" s="64"/>
      <c r="DE80" s="64"/>
      <c r="DF80" s="64"/>
      <c r="DG80" s="64"/>
      <c r="DH80" s="64"/>
      <c r="DI80" s="64"/>
      <c r="DJ80" s="64"/>
      <c r="DK80" s="64"/>
      <c r="DL80" s="64"/>
      <c r="DM80" s="64"/>
      <c r="DN80" s="64"/>
      <c r="DO80" s="64"/>
      <c r="DP80" s="64"/>
      <c r="DQ80" s="64"/>
      <c r="DR80" s="64"/>
      <c r="DS80" s="64"/>
      <c r="DT80" s="64"/>
      <c r="DU80" s="64"/>
      <c r="DV80" s="64"/>
      <c r="DW80" s="64"/>
      <c r="DX80" s="64"/>
      <c r="DY80" s="64"/>
      <c r="DZ80" s="64"/>
      <c r="EA80" s="64"/>
      <c r="EB80" s="64"/>
      <c r="EC80" s="64"/>
      <c r="ED80" s="64"/>
      <c r="EE80" s="64"/>
      <c r="EF80" s="64"/>
      <c r="EG80" s="64"/>
      <c r="EH80" s="64"/>
      <c r="EI80" s="64"/>
      <c r="EJ80" s="64"/>
      <c r="EK80" s="64"/>
      <c r="EL80" s="64"/>
      <c r="EM80" s="64"/>
      <c r="EN80" s="64"/>
      <c r="EO80" s="64"/>
      <c r="EP80" s="64"/>
      <c r="EQ80" s="64"/>
      <c r="ER80" s="64"/>
      <c r="ES80" s="64"/>
      <c r="ET80" s="64"/>
      <c r="EU80" s="64"/>
      <c r="EV80" s="64"/>
      <c r="EW80" s="64"/>
      <c r="EX80" s="64"/>
      <c r="EY80" s="64"/>
      <c r="EZ80" s="64"/>
      <c r="FA80" s="64"/>
      <c r="FB80" s="64"/>
      <c r="FC80" s="64"/>
      <c r="FD80" s="64"/>
      <c r="FE80" s="64"/>
      <c r="FF80" s="64"/>
      <c r="FG80" s="64"/>
      <c r="FH80" s="64"/>
      <c r="FI80" s="64"/>
      <c r="FJ80" s="64"/>
      <c r="FK80" s="64"/>
      <c r="FL80" s="64"/>
      <c r="FM80" s="64"/>
      <c r="FN80" s="64"/>
      <c r="FO80" s="64"/>
      <c r="FP80" s="64"/>
      <c r="FQ80" s="64"/>
      <c r="FR80" s="64"/>
      <c r="FS80" s="64"/>
      <c r="FT80" s="64"/>
      <c r="FU80" s="64"/>
      <c r="FV80" s="64"/>
      <c r="FW80" s="64"/>
      <c r="FX80" s="64"/>
      <c r="FY80" s="64"/>
      <c r="FZ80" s="64"/>
      <c r="GA80" s="64"/>
      <c r="GB80" s="64"/>
      <c r="GC80" s="64"/>
      <c r="GD80" s="64"/>
      <c r="GE80" s="64"/>
      <c r="GF80" s="64"/>
      <c r="GG80" s="64"/>
      <c r="GH80" s="64"/>
      <c r="GI80" s="64"/>
      <c r="GJ80" s="64"/>
      <c r="GK80" s="64"/>
      <c r="GL80" s="64"/>
      <c r="GM80" s="64"/>
      <c r="GN80" s="64"/>
      <c r="GO80" s="64"/>
      <c r="GP80" s="64"/>
      <c r="GQ80" s="64"/>
      <c r="GR80" s="64"/>
      <c r="GS80" s="64"/>
      <c r="GT80" s="64"/>
      <c r="GU80" s="64"/>
      <c r="GV80" s="64"/>
      <c r="GW80" s="64"/>
      <c r="GX80" s="64"/>
      <c r="GY80" s="64"/>
      <c r="GZ80" s="64"/>
      <c r="HA80" s="64"/>
      <c r="HB80" s="64"/>
      <c r="HC80" s="64"/>
      <c r="HD80" s="64"/>
      <c r="HE80" s="64"/>
      <c r="HF80" s="64"/>
      <c r="HG80" s="64"/>
      <c r="HH80" s="64"/>
      <c r="HI80" s="64"/>
      <c r="HJ80" s="64"/>
      <c r="HK80" s="64"/>
      <c r="HL80" s="64"/>
      <c r="HM80" s="64"/>
      <c r="HN80" s="64"/>
      <c r="HO80" s="64"/>
      <c r="HP80" s="64"/>
      <c r="HQ80" s="64"/>
      <c r="HR80" s="64"/>
      <c r="HS80" s="64"/>
      <c r="HT80" s="64"/>
      <c r="HU80" s="64"/>
      <c r="HV80" s="64"/>
      <c r="HW80" s="64"/>
      <c r="HX80" s="64"/>
      <c r="HY80" s="64"/>
      <c r="HZ80" s="64"/>
      <c r="IA80" s="64"/>
      <c r="IB80" s="64"/>
      <c r="IC80" s="64"/>
      <c r="ID80" s="64"/>
      <c r="IE80" s="64"/>
      <c r="IF80" s="64"/>
      <c r="IG80" s="64"/>
      <c r="IH80" s="64"/>
      <c r="II80" s="64"/>
      <c r="IJ80" s="64"/>
      <c r="IK80" s="64"/>
      <c r="IL80" s="64"/>
      <c r="IM80" s="64"/>
      <c r="IN80" s="64"/>
      <c r="IO80" s="64"/>
      <c r="IP80" s="64"/>
      <c r="IQ80" s="64"/>
      <c r="IR80" s="64"/>
      <c r="IS80" s="64"/>
      <c r="IT80" s="64"/>
      <c r="IU80" s="64"/>
      <c r="IV80" s="64"/>
      <c r="IW80" s="64"/>
    </row>
    <row r="81" spans="1:10" ht="13.7" customHeight="1">
      <c r="A81" s="158" t="s">
        <v>202</v>
      </c>
      <c r="B81" s="158" t="s">
        <v>231</v>
      </c>
      <c r="C81" s="90">
        <v>2248</v>
      </c>
      <c r="D81" s="90">
        <v>1208</v>
      </c>
      <c r="E81" s="90">
        <v>1040</v>
      </c>
      <c r="F81" s="213">
        <f t="shared" si="1"/>
        <v>0.46263345195729538</v>
      </c>
      <c r="G81" s="58"/>
      <c r="H81" s="58"/>
      <c r="I81" s="8"/>
      <c r="J81" s="8"/>
    </row>
    <row r="82" spans="1:10" ht="13.7" customHeight="1">
      <c r="A82" s="158" t="s">
        <v>203</v>
      </c>
      <c r="B82" s="158" t="s">
        <v>461</v>
      </c>
      <c r="C82" s="90">
        <v>1009</v>
      </c>
      <c r="D82" s="90">
        <v>575</v>
      </c>
      <c r="E82" s="90">
        <v>434</v>
      </c>
      <c r="F82" s="213">
        <f t="shared" si="1"/>
        <v>0.4301288404360753</v>
      </c>
      <c r="G82" s="58"/>
      <c r="H82" s="58"/>
      <c r="I82" s="8"/>
      <c r="J82" s="8"/>
    </row>
    <row r="83" spans="1:10" ht="13.7" customHeight="1">
      <c r="A83" s="158" t="s">
        <v>204</v>
      </c>
      <c r="B83" s="158" t="s">
        <v>462</v>
      </c>
      <c r="C83" s="90">
        <v>569</v>
      </c>
      <c r="D83" s="90">
        <v>277</v>
      </c>
      <c r="E83" s="90">
        <v>292</v>
      </c>
      <c r="F83" s="213">
        <f t="shared" si="1"/>
        <v>0.51318101933216165</v>
      </c>
      <c r="G83" s="58"/>
      <c r="H83" s="58"/>
      <c r="I83" s="8"/>
      <c r="J83" s="8"/>
    </row>
    <row r="84" spans="1:10" ht="13.7" customHeight="1">
      <c r="A84" s="158" t="s">
        <v>296</v>
      </c>
      <c r="B84" s="158" t="s">
        <v>463</v>
      </c>
      <c r="C84" s="90">
        <v>851</v>
      </c>
      <c r="D84" s="90">
        <v>297</v>
      </c>
      <c r="E84" s="90">
        <v>554</v>
      </c>
      <c r="F84" s="213">
        <f t="shared" si="1"/>
        <v>0.65099882491186845</v>
      </c>
      <c r="G84" s="58"/>
      <c r="H84" s="58"/>
      <c r="I84" s="8"/>
      <c r="J84" s="8"/>
    </row>
    <row r="85" spans="1:10" ht="13.7" customHeight="1">
      <c r="A85" s="158" t="s">
        <v>206</v>
      </c>
      <c r="B85" s="158" t="s">
        <v>464</v>
      </c>
      <c r="C85" s="90">
        <v>672</v>
      </c>
      <c r="D85" s="90">
        <v>231</v>
      </c>
      <c r="E85" s="90">
        <v>441</v>
      </c>
      <c r="F85" s="213">
        <f t="shared" si="1"/>
        <v>0.65625</v>
      </c>
      <c r="G85" s="58"/>
      <c r="H85" s="58"/>
      <c r="I85" s="8"/>
      <c r="J85" s="8"/>
    </row>
    <row r="86" spans="1:10" ht="13.7" customHeight="1">
      <c r="A86" s="158" t="s">
        <v>330</v>
      </c>
      <c r="B86" s="158" t="s">
        <v>482</v>
      </c>
      <c r="C86" s="90">
        <v>287</v>
      </c>
      <c r="D86" s="90">
        <v>76</v>
      </c>
      <c r="E86" s="90">
        <v>211</v>
      </c>
      <c r="F86" s="213">
        <f t="shared" si="1"/>
        <v>0.73519163763066198</v>
      </c>
      <c r="G86" s="58"/>
      <c r="H86" s="58"/>
      <c r="I86" s="8"/>
      <c r="J86" s="8"/>
    </row>
    <row r="87" spans="1:10" ht="13.5" customHeight="1">
      <c r="A87" s="158" t="s">
        <v>298</v>
      </c>
      <c r="B87" s="158" t="s">
        <v>466</v>
      </c>
      <c r="C87" s="90">
        <v>53</v>
      </c>
      <c r="D87" s="90">
        <v>22</v>
      </c>
      <c r="E87" s="90">
        <v>31</v>
      </c>
      <c r="F87" s="213">
        <f t="shared" si="1"/>
        <v>0.58490566037735847</v>
      </c>
      <c r="G87" s="69"/>
      <c r="H87" s="69"/>
    </row>
    <row r="88" spans="1:10" ht="13.5" customHeight="1">
      <c r="A88" s="158" t="s">
        <v>299</v>
      </c>
      <c r="B88" s="158" t="s">
        <v>467</v>
      </c>
      <c r="C88" s="90">
        <v>478</v>
      </c>
      <c r="D88" s="90">
        <v>192</v>
      </c>
      <c r="E88" s="90">
        <v>286</v>
      </c>
      <c r="F88" s="213">
        <f t="shared" si="1"/>
        <v>0.59832635983263593</v>
      </c>
    </row>
    <row r="89" spans="1:10" ht="13.5" customHeight="1">
      <c r="A89" s="67" t="s">
        <v>141</v>
      </c>
      <c r="B89" s="67"/>
    </row>
    <row r="90" spans="1:10" ht="13.5" customHeight="1">
      <c r="A90" s="67" t="s">
        <v>280</v>
      </c>
      <c r="B90" s="67"/>
    </row>
    <row r="91" spans="1:10" ht="12.75" customHeight="1">
      <c r="A91" s="67" t="s">
        <v>324</v>
      </c>
      <c r="B91" s="67"/>
    </row>
    <row r="92" spans="1:10" ht="12.75" customHeight="1">
      <c r="A92" s="67" t="s">
        <v>388</v>
      </c>
      <c r="B92" s="67"/>
    </row>
  </sheetData>
  <pageMargins left="0" right="0" top="0" bottom="0" header="0" footer="0"/>
  <pageSetup orientation="portrait" r:id="rId1"/>
  <headerFooter>
    <oddFooter>&amp;C&amp;"Helvetica Neue,Regular"&amp;12&amp;K000000&amp;P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10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50.7109375" style="9" customWidth="1"/>
    <col min="3" max="7" width="11.42578125" style="9" customWidth="1"/>
    <col min="8" max="257" width="10.85546875" style="9" customWidth="1"/>
    <col min="258" max="16384" width="10.85546875" style="8"/>
  </cols>
  <sheetData>
    <row r="1" spans="1:19" ht="12.75" customHeight="1">
      <c r="A1" s="2" t="s">
        <v>709</v>
      </c>
      <c r="B1" s="27"/>
      <c r="C1" s="68"/>
      <c r="D1" s="68"/>
      <c r="E1" s="68"/>
      <c r="F1" s="68"/>
      <c r="G1" s="68"/>
      <c r="H1" s="69"/>
    </row>
    <row r="2" spans="1:19" ht="12.75" customHeight="1">
      <c r="A2" s="4" t="s">
        <v>710</v>
      </c>
      <c r="B2" s="28"/>
      <c r="C2" s="68"/>
      <c r="D2" s="68"/>
      <c r="E2" s="68"/>
      <c r="F2" s="68"/>
      <c r="G2" s="68"/>
      <c r="H2" s="69"/>
    </row>
    <row r="3" spans="1:19" ht="13.5" customHeight="1">
      <c r="A3" s="73"/>
      <c r="B3" s="3"/>
      <c r="C3" s="68"/>
      <c r="D3" s="68"/>
      <c r="E3" s="68"/>
      <c r="F3" s="68"/>
      <c r="G3" s="68"/>
      <c r="H3" s="69"/>
    </row>
    <row r="4" spans="1:19" ht="19.5" customHeight="1">
      <c r="A4" s="61"/>
      <c r="B4" s="157"/>
      <c r="C4" s="175" t="s">
        <v>2</v>
      </c>
      <c r="D4" s="175" t="s">
        <v>3</v>
      </c>
      <c r="E4" s="175" t="s">
        <v>4</v>
      </c>
      <c r="F4" s="178" t="s">
        <v>5</v>
      </c>
      <c r="G4" s="175" t="s">
        <v>4</v>
      </c>
      <c r="H4" s="69"/>
    </row>
    <row r="5" spans="1:19" ht="19.5" customHeight="1">
      <c r="A5" s="157"/>
      <c r="B5" s="157"/>
      <c r="C5" s="175" t="s">
        <v>2</v>
      </c>
      <c r="D5" s="175" t="s">
        <v>375</v>
      </c>
      <c r="E5" s="175" t="s">
        <v>4</v>
      </c>
      <c r="F5" s="178" t="s">
        <v>374</v>
      </c>
      <c r="G5" s="175" t="s">
        <v>4</v>
      </c>
      <c r="H5" s="3"/>
      <c r="I5" s="8"/>
      <c r="J5" s="8"/>
      <c r="K5" s="8"/>
      <c r="L5" s="8"/>
      <c r="M5" s="8"/>
      <c r="N5" s="8"/>
      <c r="O5" s="8"/>
      <c r="P5" s="8"/>
      <c r="Q5" s="8"/>
      <c r="R5" s="8"/>
      <c r="S5" s="8"/>
    </row>
    <row r="6" spans="1:19" ht="13.5" customHeight="1">
      <c r="A6" s="65" t="s">
        <v>6</v>
      </c>
      <c r="B6" s="65" t="s">
        <v>6</v>
      </c>
      <c r="C6" s="149">
        <v>625.11300000000006</v>
      </c>
      <c r="D6" s="149">
        <v>294.411</v>
      </c>
      <c r="E6" s="245">
        <f>D6/C6</f>
        <v>0.47097244818136874</v>
      </c>
      <c r="F6" s="149">
        <v>330.702</v>
      </c>
      <c r="G6" s="245">
        <f>F6/C6</f>
        <v>0.52902755181863115</v>
      </c>
      <c r="H6" s="69"/>
    </row>
    <row r="7" spans="1:19" ht="13.5" customHeight="1">
      <c r="A7" s="74" t="s">
        <v>9</v>
      </c>
      <c r="B7" s="29" t="s">
        <v>384</v>
      </c>
      <c r="C7" s="76">
        <v>522.50199999999995</v>
      </c>
      <c r="D7" s="76">
        <v>247.93199999999999</v>
      </c>
      <c r="E7" s="243">
        <f>D7/C7</f>
        <v>0.47450918848157519</v>
      </c>
      <c r="F7" s="76">
        <v>274.57</v>
      </c>
      <c r="G7" s="246">
        <f t="shared" ref="G7:G12" si="0">F7/C7</f>
        <v>0.52549081151842481</v>
      </c>
      <c r="H7" s="69"/>
    </row>
    <row r="8" spans="1:19" ht="13.5" customHeight="1">
      <c r="A8" s="74" t="s">
        <v>636</v>
      </c>
      <c r="B8" s="41" t="s">
        <v>376</v>
      </c>
      <c r="C8" s="76"/>
      <c r="D8" s="76"/>
      <c r="E8" s="243"/>
      <c r="F8" s="76"/>
      <c r="G8" s="246"/>
      <c r="H8" s="69"/>
    </row>
    <row r="9" spans="1:19" ht="13.5" customHeight="1">
      <c r="A9" s="158" t="s">
        <v>7</v>
      </c>
      <c r="B9" s="159" t="s">
        <v>635</v>
      </c>
      <c r="C9" s="76">
        <v>487.80399999999997</v>
      </c>
      <c r="D9" s="76">
        <v>230.304</v>
      </c>
      <c r="E9" s="243">
        <f t="shared" ref="E9:E12" si="1">D9/C9</f>
        <v>0.4721240498232897</v>
      </c>
      <c r="F9" s="76">
        <v>257.5</v>
      </c>
      <c r="G9" s="246">
        <f t="shared" si="0"/>
        <v>0.5278759501767103</v>
      </c>
      <c r="H9" s="69"/>
    </row>
    <row r="10" spans="1:19" ht="13.5" customHeight="1">
      <c r="A10" s="167" t="s">
        <v>718</v>
      </c>
      <c r="B10" s="244" t="s">
        <v>719</v>
      </c>
      <c r="C10" s="76">
        <v>471.06799999999998</v>
      </c>
      <c r="D10" s="76">
        <v>220.346</v>
      </c>
      <c r="E10" s="243">
        <f t="shared" si="1"/>
        <v>0.46775837034143691</v>
      </c>
      <c r="F10" s="76">
        <v>250.72200000000001</v>
      </c>
      <c r="G10" s="246">
        <f t="shared" si="0"/>
        <v>0.53224162965856314</v>
      </c>
      <c r="H10" s="69"/>
    </row>
    <row r="11" spans="1:19" ht="13.5" customHeight="1">
      <c r="A11" s="158" t="s">
        <v>8</v>
      </c>
      <c r="B11" s="158" t="s">
        <v>377</v>
      </c>
      <c r="C11" s="247">
        <v>29.446000000000002</v>
      </c>
      <c r="D11" s="247">
        <v>14.539</v>
      </c>
      <c r="E11" s="243">
        <f t="shared" si="1"/>
        <v>0.49375127351762543</v>
      </c>
      <c r="F11" s="247">
        <v>14.907</v>
      </c>
      <c r="G11" s="246">
        <f t="shared" si="0"/>
        <v>0.50624872648237451</v>
      </c>
      <c r="H11" s="69"/>
    </row>
    <row r="12" spans="1:19" ht="13.5" customHeight="1">
      <c r="A12" s="158" t="s">
        <v>720</v>
      </c>
      <c r="B12" s="159" t="s">
        <v>717</v>
      </c>
      <c r="C12" s="247">
        <v>5.2519999999999998</v>
      </c>
      <c r="D12" s="247">
        <v>3.089</v>
      </c>
      <c r="E12" s="243">
        <f t="shared" si="1"/>
        <v>0.58815689261233817</v>
      </c>
      <c r="F12" s="247">
        <v>2.1619999999999999</v>
      </c>
      <c r="G12" s="246">
        <f t="shared" si="0"/>
        <v>0.41165270373191165</v>
      </c>
      <c r="H12" s="69"/>
    </row>
    <row r="13" spans="1:19" ht="13.5" customHeight="1">
      <c r="A13" s="67" t="s">
        <v>750</v>
      </c>
      <c r="B13" s="67"/>
      <c r="C13" s="69"/>
      <c r="D13" s="69"/>
      <c r="E13" s="69"/>
      <c r="F13" s="69"/>
      <c r="G13" s="69"/>
      <c r="H13" s="69"/>
    </row>
    <row r="14" spans="1:19" ht="13.5" customHeight="1">
      <c r="A14" s="67" t="s">
        <v>748</v>
      </c>
      <c r="B14" s="67"/>
      <c r="C14" s="69"/>
      <c r="D14" s="69"/>
      <c r="E14" s="69"/>
      <c r="F14" s="69"/>
      <c r="G14" s="69"/>
      <c r="H14" s="69"/>
    </row>
    <row r="15" spans="1:19" ht="12.75" customHeight="1">
      <c r="A15" s="67" t="s">
        <v>755</v>
      </c>
      <c r="B15" s="67"/>
      <c r="C15" s="69"/>
      <c r="D15" s="69"/>
      <c r="E15" s="69"/>
      <c r="F15" s="69"/>
      <c r="G15" s="69"/>
      <c r="H15" s="69"/>
    </row>
    <row r="16" spans="1:19" ht="12.75" customHeight="1">
      <c r="A16" s="67" t="s">
        <v>756</v>
      </c>
      <c r="B16" s="8"/>
      <c r="C16" s="69"/>
      <c r="D16" s="69"/>
      <c r="E16" s="69"/>
      <c r="F16" s="69"/>
      <c r="G16" s="69"/>
      <c r="H16" s="69"/>
    </row>
    <row r="17" spans="1:2" ht="12.75" customHeight="1">
      <c r="A17" s="58"/>
      <c r="B17" s="8"/>
    </row>
    <row r="18" spans="1:2" ht="12.75" customHeight="1">
      <c r="A18" s="58"/>
      <c r="B18" s="8"/>
    </row>
    <row r="19" spans="1:2" ht="12.75" customHeight="1">
      <c r="A19" s="58"/>
      <c r="B19" s="8"/>
    </row>
    <row r="20" spans="1:2" ht="12.75" customHeight="1">
      <c r="B20" s="8"/>
    </row>
    <row r="21" spans="1:2" ht="12.75" customHeight="1">
      <c r="B21" s="8"/>
    </row>
    <row r="22" spans="1:2" ht="12.75" customHeight="1">
      <c r="B22" s="8"/>
    </row>
    <row r="23" spans="1:2" ht="12.75" customHeight="1">
      <c r="B23" s="8"/>
    </row>
    <row r="24" spans="1:2" ht="12.75" customHeight="1">
      <c r="B24" s="8"/>
    </row>
    <row r="25" spans="1:2" ht="12.75" customHeight="1">
      <c r="B25" s="8"/>
    </row>
    <row r="26" spans="1:2" ht="12.75" customHeight="1">
      <c r="B26" s="8"/>
    </row>
    <row r="27" spans="1:2" ht="12.75" customHeight="1">
      <c r="B27" s="8"/>
    </row>
    <row r="28" spans="1:2" ht="12.75" customHeight="1">
      <c r="B28" s="8"/>
    </row>
    <row r="29" spans="1:2" ht="12.75" customHeight="1">
      <c r="B29" s="8"/>
    </row>
    <row r="30" spans="1:2" ht="12.75" customHeight="1">
      <c r="B30" s="8"/>
    </row>
    <row r="31" spans="1:2" ht="12.75" customHeight="1">
      <c r="B31" s="8"/>
    </row>
    <row r="32" spans="1:2" ht="12.75" customHeight="1">
      <c r="B32" s="8"/>
    </row>
    <row r="33" spans="2:2" ht="12.75" customHeight="1">
      <c r="B33" s="8"/>
    </row>
    <row r="34" spans="2:2" ht="12.75" customHeight="1">
      <c r="B34" s="8"/>
    </row>
    <row r="35" spans="2:2" ht="12.75" customHeight="1">
      <c r="B35" s="8"/>
    </row>
    <row r="36" spans="2:2" ht="12.75" customHeight="1">
      <c r="B36" s="8"/>
    </row>
    <row r="37" spans="2:2" ht="12.75" customHeight="1">
      <c r="B37" s="8"/>
    </row>
    <row r="38" spans="2:2" ht="12.75" customHeight="1">
      <c r="B38" s="8"/>
    </row>
    <row r="39" spans="2:2" ht="12.75" customHeight="1">
      <c r="B39" s="8"/>
    </row>
    <row r="40" spans="2:2" ht="12.75" customHeight="1">
      <c r="B40" s="8"/>
    </row>
    <row r="41" spans="2:2" ht="12.75" customHeight="1">
      <c r="B41" s="8"/>
    </row>
    <row r="42" spans="2:2" ht="12.75" customHeight="1">
      <c r="B42" s="8"/>
    </row>
    <row r="43" spans="2:2" ht="12.75" customHeight="1">
      <c r="B43" s="8"/>
    </row>
    <row r="44" spans="2:2" ht="12.75" customHeight="1">
      <c r="B44" s="8"/>
    </row>
    <row r="45" spans="2:2" ht="12.75" customHeight="1">
      <c r="B45" s="8"/>
    </row>
    <row r="46" spans="2:2" ht="12.75" customHeight="1">
      <c r="B46" s="8"/>
    </row>
    <row r="47" spans="2:2" ht="12.75" customHeight="1">
      <c r="B47" s="8"/>
    </row>
    <row r="48" spans="2:2" ht="12.75" customHeight="1">
      <c r="B48" s="8"/>
    </row>
    <row r="49" spans="2:2" ht="12.75" customHeight="1">
      <c r="B49" s="8"/>
    </row>
    <row r="50" spans="2:2" ht="12.75" customHeight="1">
      <c r="B50" s="8"/>
    </row>
    <row r="51" spans="2:2" ht="12.75" customHeight="1">
      <c r="B51" s="8"/>
    </row>
    <row r="52" spans="2:2" ht="12.75" customHeight="1">
      <c r="B52" s="8"/>
    </row>
    <row r="53" spans="2:2" ht="12.75" customHeight="1">
      <c r="B53" s="8"/>
    </row>
    <row r="54" spans="2:2" ht="12.75" customHeight="1">
      <c r="B54" s="8"/>
    </row>
    <row r="55" spans="2:2" ht="12.75" customHeight="1">
      <c r="B55" s="8"/>
    </row>
    <row r="56" spans="2:2" ht="12.75" customHeight="1">
      <c r="B56" s="8"/>
    </row>
    <row r="57" spans="2:2" ht="12.75" customHeight="1">
      <c r="B57" s="8"/>
    </row>
    <row r="58" spans="2:2" ht="12.75" customHeight="1">
      <c r="B58" s="8"/>
    </row>
    <row r="59" spans="2:2" ht="12.75" customHeight="1">
      <c r="B59" s="8"/>
    </row>
    <row r="60" spans="2:2" ht="12.75" customHeight="1">
      <c r="B60" s="8"/>
    </row>
    <row r="61" spans="2:2" ht="12.75" customHeight="1">
      <c r="B61" s="8"/>
    </row>
    <row r="62" spans="2:2" ht="12.75" customHeight="1">
      <c r="B62" s="8"/>
    </row>
    <row r="63" spans="2:2" ht="12.75" customHeight="1">
      <c r="B63" s="8"/>
    </row>
    <row r="64" spans="2:2" ht="12.75" customHeight="1">
      <c r="B64" s="8"/>
    </row>
    <row r="65" spans="2:2" ht="12.75" customHeight="1">
      <c r="B65" s="8"/>
    </row>
    <row r="66" spans="2:2" ht="12.75" customHeight="1">
      <c r="B66" s="8"/>
    </row>
    <row r="67" spans="2:2" ht="12.75" customHeight="1">
      <c r="B67" s="8"/>
    </row>
    <row r="68" spans="2:2" ht="12.75" customHeight="1">
      <c r="B68" s="8"/>
    </row>
    <row r="69" spans="2:2" ht="12.75" customHeight="1">
      <c r="B69" s="8"/>
    </row>
    <row r="70" spans="2:2" ht="12.75" customHeight="1">
      <c r="B70" s="8"/>
    </row>
    <row r="71" spans="2:2" ht="12.75" customHeight="1">
      <c r="B71" s="8"/>
    </row>
    <row r="72" spans="2:2" ht="12.75" customHeight="1">
      <c r="B72" s="8"/>
    </row>
    <row r="73" spans="2:2" ht="12.75" customHeight="1">
      <c r="B73" s="8"/>
    </row>
    <row r="74" spans="2:2" ht="12.75" customHeight="1">
      <c r="B74" s="8"/>
    </row>
    <row r="75" spans="2:2" ht="12.75" customHeight="1">
      <c r="B75" s="8"/>
    </row>
    <row r="76" spans="2:2" ht="12.75" customHeight="1">
      <c r="B76" s="8"/>
    </row>
    <row r="77" spans="2:2" ht="12.75" customHeight="1">
      <c r="B77" s="8"/>
    </row>
    <row r="78" spans="2:2" ht="12.75" customHeight="1">
      <c r="B78" s="8"/>
    </row>
    <row r="79" spans="2:2" ht="12.75" customHeight="1">
      <c r="B79" s="8"/>
    </row>
    <row r="80" spans="2:2" ht="12.75" customHeight="1">
      <c r="B80" s="8"/>
    </row>
    <row r="81" spans="2:2" ht="12.75" customHeight="1">
      <c r="B81" s="8"/>
    </row>
    <row r="82" spans="2:2" ht="12.75" customHeight="1">
      <c r="B82" s="8"/>
    </row>
    <row r="83" spans="2:2" ht="12.75" customHeight="1">
      <c r="B83" s="8"/>
    </row>
    <row r="84" spans="2:2" ht="12.75" customHeight="1">
      <c r="B84" s="8"/>
    </row>
    <row r="85" spans="2:2" ht="12.75" customHeight="1">
      <c r="B85" s="8"/>
    </row>
    <row r="86" spans="2:2" ht="12.75" customHeight="1">
      <c r="B86" s="8"/>
    </row>
    <row r="87" spans="2:2" ht="12.75" customHeight="1">
      <c r="B87" s="8"/>
    </row>
    <row r="88" spans="2:2" ht="12.75" customHeight="1">
      <c r="B88" s="8"/>
    </row>
    <row r="89" spans="2:2" ht="12.75" customHeight="1">
      <c r="B89" s="8"/>
    </row>
    <row r="90" spans="2:2" ht="12.75" customHeight="1">
      <c r="B90" s="8"/>
    </row>
    <row r="91" spans="2:2" ht="12.75" customHeight="1">
      <c r="B91" s="8"/>
    </row>
    <row r="92" spans="2:2" ht="12.75" customHeight="1">
      <c r="B92" s="8"/>
    </row>
    <row r="93" spans="2:2" ht="12.75" customHeight="1">
      <c r="B93" s="8"/>
    </row>
    <row r="94" spans="2:2" ht="12.75" customHeight="1">
      <c r="B94" s="8"/>
    </row>
    <row r="95" spans="2:2" ht="12.75" customHeight="1">
      <c r="B95" s="8"/>
    </row>
    <row r="96" spans="2:2" ht="12.75" customHeight="1">
      <c r="B96" s="8"/>
    </row>
    <row r="97" spans="2:2" ht="12.75" customHeight="1">
      <c r="B97" s="8"/>
    </row>
    <row r="98" spans="2:2" ht="12.75" customHeight="1">
      <c r="B98" s="8"/>
    </row>
    <row r="99" spans="2:2" ht="12.75" customHeight="1">
      <c r="B99" s="8"/>
    </row>
    <row r="100" spans="2:2" ht="12.75" customHeight="1">
      <c r="B100" s="8"/>
    </row>
    <row r="101" spans="2:2" ht="12.75" customHeight="1">
      <c r="B101" s="8"/>
    </row>
    <row r="102" spans="2:2" ht="12.75" customHeight="1">
      <c r="B102" s="8"/>
    </row>
    <row r="103" spans="2:2" ht="12.75" customHeight="1">
      <c r="B103" s="8"/>
    </row>
    <row r="104" spans="2:2" ht="12.75" customHeight="1">
      <c r="B104" s="8"/>
    </row>
    <row r="105" spans="2:2" ht="12.75" customHeight="1">
      <c r="B105" s="8"/>
    </row>
    <row r="106" spans="2:2" ht="12.75" customHeight="1">
      <c r="B106" s="8"/>
    </row>
    <row r="107" spans="2:2" ht="12.75" customHeight="1">
      <c r="B107" s="8"/>
    </row>
    <row r="108" spans="2:2" ht="12.75" customHeight="1">
      <c r="B108" s="8"/>
    </row>
    <row r="109" spans="2:2" ht="12.75" customHeight="1">
      <c r="B109" s="8"/>
    </row>
    <row r="110" spans="2:2" ht="12.75" customHeight="1">
      <c r="B110" s="8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53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60.7109375" style="9" customWidth="1"/>
    <col min="2" max="2" width="64.28515625" style="9" customWidth="1"/>
    <col min="3" max="6" width="11.42578125" style="9" customWidth="1"/>
    <col min="7" max="257" width="10.85546875" style="9" customWidth="1"/>
    <col min="258" max="16384" width="10.85546875" style="8"/>
  </cols>
  <sheetData>
    <row r="1" spans="1:257" ht="13.5" customHeight="1">
      <c r="A1" s="2" t="s">
        <v>818</v>
      </c>
      <c r="B1" s="2"/>
      <c r="C1" s="68"/>
      <c r="D1" s="68"/>
      <c r="E1" s="68"/>
      <c r="F1" s="68"/>
      <c r="G1" s="69"/>
    </row>
    <row r="2" spans="1:257" ht="13.5" customHeight="1">
      <c r="A2" s="4" t="s">
        <v>819</v>
      </c>
      <c r="B2" s="4"/>
      <c r="C2" s="68"/>
      <c r="D2" s="68"/>
      <c r="E2" s="68"/>
      <c r="F2" s="68"/>
      <c r="G2" s="69"/>
    </row>
    <row r="3" spans="1:257" ht="13.5" customHeight="1">
      <c r="A3" s="68"/>
      <c r="B3" s="68"/>
      <c r="C3" s="68"/>
      <c r="D3" s="68"/>
      <c r="E3" s="68"/>
      <c r="F3" s="68"/>
      <c r="G3" s="69"/>
    </row>
    <row r="4" spans="1:257" ht="19.5" customHeight="1">
      <c r="A4" s="61"/>
      <c r="B4" s="180"/>
      <c r="C4" s="179" t="s">
        <v>2</v>
      </c>
      <c r="D4" s="179" t="s">
        <v>3</v>
      </c>
      <c r="E4" s="179" t="s">
        <v>5</v>
      </c>
      <c r="F4" s="178" t="s">
        <v>40</v>
      </c>
      <c r="G4" s="69"/>
    </row>
    <row r="5" spans="1:257" ht="19.5" customHeight="1">
      <c r="A5" s="180"/>
      <c r="B5" s="180"/>
      <c r="C5" s="179" t="s">
        <v>2</v>
      </c>
      <c r="D5" s="179" t="s">
        <v>375</v>
      </c>
      <c r="E5" s="179" t="s">
        <v>374</v>
      </c>
      <c r="F5" s="178" t="s">
        <v>378</v>
      </c>
      <c r="G5" s="69"/>
    </row>
    <row r="6" spans="1:257" ht="13.5" customHeight="1">
      <c r="A6" s="41" t="s">
        <v>2</v>
      </c>
      <c r="B6" s="41" t="s">
        <v>2</v>
      </c>
      <c r="C6" s="98">
        <v>38384</v>
      </c>
      <c r="D6" s="98">
        <v>14177</v>
      </c>
      <c r="E6" s="98">
        <v>24207</v>
      </c>
      <c r="F6" s="114">
        <f t="shared" ref="F6:F38" si="0">E6/C6</f>
        <v>0.63065339724885372</v>
      </c>
      <c r="G6" s="69"/>
    </row>
    <row r="7" spans="1:257" ht="13.5" customHeight="1">
      <c r="A7" s="2" t="s">
        <v>142</v>
      </c>
      <c r="B7" s="2" t="s">
        <v>389</v>
      </c>
      <c r="C7" s="89">
        <v>3224</v>
      </c>
      <c r="D7" s="89">
        <v>828</v>
      </c>
      <c r="E7" s="89">
        <v>2396</v>
      </c>
      <c r="F7" s="114">
        <f t="shared" si="0"/>
        <v>0.74317617866004959</v>
      </c>
      <c r="G7" s="69"/>
    </row>
    <row r="8" spans="1:257" ht="13.5" customHeight="1">
      <c r="A8" s="158" t="s">
        <v>143</v>
      </c>
      <c r="B8" s="158" t="s">
        <v>390</v>
      </c>
      <c r="C8" s="90">
        <v>343</v>
      </c>
      <c r="D8" s="90">
        <v>121</v>
      </c>
      <c r="E8" s="90">
        <v>222</v>
      </c>
      <c r="F8" s="115">
        <f t="shared" si="0"/>
        <v>0.64723032069970843</v>
      </c>
      <c r="G8" s="69"/>
    </row>
    <row r="9" spans="1:257" ht="13.5" customHeight="1">
      <c r="A9" s="158" t="s">
        <v>144</v>
      </c>
      <c r="B9" s="158" t="s">
        <v>391</v>
      </c>
      <c r="C9" s="90">
        <v>775</v>
      </c>
      <c r="D9" s="90">
        <v>176</v>
      </c>
      <c r="E9" s="90">
        <v>599</v>
      </c>
      <c r="F9" s="115">
        <f t="shared" si="0"/>
        <v>0.77290322580645165</v>
      </c>
      <c r="G9" s="69"/>
    </row>
    <row r="10" spans="1:257" ht="13.5" customHeight="1">
      <c r="A10" s="158" t="s">
        <v>145</v>
      </c>
      <c r="B10" s="158" t="s">
        <v>392</v>
      </c>
      <c r="C10" s="90">
        <v>457</v>
      </c>
      <c r="D10" s="90">
        <v>94</v>
      </c>
      <c r="E10" s="90">
        <v>363</v>
      </c>
      <c r="F10" s="115">
        <f t="shared" si="0"/>
        <v>0.79431072210065645</v>
      </c>
      <c r="G10" s="69"/>
    </row>
    <row r="11" spans="1:257" ht="13.5" customHeight="1">
      <c r="A11" s="158" t="s">
        <v>146</v>
      </c>
      <c r="B11" s="158" t="s">
        <v>393</v>
      </c>
      <c r="C11" s="90">
        <v>252</v>
      </c>
      <c r="D11" s="90">
        <v>69</v>
      </c>
      <c r="E11" s="90">
        <v>183</v>
      </c>
      <c r="F11" s="115">
        <f t="shared" si="0"/>
        <v>0.72619047619047616</v>
      </c>
      <c r="G11" s="69"/>
    </row>
    <row r="12" spans="1:257" ht="13.5" customHeight="1">
      <c r="A12" s="158" t="s">
        <v>147</v>
      </c>
      <c r="B12" s="158" t="s">
        <v>394</v>
      </c>
      <c r="C12" s="90">
        <v>155</v>
      </c>
      <c r="D12" s="90">
        <v>49</v>
      </c>
      <c r="E12" s="90">
        <v>106</v>
      </c>
      <c r="F12" s="115">
        <f t="shared" si="0"/>
        <v>0.68387096774193545</v>
      </c>
      <c r="G12" s="69"/>
    </row>
    <row r="13" spans="1:257" ht="13.5" customHeight="1">
      <c r="A13" s="158" t="s">
        <v>148</v>
      </c>
      <c r="B13" s="158" t="s">
        <v>395</v>
      </c>
      <c r="C13" s="90">
        <v>454</v>
      </c>
      <c r="D13" s="90">
        <v>98</v>
      </c>
      <c r="E13" s="90">
        <v>356</v>
      </c>
      <c r="F13" s="115">
        <f t="shared" si="0"/>
        <v>0.78414096916299558</v>
      </c>
      <c r="G13" s="69"/>
    </row>
    <row r="14" spans="1:257" ht="13.5" customHeight="1">
      <c r="A14" s="158" t="s">
        <v>149</v>
      </c>
      <c r="B14" s="158" t="s">
        <v>396</v>
      </c>
      <c r="C14" s="90">
        <v>330</v>
      </c>
      <c r="D14" s="90">
        <v>134</v>
      </c>
      <c r="E14" s="90">
        <v>196</v>
      </c>
      <c r="F14" s="115">
        <f t="shared" si="0"/>
        <v>0.59393939393939399</v>
      </c>
      <c r="G14" s="69"/>
    </row>
    <row r="15" spans="1:257" ht="13.5" customHeight="1">
      <c r="A15" s="158" t="s">
        <v>281</v>
      </c>
      <c r="B15" s="158" t="s">
        <v>397</v>
      </c>
      <c r="C15" s="90">
        <v>458</v>
      </c>
      <c r="D15" s="90">
        <v>87</v>
      </c>
      <c r="E15" s="90">
        <v>371</v>
      </c>
      <c r="F15" s="115">
        <f t="shared" si="0"/>
        <v>0.81004366812227069</v>
      </c>
      <c r="G15" s="69"/>
    </row>
    <row r="16" spans="1:257" s="15" customFormat="1" ht="13.5" customHeight="1">
      <c r="A16" s="2" t="s">
        <v>282</v>
      </c>
      <c r="B16" s="2" t="s">
        <v>398</v>
      </c>
      <c r="C16" s="89">
        <v>2070</v>
      </c>
      <c r="D16" s="89">
        <v>1095</v>
      </c>
      <c r="E16" s="89">
        <v>975</v>
      </c>
      <c r="F16" s="114">
        <f t="shared" si="0"/>
        <v>0.47101449275362317</v>
      </c>
      <c r="G16" s="139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4"/>
      <c r="DL16" s="64"/>
      <c r="DM16" s="64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/>
      <c r="EA16" s="64"/>
      <c r="EB16" s="64"/>
      <c r="EC16" s="64"/>
      <c r="ED16" s="64"/>
      <c r="EE16" s="64"/>
      <c r="EF16" s="64"/>
      <c r="EG16" s="64"/>
      <c r="EH16" s="64"/>
      <c r="EI16" s="64"/>
      <c r="EJ16" s="64"/>
      <c r="EK16" s="64"/>
      <c r="EL16" s="64"/>
      <c r="EM16" s="64"/>
      <c r="EN16" s="64"/>
      <c r="EO16" s="64"/>
      <c r="EP16" s="64"/>
      <c r="EQ16" s="64"/>
      <c r="ER16" s="64"/>
      <c r="ES16" s="64"/>
      <c r="ET16" s="64"/>
      <c r="EU16" s="64"/>
      <c r="EV16" s="64"/>
      <c r="EW16" s="64"/>
      <c r="EX16" s="64"/>
      <c r="EY16" s="64"/>
      <c r="EZ16" s="64"/>
      <c r="FA16" s="64"/>
      <c r="FB16" s="64"/>
      <c r="FC16" s="64"/>
      <c r="FD16" s="64"/>
      <c r="FE16" s="64"/>
      <c r="FF16" s="64"/>
      <c r="FG16" s="64"/>
      <c r="FH16" s="64"/>
      <c r="FI16" s="64"/>
      <c r="FJ16" s="64"/>
      <c r="FK16" s="64"/>
      <c r="FL16" s="64"/>
      <c r="FM16" s="64"/>
      <c r="FN16" s="64"/>
      <c r="FO16" s="64"/>
      <c r="FP16" s="64"/>
      <c r="FQ16" s="64"/>
      <c r="FR16" s="64"/>
      <c r="FS16" s="64"/>
      <c r="FT16" s="64"/>
      <c r="FU16" s="64"/>
      <c r="FV16" s="64"/>
      <c r="FW16" s="64"/>
      <c r="FX16" s="64"/>
      <c r="FY16" s="64"/>
      <c r="FZ16" s="64"/>
      <c r="GA16" s="64"/>
      <c r="GB16" s="64"/>
      <c r="GC16" s="64"/>
      <c r="GD16" s="64"/>
      <c r="GE16" s="64"/>
      <c r="GF16" s="64"/>
      <c r="GG16" s="64"/>
      <c r="GH16" s="64"/>
      <c r="GI16" s="64"/>
      <c r="GJ16" s="64"/>
      <c r="GK16" s="64"/>
      <c r="GL16" s="64"/>
      <c r="GM16" s="64"/>
      <c r="GN16" s="64"/>
      <c r="GO16" s="64"/>
      <c r="GP16" s="64"/>
      <c r="GQ16" s="64"/>
      <c r="GR16" s="64"/>
      <c r="GS16" s="64"/>
      <c r="GT16" s="64"/>
      <c r="GU16" s="64"/>
      <c r="GV16" s="64"/>
      <c r="GW16" s="64"/>
      <c r="GX16" s="64"/>
      <c r="GY16" s="64"/>
      <c r="GZ16" s="64"/>
      <c r="HA16" s="64"/>
      <c r="HB16" s="64"/>
      <c r="HC16" s="64"/>
      <c r="HD16" s="64"/>
      <c r="HE16" s="64"/>
      <c r="HF16" s="64"/>
      <c r="HG16" s="64"/>
      <c r="HH16" s="64"/>
      <c r="HI16" s="64"/>
      <c r="HJ16" s="64"/>
      <c r="HK16" s="64"/>
      <c r="HL16" s="64"/>
      <c r="HM16" s="64"/>
      <c r="HN16" s="64"/>
      <c r="HO16" s="64"/>
      <c r="HP16" s="64"/>
      <c r="HQ16" s="64"/>
      <c r="HR16" s="64"/>
      <c r="HS16" s="64"/>
      <c r="HT16" s="64"/>
      <c r="HU16" s="64"/>
      <c r="HV16" s="64"/>
      <c r="HW16" s="64"/>
      <c r="HX16" s="64"/>
      <c r="HY16" s="64"/>
      <c r="HZ16" s="64"/>
      <c r="IA16" s="64"/>
      <c r="IB16" s="64"/>
      <c r="IC16" s="64"/>
      <c r="ID16" s="64"/>
      <c r="IE16" s="64"/>
      <c r="IF16" s="64"/>
      <c r="IG16" s="64"/>
      <c r="IH16" s="64"/>
      <c r="II16" s="64"/>
      <c r="IJ16" s="64"/>
      <c r="IK16" s="64"/>
      <c r="IL16" s="64"/>
      <c r="IM16" s="64"/>
      <c r="IN16" s="64"/>
      <c r="IO16" s="64"/>
      <c r="IP16" s="64"/>
      <c r="IQ16" s="64"/>
      <c r="IR16" s="64"/>
      <c r="IS16" s="64"/>
      <c r="IT16" s="64"/>
      <c r="IU16" s="64"/>
      <c r="IV16" s="64"/>
      <c r="IW16" s="64"/>
    </row>
    <row r="17" spans="1:257" ht="13.5" customHeight="1">
      <c r="A17" s="158" t="s">
        <v>150</v>
      </c>
      <c r="B17" s="158" t="s">
        <v>399</v>
      </c>
      <c r="C17" s="90">
        <v>276</v>
      </c>
      <c r="D17" s="90">
        <v>189</v>
      </c>
      <c r="E17" s="90">
        <v>87</v>
      </c>
      <c r="F17" s="115">
        <f t="shared" si="0"/>
        <v>0.31521739130434784</v>
      </c>
      <c r="G17" s="69"/>
    </row>
    <row r="18" spans="1:257" ht="13.5" customHeight="1">
      <c r="A18" s="158" t="s">
        <v>151</v>
      </c>
      <c r="B18" s="158" t="s">
        <v>400</v>
      </c>
      <c r="C18" s="90">
        <v>966</v>
      </c>
      <c r="D18" s="90">
        <v>664</v>
      </c>
      <c r="E18" s="90">
        <v>302</v>
      </c>
      <c r="F18" s="115">
        <f t="shared" si="0"/>
        <v>0.31262939958592134</v>
      </c>
      <c r="G18" s="69"/>
    </row>
    <row r="19" spans="1:257" ht="13.5" customHeight="1">
      <c r="A19" s="158" t="s">
        <v>152</v>
      </c>
      <c r="B19" s="158" t="s">
        <v>401</v>
      </c>
      <c r="C19" s="90">
        <v>691</v>
      </c>
      <c r="D19" s="90">
        <v>181</v>
      </c>
      <c r="E19" s="90">
        <v>510</v>
      </c>
      <c r="F19" s="115">
        <f t="shared" si="0"/>
        <v>0.73806078147612153</v>
      </c>
      <c r="G19" s="69"/>
    </row>
    <row r="20" spans="1:257" ht="13.5" customHeight="1">
      <c r="A20" s="158" t="s">
        <v>153</v>
      </c>
      <c r="B20" s="158" t="s">
        <v>402</v>
      </c>
      <c r="C20" s="90">
        <v>129</v>
      </c>
      <c r="D20" s="90">
        <v>55</v>
      </c>
      <c r="E20" s="90">
        <v>74</v>
      </c>
      <c r="F20" s="115">
        <f t="shared" si="0"/>
        <v>0.5736434108527132</v>
      </c>
      <c r="G20" s="69"/>
    </row>
    <row r="21" spans="1:257" ht="13.5" customHeight="1">
      <c r="A21" s="158" t="s">
        <v>283</v>
      </c>
      <c r="B21" s="158" t="s">
        <v>403</v>
      </c>
      <c r="C21" s="90">
        <v>8</v>
      </c>
      <c r="D21" s="90">
        <v>6</v>
      </c>
      <c r="E21" s="90">
        <v>2</v>
      </c>
      <c r="F21" s="115">
        <f t="shared" si="0"/>
        <v>0.25</v>
      </c>
      <c r="G21" s="69"/>
    </row>
    <row r="22" spans="1:257" s="15" customFormat="1" ht="13.5" customHeight="1">
      <c r="A22" s="2" t="s">
        <v>154</v>
      </c>
      <c r="B22" s="2" t="s">
        <v>404</v>
      </c>
      <c r="C22" s="89">
        <v>843</v>
      </c>
      <c r="D22" s="89">
        <v>661</v>
      </c>
      <c r="E22" s="89">
        <v>182</v>
      </c>
      <c r="F22" s="114">
        <f t="shared" si="0"/>
        <v>0.21589561091340451</v>
      </c>
      <c r="G22" s="139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  <c r="CP22" s="64"/>
      <c r="CQ22" s="64"/>
      <c r="CR22" s="64"/>
      <c r="CS22" s="64"/>
      <c r="CT22" s="64"/>
      <c r="CU22" s="64"/>
      <c r="CV22" s="64"/>
      <c r="CW22" s="64"/>
      <c r="CX22" s="64"/>
      <c r="CY22" s="64"/>
      <c r="CZ22" s="64"/>
      <c r="DA22" s="64"/>
      <c r="DB22" s="64"/>
      <c r="DC22" s="64"/>
      <c r="DD22" s="64"/>
      <c r="DE22" s="64"/>
      <c r="DF22" s="64"/>
      <c r="DG22" s="64"/>
      <c r="DH22" s="64"/>
      <c r="DI22" s="64"/>
      <c r="DJ22" s="64"/>
      <c r="DK22" s="64"/>
      <c r="DL22" s="64"/>
      <c r="DM22" s="64"/>
      <c r="DN22" s="64"/>
      <c r="DO22" s="64"/>
      <c r="DP22" s="64"/>
      <c r="DQ22" s="64"/>
      <c r="DR22" s="64"/>
      <c r="DS22" s="64"/>
      <c r="DT22" s="64"/>
      <c r="DU22" s="64"/>
      <c r="DV22" s="64"/>
      <c r="DW22" s="64"/>
      <c r="DX22" s="64"/>
      <c r="DY22" s="64"/>
      <c r="DZ22" s="64"/>
      <c r="EA22" s="64"/>
      <c r="EB22" s="64"/>
      <c r="EC22" s="64"/>
      <c r="ED22" s="64"/>
      <c r="EE22" s="64"/>
      <c r="EF22" s="64"/>
      <c r="EG22" s="64"/>
      <c r="EH22" s="64"/>
      <c r="EI22" s="64"/>
      <c r="EJ22" s="64"/>
      <c r="EK22" s="64"/>
      <c r="EL22" s="64"/>
      <c r="EM22" s="64"/>
      <c r="EN22" s="64"/>
      <c r="EO22" s="64"/>
      <c r="EP22" s="64"/>
      <c r="EQ22" s="64"/>
      <c r="ER22" s="64"/>
      <c r="ES22" s="64"/>
      <c r="ET22" s="64"/>
      <c r="EU22" s="64"/>
      <c r="EV22" s="64"/>
      <c r="EW22" s="64"/>
      <c r="EX22" s="64"/>
      <c r="EY22" s="64"/>
      <c r="EZ22" s="64"/>
      <c r="FA22" s="64"/>
      <c r="FB22" s="64"/>
      <c r="FC22" s="64"/>
      <c r="FD22" s="64"/>
      <c r="FE22" s="64"/>
      <c r="FF22" s="64"/>
      <c r="FG22" s="64"/>
      <c r="FH22" s="64"/>
      <c r="FI22" s="64"/>
      <c r="FJ22" s="64"/>
      <c r="FK22" s="64"/>
      <c r="FL22" s="64"/>
      <c r="FM22" s="64"/>
      <c r="FN22" s="64"/>
      <c r="FO22" s="64"/>
      <c r="FP22" s="64"/>
      <c r="FQ22" s="64"/>
      <c r="FR22" s="64"/>
      <c r="FS22" s="64"/>
      <c r="FT22" s="64"/>
      <c r="FU22" s="64"/>
      <c r="FV22" s="64"/>
      <c r="FW22" s="64"/>
      <c r="FX22" s="64"/>
      <c r="FY22" s="64"/>
      <c r="FZ22" s="64"/>
      <c r="GA22" s="64"/>
      <c r="GB22" s="64"/>
      <c r="GC22" s="64"/>
      <c r="GD22" s="64"/>
      <c r="GE22" s="64"/>
      <c r="GF22" s="64"/>
      <c r="GG22" s="64"/>
      <c r="GH22" s="64"/>
      <c r="GI22" s="64"/>
      <c r="GJ22" s="64"/>
      <c r="GK22" s="64"/>
      <c r="GL22" s="64"/>
      <c r="GM22" s="64"/>
      <c r="GN22" s="64"/>
      <c r="GO22" s="64"/>
      <c r="GP22" s="64"/>
      <c r="GQ22" s="64"/>
      <c r="GR22" s="64"/>
      <c r="GS22" s="64"/>
      <c r="GT22" s="64"/>
      <c r="GU22" s="64"/>
      <c r="GV22" s="64"/>
      <c r="GW22" s="64"/>
      <c r="GX22" s="64"/>
      <c r="GY22" s="64"/>
      <c r="GZ22" s="64"/>
      <c r="HA22" s="64"/>
      <c r="HB22" s="64"/>
      <c r="HC22" s="64"/>
      <c r="HD22" s="64"/>
      <c r="HE22" s="64"/>
      <c r="HF22" s="64"/>
      <c r="HG22" s="64"/>
      <c r="HH22" s="64"/>
      <c r="HI22" s="64"/>
      <c r="HJ22" s="64"/>
      <c r="HK22" s="64"/>
      <c r="HL22" s="64"/>
      <c r="HM22" s="64"/>
      <c r="HN22" s="64"/>
      <c r="HO22" s="64"/>
      <c r="HP22" s="64"/>
      <c r="HQ22" s="64"/>
      <c r="HR22" s="64"/>
      <c r="HS22" s="64"/>
      <c r="HT22" s="64"/>
      <c r="HU22" s="64"/>
      <c r="HV22" s="64"/>
      <c r="HW22" s="64"/>
      <c r="HX22" s="64"/>
      <c r="HY22" s="64"/>
      <c r="HZ22" s="64"/>
      <c r="IA22" s="64"/>
      <c r="IB22" s="64"/>
      <c r="IC22" s="64"/>
      <c r="ID22" s="64"/>
      <c r="IE22" s="64"/>
      <c r="IF22" s="64"/>
      <c r="IG22" s="64"/>
      <c r="IH22" s="64"/>
      <c r="II22" s="64"/>
      <c r="IJ22" s="64"/>
      <c r="IK22" s="64"/>
      <c r="IL22" s="64"/>
      <c r="IM22" s="64"/>
      <c r="IN22" s="64"/>
      <c r="IO22" s="64"/>
      <c r="IP22" s="64"/>
      <c r="IQ22" s="64"/>
      <c r="IR22" s="64"/>
      <c r="IS22" s="64"/>
      <c r="IT22" s="64"/>
      <c r="IU22" s="64"/>
      <c r="IV22" s="64"/>
      <c r="IW22" s="64"/>
    </row>
    <row r="23" spans="1:257" ht="13.5" customHeight="1">
      <c r="A23" s="158" t="s">
        <v>155</v>
      </c>
      <c r="B23" s="158" t="s">
        <v>405</v>
      </c>
      <c r="C23" s="90">
        <v>843</v>
      </c>
      <c r="D23" s="90">
        <v>661</v>
      </c>
      <c r="E23" s="90">
        <v>182</v>
      </c>
      <c r="F23" s="115">
        <f t="shared" si="0"/>
        <v>0.21589561091340451</v>
      </c>
      <c r="G23" s="69"/>
    </row>
    <row r="24" spans="1:257" ht="13.5" customHeight="1">
      <c r="A24" s="2" t="s">
        <v>156</v>
      </c>
      <c r="B24" s="2" t="s">
        <v>406</v>
      </c>
      <c r="C24" s="89">
        <v>2410</v>
      </c>
      <c r="D24" s="89">
        <v>737</v>
      </c>
      <c r="E24" s="89">
        <v>1673</v>
      </c>
      <c r="F24" s="114">
        <f t="shared" si="0"/>
        <v>0.69419087136929458</v>
      </c>
      <c r="G24" s="69"/>
    </row>
    <row r="25" spans="1:257" ht="13.5" customHeight="1">
      <c r="A25" s="158" t="s">
        <v>157</v>
      </c>
      <c r="B25" s="158" t="s">
        <v>407</v>
      </c>
      <c r="C25" s="90">
        <v>2009</v>
      </c>
      <c r="D25" s="90">
        <v>640</v>
      </c>
      <c r="E25" s="90">
        <v>1369</v>
      </c>
      <c r="F25" s="115">
        <f t="shared" si="0"/>
        <v>0.68143354902936781</v>
      </c>
      <c r="G25" s="69"/>
    </row>
    <row r="26" spans="1:257" s="133" customFormat="1" ht="13.5" customHeight="1">
      <c r="A26" s="158" t="s">
        <v>158</v>
      </c>
      <c r="B26" s="158" t="s">
        <v>408</v>
      </c>
      <c r="C26" s="90">
        <v>401</v>
      </c>
      <c r="D26" s="90">
        <v>97</v>
      </c>
      <c r="E26" s="90">
        <v>304</v>
      </c>
      <c r="F26" s="115">
        <f t="shared" si="0"/>
        <v>0.75810473815461343</v>
      </c>
      <c r="G26" s="140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  <c r="AG26" s="131"/>
      <c r="AH26" s="131"/>
      <c r="AI26" s="131"/>
      <c r="AJ26" s="131"/>
      <c r="AK26" s="131"/>
      <c r="AL26" s="131"/>
      <c r="AM26" s="131"/>
      <c r="AN26" s="131"/>
      <c r="AO26" s="131"/>
      <c r="AP26" s="131"/>
      <c r="AQ26" s="131"/>
      <c r="AR26" s="131"/>
      <c r="AS26" s="131"/>
      <c r="AT26" s="131"/>
      <c r="AU26" s="131"/>
      <c r="AV26" s="131"/>
      <c r="AW26" s="131"/>
      <c r="AX26" s="131"/>
      <c r="AY26" s="131"/>
      <c r="AZ26" s="131"/>
      <c r="BA26" s="131"/>
      <c r="BB26" s="131"/>
      <c r="BC26" s="131"/>
      <c r="BD26" s="131"/>
      <c r="BE26" s="131"/>
      <c r="BF26" s="131"/>
      <c r="BG26" s="131"/>
      <c r="BH26" s="131"/>
      <c r="BI26" s="131"/>
      <c r="BJ26" s="131"/>
      <c r="BK26" s="131"/>
      <c r="BL26" s="131"/>
      <c r="BM26" s="131"/>
      <c r="BN26" s="131"/>
      <c r="BO26" s="131"/>
      <c r="BP26" s="131"/>
      <c r="BQ26" s="131"/>
      <c r="BR26" s="131"/>
      <c r="BS26" s="131"/>
      <c r="BT26" s="131"/>
      <c r="BU26" s="131"/>
      <c r="BV26" s="131"/>
      <c r="BW26" s="131"/>
      <c r="BX26" s="131"/>
      <c r="BY26" s="131"/>
      <c r="BZ26" s="131"/>
      <c r="CA26" s="131"/>
      <c r="CB26" s="131"/>
      <c r="CC26" s="131"/>
      <c r="CD26" s="131"/>
      <c r="CE26" s="131"/>
      <c r="CF26" s="131"/>
      <c r="CG26" s="131"/>
      <c r="CH26" s="131"/>
      <c r="CI26" s="131"/>
      <c r="CJ26" s="131"/>
      <c r="CK26" s="131"/>
      <c r="CL26" s="131"/>
      <c r="CM26" s="131"/>
      <c r="CN26" s="131"/>
      <c r="CO26" s="131"/>
      <c r="CP26" s="131"/>
      <c r="CQ26" s="131"/>
      <c r="CR26" s="131"/>
      <c r="CS26" s="131"/>
      <c r="CT26" s="131"/>
      <c r="CU26" s="131"/>
      <c r="CV26" s="131"/>
      <c r="CW26" s="131"/>
      <c r="CX26" s="131"/>
      <c r="CY26" s="131"/>
      <c r="CZ26" s="131"/>
      <c r="DA26" s="131"/>
      <c r="DB26" s="131"/>
      <c r="DC26" s="131"/>
      <c r="DD26" s="131"/>
      <c r="DE26" s="131"/>
      <c r="DF26" s="131"/>
      <c r="DG26" s="131"/>
      <c r="DH26" s="131"/>
      <c r="DI26" s="131"/>
      <c r="DJ26" s="131"/>
      <c r="DK26" s="131"/>
      <c r="DL26" s="131"/>
      <c r="DM26" s="131"/>
      <c r="DN26" s="131"/>
      <c r="DO26" s="131"/>
      <c r="DP26" s="131"/>
      <c r="DQ26" s="131"/>
      <c r="DR26" s="131"/>
      <c r="DS26" s="131"/>
      <c r="DT26" s="131"/>
      <c r="DU26" s="131"/>
      <c r="DV26" s="131"/>
      <c r="DW26" s="131"/>
      <c r="DX26" s="131"/>
      <c r="DY26" s="131"/>
      <c r="DZ26" s="131"/>
      <c r="EA26" s="131"/>
      <c r="EB26" s="131"/>
      <c r="EC26" s="131"/>
      <c r="ED26" s="131"/>
      <c r="EE26" s="131"/>
      <c r="EF26" s="131"/>
      <c r="EG26" s="131"/>
      <c r="EH26" s="131"/>
      <c r="EI26" s="131"/>
      <c r="EJ26" s="131"/>
      <c r="EK26" s="131"/>
      <c r="EL26" s="131"/>
      <c r="EM26" s="131"/>
      <c r="EN26" s="131"/>
      <c r="EO26" s="131"/>
      <c r="EP26" s="131"/>
      <c r="EQ26" s="131"/>
      <c r="ER26" s="131"/>
      <c r="ES26" s="131"/>
      <c r="ET26" s="131"/>
      <c r="EU26" s="131"/>
      <c r="EV26" s="131"/>
      <c r="EW26" s="131"/>
      <c r="EX26" s="131"/>
      <c r="EY26" s="131"/>
      <c r="EZ26" s="131"/>
      <c r="FA26" s="131"/>
      <c r="FB26" s="131"/>
      <c r="FC26" s="131"/>
      <c r="FD26" s="131"/>
      <c r="FE26" s="131"/>
      <c r="FF26" s="131"/>
      <c r="FG26" s="131"/>
      <c r="FH26" s="131"/>
      <c r="FI26" s="131"/>
      <c r="FJ26" s="131"/>
      <c r="FK26" s="131"/>
      <c r="FL26" s="131"/>
      <c r="FM26" s="131"/>
      <c r="FN26" s="131"/>
      <c r="FO26" s="131"/>
      <c r="FP26" s="131"/>
      <c r="FQ26" s="131"/>
      <c r="FR26" s="131"/>
      <c r="FS26" s="131"/>
      <c r="FT26" s="131"/>
      <c r="FU26" s="131"/>
      <c r="FV26" s="131"/>
      <c r="FW26" s="131"/>
      <c r="FX26" s="131"/>
      <c r="FY26" s="131"/>
      <c r="FZ26" s="131"/>
      <c r="GA26" s="131"/>
      <c r="GB26" s="131"/>
      <c r="GC26" s="131"/>
      <c r="GD26" s="131"/>
      <c r="GE26" s="131"/>
      <c r="GF26" s="131"/>
      <c r="GG26" s="131"/>
      <c r="GH26" s="131"/>
      <c r="GI26" s="131"/>
      <c r="GJ26" s="131"/>
      <c r="GK26" s="131"/>
      <c r="GL26" s="131"/>
      <c r="GM26" s="131"/>
      <c r="GN26" s="131"/>
      <c r="GO26" s="131"/>
      <c r="GP26" s="131"/>
      <c r="GQ26" s="131"/>
      <c r="GR26" s="131"/>
      <c r="GS26" s="131"/>
      <c r="GT26" s="131"/>
      <c r="GU26" s="131"/>
      <c r="GV26" s="131"/>
      <c r="GW26" s="131"/>
      <c r="GX26" s="131"/>
      <c r="GY26" s="131"/>
      <c r="GZ26" s="131"/>
      <c r="HA26" s="131"/>
      <c r="HB26" s="131"/>
      <c r="HC26" s="131"/>
      <c r="HD26" s="131"/>
      <c r="HE26" s="131"/>
      <c r="HF26" s="131"/>
      <c r="HG26" s="131"/>
      <c r="HH26" s="131"/>
      <c r="HI26" s="131"/>
      <c r="HJ26" s="131"/>
      <c r="HK26" s="131"/>
      <c r="HL26" s="131"/>
      <c r="HM26" s="131"/>
      <c r="HN26" s="131"/>
      <c r="HO26" s="131"/>
      <c r="HP26" s="131"/>
      <c r="HQ26" s="131"/>
      <c r="HR26" s="131"/>
      <c r="HS26" s="131"/>
      <c r="HT26" s="131"/>
      <c r="HU26" s="131"/>
      <c r="HV26" s="131"/>
      <c r="HW26" s="131"/>
      <c r="HX26" s="131"/>
      <c r="HY26" s="131"/>
      <c r="HZ26" s="131"/>
      <c r="IA26" s="131"/>
      <c r="IB26" s="131"/>
      <c r="IC26" s="131"/>
      <c r="ID26" s="131"/>
      <c r="IE26" s="131"/>
      <c r="IF26" s="131"/>
      <c r="IG26" s="131"/>
      <c r="IH26" s="131"/>
      <c r="II26" s="131"/>
      <c r="IJ26" s="131"/>
      <c r="IK26" s="131"/>
      <c r="IL26" s="131"/>
      <c r="IM26" s="131"/>
      <c r="IN26" s="131"/>
      <c r="IO26" s="131"/>
      <c r="IP26" s="131"/>
      <c r="IQ26" s="131"/>
      <c r="IR26" s="131"/>
      <c r="IS26" s="131"/>
      <c r="IT26" s="131"/>
      <c r="IU26" s="131"/>
      <c r="IV26" s="131"/>
      <c r="IW26" s="131"/>
    </row>
    <row r="27" spans="1:257" s="15" customFormat="1" ht="13.5" customHeight="1">
      <c r="A27" s="2" t="s">
        <v>159</v>
      </c>
      <c r="B27" s="2" t="s">
        <v>409</v>
      </c>
      <c r="C27" s="89">
        <v>2187</v>
      </c>
      <c r="D27" s="89">
        <v>414</v>
      </c>
      <c r="E27" s="89">
        <v>1773</v>
      </c>
      <c r="F27" s="114">
        <f t="shared" si="0"/>
        <v>0.81069958847736623</v>
      </c>
      <c r="G27" s="139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  <c r="CP27" s="64"/>
      <c r="CQ27" s="64"/>
      <c r="CR27" s="64"/>
      <c r="CS27" s="64"/>
      <c r="CT27" s="64"/>
      <c r="CU27" s="64"/>
      <c r="CV27" s="64"/>
      <c r="CW27" s="64"/>
      <c r="CX27" s="64"/>
      <c r="CY27" s="64"/>
      <c r="CZ27" s="64"/>
      <c r="DA27" s="64"/>
      <c r="DB27" s="64"/>
      <c r="DC27" s="64"/>
      <c r="DD27" s="64"/>
      <c r="DE27" s="64"/>
      <c r="DF27" s="64"/>
      <c r="DG27" s="64"/>
      <c r="DH27" s="64"/>
      <c r="DI27" s="64"/>
      <c r="DJ27" s="64"/>
      <c r="DK27" s="64"/>
      <c r="DL27" s="64"/>
      <c r="DM27" s="64"/>
      <c r="DN27" s="64"/>
      <c r="DO27" s="64"/>
      <c r="DP27" s="64"/>
      <c r="DQ27" s="64"/>
      <c r="DR27" s="64"/>
      <c r="DS27" s="64"/>
      <c r="DT27" s="64"/>
      <c r="DU27" s="64"/>
      <c r="DV27" s="64"/>
      <c r="DW27" s="64"/>
      <c r="DX27" s="64"/>
      <c r="DY27" s="64"/>
      <c r="DZ27" s="64"/>
      <c r="EA27" s="64"/>
      <c r="EB27" s="64"/>
      <c r="EC27" s="64"/>
      <c r="ED27" s="64"/>
      <c r="EE27" s="64"/>
      <c r="EF27" s="64"/>
      <c r="EG27" s="64"/>
      <c r="EH27" s="64"/>
      <c r="EI27" s="64"/>
      <c r="EJ27" s="64"/>
      <c r="EK27" s="64"/>
      <c r="EL27" s="64"/>
      <c r="EM27" s="64"/>
      <c r="EN27" s="64"/>
      <c r="EO27" s="64"/>
      <c r="EP27" s="64"/>
      <c r="EQ27" s="64"/>
      <c r="ER27" s="64"/>
      <c r="ES27" s="64"/>
      <c r="ET27" s="64"/>
      <c r="EU27" s="64"/>
      <c r="EV27" s="64"/>
      <c r="EW27" s="64"/>
      <c r="EX27" s="64"/>
      <c r="EY27" s="64"/>
      <c r="EZ27" s="64"/>
      <c r="FA27" s="64"/>
      <c r="FB27" s="64"/>
      <c r="FC27" s="64"/>
      <c r="FD27" s="64"/>
      <c r="FE27" s="64"/>
      <c r="FF27" s="64"/>
      <c r="FG27" s="64"/>
      <c r="FH27" s="64"/>
      <c r="FI27" s="64"/>
      <c r="FJ27" s="64"/>
      <c r="FK27" s="64"/>
      <c r="FL27" s="64"/>
      <c r="FM27" s="64"/>
      <c r="FN27" s="64"/>
      <c r="FO27" s="64"/>
      <c r="FP27" s="64"/>
      <c r="FQ27" s="64"/>
      <c r="FR27" s="64"/>
      <c r="FS27" s="64"/>
      <c r="FT27" s="64"/>
      <c r="FU27" s="64"/>
      <c r="FV27" s="64"/>
      <c r="FW27" s="64"/>
      <c r="FX27" s="64"/>
      <c r="FY27" s="64"/>
      <c r="FZ27" s="64"/>
      <c r="GA27" s="64"/>
      <c r="GB27" s="64"/>
      <c r="GC27" s="64"/>
      <c r="GD27" s="64"/>
      <c r="GE27" s="64"/>
      <c r="GF27" s="64"/>
      <c r="GG27" s="64"/>
      <c r="GH27" s="64"/>
      <c r="GI27" s="64"/>
      <c r="GJ27" s="64"/>
      <c r="GK27" s="64"/>
      <c r="GL27" s="64"/>
      <c r="GM27" s="64"/>
      <c r="GN27" s="64"/>
      <c r="GO27" s="64"/>
      <c r="GP27" s="64"/>
      <c r="GQ27" s="64"/>
      <c r="GR27" s="64"/>
      <c r="GS27" s="64"/>
      <c r="GT27" s="64"/>
      <c r="GU27" s="64"/>
      <c r="GV27" s="64"/>
      <c r="GW27" s="64"/>
      <c r="GX27" s="64"/>
      <c r="GY27" s="64"/>
      <c r="GZ27" s="64"/>
      <c r="HA27" s="64"/>
      <c r="HB27" s="64"/>
      <c r="HC27" s="64"/>
      <c r="HD27" s="64"/>
      <c r="HE27" s="64"/>
      <c r="HF27" s="64"/>
      <c r="HG27" s="64"/>
      <c r="HH27" s="64"/>
      <c r="HI27" s="64"/>
      <c r="HJ27" s="64"/>
      <c r="HK27" s="64"/>
      <c r="HL27" s="64"/>
      <c r="HM27" s="64"/>
      <c r="HN27" s="64"/>
      <c r="HO27" s="64"/>
      <c r="HP27" s="64"/>
      <c r="HQ27" s="64"/>
      <c r="HR27" s="64"/>
      <c r="HS27" s="64"/>
      <c r="HT27" s="64"/>
      <c r="HU27" s="64"/>
      <c r="HV27" s="64"/>
      <c r="HW27" s="64"/>
      <c r="HX27" s="64"/>
      <c r="HY27" s="64"/>
      <c r="HZ27" s="64"/>
      <c r="IA27" s="64"/>
      <c r="IB27" s="64"/>
      <c r="IC27" s="64"/>
      <c r="ID27" s="64"/>
      <c r="IE27" s="64"/>
      <c r="IF27" s="64"/>
      <c r="IG27" s="64"/>
      <c r="IH27" s="64"/>
      <c r="II27" s="64"/>
      <c r="IJ27" s="64"/>
      <c r="IK27" s="64"/>
      <c r="IL27" s="64"/>
      <c r="IM27" s="64"/>
      <c r="IN27" s="64"/>
      <c r="IO27" s="64"/>
      <c r="IP27" s="64"/>
      <c r="IQ27" s="64"/>
      <c r="IR27" s="64"/>
      <c r="IS27" s="64"/>
      <c r="IT27" s="64"/>
      <c r="IU27" s="64"/>
      <c r="IV27" s="64"/>
      <c r="IW27" s="64"/>
    </row>
    <row r="28" spans="1:257" ht="13.5" customHeight="1">
      <c r="A28" s="158" t="s">
        <v>160</v>
      </c>
      <c r="B28" s="158" t="s">
        <v>410</v>
      </c>
      <c r="C28" s="90">
        <v>282</v>
      </c>
      <c r="D28" s="90">
        <v>21</v>
      </c>
      <c r="E28" s="90">
        <v>261</v>
      </c>
      <c r="F28" s="115">
        <f t="shared" si="0"/>
        <v>0.92553191489361697</v>
      </c>
      <c r="G28" s="69"/>
    </row>
    <row r="29" spans="1:257" ht="13.5" customHeight="1">
      <c r="A29" s="158" t="s">
        <v>161</v>
      </c>
      <c r="B29" s="158" t="s">
        <v>411</v>
      </c>
      <c r="C29" s="90">
        <v>1905</v>
      </c>
      <c r="D29" s="90">
        <v>393</v>
      </c>
      <c r="E29" s="90">
        <v>1512</v>
      </c>
      <c r="F29" s="115">
        <f t="shared" si="0"/>
        <v>0.79370078740157479</v>
      </c>
      <c r="G29" s="69"/>
    </row>
    <row r="30" spans="1:257" s="15" customFormat="1" ht="13.5" customHeight="1">
      <c r="A30" s="2" t="s">
        <v>162</v>
      </c>
      <c r="B30" s="2" t="s">
        <v>412</v>
      </c>
      <c r="C30" s="89">
        <v>2301</v>
      </c>
      <c r="D30" s="89">
        <v>685</v>
      </c>
      <c r="E30" s="89">
        <v>1616</v>
      </c>
      <c r="F30" s="114">
        <f t="shared" si="0"/>
        <v>0.702303346371143</v>
      </c>
      <c r="G30" s="139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  <c r="CP30" s="64"/>
      <c r="CQ30" s="64"/>
      <c r="CR30" s="64"/>
      <c r="CS30" s="64"/>
      <c r="CT30" s="64"/>
      <c r="CU30" s="64"/>
      <c r="CV30" s="64"/>
      <c r="CW30" s="64"/>
      <c r="CX30" s="64"/>
      <c r="CY30" s="64"/>
      <c r="CZ30" s="64"/>
      <c r="DA30" s="64"/>
      <c r="DB30" s="64"/>
      <c r="DC30" s="64"/>
      <c r="DD30" s="64"/>
      <c r="DE30" s="64"/>
      <c r="DF30" s="64"/>
      <c r="DG30" s="64"/>
      <c r="DH30" s="64"/>
      <c r="DI30" s="64"/>
      <c r="DJ30" s="64"/>
      <c r="DK30" s="64"/>
      <c r="DL30" s="64"/>
      <c r="DM30" s="64"/>
      <c r="DN30" s="64"/>
      <c r="DO30" s="64"/>
      <c r="DP30" s="64"/>
      <c r="DQ30" s="64"/>
      <c r="DR30" s="64"/>
      <c r="DS30" s="64"/>
      <c r="DT30" s="64"/>
      <c r="DU30" s="64"/>
      <c r="DV30" s="64"/>
      <c r="DW30" s="64"/>
      <c r="DX30" s="64"/>
      <c r="DY30" s="64"/>
      <c r="DZ30" s="64"/>
      <c r="EA30" s="64"/>
      <c r="EB30" s="64"/>
      <c r="EC30" s="64"/>
      <c r="ED30" s="64"/>
      <c r="EE30" s="64"/>
      <c r="EF30" s="64"/>
      <c r="EG30" s="64"/>
      <c r="EH30" s="64"/>
      <c r="EI30" s="64"/>
      <c r="EJ30" s="64"/>
      <c r="EK30" s="64"/>
      <c r="EL30" s="64"/>
      <c r="EM30" s="64"/>
      <c r="EN30" s="64"/>
      <c r="EO30" s="64"/>
      <c r="EP30" s="64"/>
      <c r="EQ30" s="64"/>
      <c r="ER30" s="64"/>
      <c r="ES30" s="64"/>
      <c r="ET30" s="64"/>
      <c r="EU30" s="64"/>
      <c r="EV30" s="64"/>
      <c r="EW30" s="64"/>
      <c r="EX30" s="64"/>
      <c r="EY30" s="64"/>
      <c r="EZ30" s="64"/>
      <c r="FA30" s="64"/>
      <c r="FB30" s="64"/>
      <c r="FC30" s="64"/>
      <c r="FD30" s="64"/>
      <c r="FE30" s="64"/>
      <c r="FF30" s="64"/>
      <c r="FG30" s="64"/>
      <c r="FH30" s="64"/>
      <c r="FI30" s="64"/>
      <c r="FJ30" s="64"/>
      <c r="FK30" s="64"/>
      <c r="FL30" s="64"/>
      <c r="FM30" s="64"/>
      <c r="FN30" s="64"/>
      <c r="FO30" s="64"/>
      <c r="FP30" s="64"/>
      <c r="FQ30" s="64"/>
      <c r="FR30" s="64"/>
      <c r="FS30" s="64"/>
      <c r="FT30" s="64"/>
      <c r="FU30" s="64"/>
      <c r="FV30" s="64"/>
      <c r="FW30" s="64"/>
      <c r="FX30" s="64"/>
      <c r="FY30" s="64"/>
      <c r="FZ30" s="64"/>
      <c r="GA30" s="64"/>
      <c r="GB30" s="64"/>
      <c r="GC30" s="64"/>
      <c r="GD30" s="64"/>
      <c r="GE30" s="64"/>
      <c r="GF30" s="64"/>
      <c r="GG30" s="64"/>
      <c r="GH30" s="64"/>
      <c r="GI30" s="64"/>
      <c r="GJ30" s="64"/>
      <c r="GK30" s="64"/>
      <c r="GL30" s="64"/>
      <c r="GM30" s="64"/>
      <c r="GN30" s="64"/>
      <c r="GO30" s="64"/>
      <c r="GP30" s="64"/>
      <c r="GQ30" s="64"/>
      <c r="GR30" s="64"/>
      <c r="GS30" s="64"/>
      <c r="GT30" s="64"/>
      <c r="GU30" s="64"/>
      <c r="GV30" s="64"/>
      <c r="GW30" s="64"/>
      <c r="GX30" s="64"/>
      <c r="GY30" s="64"/>
      <c r="GZ30" s="64"/>
      <c r="HA30" s="64"/>
      <c r="HB30" s="64"/>
      <c r="HC30" s="64"/>
      <c r="HD30" s="64"/>
      <c r="HE30" s="64"/>
      <c r="HF30" s="64"/>
      <c r="HG30" s="64"/>
      <c r="HH30" s="64"/>
      <c r="HI30" s="64"/>
      <c r="HJ30" s="64"/>
      <c r="HK30" s="64"/>
      <c r="HL30" s="64"/>
      <c r="HM30" s="64"/>
      <c r="HN30" s="64"/>
      <c r="HO30" s="64"/>
      <c r="HP30" s="64"/>
      <c r="HQ30" s="64"/>
      <c r="HR30" s="64"/>
      <c r="HS30" s="64"/>
      <c r="HT30" s="64"/>
      <c r="HU30" s="64"/>
      <c r="HV30" s="64"/>
      <c r="HW30" s="64"/>
      <c r="HX30" s="64"/>
      <c r="HY30" s="64"/>
      <c r="HZ30" s="64"/>
      <c r="IA30" s="64"/>
      <c r="IB30" s="64"/>
      <c r="IC30" s="64"/>
      <c r="ID30" s="64"/>
      <c r="IE30" s="64"/>
      <c r="IF30" s="64"/>
      <c r="IG30" s="64"/>
      <c r="IH30" s="64"/>
      <c r="II30" s="64"/>
      <c r="IJ30" s="64"/>
      <c r="IK30" s="64"/>
      <c r="IL30" s="64"/>
      <c r="IM30" s="64"/>
      <c r="IN30" s="64"/>
      <c r="IO30" s="64"/>
      <c r="IP30" s="64"/>
      <c r="IQ30" s="64"/>
      <c r="IR30" s="64"/>
      <c r="IS30" s="64"/>
      <c r="IT30" s="64"/>
      <c r="IU30" s="64"/>
      <c r="IV30" s="64"/>
      <c r="IW30" s="64"/>
    </row>
    <row r="31" spans="1:257" ht="13.5" customHeight="1">
      <c r="A31" s="158" t="s">
        <v>284</v>
      </c>
      <c r="B31" s="158" t="s">
        <v>413</v>
      </c>
      <c r="C31" s="90">
        <v>246</v>
      </c>
      <c r="D31" s="90">
        <v>64</v>
      </c>
      <c r="E31" s="90">
        <v>182</v>
      </c>
      <c r="F31" s="115">
        <f t="shared" si="0"/>
        <v>0.73983739837398377</v>
      </c>
      <c r="G31" s="69"/>
    </row>
    <row r="32" spans="1:257" ht="13.5" customHeight="1">
      <c r="A32" s="158" t="s">
        <v>163</v>
      </c>
      <c r="B32" s="158" t="s">
        <v>228</v>
      </c>
      <c r="C32" s="90">
        <v>270</v>
      </c>
      <c r="D32" s="90">
        <v>97</v>
      </c>
      <c r="E32" s="90">
        <v>173</v>
      </c>
      <c r="F32" s="115">
        <f t="shared" si="0"/>
        <v>0.64074074074074072</v>
      </c>
      <c r="G32" s="69"/>
    </row>
    <row r="33" spans="1:257" ht="13.5" customHeight="1">
      <c r="A33" s="158" t="s">
        <v>285</v>
      </c>
      <c r="B33" s="158" t="s">
        <v>414</v>
      </c>
      <c r="C33" s="90">
        <v>153</v>
      </c>
      <c r="D33" s="90">
        <v>72</v>
      </c>
      <c r="E33" s="90">
        <v>81</v>
      </c>
      <c r="F33" s="115">
        <f t="shared" si="0"/>
        <v>0.52941176470588236</v>
      </c>
      <c r="G33" s="69"/>
    </row>
    <row r="34" spans="1:257" ht="13.5" customHeight="1">
      <c r="A34" s="158" t="s">
        <v>164</v>
      </c>
      <c r="B34" s="158" t="s">
        <v>415</v>
      </c>
      <c r="C34" s="90">
        <v>1114</v>
      </c>
      <c r="D34" s="90">
        <v>288</v>
      </c>
      <c r="E34" s="90">
        <v>826</v>
      </c>
      <c r="F34" s="115">
        <f t="shared" si="0"/>
        <v>0.74147217235188512</v>
      </c>
      <c r="G34" s="69"/>
    </row>
    <row r="35" spans="1:257" s="133" customFormat="1" ht="13.5" customHeight="1">
      <c r="A35" s="158" t="s">
        <v>165</v>
      </c>
      <c r="B35" s="158" t="s">
        <v>416</v>
      </c>
      <c r="C35" s="90">
        <v>518</v>
      </c>
      <c r="D35" s="90">
        <v>164</v>
      </c>
      <c r="E35" s="90">
        <v>354</v>
      </c>
      <c r="F35" s="115">
        <f t="shared" si="0"/>
        <v>0.68339768339768336</v>
      </c>
      <c r="G35" s="140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31"/>
      <c r="AF35" s="131"/>
      <c r="AG35" s="131"/>
      <c r="AH35" s="131"/>
      <c r="AI35" s="131"/>
      <c r="AJ35" s="131"/>
      <c r="AK35" s="131"/>
      <c r="AL35" s="131"/>
      <c r="AM35" s="131"/>
      <c r="AN35" s="131"/>
      <c r="AO35" s="131"/>
      <c r="AP35" s="131"/>
      <c r="AQ35" s="131"/>
      <c r="AR35" s="131"/>
      <c r="AS35" s="131"/>
      <c r="AT35" s="131"/>
      <c r="AU35" s="131"/>
      <c r="AV35" s="131"/>
      <c r="AW35" s="131"/>
      <c r="AX35" s="131"/>
      <c r="AY35" s="131"/>
      <c r="AZ35" s="131"/>
      <c r="BA35" s="131"/>
      <c r="BB35" s="131"/>
      <c r="BC35" s="131"/>
      <c r="BD35" s="131"/>
      <c r="BE35" s="131"/>
      <c r="BF35" s="131"/>
      <c r="BG35" s="131"/>
      <c r="BH35" s="131"/>
      <c r="BI35" s="131"/>
      <c r="BJ35" s="131"/>
      <c r="BK35" s="131"/>
      <c r="BL35" s="131"/>
      <c r="BM35" s="131"/>
      <c r="BN35" s="131"/>
      <c r="BO35" s="131"/>
      <c r="BP35" s="131"/>
      <c r="BQ35" s="131"/>
      <c r="BR35" s="131"/>
      <c r="BS35" s="131"/>
      <c r="BT35" s="131"/>
      <c r="BU35" s="131"/>
      <c r="BV35" s="131"/>
      <c r="BW35" s="131"/>
      <c r="BX35" s="131"/>
      <c r="BY35" s="131"/>
      <c r="BZ35" s="131"/>
      <c r="CA35" s="131"/>
      <c r="CB35" s="131"/>
      <c r="CC35" s="131"/>
      <c r="CD35" s="131"/>
      <c r="CE35" s="131"/>
      <c r="CF35" s="131"/>
      <c r="CG35" s="131"/>
      <c r="CH35" s="131"/>
      <c r="CI35" s="131"/>
      <c r="CJ35" s="131"/>
      <c r="CK35" s="131"/>
      <c r="CL35" s="131"/>
      <c r="CM35" s="131"/>
      <c r="CN35" s="131"/>
      <c r="CO35" s="131"/>
      <c r="CP35" s="131"/>
      <c r="CQ35" s="131"/>
      <c r="CR35" s="131"/>
      <c r="CS35" s="131"/>
      <c r="CT35" s="131"/>
      <c r="CU35" s="131"/>
      <c r="CV35" s="131"/>
      <c r="CW35" s="131"/>
      <c r="CX35" s="131"/>
      <c r="CY35" s="131"/>
      <c r="CZ35" s="131"/>
      <c r="DA35" s="131"/>
      <c r="DB35" s="131"/>
      <c r="DC35" s="131"/>
      <c r="DD35" s="131"/>
      <c r="DE35" s="131"/>
      <c r="DF35" s="131"/>
      <c r="DG35" s="131"/>
      <c r="DH35" s="131"/>
      <c r="DI35" s="131"/>
      <c r="DJ35" s="131"/>
      <c r="DK35" s="131"/>
      <c r="DL35" s="131"/>
      <c r="DM35" s="131"/>
      <c r="DN35" s="131"/>
      <c r="DO35" s="131"/>
      <c r="DP35" s="131"/>
      <c r="DQ35" s="131"/>
      <c r="DR35" s="131"/>
      <c r="DS35" s="131"/>
      <c r="DT35" s="131"/>
      <c r="DU35" s="131"/>
      <c r="DV35" s="131"/>
      <c r="DW35" s="131"/>
      <c r="DX35" s="131"/>
      <c r="DY35" s="131"/>
      <c r="DZ35" s="131"/>
      <c r="EA35" s="131"/>
      <c r="EB35" s="131"/>
      <c r="EC35" s="131"/>
      <c r="ED35" s="131"/>
      <c r="EE35" s="131"/>
      <c r="EF35" s="131"/>
      <c r="EG35" s="131"/>
      <c r="EH35" s="131"/>
      <c r="EI35" s="131"/>
      <c r="EJ35" s="131"/>
      <c r="EK35" s="131"/>
      <c r="EL35" s="131"/>
      <c r="EM35" s="131"/>
      <c r="EN35" s="131"/>
      <c r="EO35" s="131"/>
      <c r="EP35" s="131"/>
      <c r="EQ35" s="131"/>
      <c r="ER35" s="131"/>
      <c r="ES35" s="131"/>
      <c r="ET35" s="131"/>
      <c r="EU35" s="131"/>
      <c r="EV35" s="131"/>
      <c r="EW35" s="131"/>
      <c r="EX35" s="131"/>
      <c r="EY35" s="131"/>
      <c r="EZ35" s="131"/>
      <c r="FA35" s="131"/>
      <c r="FB35" s="131"/>
      <c r="FC35" s="131"/>
      <c r="FD35" s="131"/>
      <c r="FE35" s="131"/>
      <c r="FF35" s="131"/>
      <c r="FG35" s="131"/>
      <c r="FH35" s="131"/>
      <c r="FI35" s="131"/>
      <c r="FJ35" s="131"/>
      <c r="FK35" s="131"/>
      <c r="FL35" s="131"/>
      <c r="FM35" s="131"/>
      <c r="FN35" s="131"/>
      <c r="FO35" s="131"/>
      <c r="FP35" s="131"/>
      <c r="FQ35" s="131"/>
      <c r="FR35" s="131"/>
      <c r="FS35" s="131"/>
      <c r="FT35" s="131"/>
      <c r="FU35" s="131"/>
      <c r="FV35" s="131"/>
      <c r="FW35" s="131"/>
      <c r="FX35" s="131"/>
      <c r="FY35" s="131"/>
      <c r="FZ35" s="131"/>
      <c r="GA35" s="131"/>
      <c r="GB35" s="131"/>
      <c r="GC35" s="131"/>
      <c r="GD35" s="131"/>
      <c r="GE35" s="131"/>
      <c r="GF35" s="131"/>
      <c r="GG35" s="131"/>
      <c r="GH35" s="131"/>
      <c r="GI35" s="131"/>
      <c r="GJ35" s="131"/>
      <c r="GK35" s="131"/>
      <c r="GL35" s="131"/>
      <c r="GM35" s="131"/>
      <c r="GN35" s="131"/>
      <c r="GO35" s="131"/>
      <c r="GP35" s="131"/>
      <c r="GQ35" s="131"/>
      <c r="GR35" s="131"/>
      <c r="GS35" s="131"/>
      <c r="GT35" s="131"/>
      <c r="GU35" s="131"/>
      <c r="GV35" s="131"/>
      <c r="GW35" s="131"/>
      <c r="GX35" s="131"/>
      <c r="GY35" s="131"/>
      <c r="GZ35" s="131"/>
      <c r="HA35" s="131"/>
      <c r="HB35" s="131"/>
      <c r="HC35" s="131"/>
      <c r="HD35" s="131"/>
      <c r="HE35" s="131"/>
      <c r="HF35" s="131"/>
      <c r="HG35" s="131"/>
      <c r="HH35" s="131"/>
      <c r="HI35" s="131"/>
      <c r="HJ35" s="131"/>
      <c r="HK35" s="131"/>
      <c r="HL35" s="131"/>
      <c r="HM35" s="131"/>
      <c r="HN35" s="131"/>
      <c r="HO35" s="131"/>
      <c r="HP35" s="131"/>
      <c r="HQ35" s="131"/>
      <c r="HR35" s="131"/>
      <c r="HS35" s="131"/>
      <c r="HT35" s="131"/>
      <c r="HU35" s="131"/>
      <c r="HV35" s="131"/>
      <c r="HW35" s="131"/>
      <c r="HX35" s="131"/>
      <c r="HY35" s="131"/>
      <c r="HZ35" s="131"/>
      <c r="IA35" s="131"/>
      <c r="IB35" s="131"/>
      <c r="IC35" s="131"/>
      <c r="ID35" s="131"/>
      <c r="IE35" s="131"/>
      <c r="IF35" s="131"/>
      <c r="IG35" s="131"/>
      <c r="IH35" s="131"/>
      <c r="II35" s="131"/>
      <c r="IJ35" s="131"/>
      <c r="IK35" s="131"/>
      <c r="IL35" s="131"/>
      <c r="IM35" s="131"/>
      <c r="IN35" s="131"/>
      <c r="IO35" s="131"/>
      <c r="IP35" s="131"/>
      <c r="IQ35" s="131"/>
      <c r="IR35" s="131"/>
      <c r="IS35" s="131"/>
      <c r="IT35" s="131"/>
      <c r="IU35" s="131"/>
      <c r="IV35" s="131"/>
      <c r="IW35" s="131"/>
    </row>
    <row r="36" spans="1:257" s="15" customFormat="1" ht="13.5" customHeight="1">
      <c r="A36" s="2" t="s">
        <v>166</v>
      </c>
      <c r="B36" s="2" t="s">
        <v>417</v>
      </c>
      <c r="C36" s="89">
        <v>1415</v>
      </c>
      <c r="D36" s="89">
        <v>539</v>
      </c>
      <c r="E36" s="89">
        <v>876</v>
      </c>
      <c r="F36" s="114">
        <f t="shared" si="0"/>
        <v>0.61908127208480568</v>
      </c>
      <c r="G36" s="139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64"/>
      <c r="BP36" s="64"/>
      <c r="BQ36" s="64"/>
      <c r="BR36" s="64"/>
      <c r="BS36" s="64"/>
      <c r="BT36" s="64"/>
      <c r="BU36" s="64"/>
      <c r="BV36" s="64"/>
      <c r="BW36" s="64"/>
      <c r="BX36" s="64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  <c r="CN36" s="64"/>
      <c r="CO36" s="64"/>
      <c r="CP36" s="64"/>
      <c r="CQ36" s="64"/>
      <c r="CR36" s="64"/>
      <c r="CS36" s="64"/>
      <c r="CT36" s="64"/>
      <c r="CU36" s="64"/>
      <c r="CV36" s="64"/>
      <c r="CW36" s="64"/>
      <c r="CX36" s="64"/>
      <c r="CY36" s="64"/>
      <c r="CZ36" s="64"/>
      <c r="DA36" s="64"/>
      <c r="DB36" s="64"/>
      <c r="DC36" s="64"/>
      <c r="DD36" s="64"/>
      <c r="DE36" s="64"/>
      <c r="DF36" s="64"/>
      <c r="DG36" s="64"/>
      <c r="DH36" s="64"/>
      <c r="DI36" s="64"/>
      <c r="DJ36" s="64"/>
      <c r="DK36" s="64"/>
      <c r="DL36" s="64"/>
      <c r="DM36" s="64"/>
      <c r="DN36" s="64"/>
      <c r="DO36" s="64"/>
      <c r="DP36" s="64"/>
      <c r="DQ36" s="64"/>
      <c r="DR36" s="64"/>
      <c r="DS36" s="64"/>
      <c r="DT36" s="64"/>
      <c r="DU36" s="64"/>
      <c r="DV36" s="64"/>
      <c r="DW36" s="64"/>
      <c r="DX36" s="64"/>
      <c r="DY36" s="64"/>
      <c r="DZ36" s="64"/>
      <c r="EA36" s="64"/>
      <c r="EB36" s="64"/>
      <c r="EC36" s="64"/>
      <c r="ED36" s="64"/>
      <c r="EE36" s="64"/>
      <c r="EF36" s="64"/>
      <c r="EG36" s="64"/>
      <c r="EH36" s="64"/>
      <c r="EI36" s="64"/>
      <c r="EJ36" s="64"/>
      <c r="EK36" s="64"/>
      <c r="EL36" s="64"/>
      <c r="EM36" s="64"/>
      <c r="EN36" s="64"/>
      <c r="EO36" s="64"/>
      <c r="EP36" s="64"/>
      <c r="EQ36" s="64"/>
      <c r="ER36" s="64"/>
      <c r="ES36" s="64"/>
      <c r="ET36" s="64"/>
      <c r="EU36" s="64"/>
      <c r="EV36" s="64"/>
      <c r="EW36" s="64"/>
      <c r="EX36" s="64"/>
      <c r="EY36" s="64"/>
      <c r="EZ36" s="64"/>
      <c r="FA36" s="64"/>
      <c r="FB36" s="64"/>
      <c r="FC36" s="64"/>
      <c r="FD36" s="64"/>
      <c r="FE36" s="64"/>
      <c r="FF36" s="64"/>
      <c r="FG36" s="64"/>
      <c r="FH36" s="64"/>
      <c r="FI36" s="64"/>
      <c r="FJ36" s="64"/>
      <c r="FK36" s="64"/>
      <c r="FL36" s="64"/>
      <c r="FM36" s="64"/>
      <c r="FN36" s="64"/>
      <c r="FO36" s="64"/>
      <c r="FP36" s="64"/>
      <c r="FQ36" s="64"/>
      <c r="FR36" s="64"/>
      <c r="FS36" s="64"/>
      <c r="FT36" s="64"/>
      <c r="FU36" s="64"/>
      <c r="FV36" s="64"/>
      <c r="FW36" s="64"/>
      <c r="FX36" s="64"/>
      <c r="FY36" s="64"/>
      <c r="FZ36" s="64"/>
      <c r="GA36" s="64"/>
      <c r="GB36" s="64"/>
      <c r="GC36" s="64"/>
      <c r="GD36" s="64"/>
      <c r="GE36" s="64"/>
      <c r="GF36" s="64"/>
      <c r="GG36" s="64"/>
      <c r="GH36" s="64"/>
      <c r="GI36" s="64"/>
      <c r="GJ36" s="64"/>
      <c r="GK36" s="64"/>
      <c r="GL36" s="64"/>
      <c r="GM36" s="64"/>
      <c r="GN36" s="64"/>
      <c r="GO36" s="64"/>
      <c r="GP36" s="64"/>
      <c r="GQ36" s="64"/>
      <c r="GR36" s="64"/>
      <c r="GS36" s="64"/>
      <c r="GT36" s="64"/>
      <c r="GU36" s="64"/>
      <c r="GV36" s="64"/>
      <c r="GW36" s="64"/>
      <c r="GX36" s="64"/>
      <c r="GY36" s="64"/>
      <c r="GZ36" s="64"/>
      <c r="HA36" s="64"/>
      <c r="HB36" s="64"/>
      <c r="HC36" s="64"/>
      <c r="HD36" s="64"/>
      <c r="HE36" s="64"/>
      <c r="HF36" s="64"/>
      <c r="HG36" s="64"/>
      <c r="HH36" s="64"/>
      <c r="HI36" s="64"/>
      <c r="HJ36" s="64"/>
      <c r="HK36" s="64"/>
      <c r="HL36" s="64"/>
      <c r="HM36" s="64"/>
      <c r="HN36" s="64"/>
      <c r="HO36" s="64"/>
      <c r="HP36" s="64"/>
      <c r="HQ36" s="64"/>
      <c r="HR36" s="64"/>
      <c r="HS36" s="64"/>
      <c r="HT36" s="64"/>
      <c r="HU36" s="64"/>
      <c r="HV36" s="64"/>
      <c r="HW36" s="64"/>
      <c r="HX36" s="64"/>
      <c r="HY36" s="64"/>
      <c r="HZ36" s="64"/>
      <c r="IA36" s="64"/>
      <c r="IB36" s="64"/>
      <c r="IC36" s="64"/>
      <c r="ID36" s="64"/>
      <c r="IE36" s="64"/>
      <c r="IF36" s="64"/>
      <c r="IG36" s="64"/>
      <c r="IH36" s="64"/>
      <c r="II36" s="64"/>
      <c r="IJ36" s="64"/>
      <c r="IK36" s="64"/>
      <c r="IL36" s="64"/>
      <c r="IM36" s="64"/>
      <c r="IN36" s="64"/>
      <c r="IO36" s="64"/>
      <c r="IP36" s="64"/>
      <c r="IQ36" s="64"/>
      <c r="IR36" s="64"/>
      <c r="IS36" s="64"/>
      <c r="IT36" s="64"/>
      <c r="IU36" s="64"/>
      <c r="IV36" s="64"/>
      <c r="IW36" s="64"/>
    </row>
    <row r="37" spans="1:257" ht="13.5" customHeight="1">
      <c r="A37" s="158" t="s">
        <v>167</v>
      </c>
      <c r="B37" s="158" t="s">
        <v>418</v>
      </c>
      <c r="C37" s="90">
        <v>523</v>
      </c>
      <c r="D37" s="90">
        <v>202</v>
      </c>
      <c r="E37" s="90">
        <v>321</v>
      </c>
      <c r="F37" s="115">
        <f t="shared" si="0"/>
        <v>0.61376673040152963</v>
      </c>
      <c r="G37" s="69"/>
    </row>
    <row r="38" spans="1:257" s="133" customFormat="1" ht="13.5" customHeight="1">
      <c r="A38" s="158" t="s">
        <v>168</v>
      </c>
      <c r="B38" s="158" t="s">
        <v>419</v>
      </c>
      <c r="C38" s="90">
        <v>306</v>
      </c>
      <c r="D38" s="90">
        <v>87</v>
      </c>
      <c r="E38" s="90">
        <v>219</v>
      </c>
      <c r="F38" s="115">
        <f t="shared" si="0"/>
        <v>0.71568627450980393</v>
      </c>
      <c r="G38" s="140"/>
      <c r="H38" s="131"/>
      <c r="I38" s="131"/>
      <c r="J38" s="131"/>
      <c r="K38" s="131"/>
      <c r="L38" s="131"/>
      <c r="M38" s="131"/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1"/>
      <c r="AJ38" s="131"/>
      <c r="AK38" s="131"/>
      <c r="AL38" s="131"/>
      <c r="AM38" s="131"/>
      <c r="AN38" s="131"/>
      <c r="AO38" s="131"/>
      <c r="AP38" s="131"/>
      <c r="AQ38" s="131"/>
      <c r="AR38" s="131"/>
      <c r="AS38" s="131"/>
      <c r="AT38" s="131"/>
      <c r="AU38" s="131"/>
      <c r="AV38" s="131"/>
      <c r="AW38" s="131"/>
      <c r="AX38" s="131"/>
      <c r="AY38" s="131"/>
      <c r="AZ38" s="131"/>
      <c r="BA38" s="131"/>
      <c r="BB38" s="131"/>
      <c r="BC38" s="131"/>
      <c r="BD38" s="131"/>
      <c r="BE38" s="131"/>
      <c r="BF38" s="131"/>
      <c r="BG38" s="131"/>
      <c r="BH38" s="131"/>
      <c r="BI38" s="131"/>
      <c r="BJ38" s="131"/>
      <c r="BK38" s="131"/>
      <c r="BL38" s="131"/>
      <c r="BM38" s="131"/>
      <c r="BN38" s="131"/>
      <c r="BO38" s="131"/>
      <c r="BP38" s="131"/>
      <c r="BQ38" s="131"/>
      <c r="BR38" s="131"/>
      <c r="BS38" s="131"/>
      <c r="BT38" s="131"/>
      <c r="BU38" s="131"/>
      <c r="BV38" s="131"/>
      <c r="BW38" s="131"/>
      <c r="BX38" s="131"/>
      <c r="BY38" s="131"/>
      <c r="BZ38" s="131"/>
      <c r="CA38" s="131"/>
      <c r="CB38" s="131"/>
      <c r="CC38" s="131"/>
      <c r="CD38" s="131"/>
      <c r="CE38" s="131"/>
      <c r="CF38" s="131"/>
      <c r="CG38" s="131"/>
      <c r="CH38" s="131"/>
      <c r="CI38" s="131"/>
      <c r="CJ38" s="131"/>
      <c r="CK38" s="131"/>
      <c r="CL38" s="131"/>
      <c r="CM38" s="131"/>
      <c r="CN38" s="131"/>
      <c r="CO38" s="131"/>
      <c r="CP38" s="131"/>
      <c r="CQ38" s="131"/>
      <c r="CR38" s="131"/>
      <c r="CS38" s="131"/>
      <c r="CT38" s="131"/>
      <c r="CU38" s="131"/>
      <c r="CV38" s="131"/>
      <c r="CW38" s="131"/>
      <c r="CX38" s="131"/>
      <c r="CY38" s="131"/>
      <c r="CZ38" s="131"/>
      <c r="DA38" s="131"/>
      <c r="DB38" s="131"/>
      <c r="DC38" s="131"/>
      <c r="DD38" s="131"/>
      <c r="DE38" s="131"/>
      <c r="DF38" s="131"/>
      <c r="DG38" s="131"/>
      <c r="DH38" s="131"/>
      <c r="DI38" s="131"/>
      <c r="DJ38" s="131"/>
      <c r="DK38" s="131"/>
      <c r="DL38" s="131"/>
      <c r="DM38" s="131"/>
      <c r="DN38" s="131"/>
      <c r="DO38" s="131"/>
      <c r="DP38" s="131"/>
      <c r="DQ38" s="131"/>
      <c r="DR38" s="131"/>
      <c r="DS38" s="131"/>
      <c r="DT38" s="131"/>
      <c r="DU38" s="131"/>
      <c r="DV38" s="131"/>
      <c r="DW38" s="131"/>
      <c r="DX38" s="131"/>
      <c r="DY38" s="131"/>
      <c r="DZ38" s="131"/>
      <c r="EA38" s="131"/>
      <c r="EB38" s="131"/>
      <c r="EC38" s="131"/>
      <c r="ED38" s="131"/>
      <c r="EE38" s="131"/>
      <c r="EF38" s="131"/>
      <c r="EG38" s="131"/>
      <c r="EH38" s="131"/>
      <c r="EI38" s="131"/>
      <c r="EJ38" s="131"/>
      <c r="EK38" s="131"/>
      <c r="EL38" s="131"/>
      <c r="EM38" s="131"/>
      <c r="EN38" s="131"/>
      <c r="EO38" s="131"/>
      <c r="EP38" s="131"/>
      <c r="EQ38" s="131"/>
      <c r="ER38" s="131"/>
      <c r="ES38" s="131"/>
      <c r="ET38" s="131"/>
      <c r="EU38" s="131"/>
      <c r="EV38" s="131"/>
      <c r="EW38" s="131"/>
      <c r="EX38" s="131"/>
      <c r="EY38" s="131"/>
      <c r="EZ38" s="131"/>
      <c r="FA38" s="131"/>
      <c r="FB38" s="131"/>
      <c r="FC38" s="131"/>
      <c r="FD38" s="131"/>
      <c r="FE38" s="131"/>
      <c r="FF38" s="131"/>
      <c r="FG38" s="131"/>
      <c r="FH38" s="131"/>
      <c r="FI38" s="131"/>
      <c r="FJ38" s="131"/>
      <c r="FK38" s="131"/>
      <c r="FL38" s="131"/>
      <c r="FM38" s="131"/>
      <c r="FN38" s="131"/>
      <c r="FO38" s="131"/>
      <c r="FP38" s="131"/>
      <c r="FQ38" s="131"/>
      <c r="FR38" s="131"/>
      <c r="FS38" s="131"/>
      <c r="FT38" s="131"/>
      <c r="FU38" s="131"/>
      <c r="FV38" s="131"/>
      <c r="FW38" s="131"/>
      <c r="FX38" s="131"/>
      <c r="FY38" s="131"/>
      <c r="FZ38" s="131"/>
      <c r="GA38" s="131"/>
      <c r="GB38" s="131"/>
      <c r="GC38" s="131"/>
      <c r="GD38" s="131"/>
      <c r="GE38" s="131"/>
      <c r="GF38" s="131"/>
      <c r="GG38" s="131"/>
      <c r="GH38" s="131"/>
      <c r="GI38" s="131"/>
      <c r="GJ38" s="131"/>
      <c r="GK38" s="131"/>
      <c r="GL38" s="131"/>
      <c r="GM38" s="131"/>
      <c r="GN38" s="131"/>
      <c r="GO38" s="131"/>
      <c r="GP38" s="131"/>
      <c r="GQ38" s="131"/>
      <c r="GR38" s="131"/>
      <c r="GS38" s="131"/>
      <c r="GT38" s="131"/>
      <c r="GU38" s="131"/>
      <c r="GV38" s="131"/>
      <c r="GW38" s="131"/>
      <c r="GX38" s="131"/>
      <c r="GY38" s="131"/>
      <c r="GZ38" s="131"/>
      <c r="HA38" s="131"/>
      <c r="HB38" s="131"/>
      <c r="HC38" s="131"/>
      <c r="HD38" s="131"/>
      <c r="HE38" s="131"/>
      <c r="HF38" s="131"/>
      <c r="HG38" s="131"/>
      <c r="HH38" s="131"/>
      <c r="HI38" s="131"/>
      <c r="HJ38" s="131"/>
      <c r="HK38" s="131"/>
      <c r="HL38" s="131"/>
      <c r="HM38" s="131"/>
      <c r="HN38" s="131"/>
      <c r="HO38" s="131"/>
      <c r="HP38" s="131"/>
      <c r="HQ38" s="131"/>
      <c r="HR38" s="131"/>
      <c r="HS38" s="131"/>
      <c r="HT38" s="131"/>
      <c r="HU38" s="131"/>
      <c r="HV38" s="131"/>
      <c r="HW38" s="131"/>
      <c r="HX38" s="131"/>
      <c r="HY38" s="131"/>
      <c r="HZ38" s="131"/>
      <c r="IA38" s="131"/>
      <c r="IB38" s="131"/>
      <c r="IC38" s="131"/>
      <c r="ID38" s="131"/>
      <c r="IE38" s="131"/>
      <c r="IF38" s="131"/>
      <c r="IG38" s="131"/>
      <c r="IH38" s="131"/>
      <c r="II38" s="131"/>
      <c r="IJ38" s="131"/>
      <c r="IK38" s="131"/>
      <c r="IL38" s="131"/>
      <c r="IM38" s="131"/>
      <c r="IN38" s="131"/>
      <c r="IO38" s="131"/>
      <c r="IP38" s="131"/>
      <c r="IQ38" s="131"/>
      <c r="IR38" s="131"/>
      <c r="IS38" s="131"/>
      <c r="IT38" s="131"/>
      <c r="IU38" s="131"/>
      <c r="IV38" s="131"/>
      <c r="IW38" s="131"/>
    </row>
    <row r="39" spans="1:257" ht="13.5" customHeight="1">
      <c r="A39" s="158" t="s">
        <v>211</v>
      </c>
      <c r="B39" s="158" t="s">
        <v>420</v>
      </c>
      <c r="C39" s="90">
        <v>315</v>
      </c>
      <c r="D39" s="90">
        <v>109</v>
      </c>
      <c r="E39" s="90">
        <v>206</v>
      </c>
      <c r="F39" s="115">
        <f t="shared" ref="F39:F68" si="1">E39/C39</f>
        <v>0.65396825396825398</v>
      </c>
      <c r="G39" s="69"/>
    </row>
    <row r="40" spans="1:257" ht="13.5" customHeight="1">
      <c r="A40" s="158" t="s">
        <v>169</v>
      </c>
      <c r="B40" s="158" t="s">
        <v>421</v>
      </c>
      <c r="C40" s="90">
        <v>271</v>
      </c>
      <c r="D40" s="90">
        <v>141</v>
      </c>
      <c r="E40" s="90">
        <v>130</v>
      </c>
      <c r="F40" s="115">
        <f t="shared" si="1"/>
        <v>0.47970479704797048</v>
      </c>
      <c r="G40" s="69"/>
    </row>
    <row r="41" spans="1:257" s="15" customFormat="1" ht="13.5" customHeight="1">
      <c r="A41" s="2" t="s">
        <v>287</v>
      </c>
      <c r="B41" s="2" t="s">
        <v>422</v>
      </c>
      <c r="C41" s="89">
        <v>508</v>
      </c>
      <c r="D41" s="89">
        <v>316</v>
      </c>
      <c r="E41" s="89">
        <v>192</v>
      </c>
      <c r="F41" s="114">
        <f t="shared" si="1"/>
        <v>0.37795275590551181</v>
      </c>
      <c r="G41" s="139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64"/>
      <c r="CQ41" s="64"/>
      <c r="CR41" s="64"/>
      <c r="CS41" s="64"/>
      <c r="CT41" s="64"/>
      <c r="CU41" s="64"/>
      <c r="CV41" s="64"/>
      <c r="CW41" s="64"/>
      <c r="CX41" s="64"/>
      <c r="CY41" s="64"/>
      <c r="CZ41" s="64"/>
      <c r="DA41" s="64"/>
      <c r="DB41" s="64"/>
      <c r="DC41" s="64"/>
      <c r="DD41" s="64"/>
      <c r="DE41" s="64"/>
      <c r="DF41" s="64"/>
      <c r="DG41" s="64"/>
      <c r="DH41" s="64"/>
      <c r="DI41" s="64"/>
      <c r="DJ41" s="64"/>
      <c r="DK41" s="64"/>
      <c r="DL41" s="64"/>
      <c r="DM41" s="64"/>
      <c r="DN41" s="64"/>
      <c r="DO41" s="64"/>
      <c r="DP41" s="64"/>
      <c r="DQ41" s="64"/>
      <c r="DR41" s="64"/>
      <c r="DS41" s="64"/>
      <c r="DT41" s="64"/>
      <c r="DU41" s="64"/>
      <c r="DV41" s="64"/>
      <c r="DW41" s="64"/>
      <c r="DX41" s="64"/>
      <c r="DY41" s="64"/>
      <c r="DZ41" s="64"/>
      <c r="EA41" s="64"/>
      <c r="EB41" s="64"/>
      <c r="EC41" s="64"/>
      <c r="ED41" s="64"/>
      <c r="EE41" s="64"/>
      <c r="EF41" s="64"/>
      <c r="EG41" s="64"/>
      <c r="EH41" s="64"/>
      <c r="EI41" s="64"/>
      <c r="EJ41" s="64"/>
      <c r="EK41" s="64"/>
      <c r="EL41" s="64"/>
      <c r="EM41" s="64"/>
      <c r="EN41" s="64"/>
      <c r="EO41" s="64"/>
      <c r="EP41" s="64"/>
      <c r="EQ41" s="64"/>
      <c r="ER41" s="64"/>
      <c r="ES41" s="64"/>
      <c r="ET41" s="64"/>
      <c r="EU41" s="64"/>
      <c r="EV41" s="64"/>
      <c r="EW41" s="64"/>
      <c r="EX41" s="64"/>
      <c r="EY41" s="64"/>
      <c r="EZ41" s="64"/>
      <c r="FA41" s="64"/>
      <c r="FB41" s="64"/>
      <c r="FC41" s="64"/>
      <c r="FD41" s="64"/>
      <c r="FE41" s="64"/>
      <c r="FF41" s="64"/>
      <c r="FG41" s="64"/>
      <c r="FH41" s="64"/>
      <c r="FI41" s="64"/>
      <c r="FJ41" s="64"/>
      <c r="FK41" s="64"/>
      <c r="FL41" s="64"/>
      <c r="FM41" s="64"/>
      <c r="FN41" s="64"/>
      <c r="FO41" s="64"/>
      <c r="FP41" s="64"/>
      <c r="FQ41" s="64"/>
      <c r="FR41" s="64"/>
      <c r="FS41" s="64"/>
      <c r="FT41" s="64"/>
      <c r="FU41" s="64"/>
      <c r="FV41" s="64"/>
      <c r="FW41" s="64"/>
      <c r="FX41" s="64"/>
      <c r="FY41" s="64"/>
      <c r="FZ41" s="64"/>
      <c r="GA41" s="64"/>
      <c r="GB41" s="64"/>
      <c r="GC41" s="64"/>
      <c r="GD41" s="64"/>
      <c r="GE41" s="64"/>
      <c r="GF41" s="64"/>
      <c r="GG41" s="64"/>
      <c r="GH41" s="64"/>
      <c r="GI41" s="64"/>
      <c r="GJ41" s="64"/>
      <c r="GK41" s="64"/>
      <c r="GL41" s="64"/>
      <c r="GM41" s="64"/>
      <c r="GN41" s="64"/>
      <c r="GO41" s="64"/>
      <c r="GP41" s="64"/>
      <c r="GQ41" s="64"/>
      <c r="GR41" s="64"/>
      <c r="GS41" s="64"/>
      <c r="GT41" s="64"/>
      <c r="GU41" s="64"/>
      <c r="GV41" s="64"/>
      <c r="GW41" s="64"/>
      <c r="GX41" s="64"/>
      <c r="GY41" s="64"/>
      <c r="GZ41" s="64"/>
      <c r="HA41" s="64"/>
      <c r="HB41" s="64"/>
      <c r="HC41" s="64"/>
      <c r="HD41" s="64"/>
      <c r="HE41" s="64"/>
      <c r="HF41" s="64"/>
      <c r="HG41" s="64"/>
      <c r="HH41" s="64"/>
      <c r="HI41" s="64"/>
      <c r="HJ41" s="64"/>
      <c r="HK41" s="64"/>
      <c r="HL41" s="64"/>
      <c r="HM41" s="64"/>
      <c r="HN41" s="64"/>
      <c r="HO41" s="64"/>
      <c r="HP41" s="64"/>
      <c r="HQ41" s="64"/>
      <c r="HR41" s="64"/>
      <c r="HS41" s="64"/>
      <c r="HT41" s="64"/>
      <c r="HU41" s="64"/>
      <c r="HV41" s="64"/>
      <c r="HW41" s="64"/>
      <c r="HX41" s="64"/>
      <c r="HY41" s="64"/>
      <c r="HZ41" s="64"/>
      <c r="IA41" s="64"/>
      <c r="IB41" s="64"/>
      <c r="IC41" s="64"/>
      <c r="ID41" s="64"/>
      <c r="IE41" s="64"/>
      <c r="IF41" s="64"/>
      <c r="IG41" s="64"/>
      <c r="IH41" s="64"/>
      <c r="II41" s="64"/>
      <c r="IJ41" s="64"/>
      <c r="IK41" s="64"/>
      <c r="IL41" s="64"/>
      <c r="IM41" s="64"/>
      <c r="IN41" s="64"/>
      <c r="IO41" s="64"/>
      <c r="IP41" s="64"/>
      <c r="IQ41" s="64"/>
      <c r="IR41" s="64"/>
      <c r="IS41" s="64"/>
      <c r="IT41" s="64"/>
      <c r="IU41" s="64"/>
      <c r="IV41" s="64"/>
      <c r="IW41" s="64"/>
    </row>
    <row r="42" spans="1:257" ht="13.5" customHeight="1">
      <c r="A42" s="158" t="s">
        <v>170</v>
      </c>
      <c r="B42" s="158" t="s">
        <v>423</v>
      </c>
      <c r="C42" s="90">
        <v>508</v>
      </c>
      <c r="D42" s="90">
        <v>316</v>
      </c>
      <c r="E42" s="90">
        <v>192</v>
      </c>
      <c r="F42" s="115">
        <f t="shared" si="1"/>
        <v>0.37795275590551181</v>
      </c>
      <c r="G42" s="69"/>
    </row>
    <row r="43" spans="1:257" s="15" customFormat="1" ht="13.5" customHeight="1">
      <c r="A43" s="2" t="s">
        <v>171</v>
      </c>
      <c r="B43" s="2" t="s">
        <v>424</v>
      </c>
      <c r="C43" s="89">
        <v>740</v>
      </c>
      <c r="D43" s="89">
        <v>429</v>
      </c>
      <c r="E43" s="89">
        <v>311</v>
      </c>
      <c r="F43" s="114">
        <f t="shared" si="1"/>
        <v>0.42027027027027025</v>
      </c>
      <c r="G43" s="139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  <c r="BO43" s="64"/>
      <c r="BP43" s="64"/>
      <c r="BQ43" s="64"/>
      <c r="BR43" s="64"/>
      <c r="BS43" s="64"/>
      <c r="BT43" s="64"/>
      <c r="BU43" s="64"/>
      <c r="BV43" s="64"/>
      <c r="BW43" s="64"/>
      <c r="BX43" s="64"/>
      <c r="BY43" s="64"/>
      <c r="BZ43" s="64"/>
      <c r="CA43" s="64"/>
      <c r="CB43" s="64"/>
      <c r="CC43" s="64"/>
      <c r="CD43" s="64"/>
      <c r="CE43" s="64"/>
      <c r="CF43" s="64"/>
      <c r="CG43" s="64"/>
      <c r="CH43" s="64"/>
      <c r="CI43" s="64"/>
      <c r="CJ43" s="64"/>
      <c r="CK43" s="64"/>
      <c r="CL43" s="64"/>
      <c r="CM43" s="64"/>
      <c r="CN43" s="64"/>
      <c r="CO43" s="64"/>
      <c r="CP43" s="64"/>
      <c r="CQ43" s="64"/>
      <c r="CR43" s="64"/>
      <c r="CS43" s="64"/>
      <c r="CT43" s="64"/>
      <c r="CU43" s="64"/>
      <c r="CV43" s="64"/>
      <c r="CW43" s="64"/>
      <c r="CX43" s="64"/>
      <c r="CY43" s="64"/>
      <c r="CZ43" s="64"/>
      <c r="DA43" s="64"/>
      <c r="DB43" s="64"/>
      <c r="DC43" s="64"/>
      <c r="DD43" s="64"/>
      <c r="DE43" s="64"/>
      <c r="DF43" s="64"/>
      <c r="DG43" s="64"/>
      <c r="DH43" s="64"/>
      <c r="DI43" s="64"/>
      <c r="DJ43" s="64"/>
      <c r="DK43" s="64"/>
      <c r="DL43" s="64"/>
      <c r="DM43" s="64"/>
      <c r="DN43" s="64"/>
      <c r="DO43" s="64"/>
      <c r="DP43" s="64"/>
      <c r="DQ43" s="64"/>
      <c r="DR43" s="64"/>
      <c r="DS43" s="64"/>
      <c r="DT43" s="64"/>
      <c r="DU43" s="64"/>
      <c r="DV43" s="64"/>
      <c r="DW43" s="64"/>
      <c r="DX43" s="64"/>
      <c r="DY43" s="64"/>
      <c r="DZ43" s="64"/>
      <c r="EA43" s="64"/>
      <c r="EB43" s="64"/>
      <c r="EC43" s="64"/>
      <c r="ED43" s="64"/>
      <c r="EE43" s="64"/>
      <c r="EF43" s="64"/>
      <c r="EG43" s="64"/>
      <c r="EH43" s="64"/>
      <c r="EI43" s="64"/>
      <c r="EJ43" s="64"/>
      <c r="EK43" s="64"/>
      <c r="EL43" s="64"/>
      <c r="EM43" s="64"/>
      <c r="EN43" s="64"/>
      <c r="EO43" s="64"/>
      <c r="EP43" s="64"/>
      <c r="EQ43" s="64"/>
      <c r="ER43" s="64"/>
      <c r="ES43" s="64"/>
      <c r="ET43" s="64"/>
      <c r="EU43" s="64"/>
      <c r="EV43" s="64"/>
      <c r="EW43" s="64"/>
      <c r="EX43" s="64"/>
      <c r="EY43" s="64"/>
      <c r="EZ43" s="64"/>
      <c r="FA43" s="64"/>
      <c r="FB43" s="64"/>
      <c r="FC43" s="64"/>
      <c r="FD43" s="64"/>
      <c r="FE43" s="64"/>
      <c r="FF43" s="64"/>
      <c r="FG43" s="64"/>
      <c r="FH43" s="64"/>
      <c r="FI43" s="64"/>
      <c r="FJ43" s="64"/>
      <c r="FK43" s="64"/>
      <c r="FL43" s="64"/>
      <c r="FM43" s="64"/>
      <c r="FN43" s="64"/>
      <c r="FO43" s="64"/>
      <c r="FP43" s="64"/>
      <c r="FQ43" s="64"/>
      <c r="FR43" s="64"/>
      <c r="FS43" s="64"/>
      <c r="FT43" s="64"/>
      <c r="FU43" s="64"/>
      <c r="FV43" s="64"/>
      <c r="FW43" s="64"/>
      <c r="FX43" s="64"/>
      <c r="FY43" s="64"/>
      <c r="FZ43" s="64"/>
      <c r="GA43" s="64"/>
      <c r="GB43" s="64"/>
      <c r="GC43" s="64"/>
      <c r="GD43" s="64"/>
      <c r="GE43" s="64"/>
      <c r="GF43" s="64"/>
      <c r="GG43" s="64"/>
      <c r="GH43" s="64"/>
      <c r="GI43" s="64"/>
      <c r="GJ43" s="64"/>
      <c r="GK43" s="64"/>
      <c r="GL43" s="64"/>
      <c r="GM43" s="64"/>
      <c r="GN43" s="64"/>
      <c r="GO43" s="64"/>
      <c r="GP43" s="64"/>
      <c r="GQ43" s="64"/>
      <c r="GR43" s="64"/>
      <c r="GS43" s="64"/>
      <c r="GT43" s="64"/>
      <c r="GU43" s="64"/>
      <c r="GV43" s="64"/>
      <c r="GW43" s="64"/>
      <c r="GX43" s="64"/>
      <c r="GY43" s="64"/>
      <c r="GZ43" s="64"/>
      <c r="HA43" s="64"/>
      <c r="HB43" s="64"/>
      <c r="HC43" s="64"/>
      <c r="HD43" s="64"/>
      <c r="HE43" s="64"/>
      <c r="HF43" s="64"/>
      <c r="HG43" s="64"/>
      <c r="HH43" s="64"/>
      <c r="HI43" s="64"/>
      <c r="HJ43" s="64"/>
      <c r="HK43" s="64"/>
      <c r="HL43" s="64"/>
      <c r="HM43" s="64"/>
      <c r="HN43" s="64"/>
      <c r="HO43" s="64"/>
      <c r="HP43" s="64"/>
      <c r="HQ43" s="64"/>
      <c r="HR43" s="64"/>
      <c r="HS43" s="64"/>
      <c r="HT43" s="64"/>
      <c r="HU43" s="64"/>
      <c r="HV43" s="64"/>
      <c r="HW43" s="64"/>
      <c r="HX43" s="64"/>
      <c r="HY43" s="64"/>
      <c r="HZ43" s="64"/>
      <c r="IA43" s="64"/>
      <c r="IB43" s="64"/>
      <c r="IC43" s="64"/>
      <c r="ID43" s="64"/>
      <c r="IE43" s="64"/>
      <c r="IF43" s="64"/>
      <c r="IG43" s="64"/>
      <c r="IH43" s="64"/>
      <c r="II43" s="64"/>
      <c r="IJ43" s="64"/>
      <c r="IK43" s="64"/>
      <c r="IL43" s="64"/>
      <c r="IM43" s="64"/>
      <c r="IN43" s="64"/>
      <c r="IO43" s="64"/>
      <c r="IP43" s="64"/>
      <c r="IQ43" s="64"/>
      <c r="IR43" s="64"/>
      <c r="IS43" s="64"/>
      <c r="IT43" s="64"/>
      <c r="IU43" s="64"/>
      <c r="IV43" s="64"/>
      <c r="IW43" s="64"/>
    </row>
    <row r="44" spans="1:257" s="133" customFormat="1" ht="13.5" customHeight="1">
      <c r="A44" s="158" t="s">
        <v>172</v>
      </c>
      <c r="B44" s="158" t="s">
        <v>425</v>
      </c>
      <c r="C44" s="90">
        <v>481</v>
      </c>
      <c r="D44" s="90">
        <v>351</v>
      </c>
      <c r="E44" s="90">
        <v>130</v>
      </c>
      <c r="F44" s="115">
        <f t="shared" si="1"/>
        <v>0.27027027027027029</v>
      </c>
      <c r="G44" s="140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31"/>
      <c r="AH44" s="131"/>
      <c r="AI44" s="131"/>
      <c r="AJ44" s="131"/>
      <c r="AK44" s="131"/>
      <c r="AL44" s="131"/>
      <c r="AM44" s="131"/>
      <c r="AN44" s="131"/>
      <c r="AO44" s="131"/>
      <c r="AP44" s="131"/>
      <c r="AQ44" s="131"/>
      <c r="AR44" s="131"/>
      <c r="AS44" s="131"/>
      <c r="AT44" s="131"/>
      <c r="AU44" s="131"/>
      <c r="AV44" s="131"/>
      <c r="AW44" s="131"/>
      <c r="AX44" s="131"/>
      <c r="AY44" s="131"/>
      <c r="AZ44" s="131"/>
      <c r="BA44" s="131"/>
      <c r="BB44" s="131"/>
      <c r="BC44" s="131"/>
      <c r="BD44" s="131"/>
      <c r="BE44" s="131"/>
      <c r="BF44" s="131"/>
      <c r="BG44" s="131"/>
      <c r="BH44" s="131"/>
      <c r="BI44" s="131"/>
      <c r="BJ44" s="131"/>
      <c r="BK44" s="131"/>
      <c r="BL44" s="131"/>
      <c r="BM44" s="131"/>
      <c r="BN44" s="131"/>
      <c r="BO44" s="131"/>
      <c r="BP44" s="131"/>
      <c r="BQ44" s="131"/>
      <c r="BR44" s="131"/>
      <c r="BS44" s="131"/>
      <c r="BT44" s="131"/>
      <c r="BU44" s="131"/>
      <c r="BV44" s="131"/>
      <c r="BW44" s="131"/>
      <c r="BX44" s="131"/>
      <c r="BY44" s="131"/>
      <c r="BZ44" s="131"/>
      <c r="CA44" s="131"/>
      <c r="CB44" s="131"/>
      <c r="CC44" s="131"/>
      <c r="CD44" s="131"/>
      <c r="CE44" s="131"/>
      <c r="CF44" s="131"/>
      <c r="CG44" s="131"/>
      <c r="CH44" s="131"/>
      <c r="CI44" s="131"/>
      <c r="CJ44" s="131"/>
      <c r="CK44" s="131"/>
      <c r="CL44" s="131"/>
      <c r="CM44" s="131"/>
      <c r="CN44" s="131"/>
      <c r="CO44" s="131"/>
      <c r="CP44" s="131"/>
      <c r="CQ44" s="131"/>
      <c r="CR44" s="131"/>
      <c r="CS44" s="131"/>
      <c r="CT44" s="131"/>
      <c r="CU44" s="131"/>
      <c r="CV44" s="131"/>
      <c r="CW44" s="131"/>
      <c r="CX44" s="131"/>
      <c r="CY44" s="131"/>
      <c r="CZ44" s="131"/>
      <c r="DA44" s="131"/>
      <c r="DB44" s="131"/>
      <c r="DC44" s="131"/>
      <c r="DD44" s="131"/>
      <c r="DE44" s="131"/>
      <c r="DF44" s="131"/>
      <c r="DG44" s="131"/>
      <c r="DH44" s="131"/>
      <c r="DI44" s="131"/>
      <c r="DJ44" s="131"/>
      <c r="DK44" s="131"/>
      <c r="DL44" s="131"/>
      <c r="DM44" s="131"/>
      <c r="DN44" s="131"/>
      <c r="DO44" s="131"/>
      <c r="DP44" s="131"/>
      <c r="DQ44" s="131"/>
      <c r="DR44" s="131"/>
      <c r="DS44" s="131"/>
      <c r="DT44" s="131"/>
      <c r="DU44" s="131"/>
      <c r="DV44" s="131"/>
      <c r="DW44" s="131"/>
      <c r="DX44" s="131"/>
      <c r="DY44" s="131"/>
      <c r="DZ44" s="131"/>
      <c r="EA44" s="131"/>
      <c r="EB44" s="131"/>
      <c r="EC44" s="131"/>
      <c r="ED44" s="131"/>
      <c r="EE44" s="131"/>
      <c r="EF44" s="131"/>
      <c r="EG44" s="131"/>
      <c r="EH44" s="131"/>
      <c r="EI44" s="131"/>
      <c r="EJ44" s="131"/>
      <c r="EK44" s="131"/>
      <c r="EL44" s="131"/>
      <c r="EM44" s="131"/>
      <c r="EN44" s="131"/>
      <c r="EO44" s="131"/>
      <c r="EP44" s="131"/>
      <c r="EQ44" s="131"/>
      <c r="ER44" s="131"/>
      <c r="ES44" s="131"/>
      <c r="ET44" s="131"/>
      <c r="EU44" s="131"/>
      <c r="EV44" s="131"/>
      <c r="EW44" s="131"/>
      <c r="EX44" s="131"/>
      <c r="EY44" s="131"/>
      <c r="EZ44" s="131"/>
      <c r="FA44" s="131"/>
      <c r="FB44" s="131"/>
      <c r="FC44" s="131"/>
      <c r="FD44" s="131"/>
      <c r="FE44" s="131"/>
      <c r="FF44" s="131"/>
      <c r="FG44" s="131"/>
      <c r="FH44" s="131"/>
      <c r="FI44" s="131"/>
      <c r="FJ44" s="131"/>
      <c r="FK44" s="131"/>
      <c r="FL44" s="131"/>
      <c r="FM44" s="131"/>
      <c r="FN44" s="131"/>
      <c r="FO44" s="131"/>
      <c r="FP44" s="131"/>
      <c r="FQ44" s="131"/>
      <c r="FR44" s="131"/>
      <c r="FS44" s="131"/>
      <c r="FT44" s="131"/>
      <c r="FU44" s="131"/>
      <c r="FV44" s="131"/>
      <c r="FW44" s="131"/>
      <c r="FX44" s="131"/>
      <c r="FY44" s="131"/>
      <c r="FZ44" s="131"/>
      <c r="GA44" s="131"/>
      <c r="GB44" s="131"/>
      <c r="GC44" s="131"/>
      <c r="GD44" s="131"/>
      <c r="GE44" s="131"/>
      <c r="GF44" s="131"/>
      <c r="GG44" s="131"/>
      <c r="GH44" s="131"/>
      <c r="GI44" s="131"/>
      <c r="GJ44" s="131"/>
      <c r="GK44" s="131"/>
      <c r="GL44" s="131"/>
      <c r="GM44" s="131"/>
      <c r="GN44" s="131"/>
      <c r="GO44" s="131"/>
      <c r="GP44" s="131"/>
      <c r="GQ44" s="131"/>
      <c r="GR44" s="131"/>
      <c r="GS44" s="131"/>
      <c r="GT44" s="131"/>
      <c r="GU44" s="131"/>
      <c r="GV44" s="131"/>
      <c r="GW44" s="131"/>
      <c r="GX44" s="131"/>
      <c r="GY44" s="131"/>
      <c r="GZ44" s="131"/>
      <c r="HA44" s="131"/>
      <c r="HB44" s="131"/>
      <c r="HC44" s="131"/>
      <c r="HD44" s="131"/>
      <c r="HE44" s="131"/>
      <c r="HF44" s="131"/>
      <c r="HG44" s="131"/>
      <c r="HH44" s="131"/>
      <c r="HI44" s="131"/>
      <c r="HJ44" s="131"/>
      <c r="HK44" s="131"/>
      <c r="HL44" s="131"/>
      <c r="HM44" s="131"/>
      <c r="HN44" s="131"/>
      <c r="HO44" s="131"/>
      <c r="HP44" s="131"/>
      <c r="HQ44" s="131"/>
      <c r="HR44" s="131"/>
      <c r="HS44" s="131"/>
      <c r="HT44" s="131"/>
      <c r="HU44" s="131"/>
      <c r="HV44" s="131"/>
      <c r="HW44" s="131"/>
      <c r="HX44" s="131"/>
      <c r="HY44" s="131"/>
      <c r="HZ44" s="131"/>
      <c r="IA44" s="131"/>
      <c r="IB44" s="131"/>
      <c r="IC44" s="131"/>
      <c r="ID44" s="131"/>
      <c r="IE44" s="131"/>
      <c r="IF44" s="131"/>
      <c r="IG44" s="131"/>
      <c r="IH44" s="131"/>
      <c r="II44" s="131"/>
      <c r="IJ44" s="131"/>
      <c r="IK44" s="131"/>
      <c r="IL44" s="131"/>
      <c r="IM44" s="131"/>
      <c r="IN44" s="131"/>
      <c r="IO44" s="131"/>
      <c r="IP44" s="131"/>
      <c r="IQ44" s="131"/>
      <c r="IR44" s="131"/>
      <c r="IS44" s="131"/>
      <c r="IT44" s="131"/>
      <c r="IU44" s="131"/>
      <c r="IV44" s="131"/>
      <c r="IW44" s="131"/>
    </row>
    <row r="45" spans="1:257" ht="13.5" customHeight="1">
      <c r="A45" s="158" t="s">
        <v>173</v>
      </c>
      <c r="B45" s="158" t="s">
        <v>426</v>
      </c>
      <c r="C45" s="90">
        <v>209</v>
      </c>
      <c r="D45" s="90">
        <v>45</v>
      </c>
      <c r="E45" s="90">
        <v>164</v>
      </c>
      <c r="F45" s="115">
        <f t="shared" si="1"/>
        <v>0.78468899521531099</v>
      </c>
      <c r="G45" s="69"/>
    </row>
    <row r="46" spans="1:257" ht="13.5" customHeight="1">
      <c r="A46" s="158" t="s">
        <v>322</v>
      </c>
      <c r="B46" s="158" t="s">
        <v>427</v>
      </c>
      <c r="C46" s="90">
        <v>30</v>
      </c>
      <c r="D46" s="90">
        <v>23</v>
      </c>
      <c r="E46" s="90">
        <v>7</v>
      </c>
      <c r="F46" s="115">
        <f t="shared" si="1"/>
        <v>0.23333333333333334</v>
      </c>
      <c r="G46" s="69"/>
    </row>
    <row r="47" spans="1:257" ht="13.5" customHeight="1">
      <c r="A47" s="158" t="s">
        <v>323</v>
      </c>
      <c r="B47" s="158" t="s">
        <v>428</v>
      </c>
      <c r="C47" s="90">
        <v>20</v>
      </c>
      <c r="D47" s="90">
        <v>10</v>
      </c>
      <c r="E47" s="90">
        <v>10</v>
      </c>
      <c r="F47" s="115">
        <f t="shared" si="1"/>
        <v>0.5</v>
      </c>
      <c r="G47" s="69"/>
    </row>
    <row r="48" spans="1:257" s="15" customFormat="1" ht="13.5" customHeight="1">
      <c r="A48" s="2" t="s">
        <v>174</v>
      </c>
      <c r="B48" s="2" t="s">
        <v>429</v>
      </c>
      <c r="C48" s="89">
        <v>795</v>
      </c>
      <c r="D48" s="89">
        <v>371</v>
      </c>
      <c r="E48" s="89">
        <v>424</v>
      </c>
      <c r="F48" s="114">
        <f t="shared" si="1"/>
        <v>0.53333333333333333</v>
      </c>
      <c r="G48" s="139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64"/>
      <c r="BP48" s="64"/>
      <c r="BQ48" s="64"/>
      <c r="BR48" s="64"/>
      <c r="BS48" s="64"/>
      <c r="BT48" s="64"/>
      <c r="BU48" s="64"/>
      <c r="BV48" s="64"/>
      <c r="BW48" s="64"/>
      <c r="BX48" s="64"/>
      <c r="BY48" s="64"/>
      <c r="BZ48" s="64"/>
      <c r="CA48" s="64"/>
      <c r="CB48" s="64"/>
      <c r="CC48" s="64"/>
      <c r="CD48" s="64"/>
      <c r="CE48" s="64"/>
      <c r="CF48" s="64"/>
      <c r="CG48" s="64"/>
      <c r="CH48" s="64"/>
      <c r="CI48" s="64"/>
      <c r="CJ48" s="64"/>
      <c r="CK48" s="64"/>
      <c r="CL48" s="64"/>
      <c r="CM48" s="64"/>
      <c r="CN48" s="64"/>
      <c r="CO48" s="64"/>
      <c r="CP48" s="64"/>
      <c r="CQ48" s="64"/>
      <c r="CR48" s="64"/>
      <c r="CS48" s="64"/>
      <c r="CT48" s="64"/>
      <c r="CU48" s="64"/>
      <c r="CV48" s="64"/>
      <c r="CW48" s="64"/>
      <c r="CX48" s="64"/>
      <c r="CY48" s="64"/>
      <c r="CZ48" s="64"/>
      <c r="DA48" s="64"/>
      <c r="DB48" s="64"/>
      <c r="DC48" s="64"/>
      <c r="DD48" s="64"/>
      <c r="DE48" s="64"/>
      <c r="DF48" s="64"/>
      <c r="DG48" s="64"/>
      <c r="DH48" s="64"/>
      <c r="DI48" s="64"/>
      <c r="DJ48" s="64"/>
      <c r="DK48" s="64"/>
      <c r="DL48" s="64"/>
      <c r="DM48" s="64"/>
      <c r="DN48" s="64"/>
      <c r="DO48" s="64"/>
      <c r="DP48" s="64"/>
      <c r="DQ48" s="64"/>
      <c r="DR48" s="64"/>
      <c r="DS48" s="64"/>
      <c r="DT48" s="64"/>
      <c r="DU48" s="64"/>
      <c r="DV48" s="64"/>
      <c r="DW48" s="64"/>
      <c r="DX48" s="64"/>
      <c r="DY48" s="64"/>
      <c r="DZ48" s="64"/>
      <c r="EA48" s="64"/>
      <c r="EB48" s="64"/>
      <c r="EC48" s="64"/>
      <c r="ED48" s="64"/>
      <c r="EE48" s="64"/>
      <c r="EF48" s="64"/>
      <c r="EG48" s="64"/>
      <c r="EH48" s="64"/>
      <c r="EI48" s="64"/>
      <c r="EJ48" s="64"/>
      <c r="EK48" s="64"/>
      <c r="EL48" s="64"/>
      <c r="EM48" s="64"/>
      <c r="EN48" s="64"/>
      <c r="EO48" s="64"/>
      <c r="EP48" s="64"/>
      <c r="EQ48" s="64"/>
      <c r="ER48" s="64"/>
      <c r="ES48" s="64"/>
      <c r="ET48" s="64"/>
      <c r="EU48" s="64"/>
      <c r="EV48" s="64"/>
      <c r="EW48" s="64"/>
      <c r="EX48" s="64"/>
      <c r="EY48" s="64"/>
      <c r="EZ48" s="64"/>
      <c r="FA48" s="64"/>
      <c r="FB48" s="64"/>
      <c r="FC48" s="64"/>
      <c r="FD48" s="64"/>
      <c r="FE48" s="64"/>
      <c r="FF48" s="64"/>
      <c r="FG48" s="64"/>
      <c r="FH48" s="64"/>
      <c r="FI48" s="64"/>
      <c r="FJ48" s="64"/>
      <c r="FK48" s="64"/>
      <c r="FL48" s="64"/>
      <c r="FM48" s="64"/>
      <c r="FN48" s="64"/>
      <c r="FO48" s="64"/>
      <c r="FP48" s="64"/>
      <c r="FQ48" s="64"/>
      <c r="FR48" s="64"/>
      <c r="FS48" s="64"/>
      <c r="FT48" s="64"/>
      <c r="FU48" s="64"/>
      <c r="FV48" s="64"/>
      <c r="FW48" s="64"/>
      <c r="FX48" s="64"/>
      <c r="FY48" s="64"/>
      <c r="FZ48" s="64"/>
      <c r="GA48" s="64"/>
      <c r="GB48" s="64"/>
      <c r="GC48" s="64"/>
      <c r="GD48" s="64"/>
      <c r="GE48" s="64"/>
      <c r="GF48" s="64"/>
      <c r="GG48" s="64"/>
      <c r="GH48" s="64"/>
      <c r="GI48" s="64"/>
      <c r="GJ48" s="64"/>
      <c r="GK48" s="64"/>
      <c r="GL48" s="64"/>
      <c r="GM48" s="64"/>
      <c r="GN48" s="64"/>
      <c r="GO48" s="64"/>
      <c r="GP48" s="64"/>
      <c r="GQ48" s="64"/>
      <c r="GR48" s="64"/>
      <c r="GS48" s="64"/>
      <c r="GT48" s="64"/>
      <c r="GU48" s="64"/>
      <c r="GV48" s="64"/>
      <c r="GW48" s="64"/>
      <c r="GX48" s="64"/>
      <c r="GY48" s="64"/>
      <c r="GZ48" s="64"/>
      <c r="HA48" s="64"/>
      <c r="HB48" s="64"/>
      <c r="HC48" s="64"/>
      <c r="HD48" s="64"/>
      <c r="HE48" s="64"/>
      <c r="HF48" s="64"/>
      <c r="HG48" s="64"/>
      <c r="HH48" s="64"/>
      <c r="HI48" s="64"/>
      <c r="HJ48" s="64"/>
      <c r="HK48" s="64"/>
      <c r="HL48" s="64"/>
      <c r="HM48" s="64"/>
      <c r="HN48" s="64"/>
      <c r="HO48" s="64"/>
      <c r="HP48" s="64"/>
      <c r="HQ48" s="64"/>
      <c r="HR48" s="64"/>
      <c r="HS48" s="64"/>
      <c r="HT48" s="64"/>
      <c r="HU48" s="64"/>
      <c r="HV48" s="64"/>
      <c r="HW48" s="64"/>
      <c r="HX48" s="64"/>
      <c r="HY48" s="64"/>
      <c r="HZ48" s="64"/>
      <c r="IA48" s="64"/>
      <c r="IB48" s="64"/>
      <c r="IC48" s="64"/>
      <c r="ID48" s="64"/>
      <c r="IE48" s="64"/>
      <c r="IF48" s="64"/>
      <c r="IG48" s="64"/>
      <c r="IH48" s="64"/>
      <c r="II48" s="64"/>
      <c r="IJ48" s="64"/>
      <c r="IK48" s="64"/>
      <c r="IL48" s="64"/>
      <c r="IM48" s="64"/>
      <c r="IN48" s="64"/>
      <c r="IO48" s="64"/>
      <c r="IP48" s="64"/>
      <c r="IQ48" s="64"/>
      <c r="IR48" s="64"/>
      <c r="IS48" s="64"/>
      <c r="IT48" s="64"/>
      <c r="IU48" s="64"/>
      <c r="IV48" s="64"/>
      <c r="IW48" s="64"/>
    </row>
    <row r="49" spans="1:257" s="133" customFormat="1" ht="13.5" customHeight="1">
      <c r="A49" s="158" t="s">
        <v>175</v>
      </c>
      <c r="B49" s="158" t="s">
        <v>430</v>
      </c>
      <c r="C49" s="90">
        <v>795</v>
      </c>
      <c r="D49" s="90">
        <v>371</v>
      </c>
      <c r="E49" s="90">
        <v>424</v>
      </c>
      <c r="F49" s="115">
        <f t="shared" si="1"/>
        <v>0.53333333333333333</v>
      </c>
      <c r="G49" s="140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H49" s="131"/>
      <c r="AI49" s="131"/>
      <c r="AJ49" s="131"/>
      <c r="AK49" s="131"/>
      <c r="AL49" s="131"/>
      <c r="AM49" s="131"/>
      <c r="AN49" s="131"/>
      <c r="AO49" s="131"/>
      <c r="AP49" s="131"/>
      <c r="AQ49" s="131"/>
      <c r="AR49" s="131"/>
      <c r="AS49" s="131"/>
      <c r="AT49" s="131"/>
      <c r="AU49" s="131"/>
      <c r="AV49" s="131"/>
      <c r="AW49" s="131"/>
      <c r="AX49" s="131"/>
      <c r="AY49" s="131"/>
      <c r="AZ49" s="131"/>
      <c r="BA49" s="131"/>
      <c r="BB49" s="131"/>
      <c r="BC49" s="131"/>
      <c r="BD49" s="131"/>
      <c r="BE49" s="131"/>
      <c r="BF49" s="131"/>
      <c r="BG49" s="131"/>
      <c r="BH49" s="131"/>
      <c r="BI49" s="131"/>
      <c r="BJ49" s="131"/>
      <c r="BK49" s="131"/>
      <c r="BL49" s="131"/>
      <c r="BM49" s="131"/>
      <c r="BN49" s="131"/>
      <c r="BO49" s="131"/>
      <c r="BP49" s="131"/>
      <c r="BQ49" s="131"/>
      <c r="BR49" s="131"/>
      <c r="BS49" s="131"/>
      <c r="BT49" s="131"/>
      <c r="BU49" s="131"/>
      <c r="BV49" s="131"/>
      <c r="BW49" s="131"/>
      <c r="BX49" s="131"/>
      <c r="BY49" s="131"/>
      <c r="BZ49" s="131"/>
      <c r="CA49" s="131"/>
      <c r="CB49" s="131"/>
      <c r="CC49" s="131"/>
      <c r="CD49" s="131"/>
      <c r="CE49" s="131"/>
      <c r="CF49" s="131"/>
      <c r="CG49" s="131"/>
      <c r="CH49" s="131"/>
      <c r="CI49" s="131"/>
      <c r="CJ49" s="131"/>
      <c r="CK49" s="131"/>
      <c r="CL49" s="131"/>
      <c r="CM49" s="131"/>
      <c r="CN49" s="131"/>
      <c r="CO49" s="131"/>
      <c r="CP49" s="131"/>
      <c r="CQ49" s="131"/>
      <c r="CR49" s="131"/>
      <c r="CS49" s="131"/>
      <c r="CT49" s="131"/>
      <c r="CU49" s="131"/>
      <c r="CV49" s="131"/>
      <c r="CW49" s="131"/>
      <c r="CX49" s="131"/>
      <c r="CY49" s="131"/>
      <c r="CZ49" s="131"/>
      <c r="DA49" s="131"/>
      <c r="DB49" s="131"/>
      <c r="DC49" s="131"/>
      <c r="DD49" s="131"/>
      <c r="DE49" s="131"/>
      <c r="DF49" s="131"/>
      <c r="DG49" s="131"/>
      <c r="DH49" s="131"/>
      <c r="DI49" s="131"/>
      <c r="DJ49" s="131"/>
      <c r="DK49" s="131"/>
      <c r="DL49" s="131"/>
      <c r="DM49" s="131"/>
      <c r="DN49" s="131"/>
      <c r="DO49" s="131"/>
      <c r="DP49" s="131"/>
      <c r="DQ49" s="131"/>
      <c r="DR49" s="131"/>
      <c r="DS49" s="131"/>
      <c r="DT49" s="131"/>
      <c r="DU49" s="131"/>
      <c r="DV49" s="131"/>
      <c r="DW49" s="131"/>
      <c r="DX49" s="131"/>
      <c r="DY49" s="131"/>
      <c r="DZ49" s="131"/>
      <c r="EA49" s="131"/>
      <c r="EB49" s="131"/>
      <c r="EC49" s="131"/>
      <c r="ED49" s="131"/>
      <c r="EE49" s="131"/>
      <c r="EF49" s="131"/>
      <c r="EG49" s="131"/>
      <c r="EH49" s="131"/>
      <c r="EI49" s="131"/>
      <c r="EJ49" s="131"/>
      <c r="EK49" s="131"/>
      <c r="EL49" s="131"/>
      <c r="EM49" s="131"/>
      <c r="EN49" s="131"/>
      <c r="EO49" s="131"/>
      <c r="EP49" s="131"/>
      <c r="EQ49" s="131"/>
      <c r="ER49" s="131"/>
      <c r="ES49" s="131"/>
      <c r="ET49" s="131"/>
      <c r="EU49" s="131"/>
      <c r="EV49" s="131"/>
      <c r="EW49" s="131"/>
      <c r="EX49" s="131"/>
      <c r="EY49" s="131"/>
      <c r="EZ49" s="131"/>
      <c r="FA49" s="131"/>
      <c r="FB49" s="131"/>
      <c r="FC49" s="131"/>
      <c r="FD49" s="131"/>
      <c r="FE49" s="131"/>
      <c r="FF49" s="131"/>
      <c r="FG49" s="131"/>
      <c r="FH49" s="131"/>
      <c r="FI49" s="131"/>
      <c r="FJ49" s="131"/>
      <c r="FK49" s="131"/>
      <c r="FL49" s="131"/>
      <c r="FM49" s="131"/>
      <c r="FN49" s="131"/>
      <c r="FO49" s="131"/>
      <c r="FP49" s="131"/>
      <c r="FQ49" s="131"/>
      <c r="FR49" s="131"/>
      <c r="FS49" s="131"/>
      <c r="FT49" s="131"/>
      <c r="FU49" s="131"/>
      <c r="FV49" s="131"/>
      <c r="FW49" s="131"/>
      <c r="FX49" s="131"/>
      <c r="FY49" s="131"/>
      <c r="FZ49" s="131"/>
      <c r="GA49" s="131"/>
      <c r="GB49" s="131"/>
      <c r="GC49" s="131"/>
      <c r="GD49" s="131"/>
      <c r="GE49" s="131"/>
      <c r="GF49" s="131"/>
      <c r="GG49" s="131"/>
      <c r="GH49" s="131"/>
      <c r="GI49" s="131"/>
      <c r="GJ49" s="131"/>
      <c r="GK49" s="131"/>
      <c r="GL49" s="131"/>
      <c r="GM49" s="131"/>
      <c r="GN49" s="131"/>
      <c r="GO49" s="131"/>
      <c r="GP49" s="131"/>
      <c r="GQ49" s="131"/>
      <c r="GR49" s="131"/>
      <c r="GS49" s="131"/>
      <c r="GT49" s="131"/>
      <c r="GU49" s="131"/>
      <c r="GV49" s="131"/>
      <c r="GW49" s="131"/>
      <c r="GX49" s="131"/>
      <c r="GY49" s="131"/>
      <c r="GZ49" s="131"/>
      <c r="HA49" s="131"/>
      <c r="HB49" s="131"/>
      <c r="HC49" s="131"/>
      <c r="HD49" s="131"/>
      <c r="HE49" s="131"/>
      <c r="HF49" s="131"/>
      <c r="HG49" s="131"/>
      <c r="HH49" s="131"/>
      <c r="HI49" s="131"/>
      <c r="HJ49" s="131"/>
      <c r="HK49" s="131"/>
      <c r="HL49" s="131"/>
      <c r="HM49" s="131"/>
      <c r="HN49" s="131"/>
      <c r="HO49" s="131"/>
      <c r="HP49" s="131"/>
      <c r="HQ49" s="131"/>
      <c r="HR49" s="131"/>
      <c r="HS49" s="131"/>
      <c r="HT49" s="131"/>
      <c r="HU49" s="131"/>
      <c r="HV49" s="131"/>
      <c r="HW49" s="131"/>
      <c r="HX49" s="131"/>
      <c r="HY49" s="131"/>
      <c r="HZ49" s="131"/>
      <c r="IA49" s="131"/>
      <c r="IB49" s="131"/>
      <c r="IC49" s="131"/>
      <c r="ID49" s="131"/>
      <c r="IE49" s="131"/>
      <c r="IF49" s="131"/>
      <c r="IG49" s="131"/>
      <c r="IH49" s="131"/>
      <c r="II49" s="131"/>
      <c r="IJ49" s="131"/>
      <c r="IK49" s="131"/>
      <c r="IL49" s="131"/>
      <c r="IM49" s="131"/>
      <c r="IN49" s="131"/>
      <c r="IO49" s="131"/>
      <c r="IP49" s="131"/>
      <c r="IQ49" s="131"/>
      <c r="IR49" s="131"/>
      <c r="IS49" s="131"/>
      <c r="IT49" s="131"/>
      <c r="IU49" s="131"/>
      <c r="IV49" s="131"/>
      <c r="IW49" s="131"/>
    </row>
    <row r="50" spans="1:257" s="15" customFormat="1" ht="13.5" customHeight="1">
      <c r="A50" s="2" t="s">
        <v>194</v>
      </c>
      <c r="B50" s="2" t="s">
        <v>431</v>
      </c>
      <c r="C50" s="89">
        <v>2369</v>
      </c>
      <c r="D50" s="89">
        <v>650</v>
      </c>
      <c r="E50" s="89">
        <v>1719</v>
      </c>
      <c r="F50" s="114">
        <f t="shared" si="1"/>
        <v>0.72562262558041368</v>
      </c>
      <c r="G50" s="139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  <c r="BM50" s="64"/>
      <c r="BN50" s="64"/>
      <c r="BO50" s="64"/>
      <c r="BP50" s="64"/>
      <c r="BQ50" s="64"/>
      <c r="BR50" s="64"/>
      <c r="BS50" s="64"/>
      <c r="BT50" s="64"/>
      <c r="BU50" s="64"/>
      <c r="BV50" s="64"/>
      <c r="BW50" s="64"/>
      <c r="BX50" s="64"/>
      <c r="BY50" s="64"/>
      <c r="BZ50" s="64"/>
      <c r="CA50" s="64"/>
      <c r="CB50" s="64"/>
      <c r="CC50" s="64"/>
      <c r="CD50" s="64"/>
      <c r="CE50" s="64"/>
      <c r="CF50" s="64"/>
      <c r="CG50" s="64"/>
      <c r="CH50" s="64"/>
      <c r="CI50" s="64"/>
      <c r="CJ50" s="64"/>
      <c r="CK50" s="64"/>
      <c r="CL50" s="64"/>
      <c r="CM50" s="64"/>
      <c r="CN50" s="64"/>
      <c r="CO50" s="64"/>
      <c r="CP50" s="64"/>
      <c r="CQ50" s="64"/>
      <c r="CR50" s="64"/>
      <c r="CS50" s="64"/>
      <c r="CT50" s="64"/>
      <c r="CU50" s="64"/>
      <c r="CV50" s="64"/>
      <c r="CW50" s="64"/>
      <c r="CX50" s="64"/>
      <c r="CY50" s="64"/>
      <c r="CZ50" s="64"/>
      <c r="DA50" s="64"/>
      <c r="DB50" s="64"/>
      <c r="DC50" s="64"/>
      <c r="DD50" s="64"/>
      <c r="DE50" s="64"/>
      <c r="DF50" s="64"/>
      <c r="DG50" s="64"/>
      <c r="DH50" s="64"/>
      <c r="DI50" s="64"/>
      <c r="DJ50" s="64"/>
      <c r="DK50" s="64"/>
      <c r="DL50" s="64"/>
      <c r="DM50" s="64"/>
      <c r="DN50" s="64"/>
      <c r="DO50" s="64"/>
      <c r="DP50" s="64"/>
      <c r="DQ50" s="64"/>
      <c r="DR50" s="64"/>
      <c r="DS50" s="64"/>
      <c r="DT50" s="64"/>
      <c r="DU50" s="64"/>
      <c r="DV50" s="64"/>
      <c r="DW50" s="64"/>
      <c r="DX50" s="64"/>
      <c r="DY50" s="64"/>
      <c r="DZ50" s="64"/>
      <c r="EA50" s="64"/>
      <c r="EB50" s="64"/>
      <c r="EC50" s="64"/>
      <c r="ED50" s="64"/>
      <c r="EE50" s="64"/>
      <c r="EF50" s="64"/>
      <c r="EG50" s="64"/>
      <c r="EH50" s="64"/>
      <c r="EI50" s="64"/>
      <c r="EJ50" s="64"/>
      <c r="EK50" s="64"/>
      <c r="EL50" s="64"/>
      <c r="EM50" s="64"/>
      <c r="EN50" s="64"/>
      <c r="EO50" s="64"/>
      <c r="EP50" s="64"/>
      <c r="EQ50" s="64"/>
      <c r="ER50" s="64"/>
      <c r="ES50" s="64"/>
      <c r="ET50" s="64"/>
      <c r="EU50" s="64"/>
      <c r="EV50" s="64"/>
      <c r="EW50" s="64"/>
      <c r="EX50" s="64"/>
      <c r="EY50" s="64"/>
      <c r="EZ50" s="64"/>
      <c r="FA50" s="64"/>
      <c r="FB50" s="64"/>
      <c r="FC50" s="64"/>
      <c r="FD50" s="64"/>
      <c r="FE50" s="64"/>
      <c r="FF50" s="64"/>
      <c r="FG50" s="64"/>
      <c r="FH50" s="64"/>
      <c r="FI50" s="64"/>
      <c r="FJ50" s="64"/>
      <c r="FK50" s="64"/>
      <c r="FL50" s="64"/>
      <c r="FM50" s="64"/>
      <c r="FN50" s="64"/>
      <c r="FO50" s="64"/>
      <c r="FP50" s="64"/>
      <c r="FQ50" s="64"/>
      <c r="FR50" s="64"/>
      <c r="FS50" s="64"/>
      <c r="FT50" s="64"/>
      <c r="FU50" s="64"/>
      <c r="FV50" s="64"/>
      <c r="FW50" s="64"/>
      <c r="FX50" s="64"/>
      <c r="FY50" s="64"/>
      <c r="FZ50" s="64"/>
      <c r="GA50" s="64"/>
      <c r="GB50" s="64"/>
      <c r="GC50" s="64"/>
      <c r="GD50" s="64"/>
      <c r="GE50" s="64"/>
      <c r="GF50" s="64"/>
      <c r="GG50" s="64"/>
      <c r="GH50" s="64"/>
      <c r="GI50" s="64"/>
      <c r="GJ50" s="64"/>
      <c r="GK50" s="64"/>
      <c r="GL50" s="64"/>
      <c r="GM50" s="64"/>
      <c r="GN50" s="64"/>
      <c r="GO50" s="64"/>
      <c r="GP50" s="64"/>
      <c r="GQ50" s="64"/>
      <c r="GR50" s="64"/>
      <c r="GS50" s="64"/>
      <c r="GT50" s="64"/>
      <c r="GU50" s="64"/>
      <c r="GV50" s="64"/>
      <c r="GW50" s="64"/>
      <c r="GX50" s="64"/>
      <c r="GY50" s="64"/>
      <c r="GZ50" s="64"/>
      <c r="HA50" s="64"/>
      <c r="HB50" s="64"/>
      <c r="HC50" s="64"/>
      <c r="HD50" s="64"/>
      <c r="HE50" s="64"/>
      <c r="HF50" s="64"/>
      <c r="HG50" s="64"/>
      <c r="HH50" s="64"/>
      <c r="HI50" s="64"/>
      <c r="HJ50" s="64"/>
      <c r="HK50" s="64"/>
      <c r="HL50" s="64"/>
      <c r="HM50" s="64"/>
      <c r="HN50" s="64"/>
      <c r="HO50" s="64"/>
      <c r="HP50" s="64"/>
      <c r="HQ50" s="64"/>
      <c r="HR50" s="64"/>
      <c r="HS50" s="64"/>
      <c r="HT50" s="64"/>
      <c r="HU50" s="64"/>
      <c r="HV50" s="64"/>
      <c r="HW50" s="64"/>
      <c r="HX50" s="64"/>
      <c r="HY50" s="64"/>
      <c r="HZ50" s="64"/>
      <c r="IA50" s="64"/>
      <c r="IB50" s="64"/>
      <c r="IC50" s="64"/>
      <c r="ID50" s="64"/>
      <c r="IE50" s="64"/>
      <c r="IF50" s="64"/>
      <c r="IG50" s="64"/>
      <c r="IH50" s="64"/>
      <c r="II50" s="64"/>
      <c r="IJ50" s="64"/>
      <c r="IK50" s="64"/>
      <c r="IL50" s="64"/>
      <c r="IM50" s="64"/>
      <c r="IN50" s="64"/>
      <c r="IO50" s="64"/>
      <c r="IP50" s="64"/>
      <c r="IQ50" s="64"/>
      <c r="IR50" s="64"/>
      <c r="IS50" s="64"/>
      <c r="IT50" s="64"/>
      <c r="IU50" s="64"/>
      <c r="IV50" s="64"/>
      <c r="IW50" s="64"/>
    </row>
    <row r="51" spans="1:257" ht="13.5" customHeight="1">
      <c r="A51" s="158" t="s">
        <v>288</v>
      </c>
      <c r="B51" s="158" t="s">
        <v>432</v>
      </c>
      <c r="C51" s="90">
        <v>177</v>
      </c>
      <c r="D51" s="90">
        <v>65</v>
      </c>
      <c r="E51" s="90">
        <v>112</v>
      </c>
      <c r="F51" s="115">
        <f t="shared" si="1"/>
        <v>0.63276836158192096</v>
      </c>
      <c r="G51" s="69"/>
    </row>
    <row r="52" spans="1:257" ht="13.5" customHeight="1">
      <c r="A52" s="158" t="s">
        <v>195</v>
      </c>
      <c r="B52" s="158" t="s">
        <v>433</v>
      </c>
      <c r="C52" s="90">
        <v>1018</v>
      </c>
      <c r="D52" s="90">
        <v>352</v>
      </c>
      <c r="E52" s="90">
        <v>666</v>
      </c>
      <c r="F52" s="115">
        <f t="shared" si="1"/>
        <v>0.65422396856581533</v>
      </c>
      <c r="G52" s="69"/>
    </row>
    <row r="53" spans="1:257" ht="13.5" customHeight="1">
      <c r="A53" s="158" t="s">
        <v>196</v>
      </c>
      <c r="B53" s="158" t="s">
        <v>434</v>
      </c>
      <c r="C53" s="90">
        <v>291</v>
      </c>
      <c r="D53" s="90">
        <v>125</v>
      </c>
      <c r="E53" s="90">
        <v>166</v>
      </c>
      <c r="F53" s="115">
        <f t="shared" si="1"/>
        <v>0.57044673539518898</v>
      </c>
      <c r="G53" s="69"/>
    </row>
    <row r="54" spans="1:257" ht="13.5" customHeight="1">
      <c r="A54" s="158" t="s">
        <v>197</v>
      </c>
      <c r="B54" s="158" t="s">
        <v>435</v>
      </c>
      <c r="C54" s="90">
        <v>883</v>
      </c>
      <c r="D54" s="90">
        <v>108</v>
      </c>
      <c r="E54" s="90">
        <v>775</v>
      </c>
      <c r="F54" s="115">
        <f t="shared" si="1"/>
        <v>0.87768969422423559</v>
      </c>
      <c r="G54" s="69"/>
    </row>
    <row r="55" spans="1:257" s="15" customFormat="1" ht="13.5" customHeight="1">
      <c r="A55" s="2" t="s">
        <v>289</v>
      </c>
      <c r="B55" s="2" t="s">
        <v>436</v>
      </c>
      <c r="C55" s="89">
        <v>1921</v>
      </c>
      <c r="D55" s="89">
        <v>1482</v>
      </c>
      <c r="E55" s="89">
        <v>439</v>
      </c>
      <c r="F55" s="114">
        <f t="shared" si="1"/>
        <v>0.22852680895366997</v>
      </c>
      <c r="G55" s="139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  <c r="BA55" s="64"/>
      <c r="BB55" s="64"/>
      <c r="BC55" s="64"/>
      <c r="BD55" s="64"/>
      <c r="BE55" s="64"/>
      <c r="BF55" s="64"/>
      <c r="BG55" s="64"/>
      <c r="BH55" s="64"/>
      <c r="BI55" s="64"/>
      <c r="BJ55" s="64"/>
      <c r="BK55" s="64"/>
      <c r="BL55" s="64"/>
      <c r="BM55" s="64"/>
      <c r="BN55" s="64"/>
      <c r="BO55" s="64"/>
      <c r="BP55" s="64"/>
      <c r="BQ55" s="64"/>
      <c r="BR55" s="64"/>
      <c r="BS55" s="64"/>
      <c r="BT55" s="64"/>
      <c r="BU55" s="64"/>
      <c r="BV55" s="64"/>
      <c r="BW55" s="64"/>
      <c r="BX55" s="64"/>
      <c r="BY55" s="64"/>
      <c r="BZ55" s="64"/>
      <c r="CA55" s="64"/>
      <c r="CB55" s="64"/>
      <c r="CC55" s="64"/>
      <c r="CD55" s="64"/>
      <c r="CE55" s="64"/>
      <c r="CF55" s="64"/>
      <c r="CG55" s="64"/>
      <c r="CH55" s="64"/>
      <c r="CI55" s="64"/>
      <c r="CJ55" s="64"/>
      <c r="CK55" s="64"/>
      <c r="CL55" s="64"/>
      <c r="CM55" s="64"/>
      <c r="CN55" s="64"/>
      <c r="CO55" s="64"/>
      <c r="CP55" s="64"/>
      <c r="CQ55" s="64"/>
      <c r="CR55" s="64"/>
      <c r="CS55" s="64"/>
      <c r="CT55" s="64"/>
      <c r="CU55" s="64"/>
      <c r="CV55" s="64"/>
      <c r="CW55" s="64"/>
      <c r="CX55" s="64"/>
      <c r="CY55" s="64"/>
      <c r="CZ55" s="64"/>
      <c r="DA55" s="64"/>
      <c r="DB55" s="64"/>
      <c r="DC55" s="64"/>
      <c r="DD55" s="64"/>
      <c r="DE55" s="64"/>
      <c r="DF55" s="64"/>
      <c r="DG55" s="64"/>
      <c r="DH55" s="64"/>
      <c r="DI55" s="64"/>
      <c r="DJ55" s="64"/>
      <c r="DK55" s="64"/>
      <c r="DL55" s="64"/>
      <c r="DM55" s="64"/>
      <c r="DN55" s="64"/>
      <c r="DO55" s="64"/>
      <c r="DP55" s="64"/>
      <c r="DQ55" s="64"/>
      <c r="DR55" s="64"/>
      <c r="DS55" s="64"/>
      <c r="DT55" s="64"/>
      <c r="DU55" s="64"/>
      <c r="DV55" s="64"/>
      <c r="DW55" s="64"/>
      <c r="DX55" s="64"/>
      <c r="DY55" s="64"/>
      <c r="DZ55" s="64"/>
      <c r="EA55" s="64"/>
      <c r="EB55" s="64"/>
      <c r="EC55" s="64"/>
      <c r="ED55" s="64"/>
      <c r="EE55" s="64"/>
      <c r="EF55" s="64"/>
      <c r="EG55" s="64"/>
      <c r="EH55" s="64"/>
      <c r="EI55" s="64"/>
      <c r="EJ55" s="64"/>
      <c r="EK55" s="64"/>
      <c r="EL55" s="64"/>
      <c r="EM55" s="64"/>
      <c r="EN55" s="64"/>
      <c r="EO55" s="64"/>
      <c r="EP55" s="64"/>
      <c r="EQ55" s="64"/>
      <c r="ER55" s="64"/>
      <c r="ES55" s="64"/>
      <c r="ET55" s="64"/>
      <c r="EU55" s="64"/>
      <c r="EV55" s="64"/>
      <c r="EW55" s="64"/>
      <c r="EX55" s="64"/>
      <c r="EY55" s="64"/>
      <c r="EZ55" s="64"/>
      <c r="FA55" s="64"/>
      <c r="FB55" s="64"/>
      <c r="FC55" s="64"/>
      <c r="FD55" s="64"/>
      <c r="FE55" s="64"/>
      <c r="FF55" s="64"/>
      <c r="FG55" s="64"/>
      <c r="FH55" s="64"/>
      <c r="FI55" s="64"/>
      <c r="FJ55" s="64"/>
      <c r="FK55" s="64"/>
      <c r="FL55" s="64"/>
      <c r="FM55" s="64"/>
      <c r="FN55" s="64"/>
      <c r="FO55" s="64"/>
      <c r="FP55" s="64"/>
      <c r="FQ55" s="64"/>
      <c r="FR55" s="64"/>
      <c r="FS55" s="64"/>
      <c r="FT55" s="64"/>
      <c r="FU55" s="64"/>
      <c r="FV55" s="64"/>
      <c r="FW55" s="64"/>
      <c r="FX55" s="64"/>
      <c r="FY55" s="64"/>
      <c r="FZ55" s="64"/>
      <c r="GA55" s="64"/>
      <c r="GB55" s="64"/>
      <c r="GC55" s="64"/>
      <c r="GD55" s="64"/>
      <c r="GE55" s="64"/>
      <c r="GF55" s="64"/>
      <c r="GG55" s="64"/>
      <c r="GH55" s="64"/>
      <c r="GI55" s="64"/>
      <c r="GJ55" s="64"/>
      <c r="GK55" s="64"/>
      <c r="GL55" s="64"/>
      <c r="GM55" s="64"/>
      <c r="GN55" s="64"/>
      <c r="GO55" s="64"/>
      <c r="GP55" s="64"/>
      <c r="GQ55" s="64"/>
      <c r="GR55" s="64"/>
      <c r="GS55" s="64"/>
      <c r="GT55" s="64"/>
      <c r="GU55" s="64"/>
      <c r="GV55" s="64"/>
      <c r="GW55" s="64"/>
      <c r="GX55" s="64"/>
      <c r="GY55" s="64"/>
      <c r="GZ55" s="64"/>
      <c r="HA55" s="64"/>
      <c r="HB55" s="64"/>
      <c r="HC55" s="64"/>
      <c r="HD55" s="64"/>
      <c r="HE55" s="64"/>
      <c r="HF55" s="64"/>
      <c r="HG55" s="64"/>
      <c r="HH55" s="64"/>
      <c r="HI55" s="64"/>
      <c r="HJ55" s="64"/>
      <c r="HK55" s="64"/>
      <c r="HL55" s="64"/>
      <c r="HM55" s="64"/>
      <c r="HN55" s="64"/>
      <c r="HO55" s="64"/>
      <c r="HP55" s="64"/>
      <c r="HQ55" s="64"/>
      <c r="HR55" s="64"/>
      <c r="HS55" s="64"/>
      <c r="HT55" s="64"/>
      <c r="HU55" s="64"/>
      <c r="HV55" s="64"/>
      <c r="HW55" s="64"/>
      <c r="HX55" s="64"/>
      <c r="HY55" s="64"/>
      <c r="HZ55" s="64"/>
      <c r="IA55" s="64"/>
      <c r="IB55" s="64"/>
      <c r="IC55" s="64"/>
      <c r="ID55" s="64"/>
      <c r="IE55" s="64"/>
      <c r="IF55" s="64"/>
      <c r="IG55" s="64"/>
      <c r="IH55" s="64"/>
      <c r="II55" s="64"/>
      <c r="IJ55" s="64"/>
      <c r="IK55" s="64"/>
      <c r="IL55" s="64"/>
      <c r="IM55" s="64"/>
      <c r="IN55" s="64"/>
      <c r="IO55" s="64"/>
      <c r="IP55" s="64"/>
      <c r="IQ55" s="64"/>
      <c r="IR55" s="64"/>
      <c r="IS55" s="64"/>
      <c r="IT55" s="64"/>
      <c r="IU55" s="64"/>
      <c r="IV55" s="64"/>
      <c r="IW55" s="64"/>
    </row>
    <row r="56" spans="1:257" ht="13.5" customHeight="1">
      <c r="A56" s="158" t="s">
        <v>290</v>
      </c>
      <c r="B56" s="158" t="s">
        <v>437</v>
      </c>
      <c r="C56" s="90">
        <v>190</v>
      </c>
      <c r="D56" s="90">
        <v>127</v>
      </c>
      <c r="E56" s="90">
        <v>63</v>
      </c>
      <c r="F56" s="115">
        <f t="shared" si="1"/>
        <v>0.33157894736842103</v>
      </c>
      <c r="G56" s="69"/>
    </row>
    <row r="57" spans="1:257" s="133" customFormat="1" ht="13.5" customHeight="1">
      <c r="A57" s="158" t="s">
        <v>180</v>
      </c>
      <c r="B57" s="158" t="s">
        <v>438</v>
      </c>
      <c r="C57" s="90">
        <v>258</v>
      </c>
      <c r="D57" s="90">
        <v>218</v>
      </c>
      <c r="E57" s="90">
        <v>40</v>
      </c>
      <c r="F57" s="115">
        <f t="shared" si="1"/>
        <v>0.15503875968992248</v>
      </c>
      <c r="G57" s="140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1"/>
      <c r="X57" s="131"/>
      <c r="Y57" s="131"/>
      <c r="Z57" s="131"/>
      <c r="AA57" s="131"/>
      <c r="AB57" s="131"/>
      <c r="AC57" s="131"/>
      <c r="AD57" s="131"/>
      <c r="AE57" s="131"/>
      <c r="AF57" s="131"/>
      <c r="AG57" s="131"/>
      <c r="AH57" s="131"/>
      <c r="AI57" s="131"/>
      <c r="AJ57" s="131"/>
      <c r="AK57" s="131"/>
      <c r="AL57" s="131"/>
      <c r="AM57" s="131"/>
      <c r="AN57" s="131"/>
      <c r="AO57" s="131"/>
      <c r="AP57" s="131"/>
      <c r="AQ57" s="131"/>
      <c r="AR57" s="131"/>
      <c r="AS57" s="131"/>
      <c r="AT57" s="131"/>
      <c r="AU57" s="131"/>
      <c r="AV57" s="131"/>
      <c r="AW57" s="131"/>
      <c r="AX57" s="131"/>
      <c r="AY57" s="131"/>
      <c r="AZ57" s="131"/>
      <c r="BA57" s="131"/>
      <c r="BB57" s="131"/>
      <c r="BC57" s="131"/>
      <c r="BD57" s="131"/>
      <c r="BE57" s="131"/>
      <c r="BF57" s="131"/>
      <c r="BG57" s="131"/>
      <c r="BH57" s="131"/>
      <c r="BI57" s="131"/>
      <c r="BJ57" s="131"/>
      <c r="BK57" s="131"/>
      <c r="BL57" s="131"/>
      <c r="BM57" s="131"/>
      <c r="BN57" s="131"/>
      <c r="BO57" s="131"/>
      <c r="BP57" s="131"/>
      <c r="BQ57" s="131"/>
      <c r="BR57" s="131"/>
      <c r="BS57" s="131"/>
      <c r="BT57" s="131"/>
      <c r="BU57" s="131"/>
      <c r="BV57" s="131"/>
      <c r="BW57" s="131"/>
      <c r="BX57" s="131"/>
      <c r="BY57" s="131"/>
      <c r="BZ57" s="131"/>
      <c r="CA57" s="131"/>
      <c r="CB57" s="131"/>
      <c r="CC57" s="131"/>
      <c r="CD57" s="131"/>
      <c r="CE57" s="131"/>
      <c r="CF57" s="131"/>
      <c r="CG57" s="131"/>
      <c r="CH57" s="131"/>
      <c r="CI57" s="131"/>
      <c r="CJ57" s="131"/>
      <c r="CK57" s="131"/>
      <c r="CL57" s="131"/>
      <c r="CM57" s="131"/>
      <c r="CN57" s="131"/>
      <c r="CO57" s="131"/>
      <c r="CP57" s="131"/>
      <c r="CQ57" s="131"/>
      <c r="CR57" s="131"/>
      <c r="CS57" s="131"/>
      <c r="CT57" s="131"/>
      <c r="CU57" s="131"/>
      <c r="CV57" s="131"/>
      <c r="CW57" s="131"/>
      <c r="CX57" s="131"/>
      <c r="CY57" s="131"/>
      <c r="CZ57" s="131"/>
      <c r="DA57" s="131"/>
      <c r="DB57" s="131"/>
      <c r="DC57" s="131"/>
      <c r="DD57" s="131"/>
      <c r="DE57" s="131"/>
      <c r="DF57" s="131"/>
      <c r="DG57" s="131"/>
      <c r="DH57" s="131"/>
      <c r="DI57" s="131"/>
      <c r="DJ57" s="131"/>
      <c r="DK57" s="131"/>
      <c r="DL57" s="131"/>
      <c r="DM57" s="131"/>
      <c r="DN57" s="131"/>
      <c r="DO57" s="131"/>
      <c r="DP57" s="131"/>
      <c r="DQ57" s="131"/>
      <c r="DR57" s="131"/>
      <c r="DS57" s="131"/>
      <c r="DT57" s="131"/>
      <c r="DU57" s="131"/>
      <c r="DV57" s="131"/>
      <c r="DW57" s="131"/>
      <c r="DX57" s="131"/>
      <c r="DY57" s="131"/>
      <c r="DZ57" s="131"/>
      <c r="EA57" s="131"/>
      <c r="EB57" s="131"/>
      <c r="EC57" s="131"/>
      <c r="ED57" s="131"/>
      <c r="EE57" s="131"/>
      <c r="EF57" s="131"/>
      <c r="EG57" s="131"/>
      <c r="EH57" s="131"/>
      <c r="EI57" s="131"/>
      <c r="EJ57" s="131"/>
      <c r="EK57" s="131"/>
      <c r="EL57" s="131"/>
      <c r="EM57" s="131"/>
      <c r="EN57" s="131"/>
      <c r="EO57" s="131"/>
      <c r="EP57" s="131"/>
      <c r="EQ57" s="131"/>
      <c r="ER57" s="131"/>
      <c r="ES57" s="131"/>
      <c r="ET57" s="131"/>
      <c r="EU57" s="131"/>
      <c r="EV57" s="131"/>
      <c r="EW57" s="131"/>
      <c r="EX57" s="131"/>
      <c r="EY57" s="131"/>
      <c r="EZ57" s="131"/>
      <c r="FA57" s="131"/>
      <c r="FB57" s="131"/>
      <c r="FC57" s="131"/>
      <c r="FD57" s="131"/>
      <c r="FE57" s="131"/>
      <c r="FF57" s="131"/>
      <c r="FG57" s="131"/>
      <c r="FH57" s="131"/>
      <c r="FI57" s="131"/>
      <c r="FJ57" s="131"/>
      <c r="FK57" s="131"/>
      <c r="FL57" s="131"/>
      <c r="FM57" s="131"/>
      <c r="FN57" s="131"/>
      <c r="FO57" s="131"/>
      <c r="FP57" s="131"/>
      <c r="FQ57" s="131"/>
      <c r="FR57" s="131"/>
      <c r="FS57" s="131"/>
      <c r="FT57" s="131"/>
      <c r="FU57" s="131"/>
      <c r="FV57" s="131"/>
      <c r="FW57" s="131"/>
      <c r="FX57" s="131"/>
      <c r="FY57" s="131"/>
      <c r="FZ57" s="131"/>
      <c r="GA57" s="131"/>
      <c r="GB57" s="131"/>
      <c r="GC57" s="131"/>
      <c r="GD57" s="131"/>
      <c r="GE57" s="131"/>
      <c r="GF57" s="131"/>
      <c r="GG57" s="131"/>
      <c r="GH57" s="131"/>
      <c r="GI57" s="131"/>
      <c r="GJ57" s="131"/>
      <c r="GK57" s="131"/>
      <c r="GL57" s="131"/>
      <c r="GM57" s="131"/>
      <c r="GN57" s="131"/>
      <c r="GO57" s="131"/>
      <c r="GP57" s="131"/>
      <c r="GQ57" s="131"/>
      <c r="GR57" s="131"/>
      <c r="GS57" s="131"/>
      <c r="GT57" s="131"/>
      <c r="GU57" s="131"/>
      <c r="GV57" s="131"/>
      <c r="GW57" s="131"/>
      <c r="GX57" s="131"/>
      <c r="GY57" s="131"/>
      <c r="GZ57" s="131"/>
      <c r="HA57" s="131"/>
      <c r="HB57" s="131"/>
      <c r="HC57" s="131"/>
      <c r="HD57" s="131"/>
      <c r="HE57" s="131"/>
      <c r="HF57" s="131"/>
      <c r="HG57" s="131"/>
      <c r="HH57" s="131"/>
      <c r="HI57" s="131"/>
      <c r="HJ57" s="131"/>
      <c r="HK57" s="131"/>
      <c r="HL57" s="131"/>
      <c r="HM57" s="131"/>
      <c r="HN57" s="131"/>
      <c r="HO57" s="131"/>
      <c r="HP57" s="131"/>
      <c r="HQ57" s="131"/>
      <c r="HR57" s="131"/>
      <c r="HS57" s="131"/>
      <c r="HT57" s="131"/>
      <c r="HU57" s="131"/>
      <c r="HV57" s="131"/>
      <c r="HW57" s="131"/>
      <c r="HX57" s="131"/>
      <c r="HY57" s="131"/>
      <c r="HZ57" s="131"/>
      <c r="IA57" s="131"/>
      <c r="IB57" s="131"/>
      <c r="IC57" s="131"/>
      <c r="ID57" s="131"/>
      <c r="IE57" s="131"/>
      <c r="IF57" s="131"/>
      <c r="IG57" s="131"/>
      <c r="IH57" s="131"/>
      <c r="II57" s="131"/>
      <c r="IJ57" s="131"/>
      <c r="IK57" s="131"/>
      <c r="IL57" s="131"/>
      <c r="IM57" s="131"/>
      <c r="IN57" s="131"/>
      <c r="IO57" s="131"/>
      <c r="IP57" s="131"/>
      <c r="IQ57" s="131"/>
      <c r="IR57" s="131"/>
      <c r="IS57" s="131"/>
      <c r="IT57" s="131"/>
      <c r="IU57" s="131"/>
      <c r="IV57" s="131"/>
      <c r="IW57" s="131"/>
    </row>
    <row r="58" spans="1:257" ht="13.5" customHeight="1">
      <c r="A58" s="158" t="s">
        <v>181</v>
      </c>
      <c r="B58" s="158" t="s">
        <v>439</v>
      </c>
      <c r="C58" s="90">
        <v>291</v>
      </c>
      <c r="D58" s="90">
        <v>259</v>
      </c>
      <c r="E58" s="90">
        <v>32</v>
      </c>
      <c r="F58" s="115">
        <f t="shared" si="1"/>
        <v>0.10996563573883161</v>
      </c>
      <c r="G58" s="69"/>
    </row>
    <row r="59" spans="1:257" ht="13.5" customHeight="1">
      <c r="A59" s="158" t="s">
        <v>182</v>
      </c>
      <c r="B59" s="158" t="s">
        <v>229</v>
      </c>
      <c r="C59" s="90">
        <v>263</v>
      </c>
      <c r="D59" s="90">
        <v>222</v>
      </c>
      <c r="E59" s="90">
        <v>41</v>
      </c>
      <c r="F59" s="115">
        <f t="shared" si="1"/>
        <v>0.155893536121673</v>
      </c>
      <c r="G59" s="69"/>
    </row>
    <row r="60" spans="1:257" ht="13.5" customHeight="1">
      <c r="A60" s="158" t="s">
        <v>183</v>
      </c>
      <c r="B60" s="158" t="s">
        <v>440</v>
      </c>
      <c r="C60" s="90">
        <v>293</v>
      </c>
      <c r="D60" s="90">
        <v>225</v>
      </c>
      <c r="E60" s="90">
        <v>68</v>
      </c>
      <c r="F60" s="115">
        <f t="shared" si="1"/>
        <v>0.23208191126279865</v>
      </c>
      <c r="G60" s="69"/>
    </row>
    <row r="61" spans="1:257" ht="13.5" customHeight="1">
      <c r="A61" s="158" t="s">
        <v>184</v>
      </c>
      <c r="B61" s="158" t="s">
        <v>230</v>
      </c>
      <c r="C61" s="90">
        <v>325</v>
      </c>
      <c r="D61" s="90">
        <v>177</v>
      </c>
      <c r="E61" s="90">
        <v>148</v>
      </c>
      <c r="F61" s="115">
        <f t="shared" si="1"/>
        <v>0.45538461538461539</v>
      </c>
      <c r="G61" s="69"/>
    </row>
    <row r="62" spans="1:257" ht="13.5" customHeight="1">
      <c r="A62" s="158" t="s">
        <v>185</v>
      </c>
      <c r="B62" s="158" t="s">
        <v>441</v>
      </c>
      <c r="C62" s="90">
        <v>301</v>
      </c>
      <c r="D62" s="90">
        <v>254</v>
      </c>
      <c r="E62" s="90">
        <v>47</v>
      </c>
      <c r="F62" s="115">
        <f t="shared" si="1"/>
        <v>0.15614617940199335</v>
      </c>
      <c r="G62" s="69"/>
    </row>
    <row r="63" spans="1:257" s="15" customFormat="1" ht="13.5" customHeight="1">
      <c r="A63" s="2" t="s">
        <v>186</v>
      </c>
      <c r="B63" s="2" t="s">
        <v>442</v>
      </c>
      <c r="C63" s="89">
        <v>3515</v>
      </c>
      <c r="D63" s="89">
        <v>718</v>
      </c>
      <c r="E63" s="89">
        <v>2797</v>
      </c>
      <c r="F63" s="114">
        <f t="shared" si="1"/>
        <v>0.79573257467994307</v>
      </c>
      <c r="G63" s="139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O63" s="64"/>
      <c r="BP63" s="64"/>
      <c r="BQ63" s="64"/>
      <c r="BR63" s="64"/>
      <c r="BS63" s="64"/>
      <c r="BT63" s="64"/>
      <c r="BU63" s="64"/>
      <c r="BV63" s="64"/>
      <c r="BW63" s="64"/>
      <c r="BX63" s="64"/>
      <c r="BY63" s="64"/>
      <c r="BZ63" s="64"/>
      <c r="CA63" s="64"/>
      <c r="CB63" s="64"/>
      <c r="CC63" s="64"/>
      <c r="CD63" s="64"/>
      <c r="CE63" s="64"/>
      <c r="CF63" s="64"/>
      <c r="CG63" s="64"/>
      <c r="CH63" s="64"/>
      <c r="CI63" s="64"/>
      <c r="CJ63" s="64"/>
      <c r="CK63" s="64"/>
      <c r="CL63" s="64"/>
      <c r="CM63" s="64"/>
      <c r="CN63" s="64"/>
      <c r="CO63" s="64"/>
      <c r="CP63" s="64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64"/>
      <c r="DB63" s="64"/>
      <c r="DC63" s="64"/>
      <c r="DD63" s="64"/>
      <c r="DE63" s="64"/>
      <c r="DF63" s="64"/>
      <c r="DG63" s="64"/>
      <c r="DH63" s="64"/>
      <c r="DI63" s="64"/>
      <c r="DJ63" s="64"/>
      <c r="DK63" s="64"/>
      <c r="DL63" s="64"/>
      <c r="DM63" s="64"/>
      <c r="DN63" s="64"/>
      <c r="DO63" s="64"/>
      <c r="DP63" s="64"/>
      <c r="DQ63" s="64"/>
      <c r="DR63" s="64"/>
      <c r="DS63" s="64"/>
      <c r="DT63" s="64"/>
      <c r="DU63" s="64"/>
      <c r="DV63" s="64"/>
      <c r="DW63" s="64"/>
      <c r="DX63" s="64"/>
      <c r="DY63" s="64"/>
      <c r="DZ63" s="64"/>
      <c r="EA63" s="64"/>
      <c r="EB63" s="64"/>
      <c r="EC63" s="64"/>
      <c r="ED63" s="64"/>
      <c r="EE63" s="64"/>
      <c r="EF63" s="64"/>
      <c r="EG63" s="64"/>
      <c r="EH63" s="64"/>
      <c r="EI63" s="64"/>
      <c r="EJ63" s="64"/>
      <c r="EK63" s="64"/>
      <c r="EL63" s="64"/>
      <c r="EM63" s="64"/>
      <c r="EN63" s="64"/>
      <c r="EO63" s="64"/>
      <c r="EP63" s="64"/>
      <c r="EQ63" s="64"/>
      <c r="ER63" s="64"/>
      <c r="ES63" s="64"/>
      <c r="ET63" s="64"/>
      <c r="EU63" s="64"/>
      <c r="EV63" s="64"/>
      <c r="EW63" s="64"/>
      <c r="EX63" s="64"/>
      <c r="EY63" s="64"/>
      <c r="EZ63" s="64"/>
      <c r="FA63" s="64"/>
      <c r="FB63" s="64"/>
      <c r="FC63" s="64"/>
      <c r="FD63" s="64"/>
      <c r="FE63" s="64"/>
      <c r="FF63" s="64"/>
      <c r="FG63" s="64"/>
      <c r="FH63" s="64"/>
      <c r="FI63" s="64"/>
      <c r="FJ63" s="64"/>
      <c r="FK63" s="64"/>
      <c r="FL63" s="64"/>
      <c r="FM63" s="64"/>
      <c r="FN63" s="64"/>
      <c r="FO63" s="64"/>
      <c r="FP63" s="64"/>
      <c r="FQ63" s="64"/>
      <c r="FR63" s="64"/>
      <c r="FS63" s="64"/>
      <c r="FT63" s="64"/>
      <c r="FU63" s="64"/>
      <c r="FV63" s="64"/>
      <c r="FW63" s="64"/>
      <c r="FX63" s="64"/>
      <c r="FY63" s="64"/>
      <c r="FZ63" s="64"/>
      <c r="GA63" s="64"/>
      <c r="GB63" s="64"/>
      <c r="GC63" s="64"/>
      <c r="GD63" s="64"/>
      <c r="GE63" s="64"/>
      <c r="GF63" s="64"/>
      <c r="GG63" s="64"/>
      <c r="GH63" s="64"/>
      <c r="GI63" s="64"/>
      <c r="GJ63" s="64"/>
      <c r="GK63" s="64"/>
      <c r="GL63" s="64"/>
      <c r="GM63" s="64"/>
      <c r="GN63" s="64"/>
      <c r="GO63" s="64"/>
      <c r="GP63" s="64"/>
      <c r="GQ63" s="64"/>
      <c r="GR63" s="64"/>
      <c r="GS63" s="64"/>
      <c r="GT63" s="64"/>
      <c r="GU63" s="64"/>
      <c r="GV63" s="64"/>
      <c r="GW63" s="64"/>
      <c r="GX63" s="64"/>
      <c r="GY63" s="64"/>
      <c r="GZ63" s="64"/>
      <c r="HA63" s="64"/>
      <c r="HB63" s="64"/>
      <c r="HC63" s="64"/>
      <c r="HD63" s="64"/>
      <c r="HE63" s="64"/>
      <c r="HF63" s="64"/>
      <c r="HG63" s="64"/>
      <c r="HH63" s="64"/>
      <c r="HI63" s="64"/>
      <c r="HJ63" s="64"/>
      <c r="HK63" s="64"/>
      <c r="HL63" s="64"/>
      <c r="HM63" s="64"/>
      <c r="HN63" s="64"/>
      <c r="HO63" s="64"/>
      <c r="HP63" s="64"/>
      <c r="HQ63" s="64"/>
      <c r="HR63" s="64"/>
      <c r="HS63" s="64"/>
      <c r="HT63" s="64"/>
      <c r="HU63" s="64"/>
      <c r="HV63" s="64"/>
      <c r="HW63" s="64"/>
      <c r="HX63" s="64"/>
      <c r="HY63" s="64"/>
      <c r="HZ63" s="64"/>
      <c r="IA63" s="64"/>
      <c r="IB63" s="64"/>
      <c r="IC63" s="64"/>
      <c r="ID63" s="64"/>
      <c r="IE63" s="64"/>
      <c r="IF63" s="64"/>
      <c r="IG63" s="64"/>
      <c r="IH63" s="64"/>
      <c r="II63" s="64"/>
      <c r="IJ63" s="64"/>
      <c r="IK63" s="64"/>
      <c r="IL63" s="64"/>
      <c r="IM63" s="64"/>
      <c r="IN63" s="64"/>
      <c r="IO63" s="64"/>
      <c r="IP63" s="64"/>
      <c r="IQ63" s="64"/>
      <c r="IR63" s="64"/>
      <c r="IS63" s="64"/>
      <c r="IT63" s="64"/>
      <c r="IU63" s="64"/>
      <c r="IV63" s="64"/>
      <c r="IW63" s="64"/>
    </row>
    <row r="64" spans="1:257" ht="13.5" customHeight="1">
      <c r="A64" s="158" t="s">
        <v>187</v>
      </c>
      <c r="B64" s="158" t="s">
        <v>443</v>
      </c>
      <c r="C64" s="90">
        <v>1425</v>
      </c>
      <c r="D64" s="90">
        <v>131</v>
      </c>
      <c r="E64" s="90">
        <v>1294</v>
      </c>
      <c r="F64" s="115">
        <f t="shared" si="1"/>
        <v>0.90807017543859647</v>
      </c>
      <c r="G64" s="69"/>
    </row>
    <row r="65" spans="1:257" s="133" customFormat="1" ht="13.5" customHeight="1">
      <c r="A65" s="158" t="s">
        <v>188</v>
      </c>
      <c r="B65" s="158" t="s">
        <v>444</v>
      </c>
      <c r="C65" s="90">
        <v>2090</v>
      </c>
      <c r="D65" s="90">
        <v>587</v>
      </c>
      <c r="E65" s="90">
        <v>1503</v>
      </c>
      <c r="F65" s="115">
        <f t="shared" si="1"/>
        <v>0.7191387559808613</v>
      </c>
      <c r="G65" s="140"/>
      <c r="H65" s="131"/>
      <c r="I65" s="131"/>
      <c r="J65" s="131"/>
      <c r="K65" s="131"/>
      <c r="L65" s="131"/>
      <c r="M65" s="131"/>
      <c r="N65" s="131"/>
      <c r="O65" s="131"/>
      <c r="P65" s="131"/>
      <c r="Q65" s="131"/>
      <c r="R65" s="131"/>
      <c r="S65" s="131"/>
      <c r="T65" s="131"/>
      <c r="U65" s="131"/>
      <c r="V65" s="131"/>
      <c r="W65" s="131"/>
      <c r="X65" s="131"/>
      <c r="Y65" s="131"/>
      <c r="Z65" s="131"/>
      <c r="AA65" s="131"/>
      <c r="AB65" s="131"/>
      <c r="AC65" s="131"/>
      <c r="AD65" s="131"/>
      <c r="AE65" s="131"/>
      <c r="AF65" s="131"/>
      <c r="AG65" s="131"/>
      <c r="AH65" s="131"/>
      <c r="AI65" s="131"/>
      <c r="AJ65" s="131"/>
      <c r="AK65" s="131"/>
      <c r="AL65" s="131"/>
      <c r="AM65" s="131"/>
      <c r="AN65" s="131"/>
      <c r="AO65" s="131"/>
      <c r="AP65" s="131"/>
      <c r="AQ65" s="131"/>
      <c r="AR65" s="131"/>
      <c r="AS65" s="131"/>
      <c r="AT65" s="131"/>
      <c r="AU65" s="131"/>
      <c r="AV65" s="131"/>
      <c r="AW65" s="131"/>
      <c r="AX65" s="131"/>
      <c r="AY65" s="131"/>
      <c r="AZ65" s="131"/>
      <c r="BA65" s="131"/>
      <c r="BB65" s="131"/>
      <c r="BC65" s="131"/>
      <c r="BD65" s="131"/>
      <c r="BE65" s="131"/>
      <c r="BF65" s="131"/>
      <c r="BG65" s="131"/>
      <c r="BH65" s="131"/>
      <c r="BI65" s="131"/>
      <c r="BJ65" s="131"/>
      <c r="BK65" s="131"/>
      <c r="BL65" s="131"/>
      <c r="BM65" s="131"/>
      <c r="BN65" s="131"/>
      <c r="BO65" s="131"/>
      <c r="BP65" s="131"/>
      <c r="BQ65" s="131"/>
      <c r="BR65" s="131"/>
      <c r="BS65" s="131"/>
      <c r="BT65" s="131"/>
      <c r="BU65" s="131"/>
      <c r="BV65" s="131"/>
      <c r="BW65" s="131"/>
      <c r="BX65" s="131"/>
      <c r="BY65" s="131"/>
      <c r="BZ65" s="131"/>
      <c r="CA65" s="131"/>
      <c r="CB65" s="131"/>
      <c r="CC65" s="131"/>
      <c r="CD65" s="131"/>
      <c r="CE65" s="131"/>
      <c r="CF65" s="131"/>
      <c r="CG65" s="131"/>
      <c r="CH65" s="131"/>
      <c r="CI65" s="131"/>
      <c r="CJ65" s="131"/>
      <c r="CK65" s="131"/>
      <c r="CL65" s="131"/>
      <c r="CM65" s="131"/>
      <c r="CN65" s="131"/>
      <c r="CO65" s="131"/>
      <c r="CP65" s="131"/>
      <c r="CQ65" s="131"/>
      <c r="CR65" s="131"/>
      <c r="CS65" s="131"/>
      <c r="CT65" s="131"/>
      <c r="CU65" s="131"/>
      <c r="CV65" s="131"/>
      <c r="CW65" s="131"/>
      <c r="CX65" s="131"/>
      <c r="CY65" s="131"/>
      <c r="CZ65" s="131"/>
      <c r="DA65" s="131"/>
      <c r="DB65" s="131"/>
      <c r="DC65" s="131"/>
      <c r="DD65" s="131"/>
      <c r="DE65" s="131"/>
      <c r="DF65" s="131"/>
      <c r="DG65" s="131"/>
      <c r="DH65" s="131"/>
      <c r="DI65" s="131"/>
      <c r="DJ65" s="131"/>
      <c r="DK65" s="131"/>
      <c r="DL65" s="131"/>
      <c r="DM65" s="131"/>
      <c r="DN65" s="131"/>
      <c r="DO65" s="131"/>
      <c r="DP65" s="131"/>
      <c r="DQ65" s="131"/>
      <c r="DR65" s="131"/>
      <c r="DS65" s="131"/>
      <c r="DT65" s="131"/>
      <c r="DU65" s="131"/>
      <c r="DV65" s="131"/>
      <c r="DW65" s="131"/>
      <c r="DX65" s="131"/>
      <c r="DY65" s="131"/>
      <c r="DZ65" s="131"/>
      <c r="EA65" s="131"/>
      <c r="EB65" s="131"/>
      <c r="EC65" s="131"/>
      <c r="ED65" s="131"/>
      <c r="EE65" s="131"/>
      <c r="EF65" s="131"/>
      <c r="EG65" s="131"/>
      <c r="EH65" s="131"/>
      <c r="EI65" s="131"/>
      <c r="EJ65" s="131"/>
      <c r="EK65" s="131"/>
      <c r="EL65" s="131"/>
      <c r="EM65" s="131"/>
      <c r="EN65" s="131"/>
      <c r="EO65" s="131"/>
      <c r="EP65" s="131"/>
      <c r="EQ65" s="131"/>
      <c r="ER65" s="131"/>
      <c r="ES65" s="131"/>
      <c r="ET65" s="131"/>
      <c r="EU65" s="131"/>
      <c r="EV65" s="131"/>
      <c r="EW65" s="131"/>
      <c r="EX65" s="131"/>
      <c r="EY65" s="131"/>
      <c r="EZ65" s="131"/>
      <c r="FA65" s="131"/>
      <c r="FB65" s="131"/>
      <c r="FC65" s="131"/>
      <c r="FD65" s="131"/>
      <c r="FE65" s="131"/>
      <c r="FF65" s="131"/>
      <c r="FG65" s="131"/>
      <c r="FH65" s="131"/>
      <c r="FI65" s="131"/>
      <c r="FJ65" s="131"/>
      <c r="FK65" s="131"/>
      <c r="FL65" s="131"/>
      <c r="FM65" s="131"/>
      <c r="FN65" s="131"/>
      <c r="FO65" s="131"/>
      <c r="FP65" s="131"/>
      <c r="FQ65" s="131"/>
      <c r="FR65" s="131"/>
      <c r="FS65" s="131"/>
      <c r="FT65" s="131"/>
      <c r="FU65" s="131"/>
      <c r="FV65" s="131"/>
      <c r="FW65" s="131"/>
      <c r="FX65" s="131"/>
      <c r="FY65" s="131"/>
      <c r="FZ65" s="131"/>
      <c r="GA65" s="131"/>
      <c r="GB65" s="131"/>
      <c r="GC65" s="131"/>
      <c r="GD65" s="131"/>
      <c r="GE65" s="131"/>
      <c r="GF65" s="131"/>
      <c r="GG65" s="131"/>
      <c r="GH65" s="131"/>
      <c r="GI65" s="131"/>
      <c r="GJ65" s="131"/>
      <c r="GK65" s="131"/>
      <c r="GL65" s="131"/>
      <c r="GM65" s="131"/>
      <c r="GN65" s="131"/>
      <c r="GO65" s="131"/>
      <c r="GP65" s="131"/>
      <c r="GQ65" s="131"/>
      <c r="GR65" s="131"/>
      <c r="GS65" s="131"/>
      <c r="GT65" s="131"/>
      <c r="GU65" s="131"/>
      <c r="GV65" s="131"/>
      <c r="GW65" s="131"/>
      <c r="GX65" s="131"/>
      <c r="GY65" s="131"/>
      <c r="GZ65" s="131"/>
      <c r="HA65" s="131"/>
      <c r="HB65" s="131"/>
      <c r="HC65" s="131"/>
      <c r="HD65" s="131"/>
      <c r="HE65" s="131"/>
      <c r="HF65" s="131"/>
      <c r="HG65" s="131"/>
      <c r="HH65" s="131"/>
      <c r="HI65" s="131"/>
      <c r="HJ65" s="131"/>
      <c r="HK65" s="131"/>
      <c r="HL65" s="131"/>
      <c r="HM65" s="131"/>
      <c r="HN65" s="131"/>
      <c r="HO65" s="131"/>
      <c r="HP65" s="131"/>
      <c r="HQ65" s="131"/>
      <c r="HR65" s="131"/>
      <c r="HS65" s="131"/>
      <c r="HT65" s="131"/>
      <c r="HU65" s="131"/>
      <c r="HV65" s="131"/>
      <c r="HW65" s="131"/>
      <c r="HX65" s="131"/>
      <c r="HY65" s="131"/>
      <c r="HZ65" s="131"/>
      <c r="IA65" s="131"/>
      <c r="IB65" s="131"/>
      <c r="IC65" s="131"/>
      <c r="ID65" s="131"/>
      <c r="IE65" s="131"/>
      <c r="IF65" s="131"/>
      <c r="IG65" s="131"/>
      <c r="IH65" s="131"/>
      <c r="II65" s="131"/>
      <c r="IJ65" s="131"/>
      <c r="IK65" s="131"/>
      <c r="IL65" s="131"/>
      <c r="IM65" s="131"/>
      <c r="IN65" s="131"/>
      <c r="IO65" s="131"/>
      <c r="IP65" s="131"/>
      <c r="IQ65" s="131"/>
      <c r="IR65" s="131"/>
      <c r="IS65" s="131"/>
      <c r="IT65" s="131"/>
      <c r="IU65" s="131"/>
      <c r="IV65" s="131"/>
      <c r="IW65" s="131"/>
    </row>
    <row r="66" spans="1:257" s="15" customFormat="1" ht="13.5" customHeight="1">
      <c r="A66" s="2" t="s">
        <v>189</v>
      </c>
      <c r="B66" s="2" t="s">
        <v>445</v>
      </c>
      <c r="C66" s="89">
        <v>661</v>
      </c>
      <c r="D66" s="89">
        <v>314</v>
      </c>
      <c r="E66" s="89">
        <v>347</v>
      </c>
      <c r="F66" s="114">
        <f t="shared" si="1"/>
        <v>0.5249621785173979</v>
      </c>
      <c r="G66" s="139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64"/>
      <c r="BQ66" s="64"/>
      <c r="BR66" s="64"/>
      <c r="BS66" s="64"/>
      <c r="BT66" s="64"/>
      <c r="BU66" s="64"/>
      <c r="BV66" s="64"/>
      <c r="BW66" s="64"/>
      <c r="BX66" s="64"/>
      <c r="BY66" s="64"/>
      <c r="BZ66" s="64"/>
      <c r="CA66" s="64"/>
      <c r="CB66" s="64"/>
      <c r="CC66" s="64"/>
      <c r="CD66" s="64"/>
      <c r="CE66" s="64"/>
      <c r="CF66" s="64"/>
      <c r="CG66" s="64"/>
      <c r="CH66" s="64"/>
      <c r="CI66" s="64"/>
      <c r="CJ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  <c r="DE66" s="64"/>
      <c r="DF66" s="64"/>
      <c r="DG66" s="64"/>
      <c r="DH66" s="64"/>
      <c r="DI66" s="64"/>
      <c r="DJ66" s="64"/>
      <c r="DK66" s="64"/>
      <c r="DL66" s="64"/>
      <c r="DM66" s="64"/>
      <c r="DN66" s="64"/>
      <c r="DO66" s="64"/>
      <c r="DP66" s="64"/>
      <c r="DQ66" s="64"/>
      <c r="DR66" s="64"/>
      <c r="DS66" s="64"/>
      <c r="DT66" s="64"/>
      <c r="DU66" s="64"/>
      <c r="DV66" s="64"/>
      <c r="DW66" s="64"/>
      <c r="DX66" s="64"/>
      <c r="DY66" s="64"/>
      <c r="DZ66" s="64"/>
      <c r="EA66" s="64"/>
      <c r="EB66" s="64"/>
      <c r="EC66" s="64"/>
      <c r="ED66" s="64"/>
      <c r="EE66" s="64"/>
      <c r="EF66" s="64"/>
      <c r="EG66" s="64"/>
      <c r="EH66" s="64"/>
      <c r="EI66" s="64"/>
      <c r="EJ66" s="64"/>
      <c r="EK66" s="64"/>
      <c r="EL66" s="64"/>
      <c r="EM66" s="64"/>
      <c r="EN66" s="64"/>
      <c r="EO66" s="64"/>
      <c r="EP66" s="64"/>
      <c r="EQ66" s="64"/>
      <c r="ER66" s="64"/>
      <c r="ES66" s="64"/>
      <c r="ET66" s="64"/>
      <c r="EU66" s="64"/>
      <c r="EV66" s="64"/>
      <c r="EW66" s="64"/>
      <c r="EX66" s="64"/>
      <c r="EY66" s="64"/>
      <c r="EZ66" s="64"/>
      <c r="FA66" s="64"/>
      <c r="FB66" s="64"/>
      <c r="FC66" s="64"/>
      <c r="FD66" s="64"/>
      <c r="FE66" s="64"/>
      <c r="FF66" s="64"/>
      <c r="FG66" s="64"/>
      <c r="FH66" s="64"/>
      <c r="FI66" s="64"/>
      <c r="FJ66" s="64"/>
      <c r="FK66" s="64"/>
      <c r="FL66" s="64"/>
      <c r="FM66" s="64"/>
      <c r="FN66" s="64"/>
      <c r="FO66" s="64"/>
      <c r="FP66" s="64"/>
      <c r="FQ66" s="64"/>
      <c r="FR66" s="64"/>
      <c r="FS66" s="64"/>
      <c r="FT66" s="64"/>
      <c r="FU66" s="64"/>
      <c r="FV66" s="64"/>
      <c r="FW66" s="64"/>
      <c r="FX66" s="64"/>
      <c r="FY66" s="64"/>
      <c r="FZ66" s="64"/>
      <c r="GA66" s="64"/>
      <c r="GB66" s="64"/>
      <c r="GC66" s="64"/>
      <c r="GD66" s="64"/>
      <c r="GE66" s="64"/>
      <c r="GF66" s="64"/>
      <c r="GG66" s="64"/>
      <c r="GH66" s="64"/>
      <c r="GI66" s="64"/>
      <c r="GJ66" s="64"/>
      <c r="GK66" s="64"/>
      <c r="GL66" s="64"/>
      <c r="GM66" s="64"/>
      <c r="GN66" s="64"/>
      <c r="GO66" s="64"/>
      <c r="GP66" s="64"/>
      <c r="GQ66" s="64"/>
      <c r="GR66" s="64"/>
      <c r="GS66" s="64"/>
      <c r="GT66" s="64"/>
      <c r="GU66" s="64"/>
      <c r="GV66" s="64"/>
      <c r="GW66" s="64"/>
      <c r="GX66" s="64"/>
      <c r="GY66" s="64"/>
      <c r="GZ66" s="64"/>
      <c r="HA66" s="64"/>
      <c r="HB66" s="64"/>
      <c r="HC66" s="64"/>
      <c r="HD66" s="64"/>
      <c r="HE66" s="64"/>
      <c r="HF66" s="64"/>
      <c r="HG66" s="64"/>
      <c r="HH66" s="64"/>
      <c r="HI66" s="64"/>
      <c r="HJ66" s="64"/>
      <c r="HK66" s="64"/>
      <c r="HL66" s="64"/>
      <c r="HM66" s="64"/>
      <c r="HN66" s="64"/>
      <c r="HO66" s="64"/>
      <c r="HP66" s="64"/>
      <c r="HQ66" s="64"/>
      <c r="HR66" s="64"/>
      <c r="HS66" s="64"/>
      <c r="HT66" s="64"/>
      <c r="HU66" s="64"/>
      <c r="HV66" s="64"/>
      <c r="HW66" s="64"/>
      <c r="HX66" s="64"/>
      <c r="HY66" s="64"/>
      <c r="HZ66" s="64"/>
      <c r="IA66" s="64"/>
      <c r="IB66" s="64"/>
      <c r="IC66" s="64"/>
      <c r="ID66" s="64"/>
      <c r="IE66" s="64"/>
      <c r="IF66" s="64"/>
      <c r="IG66" s="64"/>
      <c r="IH66" s="64"/>
      <c r="II66" s="64"/>
      <c r="IJ66" s="64"/>
      <c r="IK66" s="64"/>
      <c r="IL66" s="64"/>
      <c r="IM66" s="64"/>
      <c r="IN66" s="64"/>
      <c r="IO66" s="64"/>
      <c r="IP66" s="64"/>
      <c r="IQ66" s="64"/>
      <c r="IR66" s="64"/>
      <c r="IS66" s="64"/>
      <c r="IT66" s="64"/>
      <c r="IU66" s="64"/>
      <c r="IV66" s="64"/>
      <c r="IW66" s="64"/>
    </row>
    <row r="67" spans="1:257" ht="13.5" customHeight="1">
      <c r="A67" s="158" t="s">
        <v>190</v>
      </c>
      <c r="B67" s="158" t="s">
        <v>446</v>
      </c>
      <c r="C67" s="90">
        <v>661</v>
      </c>
      <c r="D67" s="90">
        <v>314</v>
      </c>
      <c r="E67" s="90">
        <v>347</v>
      </c>
      <c r="F67" s="115">
        <f t="shared" si="1"/>
        <v>0.5249621785173979</v>
      </c>
      <c r="G67" s="69"/>
    </row>
    <row r="68" spans="1:257" s="15" customFormat="1" ht="13.5" customHeight="1">
      <c r="A68" s="2" t="s">
        <v>191</v>
      </c>
      <c r="B68" s="2" t="s">
        <v>447</v>
      </c>
      <c r="C68" s="89">
        <v>1515</v>
      </c>
      <c r="D68" s="89">
        <v>254</v>
      </c>
      <c r="E68" s="89">
        <v>1261</v>
      </c>
      <c r="F68" s="114">
        <f t="shared" si="1"/>
        <v>0.83234323432343238</v>
      </c>
      <c r="G68" s="139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64"/>
      <c r="BQ68" s="64"/>
      <c r="BR68" s="64"/>
      <c r="BS68" s="64"/>
      <c r="BT68" s="64"/>
      <c r="BU68" s="64"/>
      <c r="BV68" s="64"/>
      <c r="BW68" s="64"/>
      <c r="BX68" s="64"/>
      <c r="BY68" s="64"/>
      <c r="BZ68" s="64"/>
      <c r="CA68" s="64"/>
      <c r="CB68" s="64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64"/>
      <c r="CN68" s="64"/>
      <c r="CO68" s="64"/>
      <c r="CP68" s="64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64"/>
      <c r="DB68" s="64"/>
      <c r="DC68" s="64"/>
      <c r="DD68" s="64"/>
      <c r="DE68" s="64"/>
      <c r="DF68" s="64"/>
      <c r="DG68" s="64"/>
      <c r="DH68" s="64"/>
      <c r="DI68" s="64"/>
      <c r="DJ68" s="64"/>
      <c r="DK68" s="64"/>
      <c r="DL68" s="64"/>
      <c r="DM68" s="64"/>
      <c r="DN68" s="64"/>
      <c r="DO68" s="64"/>
      <c r="DP68" s="64"/>
      <c r="DQ68" s="64"/>
      <c r="DR68" s="64"/>
      <c r="DS68" s="64"/>
      <c r="DT68" s="64"/>
      <c r="DU68" s="64"/>
      <c r="DV68" s="64"/>
      <c r="DW68" s="64"/>
      <c r="DX68" s="64"/>
      <c r="DY68" s="64"/>
      <c r="DZ68" s="64"/>
      <c r="EA68" s="64"/>
      <c r="EB68" s="64"/>
      <c r="EC68" s="64"/>
      <c r="ED68" s="64"/>
      <c r="EE68" s="64"/>
      <c r="EF68" s="64"/>
      <c r="EG68" s="64"/>
      <c r="EH68" s="64"/>
      <c r="EI68" s="64"/>
      <c r="EJ68" s="64"/>
      <c r="EK68" s="64"/>
      <c r="EL68" s="64"/>
      <c r="EM68" s="64"/>
      <c r="EN68" s="64"/>
      <c r="EO68" s="64"/>
      <c r="EP68" s="64"/>
      <c r="EQ68" s="64"/>
      <c r="ER68" s="64"/>
      <c r="ES68" s="64"/>
      <c r="ET68" s="64"/>
      <c r="EU68" s="64"/>
      <c r="EV68" s="64"/>
      <c r="EW68" s="64"/>
      <c r="EX68" s="64"/>
      <c r="EY68" s="64"/>
      <c r="EZ68" s="64"/>
      <c r="FA68" s="64"/>
      <c r="FB68" s="64"/>
      <c r="FC68" s="64"/>
      <c r="FD68" s="64"/>
      <c r="FE68" s="64"/>
      <c r="FF68" s="64"/>
      <c r="FG68" s="64"/>
      <c r="FH68" s="64"/>
      <c r="FI68" s="64"/>
      <c r="FJ68" s="64"/>
      <c r="FK68" s="64"/>
      <c r="FL68" s="64"/>
      <c r="FM68" s="64"/>
      <c r="FN68" s="64"/>
      <c r="FO68" s="64"/>
      <c r="FP68" s="64"/>
      <c r="FQ68" s="64"/>
      <c r="FR68" s="64"/>
      <c r="FS68" s="64"/>
      <c r="FT68" s="64"/>
      <c r="FU68" s="64"/>
      <c r="FV68" s="64"/>
      <c r="FW68" s="64"/>
      <c r="FX68" s="64"/>
      <c r="FY68" s="64"/>
      <c r="FZ68" s="64"/>
      <c r="GA68" s="64"/>
      <c r="GB68" s="64"/>
      <c r="GC68" s="64"/>
      <c r="GD68" s="64"/>
      <c r="GE68" s="64"/>
      <c r="GF68" s="64"/>
      <c r="GG68" s="64"/>
      <c r="GH68" s="64"/>
      <c r="GI68" s="64"/>
      <c r="GJ68" s="64"/>
      <c r="GK68" s="64"/>
      <c r="GL68" s="64"/>
      <c r="GM68" s="64"/>
      <c r="GN68" s="64"/>
      <c r="GO68" s="64"/>
      <c r="GP68" s="64"/>
      <c r="GQ68" s="64"/>
      <c r="GR68" s="64"/>
      <c r="GS68" s="64"/>
      <c r="GT68" s="64"/>
      <c r="GU68" s="64"/>
      <c r="GV68" s="64"/>
      <c r="GW68" s="64"/>
      <c r="GX68" s="64"/>
      <c r="GY68" s="64"/>
      <c r="GZ68" s="64"/>
      <c r="HA68" s="64"/>
      <c r="HB68" s="64"/>
      <c r="HC68" s="64"/>
      <c r="HD68" s="64"/>
      <c r="HE68" s="64"/>
      <c r="HF68" s="64"/>
      <c r="HG68" s="64"/>
      <c r="HH68" s="64"/>
      <c r="HI68" s="64"/>
      <c r="HJ68" s="64"/>
      <c r="HK68" s="64"/>
      <c r="HL68" s="64"/>
      <c r="HM68" s="64"/>
      <c r="HN68" s="64"/>
      <c r="HO68" s="64"/>
      <c r="HP68" s="64"/>
      <c r="HQ68" s="64"/>
      <c r="HR68" s="64"/>
      <c r="HS68" s="64"/>
      <c r="HT68" s="64"/>
      <c r="HU68" s="64"/>
      <c r="HV68" s="64"/>
      <c r="HW68" s="64"/>
      <c r="HX68" s="64"/>
      <c r="HY68" s="64"/>
      <c r="HZ68" s="64"/>
      <c r="IA68" s="64"/>
      <c r="IB68" s="64"/>
      <c r="IC68" s="64"/>
      <c r="ID68" s="64"/>
      <c r="IE68" s="64"/>
      <c r="IF68" s="64"/>
      <c r="IG68" s="64"/>
      <c r="IH68" s="64"/>
      <c r="II68" s="64"/>
      <c r="IJ68" s="64"/>
      <c r="IK68" s="64"/>
      <c r="IL68" s="64"/>
      <c r="IM68" s="64"/>
      <c r="IN68" s="64"/>
      <c r="IO68" s="64"/>
      <c r="IP68" s="64"/>
      <c r="IQ68" s="64"/>
      <c r="IR68" s="64"/>
      <c r="IS68" s="64"/>
      <c r="IT68" s="64"/>
      <c r="IU68" s="64"/>
      <c r="IV68" s="64"/>
      <c r="IW68" s="64"/>
    </row>
    <row r="69" spans="1:257" s="133" customFormat="1" ht="13.5" customHeight="1">
      <c r="A69" s="158" t="s">
        <v>192</v>
      </c>
      <c r="B69" s="158" t="s">
        <v>448</v>
      </c>
      <c r="C69" s="90">
        <v>1298</v>
      </c>
      <c r="D69" s="90">
        <v>197</v>
      </c>
      <c r="E69" s="90">
        <v>1101</v>
      </c>
      <c r="F69" s="115">
        <f t="shared" ref="F69:F90" si="2">E69/C69</f>
        <v>0.84822804314329736</v>
      </c>
      <c r="G69" s="140"/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  <c r="AA69" s="131"/>
      <c r="AB69" s="131"/>
      <c r="AC69" s="131"/>
      <c r="AD69" s="131"/>
      <c r="AE69" s="131"/>
      <c r="AF69" s="131"/>
      <c r="AG69" s="131"/>
      <c r="AH69" s="131"/>
      <c r="AI69" s="131"/>
      <c r="AJ69" s="131"/>
      <c r="AK69" s="131"/>
      <c r="AL69" s="131"/>
      <c r="AM69" s="131"/>
      <c r="AN69" s="131"/>
      <c r="AO69" s="131"/>
      <c r="AP69" s="131"/>
      <c r="AQ69" s="131"/>
      <c r="AR69" s="131"/>
      <c r="AS69" s="131"/>
      <c r="AT69" s="131"/>
      <c r="AU69" s="131"/>
      <c r="AV69" s="131"/>
      <c r="AW69" s="131"/>
      <c r="AX69" s="131"/>
      <c r="AY69" s="131"/>
      <c r="AZ69" s="131"/>
      <c r="BA69" s="131"/>
      <c r="BB69" s="131"/>
      <c r="BC69" s="131"/>
      <c r="BD69" s="131"/>
      <c r="BE69" s="131"/>
      <c r="BF69" s="131"/>
      <c r="BG69" s="131"/>
      <c r="BH69" s="131"/>
      <c r="BI69" s="131"/>
      <c r="BJ69" s="131"/>
      <c r="BK69" s="131"/>
      <c r="BL69" s="131"/>
      <c r="BM69" s="131"/>
      <c r="BN69" s="131"/>
      <c r="BO69" s="131"/>
      <c r="BP69" s="131"/>
      <c r="BQ69" s="131"/>
      <c r="BR69" s="131"/>
      <c r="BS69" s="131"/>
      <c r="BT69" s="131"/>
      <c r="BU69" s="131"/>
      <c r="BV69" s="131"/>
      <c r="BW69" s="131"/>
      <c r="BX69" s="131"/>
      <c r="BY69" s="131"/>
      <c r="BZ69" s="131"/>
      <c r="CA69" s="131"/>
      <c r="CB69" s="131"/>
      <c r="CC69" s="131"/>
      <c r="CD69" s="131"/>
      <c r="CE69" s="131"/>
      <c r="CF69" s="131"/>
      <c r="CG69" s="131"/>
      <c r="CH69" s="131"/>
      <c r="CI69" s="131"/>
      <c r="CJ69" s="131"/>
      <c r="CK69" s="131"/>
      <c r="CL69" s="131"/>
      <c r="CM69" s="131"/>
      <c r="CN69" s="131"/>
      <c r="CO69" s="131"/>
      <c r="CP69" s="131"/>
      <c r="CQ69" s="131"/>
      <c r="CR69" s="131"/>
      <c r="CS69" s="131"/>
      <c r="CT69" s="131"/>
      <c r="CU69" s="131"/>
      <c r="CV69" s="131"/>
      <c r="CW69" s="131"/>
      <c r="CX69" s="131"/>
      <c r="CY69" s="131"/>
      <c r="CZ69" s="131"/>
      <c r="DA69" s="131"/>
      <c r="DB69" s="131"/>
      <c r="DC69" s="131"/>
      <c r="DD69" s="131"/>
      <c r="DE69" s="131"/>
      <c r="DF69" s="131"/>
      <c r="DG69" s="131"/>
      <c r="DH69" s="131"/>
      <c r="DI69" s="131"/>
      <c r="DJ69" s="131"/>
      <c r="DK69" s="131"/>
      <c r="DL69" s="131"/>
      <c r="DM69" s="131"/>
      <c r="DN69" s="131"/>
      <c r="DO69" s="131"/>
      <c r="DP69" s="131"/>
      <c r="DQ69" s="131"/>
      <c r="DR69" s="131"/>
      <c r="DS69" s="131"/>
      <c r="DT69" s="131"/>
      <c r="DU69" s="131"/>
      <c r="DV69" s="131"/>
      <c r="DW69" s="131"/>
      <c r="DX69" s="131"/>
      <c r="DY69" s="131"/>
      <c r="DZ69" s="131"/>
      <c r="EA69" s="131"/>
      <c r="EB69" s="131"/>
      <c r="EC69" s="131"/>
      <c r="ED69" s="131"/>
      <c r="EE69" s="131"/>
      <c r="EF69" s="131"/>
      <c r="EG69" s="131"/>
      <c r="EH69" s="131"/>
      <c r="EI69" s="131"/>
      <c r="EJ69" s="131"/>
      <c r="EK69" s="131"/>
      <c r="EL69" s="131"/>
      <c r="EM69" s="131"/>
      <c r="EN69" s="131"/>
      <c r="EO69" s="131"/>
      <c r="EP69" s="131"/>
      <c r="EQ69" s="131"/>
      <c r="ER69" s="131"/>
      <c r="ES69" s="131"/>
      <c r="ET69" s="131"/>
      <c r="EU69" s="131"/>
      <c r="EV69" s="131"/>
      <c r="EW69" s="131"/>
      <c r="EX69" s="131"/>
      <c r="EY69" s="131"/>
      <c r="EZ69" s="131"/>
      <c r="FA69" s="131"/>
      <c r="FB69" s="131"/>
      <c r="FC69" s="131"/>
      <c r="FD69" s="131"/>
      <c r="FE69" s="131"/>
      <c r="FF69" s="131"/>
      <c r="FG69" s="131"/>
      <c r="FH69" s="131"/>
      <c r="FI69" s="131"/>
      <c r="FJ69" s="131"/>
      <c r="FK69" s="131"/>
      <c r="FL69" s="131"/>
      <c r="FM69" s="131"/>
      <c r="FN69" s="131"/>
      <c r="FO69" s="131"/>
      <c r="FP69" s="131"/>
      <c r="FQ69" s="131"/>
      <c r="FR69" s="131"/>
      <c r="FS69" s="131"/>
      <c r="FT69" s="131"/>
      <c r="FU69" s="131"/>
      <c r="FV69" s="131"/>
      <c r="FW69" s="131"/>
      <c r="FX69" s="131"/>
      <c r="FY69" s="131"/>
      <c r="FZ69" s="131"/>
      <c r="GA69" s="131"/>
      <c r="GB69" s="131"/>
      <c r="GC69" s="131"/>
      <c r="GD69" s="131"/>
      <c r="GE69" s="131"/>
      <c r="GF69" s="131"/>
      <c r="GG69" s="131"/>
      <c r="GH69" s="131"/>
      <c r="GI69" s="131"/>
      <c r="GJ69" s="131"/>
      <c r="GK69" s="131"/>
      <c r="GL69" s="131"/>
      <c r="GM69" s="131"/>
      <c r="GN69" s="131"/>
      <c r="GO69" s="131"/>
      <c r="GP69" s="131"/>
      <c r="GQ69" s="131"/>
      <c r="GR69" s="131"/>
      <c r="GS69" s="131"/>
      <c r="GT69" s="131"/>
      <c r="GU69" s="131"/>
      <c r="GV69" s="131"/>
      <c r="GW69" s="131"/>
      <c r="GX69" s="131"/>
      <c r="GY69" s="131"/>
      <c r="GZ69" s="131"/>
      <c r="HA69" s="131"/>
      <c r="HB69" s="131"/>
      <c r="HC69" s="131"/>
      <c r="HD69" s="131"/>
      <c r="HE69" s="131"/>
      <c r="HF69" s="131"/>
      <c r="HG69" s="131"/>
      <c r="HH69" s="131"/>
      <c r="HI69" s="131"/>
      <c r="HJ69" s="131"/>
      <c r="HK69" s="131"/>
      <c r="HL69" s="131"/>
      <c r="HM69" s="131"/>
      <c r="HN69" s="131"/>
      <c r="HO69" s="131"/>
      <c r="HP69" s="131"/>
      <c r="HQ69" s="131"/>
      <c r="HR69" s="131"/>
      <c r="HS69" s="131"/>
      <c r="HT69" s="131"/>
      <c r="HU69" s="131"/>
      <c r="HV69" s="131"/>
      <c r="HW69" s="131"/>
      <c r="HX69" s="131"/>
      <c r="HY69" s="131"/>
      <c r="HZ69" s="131"/>
      <c r="IA69" s="131"/>
      <c r="IB69" s="131"/>
      <c r="IC69" s="131"/>
      <c r="ID69" s="131"/>
      <c r="IE69" s="131"/>
      <c r="IF69" s="131"/>
      <c r="IG69" s="131"/>
      <c r="IH69" s="131"/>
      <c r="II69" s="131"/>
      <c r="IJ69" s="131"/>
      <c r="IK69" s="131"/>
      <c r="IL69" s="131"/>
      <c r="IM69" s="131"/>
      <c r="IN69" s="131"/>
      <c r="IO69" s="131"/>
      <c r="IP69" s="131"/>
      <c r="IQ69" s="131"/>
      <c r="IR69" s="131"/>
      <c r="IS69" s="131"/>
      <c r="IT69" s="131"/>
      <c r="IU69" s="131"/>
      <c r="IV69" s="131"/>
      <c r="IW69" s="131"/>
    </row>
    <row r="70" spans="1:257" ht="13.5" customHeight="1">
      <c r="A70" s="158" t="s">
        <v>193</v>
      </c>
      <c r="B70" s="158" t="s">
        <v>449</v>
      </c>
      <c r="C70" s="90">
        <v>217</v>
      </c>
      <c r="D70" s="90">
        <v>57</v>
      </c>
      <c r="E70" s="90">
        <v>160</v>
      </c>
      <c r="F70" s="115">
        <f t="shared" si="2"/>
        <v>0.73732718894009219</v>
      </c>
      <c r="G70" s="69"/>
    </row>
    <row r="71" spans="1:257" s="15" customFormat="1" ht="13.5" customHeight="1">
      <c r="A71" s="2" t="s">
        <v>291</v>
      </c>
      <c r="B71" s="2" t="s">
        <v>450</v>
      </c>
      <c r="C71" s="89">
        <v>1753</v>
      </c>
      <c r="D71" s="89">
        <v>426</v>
      </c>
      <c r="E71" s="89">
        <v>1327</v>
      </c>
      <c r="F71" s="114">
        <f t="shared" si="2"/>
        <v>0.7569880205362236</v>
      </c>
      <c r="G71" s="139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  <c r="AN71" s="64"/>
      <c r="AO71" s="64"/>
      <c r="AP71" s="64"/>
      <c r="AQ71" s="64"/>
      <c r="AR71" s="64"/>
      <c r="AS71" s="64"/>
      <c r="AT71" s="64"/>
      <c r="AU71" s="64"/>
      <c r="AV71" s="64"/>
      <c r="AW71" s="64"/>
      <c r="AX71" s="64"/>
      <c r="AY71" s="64"/>
      <c r="AZ71" s="64"/>
      <c r="BA71" s="64"/>
      <c r="BB71" s="64"/>
      <c r="BC71" s="64"/>
      <c r="BD71" s="64"/>
      <c r="BE71" s="64"/>
      <c r="BF71" s="64"/>
      <c r="BG71" s="64"/>
      <c r="BH71" s="64"/>
      <c r="BI71" s="64"/>
      <c r="BJ71" s="64"/>
      <c r="BK71" s="64"/>
      <c r="BL71" s="64"/>
      <c r="BM71" s="64"/>
      <c r="BN71" s="64"/>
      <c r="BO71" s="64"/>
      <c r="BP71" s="64"/>
      <c r="BQ71" s="64"/>
      <c r="BR71" s="64"/>
      <c r="BS71" s="64"/>
      <c r="BT71" s="64"/>
      <c r="BU71" s="64"/>
      <c r="BV71" s="64"/>
      <c r="BW71" s="64"/>
      <c r="BX71" s="64"/>
      <c r="BY71" s="64"/>
      <c r="BZ71" s="64"/>
      <c r="CA71" s="64"/>
      <c r="CB71" s="64"/>
      <c r="CC71" s="64"/>
      <c r="CD71" s="64"/>
      <c r="CE71" s="64"/>
      <c r="CF71" s="64"/>
      <c r="CG71" s="64"/>
      <c r="CH71" s="64"/>
      <c r="CI71" s="64"/>
      <c r="CJ71" s="64"/>
      <c r="CK71" s="64"/>
      <c r="CL71" s="64"/>
      <c r="CM71" s="64"/>
      <c r="CN71" s="64"/>
      <c r="CO71" s="64"/>
      <c r="CP71" s="64"/>
      <c r="CQ71" s="64"/>
      <c r="CR71" s="64"/>
      <c r="CS71" s="64"/>
      <c r="CT71" s="64"/>
      <c r="CU71" s="64"/>
      <c r="CV71" s="64"/>
      <c r="CW71" s="64"/>
      <c r="CX71" s="64"/>
      <c r="CY71" s="64"/>
      <c r="CZ71" s="64"/>
      <c r="DA71" s="64"/>
      <c r="DB71" s="64"/>
      <c r="DC71" s="64"/>
      <c r="DD71" s="64"/>
      <c r="DE71" s="64"/>
      <c r="DF71" s="64"/>
      <c r="DG71" s="64"/>
      <c r="DH71" s="64"/>
      <c r="DI71" s="64"/>
      <c r="DJ71" s="64"/>
      <c r="DK71" s="64"/>
      <c r="DL71" s="64"/>
      <c r="DM71" s="64"/>
      <c r="DN71" s="64"/>
      <c r="DO71" s="64"/>
      <c r="DP71" s="64"/>
      <c r="DQ71" s="64"/>
      <c r="DR71" s="64"/>
      <c r="DS71" s="64"/>
      <c r="DT71" s="64"/>
      <c r="DU71" s="64"/>
      <c r="DV71" s="64"/>
      <c r="DW71" s="64"/>
      <c r="DX71" s="64"/>
      <c r="DY71" s="64"/>
      <c r="DZ71" s="64"/>
      <c r="EA71" s="64"/>
      <c r="EB71" s="64"/>
      <c r="EC71" s="64"/>
      <c r="ED71" s="64"/>
      <c r="EE71" s="64"/>
      <c r="EF71" s="64"/>
      <c r="EG71" s="64"/>
      <c r="EH71" s="64"/>
      <c r="EI71" s="64"/>
      <c r="EJ71" s="64"/>
      <c r="EK71" s="64"/>
      <c r="EL71" s="64"/>
      <c r="EM71" s="64"/>
      <c r="EN71" s="64"/>
      <c r="EO71" s="64"/>
      <c r="EP71" s="64"/>
      <c r="EQ71" s="64"/>
      <c r="ER71" s="64"/>
      <c r="ES71" s="64"/>
      <c r="ET71" s="64"/>
      <c r="EU71" s="64"/>
      <c r="EV71" s="64"/>
      <c r="EW71" s="64"/>
      <c r="EX71" s="64"/>
      <c r="EY71" s="64"/>
      <c r="EZ71" s="64"/>
      <c r="FA71" s="64"/>
      <c r="FB71" s="64"/>
      <c r="FC71" s="64"/>
      <c r="FD71" s="64"/>
      <c r="FE71" s="64"/>
      <c r="FF71" s="64"/>
      <c r="FG71" s="64"/>
      <c r="FH71" s="64"/>
      <c r="FI71" s="64"/>
      <c r="FJ71" s="64"/>
      <c r="FK71" s="64"/>
      <c r="FL71" s="64"/>
      <c r="FM71" s="64"/>
      <c r="FN71" s="64"/>
      <c r="FO71" s="64"/>
      <c r="FP71" s="64"/>
      <c r="FQ71" s="64"/>
      <c r="FR71" s="64"/>
      <c r="FS71" s="64"/>
      <c r="FT71" s="64"/>
      <c r="FU71" s="64"/>
      <c r="FV71" s="64"/>
      <c r="FW71" s="64"/>
      <c r="FX71" s="64"/>
      <c r="FY71" s="64"/>
      <c r="FZ71" s="64"/>
      <c r="GA71" s="64"/>
      <c r="GB71" s="64"/>
      <c r="GC71" s="64"/>
      <c r="GD71" s="64"/>
      <c r="GE71" s="64"/>
      <c r="GF71" s="64"/>
      <c r="GG71" s="64"/>
      <c r="GH71" s="64"/>
      <c r="GI71" s="64"/>
      <c r="GJ71" s="64"/>
      <c r="GK71" s="64"/>
      <c r="GL71" s="64"/>
      <c r="GM71" s="64"/>
      <c r="GN71" s="64"/>
      <c r="GO71" s="64"/>
      <c r="GP71" s="64"/>
      <c r="GQ71" s="64"/>
      <c r="GR71" s="64"/>
      <c r="GS71" s="64"/>
      <c r="GT71" s="64"/>
      <c r="GU71" s="64"/>
      <c r="GV71" s="64"/>
      <c r="GW71" s="64"/>
      <c r="GX71" s="64"/>
      <c r="GY71" s="64"/>
      <c r="GZ71" s="64"/>
      <c r="HA71" s="64"/>
      <c r="HB71" s="64"/>
      <c r="HC71" s="64"/>
      <c r="HD71" s="64"/>
      <c r="HE71" s="64"/>
      <c r="HF71" s="64"/>
      <c r="HG71" s="64"/>
      <c r="HH71" s="64"/>
      <c r="HI71" s="64"/>
      <c r="HJ71" s="64"/>
      <c r="HK71" s="64"/>
      <c r="HL71" s="64"/>
      <c r="HM71" s="64"/>
      <c r="HN71" s="64"/>
      <c r="HO71" s="64"/>
      <c r="HP71" s="64"/>
      <c r="HQ71" s="64"/>
      <c r="HR71" s="64"/>
      <c r="HS71" s="64"/>
      <c r="HT71" s="64"/>
      <c r="HU71" s="64"/>
      <c r="HV71" s="64"/>
      <c r="HW71" s="64"/>
      <c r="HX71" s="64"/>
      <c r="HY71" s="64"/>
      <c r="HZ71" s="64"/>
      <c r="IA71" s="64"/>
      <c r="IB71" s="64"/>
      <c r="IC71" s="64"/>
      <c r="ID71" s="64"/>
      <c r="IE71" s="64"/>
      <c r="IF71" s="64"/>
      <c r="IG71" s="64"/>
      <c r="IH71" s="64"/>
      <c r="II71" s="64"/>
      <c r="IJ71" s="64"/>
      <c r="IK71" s="64"/>
      <c r="IL71" s="64"/>
      <c r="IM71" s="64"/>
      <c r="IN71" s="64"/>
      <c r="IO71" s="64"/>
      <c r="IP71" s="64"/>
      <c r="IQ71" s="64"/>
      <c r="IR71" s="64"/>
      <c r="IS71" s="64"/>
      <c r="IT71" s="64"/>
      <c r="IU71" s="64"/>
      <c r="IV71" s="64"/>
      <c r="IW71" s="64"/>
    </row>
    <row r="72" spans="1:257" ht="13.5" customHeight="1">
      <c r="A72" s="158" t="s">
        <v>176</v>
      </c>
      <c r="B72" s="158" t="s">
        <v>451</v>
      </c>
      <c r="C72" s="90">
        <v>672</v>
      </c>
      <c r="D72" s="90">
        <v>96</v>
      </c>
      <c r="E72" s="90">
        <v>576</v>
      </c>
      <c r="F72" s="115">
        <f t="shared" si="2"/>
        <v>0.8571428571428571</v>
      </c>
      <c r="G72" s="69"/>
    </row>
    <row r="73" spans="1:257" ht="13.5" customHeight="1">
      <c r="A73" s="158" t="s">
        <v>177</v>
      </c>
      <c r="B73" s="158" t="s">
        <v>452</v>
      </c>
      <c r="C73" s="90">
        <v>481</v>
      </c>
      <c r="D73" s="90">
        <v>248</v>
      </c>
      <c r="E73" s="90">
        <v>233</v>
      </c>
      <c r="F73" s="115">
        <f t="shared" si="2"/>
        <v>0.48440748440748443</v>
      </c>
      <c r="G73" s="69"/>
    </row>
    <row r="74" spans="1:257" s="133" customFormat="1" ht="13.5" customHeight="1">
      <c r="A74" s="158" t="s">
        <v>178</v>
      </c>
      <c r="B74" s="158" t="s">
        <v>453</v>
      </c>
      <c r="C74" s="90">
        <v>600</v>
      </c>
      <c r="D74" s="90">
        <v>82</v>
      </c>
      <c r="E74" s="90">
        <v>518</v>
      </c>
      <c r="F74" s="115">
        <f t="shared" si="2"/>
        <v>0.86333333333333329</v>
      </c>
      <c r="G74" s="140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131"/>
      <c r="AF74" s="131"/>
      <c r="AG74" s="131"/>
      <c r="AH74" s="131"/>
      <c r="AI74" s="131"/>
      <c r="AJ74" s="131"/>
      <c r="AK74" s="131"/>
      <c r="AL74" s="131"/>
      <c r="AM74" s="131"/>
      <c r="AN74" s="131"/>
      <c r="AO74" s="131"/>
      <c r="AP74" s="131"/>
      <c r="AQ74" s="131"/>
      <c r="AR74" s="131"/>
      <c r="AS74" s="131"/>
      <c r="AT74" s="131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131"/>
      <c r="BF74" s="131"/>
      <c r="BG74" s="131"/>
      <c r="BH74" s="131"/>
      <c r="BI74" s="131"/>
      <c r="BJ74" s="131"/>
      <c r="BK74" s="131"/>
      <c r="BL74" s="131"/>
      <c r="BM74" s="131"/>
      <c r="BN74" s="131"/>
      <c r="BO74" s="131"/>
      <c r="BP74" s="131"/>
      <c r="BQ74" s="131"/>
      <c r="BR74" s="131"/>
      <c r="BS74" s="131"/>
      <c r="BT74" s="131"/>
      <c r="BU74" s="131"/>
      <c r="BV74" s="131"/>
      <c r="BW74" s="131"/>
      <c r="BX74" s="131"/>
      <c r="BY74" s="131"/>
      <c r="BZ74" s="131"/>
      <c r="CA74" s="131"/>
      <c r="CB74" s="131"/>
      <c r="CC74" s="131"/>
      <c r="CD74" s="131"/>
      <c r="CE74" s="131"/>
      <c r="CF74" s="131"/>
      <c r="CG74" s="131"/>
      <c r="CH74" s="131"/>
      <c r="CI74" s="131"/>
      <c r="CJ74" s="131"/>
      <c r="CK74" s="131"/>
      <c r="CL74" s="131"/>
      <c r="CM74" s="131"/>
      <c r="CN74" s="131"/>
      <c r="CO74" s="131"/>
      <c r="CP74" s="131"/>
      <c r="CQ74" s="131"/>
      <c r="CR74" s="131"/>
      <c r="CS74" s="131"/>
      <c r="CT74" s="131"/>
      <c r="CU74" s="131"/>
      <c r="CV74" s="131"/>
      <c r="CW74" s="131"/>
      <c r="CX74" s="131"/>
      <c r="CY74" s="131"/>
      <c r="CZ74" s="131"/>
      <c r="DA74" s="131"/>
      <c r="DB74" s="131"/>
      <c r="DC74" s="131"/>
      <c r="DD74" s="131"/>
      <c r="DE74" s="131"/>
      <c r="DF74" s="131"/>
      <c r="DG74" s="131"/>
      <c r="DH74" s="131"/>
      <c r="DI74" s="131"/>
      <c r="DJ74" s="131"/>
      <c r="DK74" s="131"/>
      <c r="DL74" s="131"/>
      <c r="DM74" s="131"/>
      <c r="DN74" s="131"/>
      <c r="DO74" s="131"/>
      <c r="DP74" s="131"/>
      <c r="DQ74" s="131"/>
      <c r="DR74" s="131"/>
      <c r="DS74" s="131"/>
      <c r="DT74" s="131"/>
      <c r="DU74" s="131"/>
      <c r="DV74" s="131"/>
      <c r="DW74" s="131"/>
      <c r="DX74" s="131"/>
      <c r="DY74" s="131"/>
      <c r="DZ74" s="131"/>
      <c r="EA74" s="131"/>
      <c r="EB74" s="131"/>
      <c r="EC74" s="131"/>
      <c r="ED74" s="131"/>
      <c r="EE74" s="131"/>
      <c r="EF74" s="131"/>
      <c r="EG74" s="131"/>
      <c r="EH74" s="131"/>
      <c r="EI74" s="131"/>
      <c r="EJ74" s="131"/>
      <c r="EK74" s="131"/>
      <c r="EL74" s="131"/>
      <c r="EM74" s="131"/>
      <c r="EN74" s="131"/>
      <c r="EO74" s="131"/>
      <c r="EP74" s="131"/>
      <c r="EQ74" s="131"/>
      <c r="ER74" s="131"/>
      <c r="ES74" s="131"/>
      <c r="ET74" s="131"/>
      <c r="EU74" s="131"/>
      <c r="EV74" s="131"/>
      <c r="EW74" s="131"/>
      <c r="EX74" s="131"/>
      <c r="EY74" s="131"/>
      <c r="EZ74" s="131"/>
      <c r="FA74" s="131"/>
      <c r="FB74" s="131"/>
      <c r="FC74" s="131"/>
      <c r="FD74" s="131"/>
      <c r="FE74" s="131"/>
      <c r="FF74" s="131"/>
      <c r="FG74" s="131"/>
      <c r="FH74" s="131"/>
      <c r="FI74" s="131"/>
      <c r="FJ74" s="131"/>
      <c r="FK74" s="131"/>
      <c r="FL74" s="131"/>
      <c r="FM74" s="131"/>
      <c r="FN74" s="131"/>
      <c r="FO74" s="131"/>
      <c r="FP74" s="131"/>
      <c r="FQ74" s="131"/>
      <c r="FR74" s="131"/>
      <c r="FS74" s="131"/>
      <c r="FT74" s="131"/>
      <c r="FU74" s="131"/>
      <c r="FV74" s="131"/>
      <c r="FW74" s="131"/>
      <c r="FX74" s="131"/>
      <c r="FY74" s="131"/>
      <c r="FZ74" s="131"/>
      <c r="GA74" s="131"/>
      <c r="GB74" s="131"/>
      <c r="GC74" s="131"/>
      <c r="GD74" s="131"/>
      <c r="GE74" s="131"/>
      <c r="GF74" s="131"/>
      <c r="GG74" s="131"/>
      <c r="GH74" s="131"/>
      <c r="GI74" s="131"/>
      <c r="GJ74" s="131"/>
      <c r="GK74" s="131"/>
      <c r="GL74" s="131"/>
      <c r="GM74" s="131"/>
      <c r="GN74" s="131"/>
      <c r="GO74" s="131"/>
      <c r="GP74" s="131"/>
      <c r="GQ74" s="131"/>
      <c r="GR74" s="131"/>
      <c r="GS74" s="131"/>
      <c r="GT74" s="131"/>
      <c r="GU74" s="131"/>
      <c r="GV74" s="131"/>
      <c r="GW74" s="131"/>
      <c r="GX74" s="131"/>
      <c r="GY74" s="131"/>
      <c r="GZ74" s="131"/>
      <c r="HA74" s="131"/>
      <c r="HB74" s="131"/>
      <c r="HC74" s="131"/>
      <c r="HD74" s="131"/>
      <c r="HE74" s="131"/>
      <c r="HF74" s="131"/>
      <c r="HG74" s="131"/>
      <c r="HH74" s="131"/>
      <c r="HI74" s="131"/>
      <c r="HJ74" s="131"/>
      <c r="HK74" s="131"/>
      <c r="HL74" s="131"/>
      <c r="HM74" s="131"/>
      <c r="HN74" s="131"/>
      <c r="HO74" s="131"/>
      <c r="HP74" s="131"/>
      <c r="HQ74" s="131"/>
      <c r="HR74" s="131"/>
      <c r="HS74" s="131"/>
      <c r="HT74" s="131"/>
      <c r="HU74" s="131"/>
      <c r="HV74" s="131"/>
      <c r="HW74" s="131"/>
      <c r="HX74" s="131"/>
      <c r="HY74" s="131"/>
      <c r="HZ74" s="131"/>
      <c r="IA74" s="131"/>
      <c r="IB74" s="131"/>
      <c r="IC74" s="131"/>
      <c r="ID74" s="131"/>
      <c r="IE74" s="131"/>
      <c r="IF74" s="131"/>
      <c r="IG74" s="131"/>
      <c r="IH74" s="131"/>
      <c r="II74" s="131"/>
      <c r="IJ74" s="131"/>
      <c r="IK74" s="131"/>
      <c r="IL74" s="131"/>
      <c r="IM74" s="131"/>
      <c r="IN74" s="131"/>
      <c r="IO74" s="131"/>
      <c r="IP74" s="131"/>
      <c r="IQ74" s="131"/>
      <c r="IR74" s="131"/>
      <c r="IS74" s="131"/>
      <c r="IT74" s="131"/>
      <c r="IU74" s="131"/>
      <c r="IV74" s="131"/>
      <c r="IW74" s="131"/>
    </row>
    <row r="75" spans="1:257" ht="13.5" customHeight="1">
      <c r="A75" s="2" t="s">
        <v>292</v>
      </c>
      <c r="B75" s="2" t="s">
        <v>454</v>
      </c>
      <c r="C75" s="89">
        <v>4250</v>
      </c>
      <c r="D75" s="89">
        <v>1471</v>
      </c>
      <c r="E75" s="89">
        <v>2779</v>
      </c>
      <c r="F75" s="114">
        <f t="shared" si="2"/>
        <v>0.65388235294117647</v>
      </c>
      <c r="G75" s="69"/>
    </row>
    <row r="76" spans="1:257" ht="13.5" customHeight="1">
      <c r="A76" s="158" t="s">
        <v>293</v>
      </c>
      <c r="B76" s="158" t="s">
        <v>455</v>
      </c>
      <c r="C76" s="90">
        <v>244</v>
      </c>
      <c r="D76" s="90">
        <v>115</v>
      </c>
      <c r="E76" s="90">
        <v>129</v>
      </c>
      <c r="F76" s="115">
        <f t="shared" si="2"/>
        <v>0.52868852459016391</v>
      </c>
      <c r="G76" s="69"/>
    </row>
    <row r="77" spans="1:257" s="133" customFormat="1" ht="13.5" customHeight="1">
      <c r="A77" s="158" t="s">
        <v>200</v>
      </c>
      <c r="B77" s="158" t="s">
        <v>456</v>
      </c>
      <c r="C77" s="90">
        <v>441</v>
      </c>
      <c r="D77" s="90">
        <v>73</v>
      </c>
      <c r="E77" s="90">
        <v>368</v>
      </c>
      <c r="F77" s="115">
        <f t="shared" si="2"/>
        <v>0.8344671201814059</v>
      </c>
      <c r="G77" s="140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1"/>
      <c r="AL77" s="131"/>
      <c r="AM77" s="131"/>
      <c r="AN77" s="131"/>
      <c r="AO77" s="131"/>
      <c r="AP77" s="131"/>
      <c r="AQ77" s="131"/>
      <c r="AR77" s="131"/>
      <c r="AS77" s="131"/>
      <c r="AT77" s="131"/>
      <c r="AU77" s="131"/>
      <c r="AV77" s="131"/>
      <c r="AW77" s="131"/>
      <c r="AX77" s="131"/>
      <c r="AY77" s="131"/>
      <c r="AZ77" s="131"/>
      <c r="BA77" s="131"/>
      <c r="BB77" s="131"/>
      <c r="BC77" s="131"/>
      <c r="BD77" s="131"/>
      <c r="BE77" s="131"/>
      <c r="BF77" s="131"/>
      <c r="BG77" s="131"/>
      <c r="BH77" s="131"/>
      <c r="BI77" s="131"/>
      <c r="BJ77" s="131"/>
      <c r="BK77" s="131"/>
      <c r="BL77" s="131"/>
      <c r="BM77" s="131"/>
      <c r="BN77" s="131"/>
      <c r="BO77" s="131"/>
      <c r="BP77" s="131"/>
      <c r="BQ77" s="131"/>
      <c r="BR77" s="131"/>
      <c r="BS77" s="131"/>
      <c r="BT77" s="131"/>
      <c r="BU77" s="131"/>
      <c r="BV77" s="131"/>
      <c r="BW77" s="131"/>
      <c r="BX77" s="131"/>
      <c r="BY77" s="131"/>
      <c r="BZ77" s="131"/>
      <c r="CA77" s="131"/>
      <c r="CB77" s="131"/>
      <c r="CC77" s="131"/>
      <c r="CD77" s="131"/>
      <c r="CE77" s="131"/>
      <c r="CF77" s="131"/>
      <c r="CG77" s="131"/>
      <c r="CH77" s="131"/>
      <c r="CI77" s="131"/>
      <c r="CJ77" s="131"/>
      <c r="CK77" s="131"/>
      <c r="CL77" s="131"/>
      <c r="CM77" s="131"/>
      <c r="CN77" s="131"/>
      <c r="CO77" s="131"/>
      <c r="CP77" s="131"/>
      <c r="CQ77" s="131"/>
      <c r="CR77" s="131"/>
      <c r="CS77" s="131"/>
      <c r="CT77" s="131"/>
      <c r="CU77" s="131"/>
      <c r="CV77" s="131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1"/>
      <c r="FX77" s="131"/>
      <c r="FY77" s="131"/>
      <c r="FZ77" s="131"/>
      <c r="GA77" s="131"/>
      <c r="GB77" s="131"/>
      <c r="GC77" s="131"/>
      <c r="GD77" s="131"/>
      <c r="GE77" s="131"/>
      <c r="GF77" s="131"/>
      <c r="GG77" s="131"/>
      <c r="GH77" s="131"/>
      <c r="GI77" s="131"/>
      <c r="GJ77" s="131"/>
      <c r="GK77" s="131"/>
      <c r="GL77" s="131"/>
      <c r="GM77" s="131"/>
      <c r="GN77" s="131"/>
      <c r="GO77" s="131"/>
      <c r="GP77" s="131"/>
      <c r="GQ77" s="131"/>
      <c r="GR77" s="131"/>
      <c r="GS77" s="131"/>
      <c r="GT77" s="131"/>
      <c r="GU77" s="131"/>
      <c r="GV77" s="131"/>
      <c r="GW77" s="131"/>
      <c r="GX77" s="131"/>
      <c r="GY77" s="131"/>
      <c r="GZ77" s="131"/>
      <c r="HA77" s="131"/>
      <c r="HB77" s="131"/>
      <c r="HC77" s="131"/>
      <c r="HD77" s="131"/>
      <c r="HE77" s="131"/>
      <c r="HF77" s="131"/>
      <c r="HG77" s="131"/>
      <c r="HH77" s="131"/>
      <c r="HI77" s="131"/>
      <c r="HJ77" s="131"/>
      <c r="HK77" s="131"/>
      <c r="HL77" s="131"/>
      <c r="HM77" s="131"/>
      <c r="HN77" s="131"/>
      <c r="HO77" s="131"/>
      <c r="HP77" s="131"/>
      <c r="HQ77" s="131"/>
      <c r="HR77" s="131"/>
      <c r="HS77" s="131"/>
      <c r="HT77" s="131"/>
      <c r="HU77" s="131"/>
      <c r="HV77" s="131"/>
      <c r="HW77" s="131"/>
      <c r="HX77" s="131"/>
      <c r="HY77" s="131"/>
      <c r="HZ77" s="131"/>
      <c r="IA77" s="131"/>
      <c r="IB77" s="131"/>
      <c r="IC77" s="131"/>
      <c r="ID77" s="131"/>
      <c r="IE77" s="131"/>
      <c r="IF77" s="131"/>
      <c r="IG77" s="131"/>
      <c r="IH77" s="131"/>
      <c r="II77" s="131"/>
      <c r="IJ77" s="131"/>
      <c r="IK77" s="131"/>
      <c r="IL77" s="131"/>
      <c r="IM77" s="131"/>
      <c r="IN77" s="131"/>
      <c r="IO77" s="131"/>
      <c r="IP77" s="131"/>
      <c r="IQ77" s="131"/>
      <c r="IR77" s="131"/>
      <c r="IS77" s="131"/>
      <c r="IT77" s="131"/>
      <c r="IU77" s="131"/>
      <c r="IV77" s="131"/>
      <c r="IW77" s="131"/>
    </row>
    <row r="78" spans="1:257" ht="13.5" customHeight="1">
      <c r="A78" s="158" t="s">
        <v>294</v>
      </c>
      <c r="B78" s="158" t="s">
        <v>432</v>
      </c>
      <c r="C78" s="90">
        <v>5</v>
      </c>
      <c r="D78" s="90">
        <v>3</v>
      </c>
      <c r="E78" s="90">
        <v>2</v>
      </c>
      <c r="F78" s="115">
        <f t="shared" si="2"/>
        <v>0.4</v>
      </c>
      <c r="G78" s="69"/>
    </row>
    <row r="79" spans="1:257" ht="13.5" customHeight="1">
      <c r="A79" s="158" t="s">
        <v>295</v>
      </c>
      <c r="B79" s="158" t="s">
        <v>457</v>
      </c>
      <c r="C79" s="90">
        <v>367</v>
      </c>
      <c r="D79" s="90">
        <v>193</v>
      </c>
      <c r="E79" s="90">
        <v>174</v>
      </c>
      <c r="F79" s="115">
        <f t="shared" si="2"/>
        <v>0.47411444141689374</v>
      </c>
      <c r="G79" s="69"/>
    </row>
    <row r="80" spans="1:257" ht="13.5" customHeight="1">
      <c r="A80" s="158" t="s">
        <v>198</v>
      </c>
      <c r="B80" s="158" t="s">
        <v>458</v>
      </c>
      <c r="C80" s="90">
        <v>401</v>
      </c>
      <c r="D80" s="90">
        <v>123</v>
      </c>
      <c r="E80" s="90">
        <v>278</v>
      </c>
      <c r="F80" s="115">
        <f t="shared" si="2"/>
        <v>0.69326683291770574</v>
      </c>
      <c r="G80" s="69"/>
    </row>
    <row r="81" spans="1:257" ht="13.5" customHeight="1">
      <c r="A81" s="158" t="s">
        <v>199</v>
      </c>
      <c r="B81" s="158" t="s">
        <v>459</v>
      </c>
      <c r="C81" s="90">
        <v>2792</v>
      </c>
      <c r="D81" s="90">
        <v>964</v>
      </c>
      <c r="E81" s="90">
        <v>1828</v>
      </c>
      <c r="F81" s="115">
        <f t="shared" si="2"/>
        <v>0.6547277936962751</v>
      </c>
      <c r="G81" s="69"/>
    </row>
    <row r="82" spans="1:257" s="15" customFormat="1" ht="13.5" customHeight="1">
      <c r="A82" s="2" t="s">
        <v>201</v>
      </c>
      <c r="B82" s="2" t="s">
        <v>460</v>
      </c>
      <c r="C82" s="89">
        <v>5907</v>
      </c>
      <c r="D82" s="89">
        <v>2787</v>
      </c>
      <c r="E82" s="89">
        <v>3120</v>
      </c>
      <c r="F82" s="114">
        <f t="shared" si="2"/>
        <v>0.52818689690198073</v>
      </c>
      <c r="G82" s="139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  <c r="BD82" s="64"/>
      <c r="BE82" s="64"/>
      <c r="BF82" s="64"/>
      <c r="BG82" s="64"/>
      <c r="BH82" s="64"/>
      <c r="BI82" s="64"/>
      <c r="BJ82" s="64"/>
      <c r="BK82" s="64"/>
      <c r="BL82" s="64"/>
      <c r="BM82" s="64"/>
      <c r="BN82" s="64"/>
      <c r="BO82" s="64"/>
      <c r="BP82" s="64"/>
      <c r="BQ82" s="64"/>
      <c r="BR82" s="64"/>
      <c r="BS82" s="64"/>
      <c r="BT82" s="64"/>
      <c r="BU82" s="64"/>
      <c r="BV82" s="64"/>
      <c r="BW82" s="64"/>
      <c r="BX82" s="64"/>
      <c r="BY82" s="64"/>
      <c r="BZ82" s="64"/>
      <c r="CA82" s="64"/>
      <c r="CB82" s="64"/>
      <c r="CC82" s="64"/>
      <c r="CD82" s="64"/>
      <c r="CE82" s="64"/>
      <c r="CF82" s="64"/>
      <c r="CG82" s="64"/>
      <c r="CH82" s="64"/>
      <c r="CI82" s="64"/>
      <c r="CJ82" s="64"/>
      <c r="CK82" s="64"/>
      <c r="CL82" s="64"/>
      <c r="CM82" s="64"/>
      <c r="CN82" s="64"/>
      <c r="CO82" s="64"/>
      <c r="CP82" s="64"/>
      <c r="CQ82" s="64"/>
      <c r="CR82" s="64"/>
      <c r="CS82" s="64"/>
      <c r="CT82" s="64"/>
      <c r="CU82" s="64"/>
      <c r="CV82" s="64"/>
      <c r="CW82" s="64"/>
      <c r="CX82" s="64"/>
      <c r="CY82" s="64"/>
      <c r="CZ82" s="64"/>
      <c r="DA82" s="64"/>
      <c r="DB82" s="64"/>
      <c r="DC82" s="64"/>
      <c r="DD82" s="64"/>
      <c r="DE82" s="64"/>
      <c r="DF82" s="64"/>
      <c r="DG82" s="64"/>
      <c r="DH82" s="64"/>
      <c r="DI82" s="64"/>
      <c r="DJ82" s="64"/>
      <c r="DK82" s="64"/>
      <c r="DL82" s="64"/>
      <c r="DM82" s="64"/>
      <c r="DN82" s="64"/>
      <c r="DO82" s="64"/>
      <c r="DP82" s="64"/>
      <c r="DQ82" s="64"/>
      <c r="DR82" s="64"/>
      <c r="DS82" s="64"/>
      <c r="DT82" s="64"/>
      <c r="DU82" s="64"/>
      <c r="DV82" s="64"/>
      <c r="DW82" s="64"/>
      <c r="DX82" s="64"/>
      <c r="DY82" s="64"/>
      <c r="DZ82" s="64"/>
      <c r="EA82" s="64"/>
      <c r="EB82" s="64"/>
      <c r="EC82" s="64"/>
      <c r="ED82" s="64"/>
      <c r="EE82" s="64"/>
      <c r="EF82" s="64"/>
      <c r="EG82" s="64"/>
      <c r="EH82" s="64"/>
      <c r="EI82" s="64"/>
      <c r="EJ82" s="64"/>
      <c r="EK82" s="64"/>
      <c r="EL82" s="64"/>
      <c r="EM82" s="64"/>
      <c r="EN82" s="64"/>
      <c r="EO82" s="64"/>
      <c r="EP82" s="64"/>
      <c r="EQ82" s="64"/>
      <c r="ER82" s="64"/>
      <c r="ES82" s="64"/>
      <c r="ET82" s="64"/>
      <c r="EU82" s="64"/>
      <c r="EV82" s="64"/>
      <c r="EW82" s="64"/>
      <c r="EX82" s="64"/>
      <c r="EY82" s="64"/>
      <c r="EZ82" s="64"/>
      <c r="FA82" s="64"/>
      <c r="FB82" s="64"/>
      <c r="FC82" s="64"/>
      <c r="FD82" s="64"/>
      <c r="FE82" s="64"/>
      <c r="FF82" s="64"/>
      <c r="FG82" s="64"/>
      <c r="FH82" s="64"/>
      <c r="FI82" s="64"/>
      <c r="FJ82" s="64"/>
      <c r="FK82" s="64"/>
      <c r="FL82" s="64"/>
      <c r="FM82" s="64"/>
      <c r="FN82" s="64"/>
      <c r="FO82" s="64"/>
      <c r="FP82" s="64"/>
      <c r="FQ82" s="64"/>
      <c r="FR82" s="64"/>
      <c r="FS82" s="64"/>
      <c r="FT82" s="64"/>
      <c r="FU82" s="64"/>
      <c r="FV82" s="64"/>
      <c r="FW82" s="64"/>
      <c r="FX82" s="64"/>
      <c r="FY82" s="64"/>
      <c r="FZ82" s="64"/>
      <c r="GA82" s="64"/>
      <c r="GB82" s="64"/>
      <c r="GC82" s="64"/>
      <c r="GD82" s="64"/>
      <c r="GE82" s="64"/>
      <c r="GF82" s="64"/>
      <c r="GG82" s="64"/>
      <c r="GH82" s="64"/>
      <c r="GI82" s="64"/>
      <c r="GJ82" s="64"/>
      <c r="GK82" s="64"/>
      <c r="GL82" s="64"/>
      <c r="GM82" s="64"/>
      <c r="GN82" s="64"/>
      <c r="GO82" s="64"/>
      <c r="GP82" s="64"/>
      <c r="GQ82" s="64"/>
      <c r="GR82" s="64"/>
      <c r="GS82" s="64"/>
      <c r="GT82" s="64"/>
      <c r="GU82" s="64"/>
      <c r="GV82" s="64"/>
      <c r="GW82" s="64"/>
      <c r="GX82" s="64"/>
      <c r="GY82" s="64"/>
      <c r="GZ82" s="64"/>
      <c r="HA82" s="64"/>
      <c r="HB82" s="64"/>
      <c r="HC82" s="64"/>
      <c r="HD82" s="64"/>
      <c r="HE82" s="64"/>
      <c r="HF82" s="64"/>
      <c r="HG82" s="64"/>
      <c r="HH82" s="64"/>
      <c r="HI82" s="64"/>
      <c r="HJ82" s="64"/>
      <c r="HK82" s="64"/>
      <c r="HL82" s="64"/>
      <c r="HM82" s="64"/>
      <c r="HN82" s="64"/>
      <c r="HO82" s="64"/>
      <c r="HP82" s="64"/>
      <c r="HQ82" s="64"/>
      <c r="HR82" s="64"/>
      <c r="HS82" s="64"/>
      <c r="HT82" s="64"/>
      <c r="HU82" s="64"/>
      <c r="HV82" s="64"/>
      <c r="HW82" s="64"/>
      <c r="HX82" s="64"/>
      <c r="HY82" s="64"/>
      <c r="HZ82" s="64"/>
      <c r="IA82" s="64"/>
      <c r="IB82" s="64"/>
      <c r="IC82" s="64"/>
      <c r="ID82" s="64"/>
      <c r="IE82" s="64"/>
      <c r="IF82" s="64"/>
      <c r="IG82" s="64"/>
      <c r="IH82" s="64"/>
      <c r="II82" s="64"/>
      <c r="IJ82" s="64"/>
      <c r="IK82" s="64"/>
      <c r="IL82" s="64"/>
      <c r="IM82" s="64"/>
      <c r="IN82" s="64"/>
      <c r="IO82" s="64"/>
      <c r="IP82" s="64"/>
      <c r="IQ82" s="64"/>
      <c r="IR82" s="64"/>
      <c r="IS82" s="64"/>
      <c r="IT82" s="64"/>
      <c r="IU82" s="64"/>
      <c r="IV82" s="64"/>
      <c r="IW82" s="64"/>
    </row>
    <row r="83" spans="1:257" ht="13.5" customHeight="1">
      <c r="A83" s="158" t="s">
        <v>202</v>
      </c>
      <c r="B83" s="158" t="s">
        <v>231</v>
      </c>
      <c r="C83" s="90">
        <v>2154</v>
      </c>
      <c r="D83" s="90">
        <v>1158</v>
      </c>
      <c r="E83" s="90">
        <v>996</v>
      </c>
      <c r="F83" s="115">
        <f t="shared" si="2"/>
        <v>0.46239554317548748</v>
      </c>
      <c r="G83" s="69"/>
    </row>
    <row r="84" spans="1:257" ht="13.5" customHeight="1">
      <c r="A84" s="158" t="s">
        <v>203</v>
      </c>
      <c r="B84" s="158" t="s">
        <v>461</v>
      </c>
      <c r="C84" s="90">
        <v>946</v>
      </c>
      <c r="D84" s="90">
        <v>535</v>
      </c>
      <c r="E84" s="90">
        <v>411</v>
      </c>
      <c r="F84" s="115">
        <f t="shared" si="2"/>
        <v>0.43446088794926002</v>
      </c>
      <c r="G84" s="69"/>
    </row>
    <row r="85" spans="1:257" ht="13.5" customHeight="1">
      <c r="A85" s="158" t="s">
        <v>204</v>
      </c>
      <c r="B85" s="158" t="s">
        <v>462</v>
      </c>
      <c r="C85" s="90">
        <v>577</v>
      </c>
      <c r="D85" s="90">
        <v>292</v>
      </c>
      <c r="E85" s="90">
        <v>285</v>
      </c>
      <c r="F85" s="115">
        <f t="shared" si="2"/>
        <v>0.49393414211438474</v>
      </c>
      <c r="G85" s="69"/>
    </row>
    <row r="86" spans="1:257" s="133" customFormat="1" ht="13.5" customHeight="1">
      <c r="A86" s="158" t="s">
        <v>296</v>
      </c>
      <c r="B86" s="158" t="s">
        <v>463</v>
      </c>
      <c r="C86" s="90">
        <v>763</v>
      </c>
      <c r="D86" s="90">
        <v>258</v>
      </c>
      <c r="E86" s="90">
        <v>505</v>
      </c>
      <c r="F86" s="115">
        <f t="shared" si="2"/>
        <v>0.66186107470511135</v>
      </c>
      <c r="G86" s="140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131"/>
      <c r="AF86" s="131"/>
      <c r="AG86" s="131"/>
      <c r="AH86" s="131"/>
      <c r="AI86" s="131"/>
      <c r="AJ86" s="131"/>
      <c r="AK86" s="131"/>
      <c r="AL86" s="131"/>
      <c r="AM86" s="131"/>
      <c r="AN86" s="131"/>
      <c r="AO86" s="131"/>
      <c r="AP86" s="131"/>
      <c r="AQ86" s="131"/>
      <c r="AR86" s="131"/>
      <c r="AS86" s="131"/>
      <c r="AT86" s="131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131"/>
      <c r="BF86" s="131"/>
      <c r="BG86" s="131"/>
      <c r="BH86" s="131"/>
      <c r="BI86" s="131"/>
      <c r="BJ86" s="131"/>
      <c r="BK86" s="131"/>
      <c r="BL86" s="131"/>
      <c r="BM86" s="131"/>
      <c r="BN86" s="131"/>
      <c r="BO86" s="131"/>
      <c r="BP86" s="131"/>
      <c r="BQ86" s="131"/>
      <c r="BR86" s="131"/>
      <c r="BS86" s="131"/>
      <c r="BT86" s="131"/>
      <c r="BU86" s="131"/>
      <c r="BV86" s="131"/>
      <c r="BW86" s="131"/>
      <c r="BX86" s="131"/>
      <c r="BY86" s="131"/>
      <c r="BZ86" s="131"/>
      <c r="CA86" s="131"/>
      <c r="CB86" s="131"/>
      <c r="CC86" s="131"/>
      <c r="CD86" s="131"/>
      <c r="CE86" s="131"/>
      <c r="CF86" s="131"/>
      <c r="CG86" s="131"/>
      <c r="CH86" s="131"/>
      <c r="CI86" s="131"/>
      <c r="CJ86" s="131"/>
      <c r="CK86" s="131"/>
      <c r="CL86" s="131"/>
      <c r="CM86" s="131"/>
      <c r="CN86" s="131"/>
      <c r="CO86" s="131"/>
      <c r="CP86" s="131"/>
      <c r="CQ86" s="131"/>
      <c r="CR86" s="131"/>
      <c r="CS86" s="131"/>
      <c r="CT86" s="131"/>
      <c r="CU86" s="131"/>
      <c r="CV86" s="131"/>
      <c r="CW86" s="131"/>
      <c r="CX86" s="131"/>
      <c r="CY86" s="131"/>
      <c r="CZ86" s="131"/>
      <c r="DA86" s="131"/>
      <c r="DB86" s="131"/>
      <c r="DC86" s="131"/>
      <c r="DD86" s="131"/>
      <c r="DE86" s="131"/>
      <c r="DF86" s="131"/>
      <c r="DG86" s="131"/>
      <c r="DH86" s="131"/>
      <c r="DI86" s="131"/>
      <c r="DJ86" s="131"/>
      <c r="DK86" s="131"/>
      <c r="DL86" s="131"/>
      <c r="DM86" s="131"/>
      <c r="DN86" s="131"/>
      <c r="DO86" s="131"/>
      <c r="DP86" s="131"/>
      <c r="DQ86" s="131"/>
      <c r="DR86" s="131"/>
      <c r="DS86" s="131"/>
      <c r="DT86" s="131"/>
      <c r="DU86" s="131"/>
      <c r="DV86" s="131"/>
      <c r="DW86" s="131"/>
      <c r="DX86" s="131"/>
      <c r="DY86" s="131"/>
      <c r="DZ86" s="131"/>
      <c r="EA86" s="131"/>
      <c r="EB86" s="131"/>
      <c r="EC86" s="131"/>
      <c r="ED86" s="131"/>
      <c r="EE86" s="131"/>
      <c r="EF86" s="131"/>
      <c r="EG86" s="131"/>
      <c r="EH86" s="131"/>
      <c r="EI86" s="131"/>
      <c r="EJ86" s="131"/>
      <c r="EK86" s="131"/>
      <c r="EL86" s="131"/>
      <c r="EM86" s="131"/>
      <c r="EN86" s="131"/>
      <c r="EO86" s="131"/>
      <c r="EP86" s="131"/>
      <c r="EQ86" s="131"/>
      <c r="ER86" s="131"/>
      <c r="ES86" s="131"/>
      <c r="ET86" s="131"/>
      <c r="EU86" s="131"/>
      <c r="EV86" s="131"/>
      <c r="EW86" s="131"/>
      <c r="EX86" s="131"/>
      <c r="EY86" s="131"/>
      <c r="EZ86" s="131"/>
      <c r="FA86" s="131"/>
      <c r="FB86" s="131"/>
      <c r="FC86" s="131"/>
      <c r="FD86" s="131"/>
      <c r="FE86" s="131"/>
      <c r="FF86" s="131"/>
      <c r="FG86" s="131"/>
      <c r="FH86" s="131"/>
      <c r="FI86" s="131"/>
      <c r="FJ86" s="131"/>
      <c r="FK86" s="131"/>
      <c r="FL86" s="131"/>
      <c r="FM86" s="131"/>
      <c r="FN86" s="131"/>
      <c r="FO86" s="131"/>
      <c r="FP86" s="131"/>
      <c r="FQ86" s="131"/>
      <c r="FR86" s="131"/>
      <c r="FS86" s="131"/>
      <c r="FT86" s="131"/>
      <c r="FU86" s="131"/>
      <c r="FV86" s="131"/>
      <c r="FW86" s="131"/>
      <c r="FX86" s="131"/>
      <c r="FY86" s="131"/>
      <c r="FZ86" s="131"/>
      <c r="GA86" s="131"/>
      <c r="GB86" s="131"/>
      <c r="GC86" s="131"/>
      <c r="GD86" s="131"/>
      <c r="GE86" s="131"/>
      <c r="GF86" s="131"/>
      <c r="GG86" s="131"/>
      <c r="GH86" s="131"/>
      <c r="GI86" s="131"/>
      <c r="GJ86" s="131"/>
      <c r="GK86" s="131"/>
      <c r="GL86" s="131"/>
      <c r="GM86" s="131"/>
      <c r="GN86" s="131"/>
      <c r="GO86" s="131"/>
      <c r="GP86" s="131"/>
      <c r="GQ86" s="131"/>
      <c r="GR86" s="131"/>
      <c r="GS86" s="131"/>
      <c r="GT86" s="131"/>
      <c r="GU86" s="131"/>
      <c r="GV86" s="131"/>
      <c r="GW86" s="131"/>
      <c r="GX86" s="131"/>
      <c r="GY86" s="131"/>
      <c r="GZ86" s="131"/>
      <c r="HA86" s="131"/>
      <c r="HB86" s="131"/>
      <c r="HC86" s="131"/>
      <c r="HD86" s="131"/>
      <c r="HE86" s="131"/>
      <c r="HF86" s="131"/>
      <c r="HG86" s="131"/>
      <c r="HH86" s="131"/>
      <c r="HI86" s="131"/>
      <c r="HJ86" s="131"/>
      <c r="HK86" s="131"/>
      <c r="HL86" s="131"/>
      <c r="HM86" s="131"/>
      <c r="HN86" s="131"/>
      <c r="HO86" s="131"/>
      <c r="HP86" s="131"/>
      <c r="HQ86" s="131"/>
      <c r="HR86" s="131"/>
      <c r="HS86" s="131"/>
      <c r="HT86" s="131"/>
      <c r="HU86" s="131"/>
      <c r="HV86" s="131"/>
      <c r="HW86" s="131"/>
      <c r="HX86" s="131"/>
      <c r="HY86" s="131"/>
      <c r="HZ86" s="131"/>
      <c r="IA86" s="131"/>
      <c r="IB86" s="131"/>
      <c r="IC86" s="131"/>
      <c r="ID86" s="131"/>
      <c r="IE86" s="131"/>
      <c r="IF86" s="131"/>
      <c r="IG86" s="131"/>
      <c r="IH86" s="131"/>
      <c r="II86" s="131"/>
      <c r="IJ86" s="131"/>
      <c r="IK86" s="131"/>
      <c r="IL86" s="131"/>
      <c r="IM86" s="131"/>
      <c r="IN86" s="131"/>
      <c r="IO86" s="131"/>
      <c r="IP86" s="131"/>
      <c r="IQ86" s="131"/>
      <c r="IR86" s="131"/>
      <c r="IS86" s="131"/>
      <c r="IT86" s="131"/>
      <c r="IU86" s="131"/>
      <c r="IV86" s="131"/>
      <c r="IW86" s="131"/>
    </row>
    <row r="87" spans="1:257" ht="13.5" customHeight="1">
      <c r="A87" s="158" t="s">
        <v>206</v>
      </c>
      <c r="B87" s="158" t="s">
        <v>464</v>
      </c>
      <c r="C87" s="90">
        <v>603</v>
      </c>
      <c r="D87" s="90">
        <v>225</v>
      </c>
      <c r="E87" s="90">
        <v>378</v>
      </c>
      <c r="F87" s="115">
        <f t="shared" si="2"/>
        <v>0.62686567164179108</v>
      </c>
      <c r="G87" s="69"/>
    </row>
    <row r="88" spans="1:257" ht="13.5" customHeight="1">
      <c r="A88" s="158" t="s">
        <v>297</v>
      </c>
      <c r="B88" s="158" t="s">
        <v>465</v>
      </c>
      <c r="C88" s="90">
        <v>288</v>
      </c>
      <c r="D88" s="90">
        <v>72</v>
      </c>
      <c r="E88" s="90">
        <v>216</v>
      </c>
      <c r="F88" s="115">
        <f t="shared" si="2"/>
        <v>0.75</v>
      </c>
      <c r="G88" s="69"/>
    </row>
    <row r="89" spans="1:257" ht="13.5" customHeight="1">
      <c r="A89" s="158" t="s">
        <v>298</v>
      </c>
      <c r="B89" s="158" t="s">
        <v>466</v>
      </c>
      <c r="C89" s="90">
        <v>98</v>
      </c>
      <c r="D89" s="90">
        <v>49</v>
      </c>
      <c r="E89" s="90">
        <v>49</v>
      </c>
      <c r="F89" s="115">
        <f t="shared" si="2"/>
        <v>0.5</v>
      </c>
      <c r="G89" s="69"/>
    </row>
    <row r="90" spans="1:257" ht="13.5" customHeight="1">
      <c r="A90" s="158" t="s">
        <v>299</v>
      </c>
      <c r="B90" s="158" t="s">
        <v>467</v>
      </c>
      <c r="C90" s="90">
        <v>478</v>
      </c>
      <c r="D90" s="90">
        <v>198</v>
      </c>
      <c r="E90" s="90">
        <v>280</v>
      </c>
      <c r="F90" s="115">
        <f t="shared" si="2"/>
        <v>0.58577405857740583</v>
      </c>
      <c r="G90" s="69"/>
    </row>
    <row r="91" spans="1:257" ht="13.5" customHeight="1">
      <c r="A91" s="67" t="s">
        <v>141</v>
      </c>
      <c r="B91" s="67"/>
      <c r="C91" s="90"/>
      <c r="D91" s="90"/>
      <c r="E91" s="90"/>
      <c r="F91" s="70"/>
      <c r="G91" s="69"/>
    </row>
    <row r="92" spans="1:257" ht="13.5" customHeight="1">
      <c r="A92" s="67" t="s">
        <v>280</v>
      </c>
      <c r="B92" s="67"/>
      <c r="C92" s="90"/>
      <c r="D92" s="90"/>
      <c r="E92" s="90"/>
      <c r="F92" s="70"/>
      <c r="G92" s="69"/>
    </row>
    <row r="93" spans="1:257" ht="13.5" customHeight="1">
      <c r="A93" s="67" t="s">
        <v>324</v>
      </c>
      <c r="B93" s="67"/>
      <c r="C93" s="69"/>
      <c r="D93" s="69"/>
      <c r="E93" s="69"/>
      <c r="F93" s="69"/>
      <c r="G93" s="69"/>
    </row>
    <row r="94" spans="1:257" ht="13.5" customHeight="1">
      <c r="A94" s="67" t="s">
        <v>388</v>
      </c>
      <c r="B94" s="67"/>
      <c r="C94" s="69"/>
      <c r="D94" s="69"/>
      <c r="E94" s="69"/>
      <c r="F94" s="69"/>
      <c r="G94" s="69"/>
    </row>
    <row r="95" spans="1:257" ht="13.5" customHeight="1"/>
    <row r="96" spans="1:257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97"/>
  <sheetViews>
    <sheetView workbookViewId="0">
      <selection activeCell="A3" sqref="A3"/>
    </sheetView>
  </sheetViews>
  <sheetFormatPr baseColWidth="10" defaultColWidth="10.85546875" defaultRowHeight="13.5" customHeight="1"/>
  <cols>
    <col min="1" max="1" width="60.7109375" style="9" customWidth="1"/>
    <col min="2" max="2" width="64.28515625" style="9" customWidth="1"/>
    <col min="3" max="6" width="11.42578125" style="9" customWidth="1"/>
    <col min="7" max="252" width="10.85546875" style="9" customWidth="1"/>
    <col min="253" max="16384" width="10.85546875" style="8"/>
  </cols>
  <sheetData>
    <row r="1" spans="1:252" ht="13.5" customHeight="1">
      <c r="A1" s="2" t="s">
        <v>852</v>
      </c>
      <c r="B1" s="2"/>
      <c r="C1" s="68"/>
      <c r="D1" s="68"/>
      <c r="E1" s="68"/>
      <c r="F1" s="68"/>
      <c r="G1" s="69"/>
    </row>
    <row r="2" spans="1:252" ht="13.5" customHeight="1">
      <c r="A2" s="4" t="s">
        <v>853</v>
      </c>
      <c r="B2" s="4"/>
      <c r="C2" s="68"/>
      <c r="D2" s="68"/>
      <c r="E2" s="68"/>
      <c r="F2" s="68"/>
      <c r="G2" s="69"/>
    </row>
    <row r="3" spans="1:252" ht="13.5" customHeight="1">
      <c r="A3" s="68"/>
      <c r="B3" s="68"/>
      <c r="C3" s="68"/>
      <c r="D3" s="68"/>
      <c r="E3" s="68"/>
      <c r="F3" s="68"/>
      <c r="G3" s="69"/>
    </row>
    <row r="4" spans="1:252" ht="19.5" customHeight="1">
      <c r="A4" s="61"/>
      <c r="B4" s="180"/>
      <c r="C4" s="179" t="s">
        <v>2</v>
      </c>
      <c r="D4" s="179" t="s">
        <v>3</v>
      </c>
      <c r="E4" s="179" t="s">
        <v>5</v>
      </c>
      <c r="F4" s="178" t="s">
        <v>40</v>
      </c>
      <c r="G4" s="69"/>
    </row>
    <row r="5" spans="1:252" ht="19.5" customHeight="1">
      <c r="A5" s="180"/>
      <c r="B5" s="180"/>
      <c r="C5" s="179" t="s">
        <v>2</v>
      </c>
      <c r="D5" s="179" t="s">
        <v>375</v>
      </c>
      <c r="E5" s="179" t="s">
        <v>374</v>
      </c>
      <c r="F5" s="178" t="s">
        <v>378</v>
      </c>
      <c r="G5" s="69"/>
    </row>
    <row r="6" spans="1:252" ht="13.5" customHeight="1">
      <c r="A6" s="41" t="s">
        <v>2</v>
      </c>
      <c r="B6" s="41" t="s">
        <v>2</v>
      </c>
      <c r="C6" s="98">
        <v>39627</v>
      </c>
      <c r="D6" s="268">
        <v>14339</v>
      </c>
      <c r="E6" s="268">
        <v>25288</v>
      </c>
      <c r="F6" s="210">
        <f t="shared" ref="F6:F69" si="0">E6/C6</f>
        <v>0.63815075579781466</v>
      </c>
      <c r="G6" s="69"/>
    </row>
    <row r="7" spans="1:252" ht="13.5" customHeight="1">
      <c r="A7" s="2" t="s">
        <v>142</v>
      </c>
      <c r="B7" s="2" t="s">
        <v>389</v>
      </c>
      <c r="C7" s="250">
        <f>SUM(C8:C15)</f>
        <v>3642</v>
      </c>
      <c r="D7" s="250">
        <f t="shared" ref="D7:E7" si="1">SUM(D8:D15)</f>
        <v>879</v>
      </c>
      <c r="E7" s="250">
        <f t="shared" si="1"/>
        <v>2763</v>
      </c>
      <c r="F7" s="210">
        <f t="shared" si="0"/>
        <v>0.75864909390444812</v>
      </c>
      <c r="G7" s="69"/>
    </row>
    <row r="8" spans="1:252" ht="13.5" customHeight="1">
      <c r="A8" s="158" t="s">
        <v>143</v>
      </c>
      <c r="B8" s="158" t="s">
        <v>390</v>
      </c>
      <c r="C8" s="269">
        <f>SUM(D8:E8)</f>
        <v>378</v>
      </c>
      <c r="D8" s="269">
        <v>121</v>
      </c>
      <c r="E8" s="269">
        <v>257</v>
      </c>
      <c r="F8" s="211">
        <f t="shared" si="0"/>
        <v>0.67989417989417988</v>
      </c>
      <c r="G8" s="69"/>
    </row>
    <row r="9" spans="1:252" ht="13.5" customHeight="1">
      <c r="A9" s="158" t="s">
        <v>144</v>
      </c>
      <c r="B9" s="158" t="s">
        <v>391</v>
      </c>
      <c r="C9" s="269">
        <f t="shared" ref="C9:C74" si="2">SUM(D9:E9)</f>
        <v>847</v>
      </c>
      <c r="D9" s="269">
        <v>194</v>
      </c>
      <c r="E9" s="269">
        <v>653</v>
      </c>
      <c r="F9" s="211">
        <f t="shared" si="0"/>
        <v>0.77095631641086182</v>
      </c>
      <c r="G9" s="69"/>
    </row>
    <row r="10" spans="1:252" ht="13.5" customHeight="1">
      <c r="A10" s="158" t="s">
        <v>145</v>
      </c>
      <c r="B10" s="158" t="s">
        <v>392</v>
      </c>
      <c r="C10" s="269">
        <f t="shared" si="2"/>
        <v>557</v>
      </c>
      <c r="D10" s="269">
        <v>103</v>
      </c>
      <c r="E10" s="269">
        <v>454</v>
      </c>
      <c r="F10" s="211">
        <f t="shared" si="0"/>
        <v>0.81508078994614008</v>
      </c>
      <c r="G10" s="69"/>
    </row>
    <row r="11" spans="1:252" ht="13.5" customHeight="1">
      <c r="A11" s="158" t="s">
        <v>146</v>
      </c>
      <c r="B11" s="158" t="s">
        <v>393</v>
      </c>
      <c r="C11" s="269">
        <f t="shared" si="2"/>
        <v>289</v>
      </c>
      <c r="D11" s="269">
        <v>79</v>
      </c>
      <c r="E11" s="269">
        <v>210</v>
      </c>
      <c r="F11" s="211">
        <f t="shared" si="0"/>
        <v>0.72664359861591699</v>
      </c>
      <c r="G11" s="69"/>
    </row>
    <row r="12" spans="1:252" ht="13.5" customHeight="1">
      <c r="A12" s="158" t="s">
        <v>147</v>
      </c>
      <c r="B12" s="158" t="s">
        <v>394</v>
      </c>
      <c r="C12" s="269">
        <f t="shared" si="2"/>
        <v>174</v>
      </c>
      <c r="D12" s="269">
        <v>50</v>
      </c>
      <c r="E12" s="269">
        <v>124</v>
      </c>
      <c r="F12" s="211">
        <f t="shared" si="0"/>
        <v>0.71264367816091956</v>
      </c>
      <c r="G12" s="69"/>
    </row>
    <row r="13" spans="1:252" ht="13.5" customHeight="1">
      <c r="A13" s="158" t="s">
        <v>148</v>
      </c>
      <c r="B13" s="158" t="s">
        <v>395</v>
      </c>
      <c r="C13" s="269">
        <f t="shared" si="2"/>
        <v>558</v>
      </c>
      <c r="D13" s="269">
        <v>113</v>
      </c>
      <c r="E13" s="269">
        <v>445</v>
      </c>
      <c r="F13" s="211">
        <f t="shared" si="0"/>
        <v>0.79749103942652333</v>
      </c>
      <c r="G13" s="69"/>
    </row>
    <row r="14" spans="1:252" ht="13.5" customHeight="1">
      <c r="A14" s="158" t="s">
        <v>149</v>
      </c>
      <c r="B14" s="158" t="s">
        <v>396</v>
      </c>
      <c r="C14" s="269">
        <f t="shared" si="2"/>
        <v>350</v>
      </c>
      <c r="D14" s="269">
        <v>125</v>
      </c>
      <c r="E14" s="269">
        <v>225</v>
      </c>
      <c r="F14" s="211">
        <f t="shared" si="0"/>
        <v>0.6428571428571429</v>
      </c>
      <c r="G14" s="69"/>
    </row>
    <row r="15" spans="1:252" ht="13.5" customHeight="1">
      <c r="A15" s="158" t="s">
        <v>281</v>
      </c>
      <c r="B15" s="158" t="s">
        <v>397</v>
      </c>
      <c r="C15" s="269">
        <f t="shared" si="2"/>
        <v>489</v>
      </c>
      <c r="D15" s="269">
        <v>94</v>
      </c>
      <c r="E15" s="269">
        <v>395</v>
      </c>
      <c r="F15" s="211">
        <f t="shared" si="0"/>
        <v>0.80777096114519431</v>
      </c>
      <c r="G15" s="69"/>
    </row>
    <row r="16" spans="1:252" s="15" customFormat="1" ht="13.5" customHeight="1">
      <c r="A16" s="2" t="s">
        <v>282</v>
      </c>
      <c r="B16" s="2" t="s">
        <v>398</v>
      </c>
      <c r="C16" s="252">
        <f>SUM(C17:C21)</f>
        <v>2092</v>
      </c>
      <c r="D16" s="252">
        <f t="shared" ref="D16:E16" si="3">SUM(D17:D21)</f>
        <v>1070</v>
      </c>
      <c r="E16" s="252">
        <f t="shared" si="3"/>
        <v>1022</v>
      </c>
      <c r="F16" s="210">
        <f t="shared" si="0"/>
        <v>0.48852772466539196</v>
      </c>
      <c r="G16" s="139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4"/>
      <c r="DL16" s="64"/>
      <c r="DM16" s="64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/>
      <c r="EA16" s="64"/>
      <c r="EB16" s="64"/>
      <c r="EC16" s="64"/>
      <c r="ED16" s="64"/>
      <c r="EE16" s="64"/>
      <c r="EF16" s="64"/>
      <c r="EG16" s="64"/>
      <c r="EH16" s="64"/>
      <c r="EI16" s="64"/>
      <c r="EJ16" s="64"/>
      <c r="EK16" s="64"/>
      <c r="EL16" s="64"/>
      <c r="EM16" s="64"/>
      <c r="EN16" s="64"/>
      <c r="EO16" s="64"/>
      <c r="EP16" s="64"/>
      <c r="EQ16" s="64"/>
      <c r="ER16" s="64"/>
      <c r="ES16" s="64"/>
      <c r="ET16" s="64"/>
      <c r="EU16" s="64"/>
      <c r="EV16" s="64"/>
      <c r="EW16" s="64"/>
      <c r="EX16" s="64"/>
      <c r="EY16" s="64"/>
      <c r="EZ16" s="64"/>
      <c r="FA16" s="64"/>
      <c r="FB16" s="64"/>
      <c r="FC16" s="64"/>
      <c r="FD16" s="64"/>
      <c r="FE16" s="64"/>
      <c r="FF16" s="64"/>
      <c r="FG16" s="64"/>
      <c r="FH16" s="64"/>
      <c r="FI16" s="64"/>
      <c r="FJ16" s="64"/>
      <c r="FK16" s="64"/>
      <c r="FL16" s="64"/>
      <c r="FM16" s="64"/>
      <c r="FN16" s="64"/>
      <c r="FO16" s="64"/>
      <c r="FP16" s="64"/>
      <c r="FQ16" s="64"/>
      <c r="FR16" s="64"/>
      <c r="FS16" s="64"/>
      <c r="FT16" s="64"/>
      <c r="FU16" s="64"/>
      <c r="FV16" s="64"/>
      <c r="FW16" s="64"/>
      <c r="FX16" s="64"/>
      <c r="FY16" s="64"/>
      <c r="FZ16" s="64"/>
      <c r="GA16" s="64"/>
      <c r="GB16" s="64"/>
      <c r="GC16" s="64"/>
      <c r="GD16" s="64"/>
      <c r="GE16" s="64"/>
      <c r="GF16" s="64"/>
      <c r="GG16" s="64"/>
      <c r="GH16" s="64"/>
      <c r="GI16" s="64"/>
      <c r="GJ16" s="64"/>
      <c r="GK16" s="64"/>
      <c r="GL16" s="64"/>
      <c r="GM16" s="64"/>
      <c r="GN16" s="64"/>
      <c r="GO16" s="64"/>
      <c r="GP16" s="64"/>
      <c r="GQ16" s="64"/>
      <c r="GR16" s="64"/>
      <c r="GS16" s="64"/>
      <c r="GT16" s="64"/>
      <c r="GU16" s="64"/>
      <c r="GV16" s="64"/>
      <c r="GW16" s="64"/>
      <c r="GX16" s="64"/>
      <c r="GY16" s="64"/>
      <c r="GZ16" s="64"/>
      <c r="HA16" s="64"/>
      <c r="HB16" s="64"/>
      <c r="HC16" s="64"/>
      <c r="HD16" s="64"/>
      <c r="HE16" s="64"/>
      <c r="HF16" s="64"/>
      <c r="HG16" s="64"/>
      <c r="HH16" s="64"/>
      <c r="HI16" s="64"/>
      <c r="HJ16" s="64"/>
      <c r="HK16" s="64"/>
      <c r="HL16" s="64"/>
      <c r="HM16" s="64"/>
      <c r="HN16" s="64"/>
      <c r="HO16" s="64"/>
      <c r="HP16" s="64"/>
      <c r="HQ16" s="64"/>
      <c r="HR16" s="64"/>
      <c r="HS16" s="64"/>
      <c r="HT16" s="64"/>
      <c r="HU16" s="64"/>
      <c r="HV16" s="64"/>
      <c r="HW16" s="64"/>
      <c r="HX16" s="64"/>
      <c r="HY16" s="64"/>
      <c r="HZ16" s="64"/>
      <c r="IA16" s="64"/>
      <c r="IB16" s="64"/>
      <c r="IC16" s="64"/>
      <c r="ID16" s="64"/>
      <c r="IE16" s="64"/>
      <c r="IF16" s="64"/>
      <c r="IG16" s="64"/>
      <c r="IH16" s="64"/>
      <c r="II16" s="64"/>
      <c r="IJ16" s="64"/>
      <c r="IK16" s="64"/>
      <c r="IL16" s="64"/>
      <c r="IM16" s="64"/>
      <c r="IN16" s="64"/>
      <c r="IO16" s="64"/>
      <c r="IP16" s="64"/>
      <c r="IQ16" s="64"/>
      <c r="IR16" s="64"/>
    </row>
    <row r="17" spans="1:252" ht="13.5" customHeight="1">
      <c r="A17" s="158" t="s">
        <v>150</v>
      </c>
      <c r="B17" s="158" t="s">
        <v>399</v>
      </c>
      <c r="C17" s="269">
        <f t="shared" si="2"/>
        <v>291</v>
      </c>
      <c r="D17" s="269">
        <v>193</v>
      </c>
      <c r="E17" s="269">
        <v>98</v>
      </c>
      <c r="F17" s="211">
        <f t="shared" si="0"/>
        <v>0.33676975945017185</v>
      </c>
      <c r="G17" s="69"/>
    </row>
    <row r="18" spans="1:252" ht="13.5" customHeight="1">
      <c r="A18" s="158" t="s">
        <v>151</v>
      </c>
      <c r="B18" s="158" t="s">
        <v>400</v>
      </c>
      <c r="C18" s="269">
        <f t="shared" si="2"/>
        <v>959</v>
      </c>
      <c r="D18" s="269">
        <v>643</v>
      </c>
      <c r="E18" s="269">
        <v>316</v>
      </c>
      <c r="F18" s="211">
        <f t="shared" si="0"/>
        <v>0.3295099061522419</v>
      </c>
      <c r="G18" s="69"/>
    </row>
    <row r="19" spans="1:252" ht="13.5" customHeight="1">
      <c r="A19" s="158" t="s">
        <v>152</v>
      </c>
      <c r="B19" s="158" t="s">
        <v>401</v>
      </c>
      <c r="C19" s="269">
        <f t="shared" si="2"/>
        <v>710</v>
      </c>
      <c r="D19" s="269">
        <v>173</v>
      </c>
      <c r="E19" s="269">
        <v>537</v>
      </c>
      <c r="F19" s="211">
        <f t="shared" si="0"/>
        <v>0.75633802816901408</v>
      </c>
      <c r="G19" s="69"/>
    </row>
    <row r="20" spans="1:252" ht="13.5" customHeight="1">
      <c r="A20" s="158" t="s">
        <v>153</v>
      </c>
      <c r="B20" s="158" t="s">
        <v>402</v>
      </c>
      <c r="C20" s="269">
        <f t="shared" si="2"/>
        <v>129</v>
      </c>
      <c r="D20" s="269">
        <v>60</v>
      </c>
      <c r="E20" s="269">
        <v>69</v>
      </c>
      <c r="F20" s="211">
        <f t="shared" si="0"/>
        <v>0.53488372093023251</v>
      </c>
      <c r="G20" s="69"/>
    </row>
    <row r="21" spans="1:252" s="15" customFormat="1" ht="13.5" customHeight="1">
      <c r="A21" s="158" t="s">
        <v>283</v>
      </c>
      <c r="B21" s="158" t="s">
        <v>403</v>
      </c>
      <c r="C21" s="269">
        <f t="shared" si="2"/>
        <v>3</v>
      </c>
      <c r="D21" s="269">
        <v>1</v>
      </c>
      <c r="E21" s="269">
        <v>2</v>
      </c>
      <c r="F21" s="211">
        <f t="shared" si="0"/>
        <v>0.66666666666666663</v>
      </c>
      <c r="G21" s="139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  <c r="CP21" s="64"/>
      <c r="CQ21" s="64"/>
      <c r="CR21" s="64"/>
      <c r="CS21" s="64"/>
      <c r="CT21" s="64"/>
      <c r="CU21" s="64"/>
      <c r="CV21" s="64"/>
      <c r="CW21" s="64"/>
      <c r="CX21" s="64"/>
      <c r="CY21" s="64"/>
      <c r="CZ21" s="64"/>
      <c r="DA21" s="64"/>
      <c r="DB21" s="64"/>
      <c r="DC21" s="64"/>
      <c r="DD21" s="64"/>
      <c r="DE21" s="64"/>
      <c r="DF21" s="64"/>
      <c r="DG21" s="64"/>
      <c r="DH21" s="64"/>
      <c r="DI21" s="64"/>
      <c r="DJ21" s="64"/>
      <c r="DK21" s="64"/>
      <c r="DL21" s="64"/>
      <c r="DM21" s="64"/>
      <c r="DN21" s="64"/>
      <c r="DO21" s="64"/>
      <c r="DP21" s="64"/>
      <c r="DQ21" s="64"/>
      <c r="DR21" s="64"/>
      <c r="DS21" s="64"/>
      <c r="DT21" s="64"/>
      <c r="DU21" s="64"/>
      <c r="DV21" s="64"/>
      <c r="DW21" s="64"/>
      <c r="DX21" s="64"/>
      <c r="DY21" s="64"/>
      <c r="DZ21" s="64"/>
      <c r="EA21" s="64"/>
      <c r="EB21" s="64"/>
      <c r="EC21" s="64"/>
      <c r="ED21" s="64"/>
      <c r="EE21" s="64"/>
      <c r="EF21" s="64"/>
      <c r="EG21" s="64"/>
      <c r="EH21" s="64"/>
      <c r="EI21" s="64"/>
      <c r="EJ21" s="64"/>
      <c r="EK21" s="64"/>
      <c r="EL21" s="64"/>
      <c r="EM21" s="64"/>
      <c r="EN21" s="64"/>
      <c r="EO21" s="64"/>
      <c r="EP21" s="64"/>
      <c r="EQ21" s="64"/>
      <c r="ER21" s="64"/>
      <c r="ES21" s="64"/>
      <c r="ET21" s="64"/>
      <c r="EU21" s="64"/>
      <c r="EV21" s="64"/>
      <c r="EW21" s="64"/>
      <c r="EX21" s="64"/>
      <c r="EY21" s="64"/>
      <c r="EZ21" s="64"/>
      <c r="FA21" s="64"/>
      <c r="FB21" s="64"/>
      <c r="FC21" s="64"/>
      <c r="FD21" s="64"/>
      <c r="FE21" s="64"/>
      <c r="FF21" s="64"/>
      <c r="FG21" s="64"/>
      <c r="FH21" s="64"/>
      <c r="FI21" s="64"/>
      <c r="FJ21" s="64"/>
      <c r="FK21" s="64"/>
      <c r="FL21" s="64"/>
      <c r="FM21" s="64"/>
      <c r="FN21" s="64"/>
      <c r="FO21" s="64"/>
      <c r="FP21" s="64"/>
      <c r="FQ21" s="64"/>
      <c r="FR21" s="64"/>
      <c r="FS21" s="64"/>
      <c r="FT21" s="64"/>
      <c r="FU21" s="64"/>
      <c r="FV21" s="64"/>
      <c r="FW21" s="64"/>
      <c r="FX21" s="64"/>
      <c r="FY21" s="64"/>
      <c r="FZ21" s="64"/>
      <c r="GA21" s="64"/>
      <c r="GB21" s="64"/>
      <c r="GC21" s="64"/>
      <c r="GD21" s="64"/>
      <c r="GE21" s="64"/>
      <c r="GF21" s="64"/>
      <c r="GG21" s="64"/>
      <c r="GH21" s="64"/>
      <c r="GI21" s="64"/>
      <c r="GJ21" s="64"/>
      <c r="GK21" s="64"/>
      <c r="GL21" s="64"/>
      <c r="GM21" s="64"/>
      <c r="GN21" s="64"/>
      <c r="GO21" s="64"/>
      <c r="GP21" s="64"/>
      <c r="GQ21" s="64"/>
      <c r="GR21" s="64"/>
      <c r="GS21" s="64"/>
      <c r="GT21" s="64"/>
      <c r="GU21" s="64"/>
      <c r="GV21" s="64"/>
      <c r="GW21" s="64"/>
      <c r="GX21" s="64"/>
      <c r="GY21" s="64"/>
      <c r="GZ21" s="64"/>
      <c r="HA21" s="64"/>
      <c r="HB21" s="64"/>
      <c r="HC21" s="64"/>
      <c r="HD21" s="64"/>
      <c r="HE21" s="64"/>
      <c r="HF21" s="64"/>
      <c r="HG21" s="64"/>
      <c r="HH21" s="64"/>
      <c r="HI21" s="64"/>
      <c r="HJ21" s="64"/>
      <c r="HK21" s="64"/>
      <c r="HL21" s="64"/>
      <c r="HM21" s="64"/>
      <c r="HN21" s="64"/>
      <c r="HO21" s="64"/>
      <c r="HP21" s="64"/>
      <c r="HQ21" s="64"/>
      <c r="HR21" s="64"/>
      <c r="HS21" s="64"/>
      <c r="HT21" s="64"/>
      <c r="HU21" s="64"/>
      <c r="HV21" s="64"/>
      <c r="HW21" s="64"/>
      <c r="HX21" s="64"/>
      <c r="HY21" s="64"/>
      <c r="HZ21" s="64"/>
      <c r="IA21" s="64"/>
      <c r="IB21" s="64"/>
      <c r="IC21" s="64"/>
      <c r="ID21" s="64"/>
      <c r="IE21" s="64"/>
      <c r="IF21" s="64"/>
      <c r="IG21" s="64"/>
      <c r="IH21" s="64"/>
      <c r="II21" s="64"/>
      <c r="IJ21" s="64"/>
      <c r="IK21" s="64"/>
      <c r="IL21" s="64"/>
      <c r="IM21" s="64"/>
      <c r="IN21" s="64"/>
      <c r="IO21" s="64"/>
      <c r="IP21" s="64"/>
      <c r="IQ21" s="64"/>
      <c r="IR21" s="64"/>
    </row>
    <row r="22" spans="1:252" ht="13.5" customHeight="1">
      <c r="A22" s="2" t="s">
        <v>154</v>
      </c>
      <c r="B22" s="2" t="s">
        <v>404</v>
      </c>
      <c r="C22" s="252">
        <f>SUM(C23)</f>
        <v>881</v>
      </c>
      <c r="D22" s="252">
        <f t="shared" ref="D22:E22" si="4">SUM(D23)</f>
        <v>677</v>
      </c>
      <c r="E22" s="252">
        <f t="shared" si="4"/>
        <v>204</v>
      </c>
      <c r="F22" s="210">
        <f t="shared" si="0"/>
        <v>0.23155505107832008</v>
      </c>
      <c r="G22" s="69"/>
    </row>
    <row r="23" spans="1:252" s="15" customFormat="1" ht="13.5" customHeight="1">
      <c r="A23" s="158" t="s">
        <v>155</v>
      </c>
      <c r="B23" s="158" t="s">
        <v>405</v>
      </c>
      <c r="C23" s="269">
        <f t="shared" si="2"/>
        <v>881</v>
      </c>
      <c r="D23" s="269">
        <v>677</v>
      </c>
      <c r="E23" s="269">
        <v>204</v>
      </c>
      <c r="F23" s="211">
        <f t="shared" si="0"/>
        <v>0.23155505107832008</v>
      </c>
      <c r="G23" s="139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  <c r="CP23" s="64"/>
      <c r="CQ23" s="64"/>
      <c r="CR23" s="64"/>
      <c r="CS23" s="64"/>
      <c r="CT23" s="64"/>
      <c r="CU23" s="64"/>
      <c r="CV23" s="64"/>
      <c r="CW23" s="64"/>
      <c r="CX23" s="64"/>
      <c r="CY23" s="64"/>
      <c r="CZ23" s="64"/>
      <c r="DA23" s="64"/>
      <c r="DB23" s="64"/>
      <c r="DC23" s="64"/>
      <c r="DD23" s="64"/>
      <c r="DE23" s="64"/>
      <c r="DF23" s="64"/>
      <c r="DG23" s="64"/>
      <c r="DH23" s="64"/>
      <c r="DI23" s="64"/>
      <c r="DJ23" s="64"/>
      <c r="DK23" s="64"/>
      <c r="DL23" s="64"/>
      <c r="DM23" s="64"/>
      <c r="DN23" s="64"/>
      <c r="DO23" s="64"/>
      <c r="DP23" s="64"/>
      <c r="DQ23" s="64"/>
      <c r="DR23" s="64"/>
      <c r="DS23" s="64"/>
      <c r="DT23" s="64"/>
      <c r="DU23" s="64"/>
      <c r="DV23" s="64"/>
      <c r="DW23" s="64"/>
      <c r="DX23" s="64"/>
      <c r="DY23" s="64"/>
      <c r="DZ23" s="64"/>
      <c r="EA23" s="64"/>
      <c r="EB23" s="64"/>
      <c r="EC23" s="64"/>
      <c r="ED23" s="64"/>
      <c r="EE23" s="64"/>
      <c r="EF23" s="64"/>
      <c r="EG23" s="64"/>
      <c r="EH23" s="64"/>
      <c r="EI23" s="64"/>
      <c r="EJ23" s="64"/>
      <c r="EK23" s="64"/>
      <c r="EL23" s="64"/>
      <c r="EM23" s="64"/>
      <c r="EN23" s="64"/>
      <c r="EO23" s="64"/>
      <c r="EP23" s="64"/>
      <c r="EQ23" s="64"/>
      <c r="ER23" s="64"/>
      <c r="ES23" s="64"/>
      <c r="ET23" s="64"/>
      <c r="EU23" s="64"/>
      <c r="EV23" s="64"/>
      <c r="EW23" s="64"/>
      <c r="EX23" s="64"/>
      <c r="EY23" s="64"/>
      <c r="EZ23" s="64"/>
      <c r="FA23" s="64"/>
      <c r="FB23" s="64"/>
      <c r="FC23" s="64"/>
      <c r="FD23" s="64"/>
      <c r="FE23" s="64"/>
      <c r="FF23" s="64"/>
      <c r="FG23" s="64"/>
      <c r="FH23" s="64"/>
      <c r="FI23" s="64"/>
      <c r="FJ23" s="64"/>
      <c r="FK23" s="64"/>
      <c r="FL23" s="64"/>
      <c r="FM23" s="64"/>
      <c r="FN23" s="64"/>
      <c r="FO23" s="64"/>
      <c r="FP23" s="64"/>
      <c r="FQ23" s="64"/>
      <c r="FR23" s="64"/>
      <c r="FS23" s="64"/>
      <c r="FT23" s="64"/>
      <c r="FU23" s="64"/>
      <c r="FV23" s="64"/>
      <c r="FW23" s="64"/>
      <c r="FX23" s="64"/>
      <c r="FY23" s="64"/>
      <c r="FZ23" s="64"/>
      <c r="GA23" s="64"/>
      <c r="GB23" s="64"/>
      <c r="GC23" s="64"/>
      <c r="GD23" s="64"/>
      <c r="GE23" s="64"/>
      <c r="GF23" s="64"/>
      <c r="GG23" s="64"/>
      <c r="GH23" s="64"/>
      <c r="GI23" s="64"/>
      <c r="GJ23" s="64"/>
      <c r="GK23" s="64"/>
      <c r="GL23" s="64"/>
      <c r="GM23" s="64"/>
      <c r="GN23" s="64"/>
      <c r="GO23" s="64"/>
      <c r="GP23" s="64"/>
      <c r="GQ23" s="64"/>
      <c r="GR23" s="64"/>
      <c r="GS23" s="64"/>
      <c r="GT23" s="64"/>
      <c r="GU23" s="64"/>
      <c r="GV23" s="64"/>
      <c r="GW23" s="64"/>
      <c r="GX23" s="64"/>
      <c r="GY23" s="64"/>
      <c r="GZ23" s="64"/>
      <c r="HA23" s="64"/>
      <c r="HB23" s="64"/>
      <c r="HC23" s="64"/>
      <c r="HD23" s="64"/>
      <c r="HE23" s="64"/>
      <c r="HF23" s="64"/>
      <c r="HG23" s="64"/>
      <c r="HH23" s="64"/>
      <c r="HI23" s="64"/>
      <c r="HJ23" s="64"/>
      <c r="HK23" s="64"/>
      <c r="HL23" s="64"/>
      <c r="HM23" s="64"/>
      <c r="HN23" s="64"/>
      <c r="HO23" s="64"/>
      <c r="HP23" s="64"/>
      <c r="HQ23" s="64"/>
      <c r="HR23" s="64"/>
      <c r="HS23" s="64"/>
      <c r="HT23" s="64"/>
      <c r="HU23" s="64"/>
      <c r="HV23" s="64"/>
      <c r="HW23" s="64"/>
      <c r="HX23" s="64"/>
      <c r="HY23" s="64"/>
      <c r="HZ23" s="64"/>
      <c r="IA23" s="64"/>
      <c r="IB23" s="64"/>
      <c r="IC23" s="64"/>
      <c r="ID23" s="64"/>
      <c r="IE23" s="64"/>
      <c r="IF23" s="64"/>
      <c r="IG23" s="64"/>
      <c r="IH23" s="64"/>
      <c r="II23" s="64"/>
      <c r="IJ23" s="64"/>
      <c r="IK23" s="64"/>
      <c r="IL23" s="64"/>
      <c r="IM23" s="64"/>
      <c r="IN23" s="64"/>
      <c r="IO23" s="64"/>
      <c r="IP23" s="64"/>
      <c r="IQ23" s="64"/>
      <c r="IR23" s="64"/>
    </row>
    <row r="24" spans="1:252" ht="13.5" customHeight="1">
      <c r="A24" s="2" t="s">
        <v>156</v>
      </c>
      <c r="B24" s="2" t="s">
        <v>406</v>
      </c>
      <c r="C24" s="252">
        <f>SUM(C25:C26)</f>
        <v>2476</v>
      </c>
      <c r="D24" s="252">
        <f t="shared" ref="D24:E24" si="5">SUM(D25:D26)</f>
        <v>739</v>
      </c>
      <c r="E24" s="252">
        <f t="shared" si="5"/>
        <v>1737</v>
      </c>
      <c r="F24" s="210">
        <f t="shared" si="0"/>
        <v>0.7015347334410339</v>
      </c>
      <c r="G24" s="69"/>
    </row>
    <row r="25" spans="1:252" ht="13.5" customHeight="1">
      <c r="A25" s="158" t="s">
        <v>157</v>
      </c>
      <c r="B25" s="158" t="s">
        <v>407</v>
      </c>
      <c r="C25" s="269">
        <f t="shared" si="2"/>
        <v>2060</v>
      </c>
      <c r="D25" s="269">
        <v>645</v>
      </c>
      <c r="E25" s="269">
        <v>1415</v>
      </c>
      <c r="F25" s="211">
        <f t="shared" si="0"/>
        <v>0.68689320388349517</v>
      </c>
      <c r="G25" s="69"/>
    </row>
    <row r="26" spans="1:252" ht="13.5" customHeight="1">
      <c r="A26" s="158" t="s">
        <v>158</v>
      </c>
      <c r="B26" s="158" t="s">
        <v>408</v>
      </c>
      <c r="C26" s="269">
        <f t="shared" si="2"/>
        <v>416</v>
      </c>
      <c r="D26" s="269">
        <v>94</v>
      </c>
      <c r="E26" s="269">
        <v>322</v>
      </c>
      <c r="F26" s="211">
        <f t="shared" si="0"/>
        <v>0.77403846153846156</v>
      </c>
      <c r="G26" s="69"/>
    </row>
    <row r="27" spans="1:252" ht="13.5" customHeight="1">
      <c r="A27" s="2" t="s">
        <v>637</v>
      </c>
      <c r="B27" s="2" t="s">
        <v>489</v>
      </c>
      <c r="C27" s="252">
        <f>SUM(C28:C29)</f>
        <v>2289</v>
      </c>
      <c r="D27" s="252">
        <f t="shared" ref="D27:E27" si="6">SUM(D28:D29)</f>
        <v>445</v>
      </c>
      <c r="E27" s="252">
        <f t="shared" si="6"/>
        <v>1844</v>
      </c>
      <c r="F27" s="210">
        <f t="shared" si="0"/>
        <v>0.80559196155526436</v>
      </c>
      <c r="G27" s="69"/>
    </row>
    <row r="28" spans="1:252" ht="13.5" customHeight="1">
      <c r="A28" s="158" t="s">
        <v>160</v>
      </c>
      <c r="B28" s="158" t="s">
        <v>410</v>
      </c>
      <c r="C28" s="269">
        <f t="shared" si="2"/>
        <v>274</v>
      </c>
      <c r="D28" s="269">
        <v>27</v>
      </c>
      <c r="E28" s="269">
        <v>247</v>
      </c>
      <c r="F28" s="211">
        <f t="shared" si="0"/>
        <v>0.90145985401459849</v>
      </c>
      <c r="G28" s="69"/>
    </row>
    <row r="29" spans="1:252" s="15" customFormat="1" ht="13.5" customHeight="1">
      <c r="A29" s="158" t="s">
        <v>161</v>
      </c>
      <c r="B29" s="158" t="s">
        <v>411</v>
      </c>
      <c r="C29" s="269">
        <f t="shared" si="2"/>
        <v>2015</v>
      </c>
      <c r="D29" s="269">
        <v>418</v>
      </c>
      <c r="E29" s="269">
        <v>1597</v>
      </c>
      <c r="F29" s="211">
        <f t="shared" si="0"/>
        <v>0.79255583126550866</v>
      </c>
      <c r="G29" s="139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  <c r="CP29" s="64"/>
      <c r="CQ29" s="64"/>
      <c r="CR29" s="64"/>
      <c r="CS29" s="64"/>
      <c r="CT29" s="64"/>
      <c r="CU29" s="64"/>
      <c r="CV29" s="64"/>
      <c r="CW29" s="64"/>
      <c r="CX29" s="64"/>
      <c r="CY29" s="64"/>
      <c r="CZ29" s="64"/>
      <c r="DA29" s="64"/>
      <c r="DB29" s="64"/>
      <c r="DC29" s="64"/>
      <c r="DD29" s="64"/>
      <c r="DE29" s="64"/>
      <c r="DF29" s="64"/>
      <c r="DG29" s="64"/>
      <c r="DH29" s="64"/>
      <c r="DI29" s="64"/>
      <c r="DJ29" s="64"/>
      <c r="DK29" s="64"/>
      <c r="DL29" s="64"/>
      <c r="DM29" s="64"/>
      <c r="DN29" s="64"/>
      <c r="DO29" s="64"/>
      <c r="DP29" s="64"/>
      <c r="DQ29" s="64"/>
      <c r="DR29" s="64"/>
      <c r="DS29" s="64"/>
      <c r="DT29" s="64"/>
      <c r="DU29" s="64"/>
      <c r="DV29" s="64"/>
      <c r="DW29" s="64"/>
      <c r="DX29" s="64"/>
      <c r="DY29" s="64"/>
      <c r="DZ29" s="64"/>
      <c r="EA29" s="64"/>
      <c r="EB29" s="64"/>
      <c r="EC29" s="64"/>
      <c r="ED29" s="64"/>
      <c r="EE29" s="64"/>
      <c r="EF29" s="64"/>
      <c r="EG29" s="64"/>
      <c r="EH29" s="64"/>
      <c r="EI29" s="64"/>
      <c r="EJ29" s="64"/>
      <c r="EK29" s="64"/>
      <c r="EL29" s="64"/>
      <c r="EM29" s="64"/>
      <c r="EN29" s="64"/>
      <c r="EO29" s="64"/>
      <c r="EP29" s="64"/>
      <c r="EQ29" s="64"/>
      <c r="ER29" s="64"/>
      <c r="ES29" s="64"/>
      <c r="ET29" s="64"/>
      <c r="EU29" s="64"/>
      <c r="EV29" s="64"/>
      <c r="EW29" s="64"/>
      <c r="EX29" s="64"/>
      <c r="EY29" s="64"/>
      <c r="EZ29" s="64"/>
      <c r="FA29" s="64"/>
      <c r="FB29" s="64"/>
      <c r="FC29" s="64"/>
      <c r="FD29" s="64"/>
      <c r="FE29" s="64"/>
      <c r="FF29" s="64"/>
      <c r="FG29" s="64"/>
      <c r="FH29" s="64"/>
      <c r="FI29" s="64"/>
      <c r="FJ29" s="64"/>
      <c r="FK29" s="64"/>
      <c r="FL29" s="64"/>
      <c r="FM29" s="64"/>
      <c r="FN29" s="64"/>
      <c r="FO29" s="64"/>
      <c r="FP29" s="64"/>
      <c r="FQ29" s="64"/>
      <c r="FR29" s="64"/>
      <c r="FS29" s="64"/>
      <c r="FT29" s="64"/>
      <c r="FU29" s="64"/>
      <c r="FV29" s="64"/>
      <c r="FW29" s="64"/>
      <c r="FX29" s="64"/>
      <c r="FY29" s="64"/>
      <c r="FZ29" s="64"/>
      <c r="GA29" s="64"/>
      <c r="GB29" s="64"/>
      <c r="GC29" s="64"/>
      <c r="GD29" s="64"/>
      <c r="GE29" s="64"/>
      <c r="GF29" s="64"/>
      <c r="GG29" s="64"/>
      <c r="GH29" s="64"/>
      <c r="GI29" s="64"/>
      <c r="GJ29" s="64"/>
      <c r="GK29" s="64"/>
      <c r="GL29" s="64"/>
      <c r="GM29" s="64"/>
      <c r="GN29" s="64"/>
      <c r="GO29" s="64"/>
      <c r="GP29" s="64"/>
      <c r="GQ29" s="64"/>
      <c r="GR29" s="64"/>
      <c r="GS29" s="64"/>
      <c r="GT29" s="64"/>
      <c r="GU29" s="64"/>
      <c r="GV29" s="64"/>
      <c r="GW29" s="64"/>
      <c r="GX29" s="64"/>
      <c r="GY29" s="64"/>
      <c r="GZ29" s="64"/>
      <c r="HA29" s="64"/>
      <c r="HB29" s="64"/>
      <c r="HC29" s="64"/>
      <c r="HD29" s="64"/>
      <c r="HE29" s="64"/>
      <c r="HF29" s="64"/>
      <c r="HG29" s="64"/>
      <c r="HH29" s="64"/>
      <c r="HI29" s="64"/>
      <c r="HJ29" s="64"/>
      <c r="HK29" s="64"/>
      <c r="HL29" s="64"/>
      <c r="HM29" s="64"/>
      <c r="HN29" s="64"/>
      <c r="HO29" s="64"/>
      <c r="HP29" s="64"/>
      <c r="HQ29" s="64"/>
      <c r="HR29" s="64"/>
      <c r="HS29" s="64"/>
      <c r="HT29" s="64"/>
      <c r="HU29" s="64"/>
      <c r="HV29" s="64"/>
      <c r="HW29" s="64"/>
      <c r="HX29" s="64"/>
      <c r="HY29" s="64"/>
      <c r="HZ29" s="64"/>
      <c r="IA29" s="64"/>
      <c r="IB29" s="64"/>
      <c r="IC29" s="64"/>
      <c r="ID29" s="64"/>
      <c r="IE29" s="64"/>
      <c r="IF29" s="64"/>
      <c r="IG29" s="64"/>
      <c r="IH29" s="64"/>
      <c r="II29" s="64"/>
      <c r="IJ29" s="64"/>
      <c r="IK29" s="64"/>
      <c r="IL29" s="64"/>
      <c r="IM29" s="64"/>
      <c r="IN29" s="64"/>
      <c r="IO29" s="64"/>
      <c r="IP29" s="64"/>
      <c r="IQ29" s="64"/>
      <c r="IR29" s="64"/>
    </row>
    <row r="30" spans="1:252" ht="13.5" customHeight="1">
      <c r="A30" s="2" t="s">
        <v>162</v>
      </c>
      <c r="B30" s="2" t="s">
        <v>412</v>
      </c>
      <c r="C30" s="252">
        <f>SUM(C31:C35)</f>
        <v>2246</v>
      </c>
      <c r="D30" s="252">
        <f t="shared" ref="D30:E30" si="7">SUM(D31:D35)</f>
        <v>653</v>
      </c>
      <c r="E30" s="252">
        <f t="shared" si="7"/>
        <v>1593</v>
      </c>
      <c r="F30" s="210">
        <f t="shared" si="0"/>
        <v>0.7092609082813891</v>
      </c>
      <c r="G30" s="69"/>
    </row>
    <row r="31" spans="1:252" ht="13.5" customHeight="1">
      <c r="A31" s="158" t="s">
        <v>284</v>
      </c>
      <c r="B31" s="158" t="s">
        <v>413</v>
      </c>
      <c r="C31" s="269">
        <f t="shared" si="2"/>
        <v>239</v>
      </c>
      <c r="D31" s="269">
        <v>60</v>
      </c>
      <c r="E31" s="269">
        <v>179</v>
      </c>
      <c r="F31" s="211">
        <f t="shared" si="0"/>
        <v>0.7489539748953975</v>
      </c>
      <c r="G31" s="69"/>
    </row>
    <row r="32" spans="1:252" ht="13.5" customHeight="1">
      <c r="A32" s="158" t="s">
        <v>163</v>
      </c>
      <c r="B32" s="158" t="s">
        <v>228</v>
      </c>
      <c r="C32" s="269">
        <f t="shared" si="2"/>
        <v>260</v>
      </c>
      <c r="D32" s="269">
        <v>87</v>
      </c>
      <c r="E32" s="269">
        <v>173</v>
      </c>
      <c r="F32" s="211">
        <f t="shared" si="0"/>
        <v>0.66538461538461535</v>
      </c>
      <c r="G32" s="69"/>
    </row>
    <row r="33" spans="1:252" ht="13.5" customHeight="1">
      <c r="A33" s="158" t="s">
        <v>285</v>
      </c>
      <c r="B33" s="158" t="s">
        <v>414</v>
      </c>
      <c r="C33" s="269">
        <f t="shared" si="2"/>
        <v>152</v>
      </c>
      <c r="D33" s="269">
        <v>72</v>
      </c>
      <c r="E33" s="269">
        <v>80</v>
      </c>
      <c r="F33" s="211">
        <v>0</v>
      </c>
      <c r="G33" s="69"/>
    </row>
    <row r="34" spans="1:252" s="15" customFormat="1" ht="13.5" customHeight="1">
      <c r="A34" s="158" t="s">
        <v>164</v>
      </c>
      <c r="B34" s="158" t="s">
        <v>415</v>
      </c>
      <c r="C34" s="269">
        <f t="shared" si="2"/>
        <v>1112</v>
      </c>
      <c r="D34" s="269">
        <v>287</v>
      </c>
      <c r="E34" s="269">
        <v>825</v>
      </c>
      <c r="F34" s="211">
        <f t="shared" si="0"/>
        <v>0.74190647482014394</v>
      </c>
      <c r="G34" s="139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4"/>
      <c r="BQ34" s="64"/>
      <c r="BR34" s="64"/>
      <c r="BS34" s="64"/>
      <c r="BT34" s="64"/>
      <c r="BU34" s="64"/>
      <c r="BV34" s="64"/>
      <c r="BW34" s="64"/>
      <c r="BX34" s="64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  <c r="CN34" s="64"/>
      <c r="CO34" s="64"/>
      <c r="CP34" s="64"/>
      <c r="CQ34" s="64"/>
      <c r="CR34" s="64"/>
      <c r="CS34" s="64"/>
      <c r="CT34" s="64"/>
      <c r="CU34" s="64"/>
      <c r="CV34" s="64"/>
      <c r="CW34" s="64"/>
      <c r="CX34" s="64"/>
      <c r="CY34" s="64"/>
      <c r="CZ34" s="64"/>
      <c r="DA34" s="64"/>
      <c r="DB34" s="64"/>
      <c r="DC34" s="64"/>
      <c r="DD34" s="64"/>
      <c r="DE34" s="64"/>
      <c r="DF34" s="64"/>
      <c r="DG34" s="64"/>
      <c r="DH34" s="64"/>
      <c r="DI34" s="64"/>
      <c r="DJ34" s="64"/>
      <c r="DK34" s="64"/>
      <c r="DL34" s="64"/>
      <c r="DM34" s="64"/>
      <c r="DN34" s="64"/>
      <c r="DO34" s="64"/>
      <c r="DP34" s="64"/>
      <c r="DQ34" s="64"/>
      <c r="DR34" s="64"/>
      <c r="DS34" s="64"/>
      <c r="DT34" s="64"/>
      <c r="DU34" s="64"/>
      <c r="DV34" s="64"/>
      <c r="DW34" s="64"/>
      <c r="DX34" s="64"/>
      <c r="DY34" s="64"/>
      <c r="DZ34" s="64"/>
      <c r="EA34" s="64"/>
      <c r="EB34" s="64"/>
      <c r="EC34" s="64"/>
      <c r="ED34" s="64"/>
      <c r="EE34" s="64"/>
      <c r="EF34" s="64"/>
      <c r="EG34" s="64"/>
      <c r="EH34" s="64"/>
      <c r="EI34" s="64"/>
      <c r="EJ34" s="64"/>
      <c r="EK34" s="64"/>
      <c r="EL34" s="64"/>
      <c r="EM34" s="64"/>
      <c r="EN34" s="64"/>
      <c r="EO34" s="64"/>
      <c r="EP34" s="64"/>
      <c r="EQ34" s="64"/>
      <c r="ER34" s="64"/>
      <c r="ES34" s="64"/>
      <c r="ET34" s="64"/>
      <c r="EU34" s="64"/>
      <c r="EV34" s="64"/>
      <c r="EW34" s="64"/>
      <c r="EX34" s="64"/>
      <c r="EY34" s="64"/>
      <c r="EZ34" s="64"/>
      <c r="FA34" s="64"/>
      <c r="FB34" s="64"/>
      <c r="FC34" s="64"/>
      <c r="FD34" s="64"/>
      <c r="FE34" s="64"/>
      <c r="FF34" s="64"/>
      <c r="FG34" s="64"/>
      <c r="FH34" s="64"/>
      <c r="FI34" s="64"/>
      <c r="FJ34" s="64"/>
      <c r="FK34" s="64"/>
      <c r="FL34" s="64"/>
      <c r="FM34" s="64"/>
      <c r="FN34" s="64"/>
      <c r="FO34" s="64"/>
      <c r="FP34" s="64"/>
      <c r="FQ34" s="64"/>
      <c r="FR34" s="64"/>
      <c r="FS34" s="64"/>
      <c r="FT34" s="64"/>
      <c r="FU34" s="64"/>
      <c r="FV34" s="64"/>
      <c r="FW34" s="64"/>
      <c r="FX34" s="64"/>
      <c r="FY34" s="64"/>
      <c r="FZ34" s="64"/>
      <c r="GA34" s="64"/>
      <c r="GB34" s="64"/>
      <c r="GC34" s="64"/>
      <c r="GD34" s="64"/>
      <c r="GE34" s="64"/>
      <c r="GF34" s="64"/>
      <c r="GG34" s="64"/>
      <c r="GH34" s="64"/>
      <c r="GI34" s="64"/>
      <c r="GJ34" s="64"/>
      <c r="GK34" s="64"/>
      <c r="GL34" s="64"/>
      <c r="GM34" s="64"/>
      <c r="GN34" s="64"/>
      <c r="GO34" s="64"/>
      <c r="GP34" s="64"/>
      <c r="GQ34" s="64"/>
      <c r="GR34" s="64"/>
      <c r="GS34" s="64"/>
      <c r="GT34" s="64"/>
      <c r="GU34" s="64"/>
      <c r="GV34" s="64"/>
      <c r="GW34" s="64"/>
      <c r="GX34" s="64"/>
      <c r="GY34" s="64"/>
      <c r="GZ34" s="64"/>
      <c r="HA34" s="64"/>
      <c r="HB34" s="64"/>
      <c r="HC34" s="64"/>
      <c r="HD34" s="64"/>
      <c r="HE34" s="64"/>
      <c r="HF34" s="64"/>
      <c r="HG34" s="64"/>
      <c r="HH34" s="64"/>
      <c r="HI34" s="64"/>
      <c r="HJ34" s="64"/>
      <c r="HK34" s="64"/>
      <c r="HL34" s="64"/>
      <c r="HM34" s="64"/>
      <c r="HN34" s="64"/>
      <c r="HO34" s="64"/>
      <c r="HP34" s="64"/>
      <c r="HQ34" s="64"/>
      <c r="HR34" s="64"/>
      <c r="HS34" s="64"/>
      <c r="HT34" s="64"/>
      <c r="HU34" s="64"/>
      <c r="HV34" s="64"/>
      <c r="HW34" s="64"/>
      <c r="HX34" s="64"/>
      <c r="HY34" s="64"/>
      <c r="HZ34" s="64"/>
      <c r="IA34" s="64"/>
      <c r="IB34" s="64"/>
      <c r="IC34" s="64"/>
      <c r="ID34" s="64"/>
      <c r="IE34" s="64"/>
      <c r="IF34" s="64"/>
      <c r="IG34" s="64"/>
      <c r="IH34" s="64"/>
      <c r="II34" s="64"/>
      <c r="IJ34" s="64"/>
      <c r="IK34" s="64"/>
      <c r="IL34" s="64"/>
      <c r="IM34" s="64"/>
      <c r="IN34" s="64"/>
      <c r="IO34" s="64"/>
      <c r="IP34" s="64"/>
      <c r="IQ34" s="64"/>
      <c r="IR34" s="64"/>
    </row>
    <row r="35" spans="1:252" s="133" customFormat="1" ht="13.5" customHeight="1">
      <c r="A35" s="158" t="s">
        <v>165</v>
      </c>
      <c r="B35" s="158" t="s">
        <v>416</v>
      </c>
      <c r="C35" s="269">
        <f t="shared" si="2"/>
        <v>483</v>
      </c>
      <c r="D35" s="269">
        <v>147</v>
      </c>
      <c r="E35" s="269">
        <v>336</v>
      </c>
      <c r="F35" s="211">
        <f t="shared" si="0"/>
        <v>0.69565217391304346</v>
      </c>
      <c r="G35" s="140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31"/>
      <c r="AF35" s="131"/>
      <c r="AG35" s="131"/>
      <c r="AH35" s="131"/>
      <c r="AI35" s="131"/>
      <c r="AJ35" s="131"/>
      <c r="AK35" s="131"/>
      <c r="AL35" s="131"/>
      <c r="AM35" s="131"/>
      <c r="AN35" s="131"/>
      <c r="AO35" s="131"/>
      <c r="AP35" s="131"/>
      <c r="AQ35" s="131"/>
      <c r="AR35" s="131"/>
      <c r="AS35" s="131"/>
      <c r="AT35" s="131"/>
      <c r="AU35" s="131"/>
      <c r="AV35" s="131"/>
      <c r="AW35" s="131"/>
      <c r="AX35" s="131"/>
      <c r="AY35" s="131"/>
      <c r="AZ35" s="131"/>
      <c r="BA35" s="131"/>
      <c r="BB35" s="131"/>
      <c r="BC35" s="131"/>
      <c r="BD35" s="131"/>
      <c r="BE35" s="131"/>
      <c r="BF35" s="131"/>
      <c r="BG35" s="131"/>
      <c r="BH35" s="131"/>
      <c r="BI35" s="131"/>
      <c r="BJ35" s="131"/>
      <c r="BK35" s="131"/>
      <c r="BL35" s="131"/>
      <c r="BM35" s="131"/>
      <c r="BN35" s="131"/>
      <c r="BO35" s="131"/>
      <c r="BP35" s="131"/>
      <c r="BQ35" s="131"/>
      <c r="BR35" s="131"/>
      <c r="BS35" s="131"/>
      <c r="BT35" s="131"/>
      <c r="BU35" s="131"/>
      <c r="BV35" s="131"/>
      <c r="BW35" s="131"/>
      <c r="BX35" s="131"/>
      <c r="BY35" s="131"/>
      <c r="BZ35" s="131"/>
      <c r="CA35" s="131"/>
      <c r="CB35" s="131"/>
      <c r="CC35" s="131"/>
      <c r="CD35" s="131"/>
      <c r="CE35" s="131"/>
      <c r="CF35" s="131"/>
      <c r="CG35" s="131"/>
      <c r="CH35" s="131"/>
      <c r="CI35" s="131"/>
      <c r="CJ35" s="131"/>
      <c r="CK35" s="131"/>
      <c r="CL35" s="131"/>
      <c r="CM35" s="131"/>
      <c r="CN35" s="131"/>
      <c r="CO35" s="131"/>
      <c r="CP35" s="131"/>
      <c r="CQ35" s="131"/>
      <c r="CR35" s="131"/>
      <c r="CS35" s="131"/>
      <c r="CT35" s="131"/>
      <c r="CU35" s="131"/>
      <c r="CV35" s="131"/>
      <c r="CW35" s="131"/>
      <c r="CX35" s="131"/>
      <c r="CY35" s="131"/>
      <c r="CZ35" s="131"/>
      <c r="DA35" s="131"/>
      <c r="DB35" s="131"/>
      <c r="DC35" s="131"/>
      <c r="DD35" s="131"/>
      <c r="DE35" s="131"/>
      <c r="DF35" s="131"/>
      <c r="DG35" s="131"/>
      <c r="DH35" s="131"/>
      <c r="DI35" s="131"/>
      <c r="DJ35" s="131"/>
      <c r="DK35" s="131"/>
      <c r="DL35" s="131"/>
      <c r="DM35" s="131"/>
      <c r="DN35" s="131"/>
      <c r="DO35" s="131"/>
      <c r="DP35" s="131"/>
      <c r="DQ35" s="131"/>
      <c r="DR35" s="131"/>
      <c r="DS35" s="131"/>
      <c r="DT35" s="131"/>
      <c r="DU35" s="131"/>
      <c r="DV35" s="131"/>
      <c r="DW35" s="131"/>
      <c r="DX35" s="131"/>
      <c r="DY35" s="131"/>
      <c r="DZ35" s="131"/>
      <c r="EA35" s="131"/>
      <c r="EB35" s="131"/>
      <c r="EC35" s="131"/>
      <c r="ED35" s="131"/>
      <c r="EE35" s="131"/>
      <c r="EF35" s="131"/>
      <c r="EG35" s="131"/>
      <c r="EH35" s="131"/>
      <c r="EI35" s="131"/>
      <c r="EJ35" s="131"/>
      <c r="EK35" s="131"/>
      <c r="EL35" s="131"/>
      <c r="EM35" s="131"/>
      <c r="EN35" s="131"/>
      <c r="EO35" s="131"/>
      <c r="EP35" s="131"/>
      <c r="EQ35" s="131"/>
      <c r="ER35" s="131"/>
      <c r="ES35" s="131"/>
      <c r="ET35" s="131"/>
      <c r="EU35" s="131"/>
      <c r="EV35" s="131"/>
      <c r="EW35" s="131"/>
      <c r="EX35" s="131"/>
      <c r="EY35" s="131"/>
      <c r="EZ35" s="131"/>
      <c r="FA35" s="131"/>
      <c r="FB35" s="131"/>
      <c r="FC35" s="131"/>
      <c r="FD35" s="131"/>
      <c r="FE35" s="131"/>
      <c r="FF35" s="131"/>
      <c r="FG35" s="131"/>
      <c r="FH35" s="131"/>
      <c r="FI35" s="131"/>
      <c r="FJ35" s="131"/>
      <c r="FK35" s="131"/>
      <c r="FL35" s="131"/>
      <c r="FM35" s="131"/>
      <c r="FN35" s="131"/>
      <c r="FO35" s="131"/>
      <c r="FP35" s="131"/>
      <c r="FQ35" s="131"/>
      <c r="FR35" s="131"/>
      <c r="FS35" s="131"/>
      <c r="FT35" s="131"/>
      <c r="FU35" s="131"/>
      <c r="FV35" s="131"/>
      <c r="FW35" s="131"/>
      <c r="FX35" s="131"/>
      <c r="FY35" s="131"/>
      <c r="FZ35" s="131"/>
      <c r="GA35" s="131"/>
      <c r="GB35" s="131"/>
      <c r="GC35" s="131"/>
      <c r="GD35" s="131"/>
      <c r="GE35" s="131"/>
      <c r="GF35" s="131"/>
      <c r="GG35" s="131"/>
      <c r="GH35" s="131"/>
      <c r="GI35" s="131"/>
      <c r="GJ35" s="131"/>
      <c r="GK35" s="131"/>
      <c r="GL35" s="131"/>
      <c r="GM35" s="131"/>
      <c r="GN35" s="131"/>
      <c r="GO35" s="131"/>
      <c r="GP35" s="131"/>
      <c r="GQ35" s="131"/>
      <c r="GR35" s="131"/>
      <c r="GS35" s="131"/>
      <c r="GT35" s="131"/>
      <c r="GU35" s="131"/>
      <c r="GV35" s="131"/>
      <c r="GW35" s="131"/>
      <c r="GX35" s="131"/>
      <c r="GY35" s="131"/>
      <c r="GZ35" s="131"/>
      <c r="HA35" s="131"/>
      <c r="HB35" s="131"/>
      <c r="HC35" s="131"/>
      <c r="HD35" s="131"/>
      <c r="HE35" s="131"/>
      <c r="HF35" s="131"/>
      <c r="HG35" s="131"/>
      <c r="HH35" s="131"/>
      <c r="HI35" s="131"/>
      <c r="HJ35" s="131"/>
      <c r="HK35" s="131"/>
      <c r="HL35" s="131"/>
      <c r="HM35" s="131"/>
      <c r="HN35" s="131"/>
      <c r="HO35" s="131"/>
      <c r="HP35" s="131"/>
      <c r="HQ35" s="131"/>
      <c r="HR35" s="131"/>
      <c r="HS35" s="131"/>
      <c r="HT35" s="131"/>
      <c r="HU35" s="131"/>
      <c r="HV35" s="131"/>
      <c r="HW35" s="131"/>
      <c r="HX35" s="131"/>
      <c r="HY35" s="131"/>
      <c r="HZ35" s="131"/>
      <c r="IA35" s="131"/>
      <c r="IB35" s="131"/>
      <c r="IC35" s="131"/>
      <c r="ID35" s="131"/>
      <c r="IE35" s="131"/>
      <c r="IF35" s="131"/>
      <c r="IG35" s="131"/>
      <c r="IH35" s="131"/>
      <c r="II35" s="131"/>
      <c r="IJ35" s="131"/>
      <c r="IK35" s="131"/>
      <c r="IL35" s="131"/>
      <c r="IM35" s="131"/>
      <c r="IN35" s="131"/>
      <c r="IO35" s="131"/>
      <c r="IP35" s="131"/>
      <c r="IQ35" s="131"/>
      <c r="IR35" s="131"/>
    </row>
    <row r="36" spans="1:252" ht="13.5" customHeight="1">
      <c r="A36" s="2" t="s">
        <v>166</v>
      </c>
      <c r="B36" s="2" t="s">
        <v>417</v>
      </c>
      <c r="C36" s="252">
        <f>SUM(C37:C40)</f>
        <v>1467</v>
      </c>
      <c r="D36" s="252">
        <f t="shared" ref="D36:E36" si="8">SUM(D37:D40)</f>
        <v>539</v>
      </c>
      <c r="E36" s="252">
        <f t="shared" si="8"/>
        <v>928</v>
      </c>
      <c r="F36" s="210">
        <f t="shared" si="0"/>
        <v>0.63258350374914796</v>
      </c>
      <c r="G36" s="69"/>
    </row>
    <row r="37" spans="1:252" ht="13.5" customHeight="1">
      <c r="A37" s="158" t="s">
        <v>167</v>
      </c>
      <c r="B37" s="158" t="s">
        <v>418</v>
      </c>
      <c r="C37" s="269">
        <f t="shared" si="2"/>
        <v>550</v>
      </c>
      <c r="D37" s="269">
        <v>198</v>
      </c>
      <c r="E37" s="269">
        <v>352</v>
      </c>
      <c r="F37" s="211">
        <f t="shared" si="0"/>
        <v>0.64</v>
      </c>
      <c r="G37" s="69"/>
    </row>
    <row r="38" spans="1:252" s="133" customFormat="1" ht="13.5" customHeight="1">
      <c r="A38" s="158" t="s">
        <v>168</v>
      </c>
      <c r="B38" s="158" t="s">
        <v>419</v>
      </c>
      <c r="C38" s="269">
        <f t="shared" si="2"/>
        <v>310</v>
      </c>
      <c r="D38" s="269">
        <v>90</v>
      </c>
      <c r="E38" s="269">
        <v>220</v>
      </c>
      <c r="F38" s="211">
        <f t="shared" si="0"/>
        <v>0.70967741935483875</v>
      </c>
      <c r="G38" s="140"/>
      <c r="H38" s="131"/>
      <c r="I38" s="131"/>
      <c r="J38" s="131"/>
      <c r="K38" s="131"/>
      <c r="L38" s="131"/>
      <c r="M38" s="131"/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1"/>
      <c r="AJ38" s="131"/>
      <c r="AK38" s="131"/>
      <c r="AL38" s="131"/>
      <c r="AM38" s="131"/>
      <c r="AN38" s="131"/>
      <c r="AO38" s="131"/>
      <c r="AP38" s="131"/>
      <c r="AQ38" s="131"/>
      <c r="AR38" s="131"/>
      <c r="AS38" s="131"/>
      <c r="AT38" s="131"/>
      <c r="AU38" s="131"/>
      <c r="AV38" s="131"/>
      <c r="AW38" s="131"/>
      <c r="AX38" s="131"/>
      <c r="AY38" s="131"/>
      <c r="AZ38" s="131"/>
      <c r="BA38" s="131"/>
      <c r="BB38" s="131"/>
      <c r="BC38" s="131"/>
      <c r="BD38" s="131"/>
      <c r="BE38" s="131"/>
      <c r="BF38" s="131"/>
      <c r="BG38" s="131"/>
      <c r="BH38" s="131"/>
      <c r="BI38" s="131"/>
      <c r="BJ38" s="131"/>
      <c r="BK38" s="131"/>
      <c r="BL38" s="131"/>
      <c r="BM38" s="131"/>
      <c r="BN38" s="131"/>
      <c r="BO38" s="131"/>
      <c r="BP38" s="131"/>
      <c r="BQ38" s="131"/>
      <c r="BR38" s="131"/>
      <c r="BS38" s="131"/>
      <c r="BT38" s="131"/>
      <c r="BU38" s="131"/>
      <c r="BV38" s="131"/>
      <c r="BW38" s="131"/>
      <c r="BX38" s="131"/>
      <c r="BY38" s="131"/>
      <c r="BZ38" s="131"/>
      <c r="CA38" s="131"/>
      <c r="CB38" s="131"/>
      <c r="CC38" s="131"/>
      <c r="CD38" s="131"/>
      <c r="CE38" s="131"/>
      <c r="CF38" s="131"/>
      <c r="CG38" s="131"/>
      <c r="CH38" s="131"/>
      <c r="CI38" s="131"/>
      <c r="CJ38" s="131"/>
      <c r="CK38" s="131"/>
      <c r="CL38" s="131"/>
      <c r="CM38" s="131"/>
      <c r="CN38" s="131"/>
      <c r="CO38" s="131"/>
      <c r="CP38" s="131"/>
      <c r="CQ38" s="131"/>
      <c r="CR38" s="131"/>
      <c r="CS38" s="131"/>
      <c r="CT38" s="131"/>
      <c r="CU38" s="131"/>
      <c r="CV38" s="131"/>
      <c r="CW38" s="131"/>
      <c r="CX38" s="131"/>
      <c r="CY38" s="131"/>
      <c r="CZ38" s="131"/>
      <c r="DA38" s="131"/>
      <c r="DB38" s="131"/>
      <c r="DC38" s="131"/>
      <c r="DD38" s="131"/>
      <c r="DE38" s="131"/>
      <c r="DF38" s="131"/>
      <c r="DG38" s="131"/>
      <c r="DH38" s="131"/>
      <c r="DI38" s="131"/>
      <c r="DJ38" s="131"/>
      <c r="DK38" s="131"/>
      <c r="DL38" s="131"/>
      <c r="DM38" s="131"/>
      <c r="DN38" s="131"/>
      <c r="DO38" s="131"/>
      <c r="DP38" s="131"/>
      <c r="DQ38" s="131"/>
      <c r="DR38" s="131"/>
      <c r="DS38" s="131"/>
      <c r="DT38" s="131"/>
      <c r="DU38" s="131"/>
      <c r="DV38" s="131"/>
      <c r="DW38" s="131"/>
      <c r="DX38" s="131"/>
      <c r="DY38" s="131"/>
      <c r="DZ38" s="131"/>
      <c r="EA38" s="131"/>
      <c r="EB38" s="131"/>
      <c r="EC38" s="131"/>
      <c r="ED38" s="131"/>
      <c r="EE38" s="131"/>
      <c r="EF38" s="131"/>
      <c r="EG38" s="131"/>
      <c r="EH38" s="131"/>
      <c r="EI38" s="131"/>
      <c r="EJ38" s="131"/>
      <c r="EK38" s="131"/>
      <c r="EL38" s="131"/>
      <c r="EM38" s="131"/>
      <c r="EN38" s="131"/>
      <c r="EO38" s="131"/>
      <c r="EP38" s="131"/>
      <c r="EQ38" s="131"/>
      <c r="ER38" s="131"/>
      <c r="ES38" s="131"/>
      <c r="ET38" s="131"/>
      <c r="EU38" s="131"/>
      <c r="EV38" s="131"/>
      <c r="EW38" s="131"/>
      <c r="EX38" s="131"/>
      <c r="EY38" s="131"/>
      <c r="EZ38" s="131"/>
      <c r="FA38" s="131"/>
      <c r="FB38" s="131"/>
      <c r="FC38" s="131"/>
      <c r="FD38" s="131"/>
      <c r="FE38" s="131"/>
      <c r="FF38" s="131"/>
      <c r="FG38" s="131"/>
      <c r="FH38" s="131"/>
      <c r="FI38" s="131"/>
      <c r="FJ38" s="131"/>
      <c r="FK38" s="131"/>
      <c r="FL38" s="131"/>
      <c r="FM38" s="131"/>
      <c r="FN38" s="131"/>
      <c r="FO38" s="131"/>
      <c r="FP38" s="131"/>
      <c r="FQ38" s="131"/>
      <c r="FR38" s="131"/>
      <c r="FS38" s="131"/>
      <c r="FT38" s="131"/>
      <c r="FU38" s="131"/>
      <c r="FV38" s="131"/>
      <c r="FW38" s="131"/>
      <c r="FX38" s="131"/>
      <c r="FY38" s="131"/>
      <c r="FZ38" s="131"/>
      <c r="GA38" s="131"/>
      <c r="GB38" s="131"/>
      <c r="GC38" s="131"/>
      <c r="GD38" s="131"/>
      <c r="GE38" s="131"/>
      <c r="GF38" s="131"/>
      <c r="GG38" s="131"/>
      <c r="GH38" s="131"/>
      <c r="GI38" s="131"/>
      <c r="GJ38" s="131"/>
      <c r="GK38" s="131"/>
      <c r="GL38" s="131"/>
      <c r="GM38" s="131"/>
      <c r="GN38" s="131"/>
      <c r="GO38" s="131"/>
      <c r="GP38" s="131"/>
      <c r="GQ38" s="131"/>
      <c r="GR38" s="131"/>
      <c r="GS38" s="131"/>
      <c r="GT38" s="131"/>
      <c r="GU38" s="131"/>
      <c r="GV38" s="131"/>
      <c r="GW38" s="131"/>
      <c r="GX38" s="131"/>
      <c r="GY38" s="131"/>
      <c r="GZ38" s="131"/>
      <c r="HA38" s="131"/>
      <c r="HB38" s="131"/>
      <c r="HC38" s="131"/>
      <c r="HD38" s="131"/>
      <c r="HE38" s="131"/>
      <c r="HF38" s="131"/>
      <c r="HG38" s="131"/>
      <c r="HH38" s="131"/>
      <c r="HI38" s="131"/>
      <c r="HJ38" s="131"/>
      <c r="HK38" s="131"/>
      <c r="HL38" s="131"/>
      <c r="HM38" s="131"/>
      <c r="HN38" s="131"/>
      <c r="HO38" s="131"/>
      <c r="HP38" s="131"/>
      <c r="HQ38" s="131"/>
      <c r="HR38" s="131"/>
      <c r="HS38" s="131"/>
      <c r="HT38" s="131"/>
      <c r="HU38" s="131"/>
      <c r="HV38" s="131"/>
      <c r="HW38" s="131"/>
      <c r="HX38" s="131"/>
      <c r="HY38" s="131"/>
      <c r="HZ38" s="131"/>
      <c r="IA38" s="131"/>
      <c r="IB38" s="131"/>
      <c r="IC38" s="131"/>
      <c r="ID38" s="131"/>
      <c r="IE38" s="131"/>
      <c r="IF38" s="131"/>
      <c r="IG38" s="131"/>
      <c r="IH38" s="131"/>
      <c r="II38" s="131"/>
      <c r="IJ38" s="131"/>
      <c r="IK38" s="131"/>
      <c r="IL38" s="131"/>
      <c r="IM38" s="131"/>
      <c r="IN38" s="131"/>
      <c r="IO38" s="131"/>
      <c r="IP38" s="131"/>
      <c r="IQ38" s="131"/>
      <c r="IR38" s="131"/>
    </row>
    <row r="39" spans="1:252" s="15" customFormat="1" ht="13.5" customHeight="1">
      <c r="A39" s="158" t="s">
        <v>211</v>
      </c>
      <c r="B39" s="158" t="s">
        <v>420</v>
      </c>
      <c r="C39" s="269">
        <f t="shared" si="2"/>
        <v>318</v>
      </c>
      <c r="D39" s="269">
        <v>114</v>
      </c>
      <c r="E39" s="269">
        <v>204</v>
      </c>
      <c r="F39" s="211">
        <f t="shared" si="0"/>
        <v>0.64150943396226412</v>
      </c>
      <c r="G39" s="139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  <c r="CV39" s="64"/>
      <c r="CW39" s="64"/>
      <c r="CX39" s="64"/>
      <c r="CY39" s="64"/>
      <c r="CZ39" s="64"/>
      <c r="DA39" s="64"/>
      <c r="DB39" s="64"/>
      <c r="DC39" s="64"/>
      <c r="DD39" s="64"/>
      <c r="DE39" s="64"/>
      <c r="DF39" s="64"/>
      <c r="DG39" s="64"/>
      <c r="DH39" s="64"/>
      <c r="DI39" s="64"/>
      <c r="DJ39" s="64"/>
      <c r="DK39" s="64"/>
      <c r="DL39" s="64"/>
      <c r="DM39" s="64"/>
      <c r="DN39" s="64"/>
      <c r="DO39" s="64"/>
      <c r="DP39" s="64"/>
      <c r="DQ39" s="64"/>
      <c r="DR39" s="64"/>
      <c r="DS39" s="64"/>
      <c r="DT39" s="64"/>
      <c r="DU39" s="64"/>
      <c r="DV39" s="64"/>
      <c r="DW39" s="64"/>
      <c r="DX39" s="64"/>
      <c r="DY39" s="64"/>
      <c r="DZ39" s="64"/>
      <c r="EA39" s="64"/>
      <c r="EB39" s="64"/>
      <c r="EC39" s="64"/>
      <c r="ED39" s="64"/>
      <c r="EE39" s="64"/>
      <c r="EF39" s="64"/>
      <c r="EG39" s="64"/>
      <c r="EH39" s="64"/>
      <c r="EI39" s="64"/>
      <c r="EJ39" s="64"/>
      <c r="EK39" s="64"/>
      <c r="EL39" s="64"/>
      <c r="EM39" s="64"/>
      <c r="EN39" s="64"/>
      <c r="EO39" s="64"/>
      <c r="EP39" s="64"/>
      <c r="EQ39" s="64"/>
      <c r="ER39" s="64"/>
      <c r="ES39" s="64"/>
      <c r="ET39" s="64"/>
      <c r="EU39" s="64"/>
      <c r="EV39" s="64"/>
      <c r="EW39" s="64"/>
      <c r="EX39" s="64"/>
      <c r="EY39" s="64"/>
      <c r="EZ39" s="64"/>
      <c r="FA39" s="64"/>
      <c r="FB39" s="64"/>
      <c r="FC39" s="64"/>
      <c r="FD39" s="64"/>
      <c r="FE39" s="64"/>
      <c r="FF39" s="64"/>
      <c r="FG39" s="64"/>
      <c r="FH39" s="64"/>
      <c r="FI39" s="64"/>
      <c r="FJ39" s="64"/>
      <c r="FK39" s="64"/>
      <c r="FL39" s="64"/>
      <c r="FM39" s="64"/>
      <c r="FN39" s="64"/>
      <c r="FO39" s="64"/>
      <c r="FP39" s="64"/>
      <c r="FQ39" s="64"/>
      <c r="FR39" s="64"/>
      <c r="FS39" s="64"/>
      <c r="FT39" s="64"/>
      <c r="FU39" s="64"/>
      <c r="FV39" s="64"/>
      <c r="FW39" s="64"/>
      <c r="FX39" s="64"/>
      <c r="FY39" s="64"/>
      <c r="FZ39" s="64"/>
      <c r="GA39" s="64"/>
      <c r="GB39" s="64"/>
      <c r="GC39" s="64"/>
      <c r="GD39" s="64"/>
      <c r="GE39" s="64"/>
      <c r="GF39" s="64"/>
      <c r="GG39" s="64"/>
      <c r="GH39" s="64"/>
      <c r="GI39" s="64"/>
      <c r="GJ39" s="64"/>
      <c r="GK39" s="64"/>
      <c r="GL39" s="64"/>
      <c r="GM39" s="64"/>
      <c r="GN39" s="64"/>
      <c r="GO39" s="64"/>
      <c r="GP39" s="64"/>
      <c r="GQ39" s="64"/>
      <c r="GR39" s="64"/>
      <c r="GS39" s="64"/>
      <c r="GT39" s="64"/>
      <c r="GU39" s="64"/>
      <c r="GV39" s="64"/>
      <c r="GW39" s="64"/>
      <c r="GX39" s="64"/>
      <c r="GY39" s="64"/>
      <c r="GZ39" s="64"/>
      <c r="HA39" s="64"/>
      <c r="HB39" s="64"/>
      <c r="HC39" s="64"/>
      <c r="HD39" s="64"/>
      <c r="HE39" s="64"/>
      <c r="HF39" s="64"/>
      <c r="HG39" s="64"/>
      <c r="HH39" s="64"/>
      <c r="HI39" s="64"/>
      <c r="HJ39" s="64"/>
      <c r="HK39" s="64"/>
      <c r="HL39" s="64"/>
      <c r="HM39" s="64"/>
      <c r="HN39" s="64"/>
      <c r="HO39" s="64"/>
      <c r="HP39" s="64"/>
      <c r="HQ39" s="64"/>
      <c r="HR39" s="64"/>
      <c r="HS39" s="64"/>
      <c r="HT39" s="64"/>
      <c r="HU39" s="64"/>
      <c r="HV39" s="64"/>
      <c r="HW39" s="64"/>
      <c r="HX39" s="64"/>
      <c r="HY39" s="64"/>
      <c r="HZ39" s="64"/>
      <c r="IA39" s="64"/>
      <c r="IB39" s="64"/>
      <c r="IC39" s="64"/>
      <c r="ID39" s="64"/>
      <c r="IE39" s="64"/>
      <c r="IF39" s="64"/>
      <c r="IG39" s="64"/>
      <c r="IH39" s="64"/>
      <c r="II39" s="64"/>
      <c r="IJ39" s="64"/>
      <c r="IK39" s="64"/>
      <c r="IL39" s="64"/>
      <c r="IM39" s="64"/>
      <c r="IN39" s="64"/>
      <c r="IO39" s="64"/>
      <c r="IP39" s="64"/>
      <c r="IQ39" s="64"/>
      <c r="IR39" s="64"/>
    </row>
    <row r="40" spans="1:252" ht="13.5" customHeight="1">
      <c r="A40" s="158" t="s">
        <v>169</v>
      </c>
      <c r="B40" s="158" t="s">
        <v>421</v>
      </c>
      <c r="C40" s="269">
        <f t="shared" si="2"/>
        <v>289</v>
      </c>
      <c r="D40" s="269">
        <v>137</v>
      </c>
      <c r="E40" s="269">
        <v>152</v>
      </c>
      <c r="F40" s="211">
        <f t="shared" si="0"/>
        <v>0.52595155709342556</v>
      </c>
      <c r="G40" s="69"/>
    </row>
    <row r="41" spans="1:252" s="15" customFormat="1" ht="13.5" customHeight="1">
      <c r="A41" s="2" t="s">
        <v>287</v>
      </c>
      <c r="B41" s="2" t="s">
        <v>422</v>
      </c>
      <c r="C41" s="252">
        <f>SUM(C42)</f>
        <v>524</v>
      </c>
      <c r="D41" s="252">
        <f t="shared" ref="D41:E41" si="9">SUM(D42)</f>
        <v>313</v>
      </c>
      <c r="E41" s="252">
        <f t="shared" si="9"/>
        <v>211</v>
      </c>
      <c r="F41" s="210">
        <f t="shared" si="0"/>
        <v>0.40267175572519082</v>
      </c>
      <c r="G41" s="139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64"/>
      <c r="CQ41" s="64"/>
      <c r="CR41" s="64"/>
      <c r="CS41" s="64"/>
      <c r="CT41" s="64"/>
      <c r="CU41" s="64"/>
      <c r="CV41" s="64"/>
      <c r="CW41" s="64"/>
      <c r="CX41" s="64"/>
      <c r="CY41" s="64"/>
      <c r="CZ41" s="64"/>
      <c r="DA41" s="64"/>
      <c r="DB41" s="64"/>
      <c r="DC41" s="64"/>
      <c r="DD41" s="64"/>
      <c r="DE41" s="64"/>
      <c r="DF41" s="64"/>
      <c r="DG41" s="64"/>
      <c r="DH41" s="64"/>
      <c r="DI41" s="64"/>
      <c r="DJ41" s="64"/>
      <c r="DK41" s="64"/>
      <c r="DL41" s="64"/>
      <c r="DM41" s="64"/>
      <c r="DN41" s="64"/>
      <c r="DO41" s="64"/>
      <c r="DP41" s="64"/>
      <c r="DQ41" s="64"/>
      <c r="DR41" s="64"/>
      <c r="DS41" s="64"/>
      <c r="DT41" s="64"/>
      <c r="DU41" s="64"/>
      <c r="DV41" s="64"/>
      <c r="DW41" s="64"/>
      <c r="DX41" s="64"/>
      <c r="DY41" s="64"/>
      <c r="DZ41" s="64"/>
      <c r="EA41" s="64"/>
      <c r="EB41" s="64"/>
      <c r="EC41" s="64"/>
      <c r="ED41" s="64"/>
      <c r="EE41" s="64"/>
      <c r="EF41" s="64"/>
      <c r="EG41" s="64"/>
      <c r="EH41" s="64"/>
      <c r="EI41" s="64"/>
      <c r="EJ41" s="64"/>
      <c r="EK41" s="64"/>
      <c r="EL41" s="64"/>
      <c r="EM41" s="64"/>
      <c r="EN41" s="64"/>
      <c r="EO41" s="64"/>
      <c r="EP41" s="64"/>
      <c r="EQ41" s="64"/>
      <c r="ER41" s="64"/>
      <c r="ES41" s="64"/>
      <c r="ET41" s="64"/>
      <c r="EU41" s="64"/>
      <c r="EV41" s="64"/>
      <c r="EW41" s="64"/>
      <c r="EX41" s="64"/>
      <c r="EY41" s="64"/>
      <c r="EZ41" s="64"/>
      <c r="FA41" s="64"/>
      <c r="FB41" s="64"/>
      <c r="FC41" s="64"/>
      <c r="FD41" s="64"/>
      <c r="FE41" s="64"/>
      <c r="FF41" s="64"/>
      <c r="FG41" s="64"/>
      <c r="FH41" s="64"/>
      <c r="FI41" s="64"/>
      <c r="FJ41" s="64"/>
      <c r="FK41" s="64"/>
      <c r="FL41" s="64"/>
      <c r="FM41" s="64"/>
      <c r="FN41" s="64"/>
      <c r="FO41" s="64"/>
      <c r="FP41" s="64"/>
      <c r="FQ41" s="64"/>
      <c r="FR41" s="64"/>
      <c r="FS41" s="64"/>
      <c r="FT41" s="64"/>
      <c r="FU41" s="64"/>
      <c r="FV41" s="64"/>
      <c r="FW41" s="64"/>
      <c r="FX41" s="64"/>
      <c r="FY41" s="64"/>
      <c r="FZ41" s="64"/>
      <c r="GA41" s="64"/>
      <c r="GB41" s="64"/>
      <c r="GC41" s="64"/>
      <c r="GD41" s="64"/>
      <c r="GE41" s="64"/>
      <c r="GF41" s="64"/>
      <c r="GG41" s="64"/>
      <c r="GH41" s="64"/>
      <c r="GI41" s="64"/>
      <c r="GJ41" s="64"/>
      <c r="GK41" s="64"/>
      <c r="GL41" s="64"/>
      <c r="GM41" s="64"/>
      <c r="GN41" s="64"/>
      <c r="GO41" s="64"/>
      <c r="GP41" s="64"/>
      <c r="GQ41" s="64"/>
      <c r="GR41" s="64"/>
      <c r="GS41" s="64"/>
      <c r="GT41" s="64"/>
      <c r="GU41" s="64"/>
      <c r="GV41" s="64"/>
      <c r="GW41" s="64"/>
      <c r="GX41" s="64"/>
      <c r="GY41" s="64"/>
      <c r="GZ41" s="64"/>
      <c r="HA41" s="64"/>
      <c r="HB41" s="64"/>
      <c r="HC41" s="64"/>
      <c r="HD41" s="64"/>
      <c r="HE41" s="64"/>
      <c r="HF41" s="64"/>
      <c r="HG41" s="64"/>
      <c r="HH41" s="64"/>
      <c r="HI41" s="64"/>
      <c r="HJ41" s="64"/>
      <c r="HK41" s="64"/>
      <c r="HL41" s="64"/>
      <c r="HM41" s="64"/>
      <c r="HN41" s="64"/>
      <c r="HO41" s="64"/>
      <c r="HP41" s="64"/>
      <c r="HQ41" s="64"/>
      <c r="HR41" s="64"/>
      <c r="HS41" s="64"/>
      <c r="HT41" s="64"/>
      <c r="HU41" s="64"/>
      <c r="HV41" s="64"/>
      <c r="HW41" s="64"/>
      <c r="HX41" s="64"/>
      <c r="HY41" s="64"/>
      <c r="HZ41" s="64"/>
      <c r="IA41" s="64"/>
      <c r="IB41" s="64"/>
      <c r="IC41" s="64"/>
      <c r="ID41" s="64"/>
      <c r="IE41" s="64"/>
      <c r="IF41" s="64"/>
      <c r="IG41" s="64"/>
      <c r="IH41" s="64"/>
      <c r="II41" s="64"/>
      <c r="IJ41" s="64"/>
      <c r="IK41" s="64"/>
      <c r="IL41" s="64"/>
      <c r="IM41" s="64"/>
      <c r="IN41" s="64"/>
      <c r="IO41" s="64"/>
      <c r="IP41" s="64"/>
      <c r="IQ41" s="64"/>
      <c r="IR41" s="64"/>
    </row>
    <row r="42" spans="1:252" ht="13.5" customHeight="1">
      <c r="A42" s="158" t="s">
        <v>170</v>
      </c>
      <c r="B42" s="158" t="s">
        <v>423</v>
      </c>
      <c r="C42" s="269">
        <f t="shared" si="2"/>
        <v>524</v>
      </c>
      <c r="D42" s="269">
        <v>313</v>
      </c>
      <c r="E42" s="269">
        <v>211</v>
      </c>
      <c r="F42" s="211">
        <f t="shared" si="0"/>
        <v>0.40267175572519082</v>
      </c>
      <c r="G42" s="69"/>
    </row>
    <row r="43" spans="1:252" ht="13.5" customHeight="1">
      <c r="A43" s="2" t="s">
        <v>171</v>
      </c>
      <c r="B43" s="2" t="s">
        <v>424</v>
      </c>
      <c r="C43" s="252">
        <f>SUM(C44:C47)</f>
        <v>757</v>
      </c>
      <c r="D43" s="252">
        <f t="shared" ref="D43:E43" si="10">SUM(D44:D47)</f>
        <v>424</v>
      </c>
      <c r="E43" s="252">
        <f t="shared" si="10"/>
        <v>333</v>
      </c>
      <c r="F43" s="210">
        <f t="shared" si="0"/>
        <v>0.43989431968295906</v>
      </c>
      <c r="G43" s="69"/>
    </row>
    <row r="44" spans="1:252" ht="13.5" customHeight="1">
      <c r="A44" s="158" t="s">
        <v>172</v>
      </c>
      <c r="B44" s="158" t="s">
        <v>425</v>
      </c>
      <c r="C44" s="269">
        <f t="shared" si="2"/>
        <v>462</v>
      </c>
      <c r="D44" s="269">
        <v>319</v>
      </c>
      <c r="E44" s="269">
        <v>143</v>
      </c>
      <c r="F44" s="211">
        <f t="shared" si="0"/>
        <v>0.30952380952380953</v>
      </c>
      <c r="G44" s="69"/>
    </row>
    <row r="45" spans="1:252" ht="13.5" customHeight="1">
      <c r="A45" s="158" t="s">
        <v>173</v>
      </c>
      <c r="B45" s="158" t="s">
        <v>426</v>
      </c>
      <c r="C45" s="269">
        <v>194</v>
      </c>
      <c r="D45" s="269">
        <v>37</v>
      </c>
      <c r="E45" s="269">
        <v>157</v>
      </c>
      <c r="F45" s="211">
        <f t="shared" si="0"/>
        <v>0.80927835051546393</v>
      </c>
      <c r="G45" s="69"/>
    </row>
    <row r="46" spans="1:252" s="15" customFormat="1" ht="13.5" customHeight="1">
      <c r="A46" s="158" t="s">
        <v>322</v>
      </c>
      <c r="B46" s="158" t="s">
        <v>427</v>
      </c>
      <c r="C46" s="269">
        <f>SUM(D46:E46)</f>
        <v>61</v>
      </c>
      <c r="D46" s="269">
        <v>47</v>
      </c>
      <c r="E46" s="269">
        <v>14</v>
      </c>
      <c r="F46" s="211">
        <f t="shared" si="0"/>
        <v>0.22950819672131148</v>
      </c>
      <c r="G46" s="139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64"/>
      <c r="CQ46" s="64"/>
      <c r="CR46" s="64"/>
      <c r="CS46" s="64"/>
      <c r="CT46" s="64"/>
      <c r="CU46" s="64"/>
      <c r="CV46" s="64"/>
      <c r="CW46" s="64"/>
      <c r="CX46" s="64"/>
      <c r="CY46" s="64"/>
      <c r="CZ46" s="64"/>
      <c r="DA46" s="64"/>
      <c r="DB46" s="64"/>
      <c r="DC46" s="64"/>
      <c r="DD46" s="64"/>
      <c r="DE46" s="64"/>
      <c r="DF46" s="64"/>
      <c r="DG46" s="64"/>
      <c r="DH46" s="64"/>
      <c r="DI46" s="64"/>
      <c r="DJ46" s="64"/>
      <c r="DK46" s="64"/>
      <c r="DL46" s="64"/>
      <c r="DM46" s="64"/>
      <c r="DN46" s="64"/>
      <c r="DO46" s="64"/>
      <c r="DP46" s="64"/>
      <c r="DQ46" s="64"/>
      <c r="DR46" s="64"/>
      <c r="DS46" s="64"/>
      <c r="DT46" s="64"/>
      <c r="DU46" s="64"/>
      <c r="DV46" s="64"/>
      <c r="DW46" s="64"/>
      <c r="DX46" s="64"/>
      <c r="DY46" s="64"/>
      <c r="DZ46" s="64"/>
      <c r="EA46" s="64"/>
      <c r="EB46" s="64"/>
      <c r="EC46" s="64"/>
      <c r="ED46" s="64"/>
      <c r="EE46" s="64"/>
      <c r="EF46" s="64"/>
      <c r="EG46" s="64"/>
      <c r="EH46" s="64"/>
      <c r="EI46" s="64"/>
      <c r="EJ46" s="64"/>
      <c r="EK46" s="64"/>
      <c r="EL46" s="64"/>
      <c r="EM46" s="64"/>
      <c r="EN46" s="64"/>
      <c r="EO46" s="64"/>
      <c r="EP46" s="64"/>
      <c r="EQ46" s="64"/>
      <c r="ER46" s="64"/>
      <c r="ES46" s="64"/>
      <c r="ET46" s="64"/>
      <c r="EU46" s="64"/>
      <c r="EV46" s="64"/>
      <c r="EW46" s="64"/>
      <c r="EX46" s="64"/>
      <c r="EY46" s="64"/>
      <c r="EZ46" s="64"/>
      <c r="FA46" s="64"/>
      <c r="FB46" s="64"/>
      <c r="FC46" s="64"/>
      <c r="FD46" s="64"/>
      <c r="FE46" s="64"/>
      <c r="FF46" s="64"/>
      <c r="FG46" s="64"/>
      <c r="FH46" s="64"/>
      <c r="FI46" s="64"/>
      <c r="FJ46" s="64"/>
      <c r="FK46" s="64"/>
      <c r="FL46" s="64"/>
      <c r="FM46" s="64"/>
      <c r="FN46" s="64"/>
      <c r="FO46" s="64"/>
      <c r="FP46" s="64"/>
      <c r="FQ46" s="64"/>
      <c r="FR46" s="64"/>
      <c r="FS46" s="64"/>
      <c r="FT46" s="64"/>
      <c r="FU46" s="64"/>
      <c r="FV46" s="64"/>
      <c r="FW46" s="64"/>
      <c r="FX46" s="64"/>
      <c r="FY46" s="64"/>
      <c r="FZ46" s="64"/>
      <c r="GA46" s="64"/>
      <c r="GB46" s="64"/>
      <c r="GC46" s="64"/>
      <c r="GD46" s="64"/>
      <c r="GE46" s="64"/>
      <c r="GF46" s="64"/>
      <c r="GG46" s="64"/>
      <c r="GH46" s="64"/>
      <c r="GI46" s="64"/>
      <c r="GJ46" s="64"/>
      <c r="GK46" s="64"/>
      <c r="GL46" s="64"/>
      <c r="GM46" s="64"/>
      <c r="GN46" s="64"/>
      <c r="GO46" s="64"/>
      <c r="GP46" s="64"/>
      <c r="GQ46" s="64"/>
      <c r="GR46" s="64"/>
      <c r="GS46" s="64"/>
      <c r="GT46" s="64"/>
      <c r="GU46" s="64"/>
      <c r="GV46" s="64"/>
      <c r="GW46" s="64"/>
      <c r="GX46" s="64"/>
      <c r="GY46" s="64"/>
      <c r="GZ46" s="64"/>
      <c r="HA46" s="64"/>
      <c r="HB46" s="64"/>
      <c r="HC46" s="64"/>
      <c r="HD46" s="64"/>
      <c r="HE46" s="64"/>
      <c r="HF46" s="64"/>
      <c r="HG46" s="64"/>
      <c r="HH46" s="64"/>
      <c r="HI46" s="64"/>
      <c r="HJ46" s="64"/>
      <c r="HK46" s="64"/>
      <c r="HL46" s="64"/>
      <c r="HM46" s="64"/>
      <c r="HN46" s="64"/>
      <c r="HO46" s="64"/>
      <c r="HP46" s="64"/>
      <c r="HQ46" s="64"/>
      <c r="HR46" s="64"/>
      <c r="HS46" s="64"/>
      <c r="HT46" s="64"/>
      <c r="HU46" s="64"/>
      <c r="HV46" s="64"/>
      <c r="HW46" s="64"/>
      <c r="HX46" s="64"/>
      <c r="HY46" s="64"/>
      <c r="HZ46" s="64"/>
      <c r="IA46" s="64"/>
      <c r="IB46" s="64"/>
      <c r="IC46" s="64"/>
      <c r="ID46" s="64"/>
      <c r="IE46" s="64"/>
      <c r="IF46" s="64"/>
      <c r="IG46" s="64"/>
      <c r="IH46" s="64"/>
      <c r="II46" s="64"/>
      <c r="IJ46" s="64"/>
      <c r="IK46" s="64"/>
      <c r="IL46" s="64"/>
      <c r="IM46" s="64"/>
      <c r="IN46" s="64"/>
      <c r="IO46" s="64"/>
      <c r="IP46" s="64"/>
      <c r="IQ46" s="64"/>
      <c r="IR46" s="64"/>
    </row>
    <row r="47" spans="1:252" ht="13.5" customHeight="1">
      <c r="A47" s="158" t="s">
        <v>323</v>
      </c>
      <c r="B47" s="158" t="s">
        <v>428</v>
      </c>
      <c r="C47" s="269">
        <f>SUM(D47:E47)</f>
        <v>40</v>
      </c>
      <c r="D47" s="269">
        <v>21</v>
      </c>
      <c r="E47" s="269">
        <v>19</v>
      </c>
      <c r="F47" s="211">
        <f t="shared" si="0"/>
        <v>0.47499999999999998</v>
      </c>
      <c r="G47" s="69"/>
    </row>
    <row r="48" spans="1:252" ht="13.5" customHeight="1">
      <c r="A48" s="2" t="s">
        <v>174</v>
      </c>
      <c r="B48" s="2" t="s">
        <v>429</v>
      </c>
      <c r="C48" s="252">
        <f>SUM(C49)</f>
        <v>799</v>
      </c>
      <c r="D48" s="252">
        <f t="shared" ref="D48:E48" si="11">SUM(D49)</f>
        <v>383</v>
      </c>
      <c r="E48" s="252">
        <f t="shared" si="11"/>
        <v>416</v>
      </c>
      <c r="F48" s="210">
        <f t="shared" si="0"/>
        <v>0.52065081351689613</v>
      </c>
      <c r="G48" s="69"/>
    </row>
    <row r="49" spans="1:252" s="133" customFormat="1" ht="13.5" customHeight="1">
      <c r="A49" s="158" t="s">
        <v>175</v>
      </c>
      <c r="B49" s="158" t="s">
        <v>430</v>
      </c>
      <c r="C49" s="269">
        <f t="shared" si="2"/>
        <v>799</v>
      </c>
      <c r="D49" s="269">
        <v>383</v>
      </c>
      <c r="E49" s="269">
        <v>416</v>
      </c>
      <c r="F49" s="211">
        <f t="shared" si="0"/>
        <v>0.52065081351689613</v>
      </c>
      <c r="G49" s="140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H49" s="131"/>
      <c r="AI49" s="131"/>
      <c r="AJ49" s="131"/>
      <c r="AK49" s="131"/>
      <c r="AL49" s="131"/>
      <c r="AM49" s="131"/>
      <c r="AN49" s="131"/>
      <c r="AO49" s="131"/>
      <c r="AP49" s="131"/>
      <c r="AQ49" s="131"/>
      <c r="AR49" s="131"/>
      <c r="AS49" s="131"/>
      <c r="AT49" s="131"/>
      <c r="AU49" s="131"/>
      <c r="AV49" s="131"/>
      <c r="AW49" s="131"/>
      <c r="AX49" s="131"/>
      <c r="AY49" s="131"/>
      <c r="AZ49" s="131"/>
      <c r="BA49" s="131"/>
      <c r="BB49" s="131"/>
      <c r="BC49" s="131"/>
      <c r="BD49" s="131"/>
      <c r="BE49" s="131"/>
      <c r="BF49" s="131"/>
      <c r="BG49" s="131"/>
      <c r="BH49" s="131"/>
      <c r="BI49" s="131"/>
      <c r="BJ49" s="131"/>
      <c r="BK49" s="131"/>
      <c r="BL49" s="131"/>
      <c r="BM49" s="131"/>
      <c r="BN49" s="131"/>
      <c r="BO49" s="131"/>
      <c r="BP49" s="131"/>
      <c r="BQ49" s="131"/>
      <c r="BR49" s="131"/>
      <c r="BS49" s="131"/>
      <c r="BT49" s="131"/>
      <c r="BU49" s="131"/>
      <c r="BV49" s="131"/>
      <c r="BW49" s="131"/>
      <c r="BX49" s="131"/>
      <c r="BY49" s="131"/>
      <c r="BZ49" s="131"/>
      <c r="CA49" s="131"/>
      <c r="CB49" s="131"/>
      <c r="CC49" s="131"/>
      <c r="CD49" s="131"/>
      <c r="CE49" s="131"/>
      <c r="CF49" s="131"/>
      <c r="CG49" s="131"/>
      <c r="CH49" s="131"/>
      <c r="CI49" s="131"/>
      <c r="CJ49" s="131"/>
      <c r="CK49" s="131"/>
      <c r="CL49" s="131"/>
      <c r="CM49" s="131"/>
      <c r="CN49" s="131"/>
      <c r="CO49" s="131"/>
      <c r="CP49" s="131"/>
      <c r="CQ49" s="131"/>
      <c r="CR49" s="131"/>
      <c r="CS49" s="131"/>
      <c r="CT49" s="131"/>
      <c r="CU49" s="131"/>
      <c r="CV49" s="131"/>
      <c r="CW49" s="131"/>
      <c r="CX49" s="131"/>
      <c r="CY49" s="131"/>
      <c r="CZ49" s="131"/>
      <c r="DA49" s="131"/>
      <c r="DB49" s="131"/>
      <c r="DC49" s="131"/>
      <c r="DD49" s="131"/>
      <c r="DE49" s="131"/>
      <c r="DF49" s="131"/>
      <c r="DG49" s="131"/>
      <c r="DH49" s="131"/>
      <c r="DI49" s="131"/>
      <c r="DJ49" s="131"/>
      <c r="DK49" s="131"/>
      <c r="DL49" s="131"/>
      <c r="DM49" s="131"/>
      <c r="DN49" s="131"/>
      <c r="DO49" s="131"/>
      <c r="DP49" s="131"/>
      <c r="DQ49" s="131"/>
      <c r="DR49" s="131"/>
      <c r="DS49" s="131"/>
      <c r="DT49" s="131"/>
      <c r="DU49" s="131"/>
      <c r="DV49" s="131"/>
      <c r="DW49" s="131"/>
      <c r="DX49" s="131"/>
      <c r="DY49" s="131"/>
      <c r="DZ49" s="131"/>
      <c r="EA49" s="131"/>
      <c r="EB49" s="131"/>
      <c r="EC49" s="131"/>
      <c r="ED49" s="131"/>
      <c r="EE49" s="131"/>
      <c r="EF49" s="131"/>
      <c r="EG49" s="131"/>
      <c r="EH49" s="131"/>
      <c r="EI49" s="131"/>
      <c r="EJ49" s="131"/>
      <c r="EK49" s="131"/>
      <c r="EL49" s="131"/>
      <c r="EM49" s="131"/>
      <c r="EN49" s="131"/>
      <c r="EO49" s="131"/>
      <c r="EP49" s="131"/>
      <c r="EQ49" s="131"/>
      <c r="ER49" s="131"/>
      <c r="ES49" s="131"/>
      <c r="ET49" s="131"/>
      <c r="EU49" s="131"/>
      <c r="EV49" s="131"/>
      <c r="EW49" s="131"/>
      <c r="EX49" s="131"/>
      <c r="EY49" s="131"/>
      <c r="EZ49" s="131"/>
      <c r="FA49" s="131"/>
      <c r="FB49" s="131"/>
      <c r="FC49" s="131"/>
      <c r="FD49" s="131"/>
      <c r="FE49" s="131"/>
      <c r="FF49" s="131"/>
      <c r="FG49" s="131"/>
      <c r="FH49" s="131"/>
      <c r="FI49" s="131"/>
      <c r="FJ49" s="131"/>
      <c r="FK49" s="131"/>
      <c r="FL49" s="131"/>
      <c r="FM49" s="131"/>
      <c r="FN49" s="131"/>
      <c r="FO49" s="131"/>
      <c r="FP49" s="131"/>
      <c r="FQ49" s="131"/>
      <c r="FR49" s="131"/>
      <c r="FS49" s="131"/>
      <c r="FT49" s="131"/>
      <c r="FU49" s="131"/>
      <c r="FV49" s="131"/>
      <c r="FW49" s="131"/>
      <c r="FX49" s="131"/>
      <c r="FY49" s="131"/>
      <c r="FZ49" s="131"/>
      <c r="GA49" s="131"/>
      <c r="GB49" s="131"/>
      <c r="GC49" s="131"/>
      <c r="GD49" s="131"/>
      <c r="GE49" s="131"/>
      <c r="GF49" s="131"/>
      <c r="GG49" s="131"/>
      <c r="GH49" s="131"/>
      <c r="GI49" s="131"/>
      <c r="GJ49" s="131"/>
      <c r="GK49" s="131"/>
      <c r="GL49" s="131"/>
      <c r="GM49" s="131"/>
      <c r="GN49" s="131"/>
      <c r="GO49" s="131"/>
      <c r="GP49" s="131"/>
      <c r="GQ49" s="131"/>
      <c r="GR49" s="131"/>
      <c r="GS49" s="131"/>
      <c r="GT49" s="131"/>
      <c r="GU49" s="131"/>
      <c r="GV49" s="131"/>
      <c r="GW49" s="131"/>
      <c r="GX49" s="131"/>
      <c r="GY49" s="131"/>
      <c r="GZ49" s="131"/>
      <c r="HA49" s="131"/>
      <c r="HB49" s="131"/>
      <c r="HC49" s="131"/>
      <c r="HD49" s="131"/>
      <c r="HE49" s="131"/>
      <c r="HF49" s="131"/>
      <c r="HG49" s="131"/>
      <c r="HH49" s="131"/>
      <c r="HI49" s="131"/>
      <c r="HJ49" s="131"/>
      <c r="HK49" s="131"/>
      <c r="HL49" s="131"/>
      <c r="HM49" s="131"/>
      <c r="HN49" s="131"/>
      <c r="HO49" s="131"/>
      <c r="HP49" s="131"/>
      <c r="HQ49" s="131"/>
      <c r="HR49" s="131"/>
      <c r="HS49" s="131"/>
      <c r="HT49" s="131"/>
      <c r="HU49" s="131"/>
      <c r="HV49" s="131"/>
      <c r="HW49" s="131"/>
      <c r="HX49" s="131"/>
      <c r="HY49" s="131"/>
      <c r="HZ49" s="131"/>
      <c r="IA49" s="131"/>
      <c r="IB49" s="131"/>
      <c r="IC49" s="131"/>
      <c r="ID49" s="131"/>
      <c r="IE49" s="131"/>
      <c r="IF49" s="131"/>
      <c r="IG49" s="131"/>
      <c r="IH49" s="131"/>
      <c r="II49" s="131"/>
      <c r="IJ49" s="131"/>
      <c r="IK49" s="131"/>
      <c r="IL49" s="131"/>
      <c r="IM49" s="131"/>
      <c r="IN49" s="131"/>
      <c r="IO49" s="131"/>
      <c r="IP49" s="131"/>
      <c r="IQ49" s="131"/>
      <c r="IR49" s="131"/>
    </row>
    <row r="50" spans="1:252" ht="13.5" customHeight="1">
      <c r="A50" s="2" t="s">
        <v>194</v>
      </c>
      <c r="B50" s="2" t="s">
        <v>431</v>
      </c>
      <c r="C50" s="252">
        <f>SUM(C51:C54)</f>
        <v>2381</v>
      </c>
      <c r="D50" s="252">
        <f t="shared" ref="D50:E50" si="12">SUM(D51:D54)</f>
        <v>639</v>
      </c>
      <c r="E50" s="252">
        <f t="shared" si="12"/>
        <v>1742</v>
      </c>
      <c r="F50" s="210">
        <f t="shared" si="0"/>
        <v>0.73162536749265017</v>
      </c>
      <c r="G50" s="69"/>
    </row>
    <row r="51" spans="1:252" ht="13.5" customHeight="1">
      <c r="A51" s="158" t="s">
        <v>288</v>
      </c>
      <c r="B51" s="158" t="s">
        <v>432</v>
      </c>
      <c r="C51" s="269">
        <f t="shared" si="2"/>
        <v>179</v>
      </c>
      <c r="D51" s="269">
        <v>60</v>
      </c>
      <c r="E51" s="269">
        <v>119</v>
      </c>
      <c r="F51" s="211">
        <f t="shared" si="0"/>
        <v>0.66480446927374304</v>
      </c>
      <c r="G51" s="69"/>
    </row>
    <row r="52" spans="1:252" s="15" customFormat="1" ht="13.5" customHeight="1">
      <c r="A52" s="158" t="s">
        <v>195</v>
      </c>
      <c r="B52" s="158" t="s">
        <v>433</v>
      </c>
      <c r="C52" s="269">
        <f t="shared" si="2"/>
        <v>1007</v>
      </c>
      <c r="D52" s="269">
        <v>353</v>
      </c>
      <c r="E52" s="269">
        <v>654</v>
      </c>
      <c r="F52" s="211">
        <f t="shared" si="0"/>
        <v>0.64945382323733858</v>
      </c>
      <c r="G52" s="139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64"/>
      <c r="BP52" s="64"/>
      <c r="BQ52" s="64"/>
      <c r="BR52" s="64"/>
      <c r="BS52" s="64"/>
      <c r="BT52" s="64"/>
      <c r="BU52" s="64"/>
      <c r="BV52" s="64"/>
      <c r="BW52" s="64"/>
      <c r="BX52" s="64"/>
      <c r="BY52" s="64"/>
      <c r="BZ52" s="64"/>
      <c r="CA52" s="64"/>
      <c r="CB52" s="64"/>
      <c r="CC52" s="64"/>
      <c r="CD52" s="64"/>
      <c r="CE52" s="64"/>
      <c r="CF52" s="64"/>
      <c r="CG52" s="64"/>
      <c r="CH52" s="64"/>
      <c r="CI52" s="64"/>
      <c r="CJ52" s="64"/>
      <c r="CK52" s="64"/>
      <c r="CL52" s="64"/>
      <c r="CM52" s="64"/>
      <c r="CN52" s="64"/>
      <c r="CO52" s="64"/>
      <c r="CP52" s="64"/>
      <c r="CQ52" s="64"/>
      <c r="CR52" s="64"/>
      <c r="CS52" s="64"/>
      <c r="CT52" s="64"/>
      <c r="CU52" s="64"/>
      <c r="CV52" s="64"/>
      <c r="CW52" s="64"/>
      <c r="CX52" s="64"/>
      <c r="CY52" s="64"/>
      <c r="CZ52" s="64"/>
      <c r="DA52" s="64"/>
      <c r="DB52" s="64"/>
      <c r="DC52" s="64"/>
      <c r="DD52" s="64"/>
      <c r="DE52" s="64"/>
      <c r="DF52" s="64"/>
      <c r="DG52" s="64"/>
      <c r="DH52" s="64"/>
      <c r="DI52" s="64"/>
      <c r="DJ52" s="64"/>
      <c r="DK52" s="64"/>
      <c r="DL52" s="64"/>
      <c r="DM52" s="64"/>
      <c r="DN52" s="64"/>
      <c r="DO52" s="64"/>
      <c r="DP52" s="64"/>
      <c r="DQ52" s="64"/>
      <c r="DR52" s="64"/>
      <c r="DS52" s="64"/>
      <c r="DT52" s="64"/>
      <c r="DU52" s="64"/>
      <c r="DV52" s="64"/>
      <c r="DW52" s="64"/>
      <c r="DX52" s="64"/>
      <c r="DY52" s="64"/>
      <c r="DZ52" s="64"/>
      <c r="EA52" s="64"/>
      <c r="EB52" s="64"/>
      <c r="EC52" s="64"/>
      <c r="ED52" s="64"/>
      <c r="EE52" s="64"/>
      <c r="EF52" s="64"/>
      <c r="EG52" s="64"/>
      <c r="EH52" s="64"/>
      <c r="EI52" s="64"/>
      <c r="EJ52" s="64"/>
      <c r="EK52" s="64"/>
      <c r="EL52" s="64"/>
      <c r="EM52" s="64"/>
      <c r="EN52" s="64"/>
      <c r="EO52" s="64"/>
      <c r="EP52" s="64"/>
      <c r="EQ52" s="64"/>
      <c r="ER52" s="64"/>
      <c r="ES52" s="64"/>
      <c r="ET52" s="64"/>
      <c r="EU52" s="64"/>
      <c r="EV52" s="64"/>
      <c r="EW52" s="64"/>
      <c r="EX52" s="64"/>
      <c r="EY52" s="64"/>
      <c r="EZ52" s="64"/>
      <c r="FA52" s="64"/>
      <c r="FB52" s="64"/>
      <c r="FC52" s="64"/>
      <c r="FD52" s="64"/>
      <c r="FE52" s="64"/>
      <c r="FF52" s="64"/>
      <c r="FG52" s="64"/>
      <c r="FH52" s="64"/>
      <c r="FI52" s="64"/>
      <c r="FJ52" s="64"/>
      <c r="FK52" s="64"/>
      <c r="FL52" s="64"/>
      <c r="FM52" s="64"/>
      <c r="FN52" s="64"/>
      <c r="FO52" s="64"/>
      <c r="FP52" s="64"/>
      <c r="FQ52" s="64"/>
      <c r="FR52" s="64"/>
      <c r="FS52" s="64"/>
      <c r="FT52" s="64"/>
      <c r="FU52" s="64"/>
      <c r="FV52" s="64"/>
      <c r="FW52" s="64"/>
      <c r="FX52" s="64"/>
      <c r="FY52" s="64"/>
      <c r="FZ52" s="64"/>
      <c r="GA52" s="64"/>
      <c r="GB52" s="64"/>
      <c r="GC52" s="64"/>
      <c r="GD52" s="64"/>
      <c r="GE52" s="64"/>
      <c r="GF52" s="64"/>
      <c r="GG52" s="64"/>
      <c r="GH52" s="64"/>
      <c r="GI52" s="64"/>
      <c r="GJ52" s="64"/>
      <c r="GK52" s="64"/>
      <c r="GL52" s="64"/>
      <c r="GM52" s="64"/>
      <c r="GN52" s="64"/>
      <c r="GO52" s="64"/>
      <c r="GP52" s="64"/>
      <c r="GQ52" s="64"/>
      <c r="GR52" s="64"/>
      <c r="GS52" s="64"/>
      <c r="GT52" s="64"/>
      <c r="GU52" s="64"/>
      <c r="GV52" s="64"/>
      <c r="GW52" s="64"/>
      <c r="GX52" s="64"/>
      <c r="GY52" s="64"/>
      <c r="GZ52" s="64"/>
      <c r="HA52" s="64"/>
      <c r="HB52" s="64"/>
      <c r="HC52" s="64"/>
      <c r="HD52" s="64"/>
      <c r="HE52" s="64"/>
      <c r="HF52" s="64"/>
      <c r="HG52" s="64"/>
      <c r="HH52" s="64"/>
      <c r="HI52" s="64"/>
      <c r="HJ52" s="64"/>
      <c r="HK52" s="64"/>
      <c r="HL52" s="64"/>
      <c r="HM52" s="64"/>
      <c r="HN52" s="64"/>
      <c r="HO52" s="64"/>
      <c r="HP52" s="64"/>
      <c r="HQ52" s="64"/>
      <c r="HR52" s="64"/>
      <c r="HS52" s="64"/>
      <c r="HT52" s="64"/>
      <c r="HU52" s="64"/>
      <c r="HV52" s="64"/>
      <c r="HW52" s="64"/>
      <c r="HX52" s="64"/>
      <c r="HY52" s="64"/>
      <c r="HZ52" s="64"/>
      <c r="IA52" s="64"/>
      <c r="IB52" s="64"/>
      <c r="IC52" s="64"/>
      <c r="ID52" s="64"/>
      <c r="IE52" s="64"/>
      <c r="IF52" s="64"/>
      <c r="IG52" s="64"/>
      <c r="IH52" s="64"/>
      <c r="II52" s="64"/>
      <c r="IJ52" s="64"/>
      <c r="IK52" s="64"/>
      <c r="IL52" s="64"/>
      <c r="IM52" s="64"/>
      <c r="IN52" s="64"/>
      <c r="IO52" s="64"/>
      <c r="IP52" s="64"/>
      <c r="IQ52" s="64"/>
      <c r="IR52" s="64"/>
    </row>
    <row r="53" spans="1:252" ht="13.5" customHeight="1">
      <c r="A53" s="158" t="s">
        <v>196</v>
      </c>
      <c r="B53" s="158" t="s">
        <v>434</v>
      </c>
      <c r="C53" s="269">
        <f t="shared" si="2"/>
        <v>301</v>
      </c>
      <c r="D53" s="269">
        <v>119</v>
      </c>
      <c r="E53" s="269">
        <v>182</v>
      </c>
      <c r="F53" s="211">
        <f t="shared" si="0"/>
        <v>0.60465116279069764</v>
      </c>
      <c r="G53" s="69"/>
    </row>
    <row r="54" spans="1:252" ht="13.5" customHeight="1">
      <c r="A54" s="158" t="s">
        <v>197</v>
      </c>
      <c r="B54" s="158" t="s">
        <v>435</v>
      </c>
      <c r="C54" s="269">
        <f t="shared" si="2"/>
        <v>894</v>
      </c>
      <c r="D54" s="269">
        <v>107</v>
      </c>
      <c r="E54" s="269">
        <v>787</v>
      </c>
      <c r="F54" s="211">
        <f t="shared" si="0"/>
        <v>0.88031319910514538</v>
      </c>
      <c r="G54" s="69"/>
    </row>
    <row r="55" spans="1:252" ht="13.5" customHeight="1">
      <c r="A55" s="2" t="s">
        <v>289</v>
      </c>
      <c r="B55" s="2" t="s">
        <v>436</v>
      </c>
      <c r="C55" s="252">
        <f>SUM(C56:C62)</f>
        <v>1879</v>
      </c>
      <c r="D55" s="252">
        <f t="shared" ref="D55:E55" si="13">SUM(D56:D62)</f>
        <v>1444</v>
      </c>
      <c r="E55" s="252">
        <f t="shared" si="13"/>
        <v>435</v>
      </c>
      <c r="F55" s="210">
        <f t="shared" si="0"/>
        <v>0.23150612027674294</v>
      </c>
      <c r="G55" s="69"/>
    </row>
    <row r="56" spans="1:252" ht="13.5" customHeight="1">
      <c r="A56" s="158" t="s">
        <v>290</v>
      </c>
      <c r="B56" s="158" t="s">
        <v>437</v>
      </c>
      <c r="C56" s="269">
        <f t="shared" si="2"/>
        <v>243</v>
      </c>
      <c r="D56" s="269">
        <v>163</v>
      </c>
      <c r="E56" s="269">
        <v>80</v>
      </c>
      <c r="F56" s="211">
        <f t="shared" si="0"/>
        <v>0.32921810699588477</v>
      </c>
      <c r="G56" s="69"/>
    </row>
    <row r="57" spans="1:252" s="133" customFormat="1" ht="13.5" customHeight="1">
      <c r="A57" s="158" t="s">
        <v>180</v>
      </c>
      <c r="B57" s="158" t="s">
        <v>438</v>
      </c>
      <c r="C57" s="269">
        <f t="shared" si="2"/>
        <v>249</v>
      </c>
      <c r="D57" s="269">
        <v>207</v>
      </c>
      <c r="E57" s="269">
        <v>42</v>
      </c>
      <c r="F57" s="211">
        <f t="shared" si="0"/>
        <v>0.16867469879518071</v>
      </c>
      <c r="G57" s="140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1"/>
      <c r="X57" s="131"/>
      <c r="Y57" s="131"/>
      <c r="Z57" s="131"/>
      <c r="AA57" s="131"/>
      <c r="AB57" s="131"/>
      <c r="AC57" s="131"/>
      <c r="AD57" s="131"/>
      <c r="AE57" s="131"/>
      <c r="AF57" s="131"/>
      <c r="AG57" s="131"/>
      <c r="AH57" s="131"/>
      <c r="AI57" s="131"/>
      <c r="AJ57" s="131"/>
      <c r="AK57" s="131"/>
      <c r="AL57" s="131"/>
      <c r="AM57" s="131"/>
      <c r="AN57" s="131"/>
      <c r="AO57" s="131"/>
      <c r="AP57" s="131"/>
      <c r="AQ57" s="131"/>
      <c r="AR57" s="131"/>
      <c r="AS57" s="131"/>
      <c r="AT57" s="131"/>
      <c r="AU57" s="131"/>
      <c r="AV57" s="131"/>
      <c r="AW57" s="131"/>
      <c r="AX57" s="131"/>
      <c r="AY57" s="131"/>
      <c r="AZ57" s="131"/>
      <c r="BA57" s="131"/>
      <c r="BB57" s="131"/>
      <c r="BC57" s="131"/>
      <c r="BD57" s="131"/>
      <c r="BE57" s="131"/>
      <c r="BF57" s="131"/>
      <c r="BG57" s="131"/>
      <c r="BH57" s="131"/>
      <c r="BI57" s="131"/>
      <c r="BJ57" s="131"/>
      <c r="BK57" s="131"/>
      <c r="BL57" s="131"/>
      <c r="BM57" s="131"/>
      <c r="BN57" s="131"/>
      <c r="BO57" s="131"/>
      <c r="BP57" s="131"/>
      <c r="BQ57" s="131"/>
      <c r="BR57" s="131"/>
      <c r="BS57" s="131"/>
      <c r="BT57" s="131"/>
      <c r="BU57" s="131"/>
      <c r="BV57" s="131"/>
      <c r="BW57" s="131"/>
      <c r="BX57" s="131"/>
      <c r="BY57" s="131"/>
      <c r="BZ57" s="131"/>
      <c r="CA57" s="131"/>
      <c r="CB57" s="131"/>
      <c r="CC57" s="131"/>
      <c r="CD57" s="131"/>
      <c r="CE57" s="131"/>
      <c r="CF57" s="131"/>
      <c r="CG57" s="131"/>
      <c r="CH57" s="131"/>
      <c r="CI57" s="131"/>
      <c r="CJ57" s="131"/>
      <c r="CK57" s="131"/>
      <c r="CL57" s="131"/>
      <c r="CM57" s="131"/>
      <c r="CN57" s="131"/>
      <c r="CO57" s="131"/>
      <c r="CP57" s="131"/>
      <c r="CQ57" s="131"/>
      <c r="CR57" s="131"/>
      <c r="CS57" s="131"/>
      <c r="CT57" s="131"/>
      <c r="CU57" s="131"/>
      <c r="CV57" s="131"/>
      <c r="CW57" s="131"/>
      <c r="CX57" s="131"/>
      <c r="CY57" s="131"/>
      <c r="CZ57" s="131"/>
      <c r="DA57" s="131"/>
      <c r="DB57" s="131"/>
      <c r="DC57" s="131"/>
      <c r="DD57" s="131"/>
      <c r="DE57" s="131"/>
      <c r="DF57" s="131"/>
      <c r="DG57" s="131"/>
      <c r="DH57" s="131"/>
      <c r="DI57" s="131"/>
      <c r="DJ57" s="131"/>
      <c r="DK57" s="131"/>
      <c r="DL57" s="131"/>
      <c r="DM57" s="131"/>
      <c r="DN57" s="131"/>
      <c r="DO57" s="131"/>
      <c r="DP57" s="131"/>
      <c r="DQ57" s="131"/>
      <c r="DR57" s="131"/>
      <c r="DS57" s="131"/>
      <c r="DT57" s="131"/>
      <c r="DU57" s="131"/>
      <c r="DV57" s="131"/>
      <c r="DW57" s="131"/>
      <c r="DX57" s="131"/>
      <c r="DY57" s="131"/>
      <c r="DZ57" s="131"/>
      <c r="EA57" s="131"/>
      <c r="EB57" s="131"/>
      <c r="EC57" s="131"/>
      <c r="ED57" s="131"/>
      <c r="EE57" s="131"/>
      <c r="EF57" s="131"/>
      <c r="EG57" s="131"/>
      <c r="EH57" s="131"/>
      <c r="EI57" s="131"/>
      <c r="EJ57" s="131"/>
      <c r="EK57" s="131"/>
      <c r="EL57" s="131"/>
      <c r="EM57" s="131"/>
      <c r="EN57" s="131"/>
      <c r="EO57" s="131"/>
      <c r="EP57" s="131"/>
      <c r="EQ57" s="131"/>
      <c r="ER57" s="131"/>
      <c r="ES57" s="131"/>
      <c r="ET57" s="131"/>
      <c r="EU57" s="131"/>
      <c r="EV57" s="131"/>
      <c r="EW57" s="131"/>
      <c r="EX57" s="131"/>
      <c r="EY57" s="131"/>
      <c r="EZ57" s="131"/>
      <c r="FA57" s="131"/>
      <c r="FB57" s="131"/>
      <c r="FC57" s="131"/>
      <c r="FD57" s="131"/>
      <c r="FE57" s="131"/>
      <c r="FF57" s="131"/>
      <c r="FG57" s="131"/>
      <c r="FH57" s="131"/>
      <c r="FI57" s="131"/>
      <c r="FJ57" s="131"/>
      <c r="FK57" s="131"/>
      <c r="FL57" s="131"/>
      <c r="FM57" s="131"/>
      <c r="FN57" s="131"/>
      <c r="FO57" s="131"/>
      <c r="FP57" s="131"/>
      <c r="FQ57" s="131"/>
      <c r="FR57" s="131"/>
      <c r="FS57" s="131"/>
      <c r="FT57" s="131"/>
      <c r="FU57" s="131"/>
      <c r="FV57" s="131"/>
      <c r="FW57" s="131"/>
      <c r="FX57" s="131"/>
      <c r="FY57" s="131"/>
      <c r="FZ57" s="131"/>
      <c r="GA57" s="131"/>
      <c r="GB57" s="131"/>
      <c r="GC57" s="131"/>
      <c r="GD57" s="131"/>
      <c r="GE57" s="131"/>
      <c r="GF57" s="131"/>
      <c r="GG57" s="131"/>
      <c r="GH57" s="131"/>
      <c r="GI57" s="131"/>
      <c r="GJ57" s="131"/>
      <c r="GK57" s="131"/>
      <c r="GL57" s="131"/>
      <c r="GM57" s="131"/>
      <c r="GN57" s="131"/>
      <c r="GO57" s="131"/>
      <c r="GP57" s="131"/>
      <c r="GQ57" s="131"/>
      <c r="GR57" s="131"/>
      <c r="GS57" s="131"/>
      <c r="GT57" s="131"/>
      <c r="GU57" s="131"/>
      <c r="GV57" s="131"/>
      <c r="GW57" s="131"/>
      <c r="GX57" s="131"/>
      <c r="GY57" s="131"/>
      <c r="GZ57" s="131"/>
      <c r="HA57" s="131"/>
      <c r="HB57" s="131"/>
      <c r="HC57" s="131"/>
      <c r="HD57" s="131"/>
      <c r="HE57" s="131"/>
      <c r="HF57" s="131"/>
      <c r="HG57" s="131"/>
      <c r="HH57" s="131"/>
      <c r="HI57" s="131"/>
      <c r="HJ57" s="131"/>
      <c r="HK57" s="131"/>
      <c r="HL57" s="131"/>
      <c r="HM57" s="131"/>
      <c r="HN57" s="131"/>
      <c r="HO57" s="131"/>
      <c r="HP57" s="131"/>
      <c r="HQ57" s="131"/>
      <c r="HR57" s="131"/>
      <c r="HS57" s="131"/>
      <c r="HT57" s="131"/>
      <c r="HU57" s="131"/>
      <c r="HV57" s="131"/>
      <c r="HW57" s="131"/>
      <c r="HX57" s="131"/>
      <c r="HY57" s="131"/>
      <c r="HZ57" s="131"/>
      <c r="IA57" s="131"/>
      <c r="IB57" s="131"/>
      <c r="IC57" s="131"/>
      <c r="ID57" s="131"/>
      <c r="IE57" s="131"/>
      <c r="IF57" s="131"/>
      <c r="IG57" s="131"/>
      <c r="IH57" s="131"/>
      <c r="II57" s="131"/>
      <c r="IJ57" s="131"/>
      <c r="IK57" s="131"/>
      <c r="IL57" s="131"/>
      <c r="IM57" s="131"/>
      <c r="IN57" s="131"/>
      <c r="IO57" s="131"/>
      <c r="IP57" s="131"/>
      <c r="IQ57" s="131"/>
      <c r="IR57" s="131"/>
    </row>
    <row r="58" spans="1:252" ht="13.5" customHeight="1">
      <c r="A58" s="158" t="s">
        <v>181</v>
      </c>
      <c r="B58" s="158" t="s">
        <v>439</v>
      </c>
      <c r="C58" s="269">
        <f t="shared" si="2"/>
        <v>249</v>
      </c>
      <c r="D58" s="269">
        <v>221</v>
      </c>
      <c r="E58" s="269">
        <v>28</v>
      </c>
      <c r="F58" s="211">
        <f t="shared" si="0"/>
        <v>0.11244979919678715</v>
      </c>
      <c r="G58" s="69"/>
    </row>
    <row r="59" spans="1:252" s="15" customFormat="1" ht="13.5" customHeight="1">
      <c r="A59" s="158" t="s">
        <v>182</v>
      </c>
      <c r="B59" s="158" t="s">
        <v>229</v>
      </c>
      <c r="C59" s="269">
        <f t="shared" si="2"/>
        <v>264</v>
      </c>
      <c r="D59" s="269">
        <v>225</v>
      </c>
      <c r="E59" s="269">
        <v>39</v>
      </c>
      <c r="F59" s="211">
        <f t="shared" si="0"/>
        <v>0.14772727272727273</v>
      </c>
      <c r="G59" s="139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O59" s="64"/>
      <c r="BP59" s="64"/>
      <c r="BQ59" s="64"/>
      <c r="BR59" s="64"/>
      <c r="BS59" s="64"/>
      <c r="BT59" s="64"/>
      <c r="BU59" s="64"/>
      <c r="BV59" s="64"/>
      <c r="BW59" s="64"/>
      <c r="BX59" s="64"/>
      <c r="BY59" s="64"/>
      <c r="BZ59" s="64"/>
      <c r="CA59" s="64"/>
      <c r="CB59" s="64"/>
      <c r="CC59" s="64"/>
      <c r="CD59" s="64"/>
      <c r="CE59" s="64"/>
      <c r="CF59" s="64"/>
      <c r="CG59" s="64"/>
      <c r="CH59" s="64"/>
      <c r="CI59" s="64"/>
      <c r="CJ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64"/>
      <c r="DB59" s="64"/>
      <c r="DC59" s="64"/>
      <c r="DD59" s="64"/>
      <c r="DE59" s="64"/>
      <c r="DF59" s="64"/>
      <c r="DG59" s="64"/>
      <c r="DH59" s="64"/>
      <c r="DI59" s="64"/>
      <c r="DJ59" s="64"/>
      <c r="DK59" s="64"/>
      <c r="DL59" s="64"/>
      <c r="DM59" s="64"/>
      <c r="DN59" s="64"/>
      <c r="DO59" s="64"/>
      <c r="DP59" s="64"/>
      <c r="DQ59" s="64"/>
      <c r="DR59" s="64"/>
      <c r="DS59" s="64"/>
      <c r="DT59" s="64"/>
      <c r="DU59" s="64"/>
      <c r="DV59" s="64"/>
      <c r="DW59" s="64"/>
      <c r="DX59" s="64"/>
      <c r="DY59" s="64"/>
      <c r="DZ59" s="64"/>
      <c r="EA59" s="64"/>
      <c r="EB59" s="64"/>
      <c r="EC59" s="64"/>
      <c r="ED59" s="64"/>
      <c r="EE59" s="64"/>
      <c r="EF59" s="64"/>
      <c r="EG59" s="64"/>
      <c r="EH59" s="64"/>
      <c r="EI59" s="64"/>
      <c r="EJ59" s="64"/>
      <c r="EK59" s="64"/>
      <c r="EL59" s="64"/>
      <c r="EM59" s="64"/>
      <c r="EN59" s="64"/>
      <c r="EO59" s="64"/>
      <c r="EP59" s="64"/>
      <c r="EQ59" s="64"/>
      <c r="ER59" s="64"/>
      <c r="ES59" s="64"/>
      <c r="ET59" s="64"/>
      <c r="EU59" s="64"/>
      <c r="EV59" s="64"/>
      <c r="EW59" s="64"/>
      <c r="EX59" s="64"/>
      <c r="EY59" s="64"/>
      <c r="EZ59" s="64"/>
      <c r="FA59" s="64"/>
      <c r="FB59" s="64"/>
      <c r="FC59" s="64"/>
      <c r="FD59" s="64"/>
      <c r="FE59" s="64"/>
      <c r="FF59" s="64"/>
      <c r="FG59" s="64"/>
      <c r="FH59" s="64"/>
      <c r="FI59" s="64"/>
      <c r="FJ59" s="64"/>
      <c r="FK59" s="64"/>
      <c r="FL59" s="64"/>
      <c r="FM59" s="64"/>
      <c r="FN59" s="64"/>
      <c r="FO59" s="64"/>
      <c r="FP59" s="64"/>
      <c r="FQ59" s="64"/>
      <c r="FR59" s="64"/>
      <c r="FS59" s="64"/>
      <c r="FT59" s="64"/>
      <c r="FU59" s="64"/>
      <c r="FV59" s="64"/>
      <c r="FW59" s="64"/>
      <c r="FX59" s="64"/>
      <c r="FY59" s="64"/>
      <c r="FZ59" s="64"/>
      <c r="GA59" s="64"/>
      <c r="GB59" s="64"/>
      <c r="GC59" s="64"/>
      <c r="GD59" s="64"/>
      <c r="GE59" s="64"/>
      <c r="GF59" s="64"/>
      <c r="GG59" s="64"/>
      <c r="GH59" s="64"/>
      <c r="GI59" s="64"/>
      <c r="GJ59" s="64"/>
      <c r="GK59" s="64"/>
      <c r="GL59" s="64"/>
      <c r="GM59" s="64"/>
      <c r="GN59" s="64"/>
      <c r="GO59" s="64"/>
      <c r="GP59" s="64"/>
      <c r="GQ59" s="64"/>
      <c r="GR59" s="64"/>
      <c r="GS59" s="64"/>
      <c r="GT59" s="64"/>
      <c r="GU59" s="64"/>
      <c r="GV59" s="64"/>
      <c r="GW59" s="64"/>
      <c r="GX59" s="64"/>
      <c r="GY59" s="64"/>
      <c r="GZ59" s="64"/>
      <c r="HA59" s="64"/>
      <c r="HB59" s="64"/>
      <c r="HC59" s="64"/>
      <c r="HD59" s="64"/>
      <c r="HE59" s="64"/>
      <c r="HF59" s="64"/>
      <c r="HG59" s="64"/>
      <c r="HH59" s="64"/>
      <c r="HI59" s="64"/>
      <c r="HJ59" s="64"/>
      <c r="HK59" s="64"/>
      <c r="HL59" s="64"/>
      <c r="HM59" s="64"/>
      <c r="HN59" s="64"/>
      <c r="HO59" s="64"/>
      <c r="HP59" s="64"/>
      <c r="HQ59" s="64"/>
      <c r="HR59" s="64"/>
      <c r="HS59" s="64"/>
      <c r="HT59" s="64"/>
      <c r="HU59" s="64"/>
      <c r="HV59" s="64"/>
      <c r="HW59" s="64"/>
      <c r="HX59" s="64"/>
      <c r="HY59" s="64"/>
      <c r="HZ59" s="64"/>
      <c r="IA59" s="64"/>
      <c r="IB59" s="64"/>
      <c r="IC59" s="64"/>
      <c r="ID59" s="64"/>
      <c r="IE59" s="64"/>
      <c r="IF59" s="64"/>
      <c r="IG59" s="64"/>
      <c r="IH59" s="64"/>
      <c r="II59" s="64"/>
      <c r="IJ59" s="64"/>
      <c r="IK59" s="64"/>
      <c r="IL59" s="64"/>
      <c r="IM59" s="64"/>
      <c r="IN59" s="64"/>
      <c r="IO59" s="64"/>
      <c r="IP59" s="64"/>
      <c r="IQ59" s="64"/>
      <c r="IR59" s="64"/>
    </row>
    <row r="60" spans="1:252" ht="13.5" customHeight="1">
      <c r="A60" s="158" t="s">
        <v>183</v>
      </c>
      <c r="B60" s="158" t="s">
        <v>440</v>
      </c>
      <c r="C60" s="269">
        <f t="shared" si="2"/>
        <v>263</v>
      </c>
      <c r="D60" s="269">
        <v>203</v>
      </c>
      <c r="E60" s="269">
        <v>60</v>
      </c>
      <c r="F60" s="211">
        <f t="shared" si="0"/>
        <v>0.22813688212927757</v>
      </c>
      <c r="G60" s="69"/>
    </row>
    <row r="61" spans="1:252" ht="13.5" customHeight="1">
      <c r="A61" s="158" t="s">
        <v>184</v>
      </c>
      <c r="B61" s="158" t="s">
        <v>230</v>
      </c>
      <c r="C61" s="269">
        <f t="shared" si="2"/>
        <v>318</v>
      </c>
      <c r="D61" s="269">
        <v>181</v>
      </c>
      <c r="E61" s="269">
        <v>137</v>
      </c>
      <c r="F61" s="211">
        <f t="shared" si="0"/>
        <v>0.4308176100628931</v>
      </c>
      <c r="G61" s="69"/>
    </row>
    <row r="62" spans="1:252" s="15" customFormat="1" ht="13.5" customHeight="1">
      <c r="A62" s="158" t="s">
        <v>185</v>
      </c>
      <c r="B62" s="158" t="s">
        <v>441</v>
      </c>
      <c r="C62" s="269">
        <f t="shared" si="2"/>
        <v>293</v>
      </c>
      <c r="D62" s="269">
        <v>244</v>
      </c>
      <c r="E62" s="269">
        <v>49</v>
      </c>
      <c r="F62" s="211">
        <f t="shared" si="0"/>
        <v>0.16723549488054607</v>
      </c>
      <c r="G62" s="139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  <c r="AN62" s="64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O62" s="64"/>
      <c r="BP62" s="64"/>
      <c r="BQ62" s="64"/>
      <c r="BR62" s="64"/>
      <c r="BS62" s="64"/>
      <c r="BT62" s="64"/>
      <c r="BU62" s="64"/>
      <c r="BV62" s="64"/>
      <c r="BW62" s="64"/>
      <c r="BX62" s="64"/>
      <c r="BY62" s="64"/>
      <c r="BZ62" s="64"/>
      <c r="CA62" s="64"/>
      <c r="CB62" s="64"/>
      <c r="CC62" s="64"/>
      <c r="CD62" s="64"/>
      <c r="CE62" s="64"/>
      <c r="CF62" s="64"/>
      <c r="CG62" s="64"/>
      <c r="CH62" s="64"/>
      <c r="CI62" s="64"/>
      <c r="CJ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  <c r="DE62" s="64"/>
      <c r="DF62" s="64"/>
      <c r="DG62" s="64"/>
      <c r="DH62" s="64"/>
      <c r="DI62" s="64"/>
      <c r="DJ62" s="64"/>
      <c r="DK62" s="64"/>
      <c r="DL62" s="64"/>
      <c r="DM62" s="64"/>
      <c r="DN62" s="64"/>
      <c r="DO62" s="64"/>
      <c r="DP62" s="64"/>
      <c r="DQ62" s="64"/>
      <c r="DR62" s="64"/>
      <c r="DS62" s="64"/>
      <c r="DT62" s="64"/>
      <c r="DU62" s="64"/>
      <c r="DV62" s="64"/>
      <c r="DW62" s="64"/>
      <c r="DX62" s="64"/>
      <c r="DY62" s="64"/>
      <c r="DZ62" s="64"/>
      <c r="EA62" s="64"/>
      <c r="EB62" s="64"/>
      <c r="EC62" s="64"/>
      <c r="ED62" s="64"/>
      <c r="EE62" s="64"/>
      <c r="EF62" s="64"/>
      <c r="EG62" s="64"/>
      <c r="EH62" s="64"/>
      <c r="EI62" s="64"/>
      <c r="EJ62" s="64"/>
      <c r="EK62" s="64"/>
      <c r="EL62" s="64"/>
      <c r="EM62" s="64"/>
      <c r="EN62" s="64"/>
      <c r="EO62" s="64"/>
      <c r="EP62" s="64"/>
      <c r="EQ62" s="64"/>
      <c r="ER62" s="64"/>
      <c r="ES62" s="64"/>
      <c r="ET62" s="64"/>
      <c r="EU62" s="64"/>
      <c r="EV62" s="64"/>
      <c r="EW62" s="64"/>
      <c r="EX62" s="64"/>
      <c r="EY62" s="64"/>
      <c r="EZ62" s="64"/>
      <c r="FA62" s="64"/>
      <c r="FB62" s="64"/>
      <c r="FC62" s="64"/>
      <c r="FD62" s="64"/>
      <c r="FE62" s="64"/>
      <c r="FF62" s="64"/>
      <c r="FG62" s="64"/>
      <c r="FH62" s="64"/>
      <c r="FI62" s="64"/>
      <c r="FJ62" s="64"/>
      <c r="FK62" s="64"/>
      <c r="FL62" s="64"/>
      <c r="FM62" s="64"/>
      <c r="FN62" s="64"/>
      <c r="FO62" s="64"/>
      <c r="FP62" s="64"/>
      <c r="FQ62" s="64"/>
      <c r="FR62" s="64"/>
      <c r="FS62" s="64"/>
      <c r="FT62" s="64"/>
      <c r="FU62" s="64"/>
      <c r="FV62" s="64"/>
      <c r="FW62" s="64"/>
      <c r="FX62" s="64"/>
      <c r="FY62" s="64"/>
      <c r="FZ62" s="64"/>
      <c r="GA62" s="64"/>
      <c r="GB62" s="64"/>
      <c r="GC62" s="64"/>
      <c r="GD62" s="64"/>
      <c r="GE62" s="64"/>
      <c r="GF62" s="64"/>
      <c r="GG62" s="64"/>
      <c r="GH62" s="64"/>
      <c r="GI62" s="64"/>
      <c r="GJ62" s="64"/>
      <c r="GK62" s="64"/>
      <c r="GL62" s="64"/>
      <c r="GM62" s="64"/>
      <c r="GN62" s="64"/>
      <c r="GO62" s="64"/>
      <c r="GP62" s="64"/>
      <c r="GQ62" s="64"/>
      <c r="GR62" s="64"/>
      <c r="GS62" s="64"/>
      <c r="GT62" s="64"/>
      <c r="GU62" s="64"/>
      <c r="GV62" s="64"/>
      <c r="GW62" s="64"/>
      <c r="GX62" s="64"/>
      <c r="GY62" s="64"/>
      <c r="GZ62" s="64"/>
      <c r="HA62" s="64"/>
      <c r="HB62" s="64"/>
      <c r="HC62" s="64"/>
      <c r="HD62" s="64"/>
      <c r="HE62" s="64"/>
      <c r="HF62" s="64"/>
      <c r="HG62" s="64"/>
      <c r="HH62" s="64"/>
      <c r="HI62" s="64"/>
      <c r="HJ62" s="64"/>
      <c r="HK62" s="64"/>
      <c r="HL62" s="64"/>
      <c r="HM62" s="64"/>
      <c r="HN62" s="64"/>
      <c r="HO62" s="64"/>
      <c r="HP62" s="64"/>
      <c r="HQ62" s="64"/>
      <c r="HR62" s="64"/>
      <c r="HS62" s="64"/>
      <c r="HT62" s="64"/>
      <c r="HU62" s="64"/>
      <c r="HV62" s="64"/>
      <c r="HW62" s="64"/>
      <c r="HX62" s="64"/>
      <c r="HY62" s="64"/>
      <c r="HZ62" s="64"/>
      <c r="IA62" s="64"/>
      <c r="IB62" s="64"/>
      <c r="IC62" s="64"/>
      <c r="ID62" s="64"/>
      <c r="IE62" s="64"/>
      <c r="IF62" s="64"/>
      <c r="IG62" s="64"/>
      <c r="IH62" s="64"/>
      <c r="II62" s="64"/>
      <c r="IJ62" s="64"/>
      <c r="IK62" s="64"/>
      <c r="IL62" s="64"/>
      <c r="IM62" s="64"/>
      <c r="IN62" s="64"/>
      <c r="IO62" s="64"/>
      <c r="IP62" s="64"/>
      <c r="IQ62" s="64"/>
      <c r="IR62" s="64"/>
    </row>
    <row r="63" spans="1:252" ht="13.5" customHeight="1">
      <c r="A63" s="2" t="s">
        <v>186</v>
      </c>
      <c r="B63" s="2" t="s">
        <v>442</v>
      </c>
      <c r="C63" s="252">
        <f>SUM(C64:C65)</f>
        <v>3529</v>
      </c>
      <c r="D63" s="252">
        <f t="shared" ref="D63:E63" si="14">SUM(D64:D65)</f>
        <v>710</v>
      </c>
      <c r="E63" s="252">
        <f t="shared" si="14"/>
        <v>2819</v>
      </c>
      <c r="F63" s="210">
        <f t="shared" si="0"/>
        <v>0.79880986115046759</v>
      </c>
      <c r="G63" s="69"/>
    </row>
    <row r="64" spans="1:252" ht="13.5" customHeight="1">
      <c r="A64" s="158" t="s">
        <v>187</v>
      </c>
      <c r="B64" s="158" t="s">
        <v>443</v>
      </c>
      <c r="C64" s="269">
        <f t="shared" si="2"/>
        <v>1399</v>
      </c>
      <c r="D64" s="269">
        <v>136</v>
      </c>
      <c r="E64" s="269">
        <v>1263</v>
      </c>
      <c r="F64" s="211">
        <f t="shared" si="0"/>
        <v>0.90278770550393139</v>
      </c>
      <c r="G64" s="69"/>
    </row>
    <row r="65" spans="1:252" ht="13.5" customHeight="1">
      <c r="A65" s="158" t="s">
        <v>188</v>
      </c>
      <c r="B65" s="158" t="s">
        <v>444</v>
      </c>
      <c r="C65" s="269">
        <f t="shared" si="2"/>
        <v>2130</v>
      </c>
      <c r="D65" s="269">
        <v>574</v>
      </c>
      <c r="E65" s="269">
        <v>1556</v>
      </c>
      <c r="F65" s="211">
        <f t="shared" si="0"/>
        <v>0.73051643192488258</v>
      </c>
      <c r="G65" s="69"/>
    </row>
    <row r="66" spans="1:252" ht="13.5" customHeight="1">
      <c r="A66" s="2" t="s">
        <v>189</v>
      </c>
      <c r="B66" s="2" t="s">
        <v>445</v>
      </c>
      <c r="C66" s="252">
        <f>SUM(C67)</f>
        <v>680</v>
      </c>
      <c r="D66" s="252">
        <f t="shared" ref="D66:E66" si="15">SUM(D67)</f>
        <v>310</v>
      </c>
      <c r="E66" s="252">
        <f t="shared" si="15"/>
        <v>370</v>
      </c>
      <c r="F66" s="210">
        <f t="shared" si="0"/>
        <v>0.54411764705882348</v>
      </c>
      <c r="G66" s="69"/>
    </row>
    <row r="67" spans="1:252" s="15" customFormat="1" ht="13.5" customHeight="1">
      <c r="A67" s="158" t="s">
        <v>190</v>
      </c>
      <c r="B67" s="158" t="s">
        <v>446</v>
      </c>
      <c r="C67" s="269">
        <f t="shared" si="2"/>
        <v>680</v>
      </c>
      <c r="D67" s="269">
        <v>310</v>
      </c>
      <c r="E67" s="269">
        <v>370</v>
      </c>
      <c r="F67" s="211">
        <f t="shared" si="0"/>
        <v>0.54411764705882348</v>
      </c>
      <c r="G67" s="139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4"/>
      <c r="BQ67" s="64"/>
      <c r="BR67" s="64"/>
      <c r="BS67" s="64"/>
      <c r="BT67" s="64"/>
      <c r="BU67" s="64"/>
      <c r="BV67" s="64"/>
      <c r="BW67" s="64"/>
      <c r="BX67" s="64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  <c r="DE67" s="64"/>
      <c r="DF67" s="64"/>
      <c r="DG67" s="64"/>
      <c r="DH67" s="64"/>
      <c r="DI67" s="64"/>
      <c r="DJ67" s="64"/>
      <c r="DK67" s="64"/>
      <c r="DL67" s="64"/>
      <c r="DM67" s="64"/>
      <c r="DN67" s="64"/>
      <c r="DO67" s="64"/>
      <c r="DP67" s="64"/>
      <c r="DQ67" s="64"/>
      <c r="DR67" s="64"/>
      <c r="DS67" s="64"/>
      <c r="DT67" s="64"/>
      <c r="DU67" s="64"/>
      <c r="DV67" s="64"/>
      <c r="DW67" s="64"/>
      <c r="DX67" s="64"/>
      <c r="DY67" s="64"/>
      <c r="DZ67" s="64"/>
      <c r="EA67" s="64"/>
      <c r="EB67" s="64"/>
      <c r="EC67" s="64"/>
      <c r="ED67" s="64"/>
      <c r="EE67" s="64"/>
      <c r="EF67" s="64"/>
      <c r="EG67" s="64"/>
      <c r="EH67" s="64"/>
      <c r="EI67" s="64"/>
      <c r="EJ67" s="64"/>
      <c r="EK67" s="64"/>
      <c r="EL67" s="64"/>
      <c r="EM67" s="64"/>
      <c r="EN67" s="64"/>
      <c r="EO67" s="64"/>
      <c r="EP67" s="64"/>
      <c r="EQ67" s="64"/>
      <c r="ER67" s="64"/>
      <c r="ES67" s="64"/>
      <c r="ET67" s="64"/>
      <c r="EU67" s="64"/>
      <c r="EV67" s="64"/>
      <c r="EW67" s="64"/>
      <c r="EX67" s="64"/>
      <c r="EY67" s="64"/>
      <c r="EZ67" s="64"/>
      <c r="FA67" s="64"/>
      <c r="FB67" s="64"/>
      <c r="FC67" s="64"/>
      <c r="FD67" s="64"/>
      <c r="FE67" s="64"/>
      <c r="FF67" s="64"/>
      <c r="FG67" s="64"/>
      <c r="FH67" s="64"/>
      <c r="FI67" s="64"/>
      <c r="FJ67" s="64"/>
      <c r="FK67" s="64"/>
      <c r="FL67" s="64"/>
      <c r="FM67" s="64"/>
      <c r="FN67" s="64"/>
      <c r="FO67" s="64"/>
      <c r="FP67" s="64"/>
      <c r="FQ67" s="64"/>
      <c r="FR67" s="64"/>
      <c r="FS67" s="64"/>
      <c r="FT67" s="64"/>
      <c r="FU67" s="64"/>
      <c r="FV67" s="64"/>
      <c r="FW67" s="64"/>
      <c r="FX67" s="64"/>
      <c r="FY67" s="64"/>
      <c r="FZ67" s="64"/>
      <c r="GA67" s="64"/>
      <c r="GB67" s="64"/>
      <c r="GC67" s="64"/>
      <c r="GD67" s="64"/>
      <c r="GE67" s="64"/>
      <c r="GF67" s="64"/>
      <c r="GG67" s="64"/>
      <c r="GH67" s="64"/>
      <c r="GI67" s="64"/>
      <c r="GJ67" s="64"/>
      <c r="GK67" s="64"/>
      <c r="GL67" s="64"/>
      <c r="GM67" s="64"/>
      <c r="GN67" s="64"/>
      <c r="GO67" s="64"/>
      <c r="GP67" s="64"/>
      <c r="GQ67" s="64"/>
      <c r="GR67" s="64"/>
      <c r="GS67" s="64"/>
      <c r="GT67" s="64"/>
      <c r="GU67" s="64"/>
      <c r="GV67" s="64"/>
      <c r="GW67" s="64"/>
      <c r="GX67" s="64"/>
      <c r="GY67" s="64"/>
      <c r="GZ67" s="64"/>
      <c r="HA67" s="64"/>
      <c r="HB67" s="64"/>
      <c r="HC67" s="64"/>
      <c r="HD67" s="64"/>
      <c r="HE67" s="64"/>
      <c r="HF67" s="64"/>
      <c r="HG67" s="64"/>
      <c r="HH67" s="64"/>
      <c r="HI67" s="64"/>
      <c r="HJ67" s="64"/>
      <c r="HK67" s="64"/>
      <c r="HL67" s="64"/>
      <c r="HM67" s="64"/>
      <c r="HN67" s="64"/>
      <c r="HO67" s="64"/>
      <c r="HP67" s="64"/>
      <c r="HQ67" s="64"/>
      <c r="HR67" s="64"/>
      <c r="HS67" s="64"/>
      <c r="HT67" s="64"/>
      <c r="HU67" s="64"/>
      <c r="HV67" s="64"/>
      <c r="HW67" s="64"/>
      <c r="HX67" s="64"/>
      <c r="HY67" s="64"/>
      <c r="HZ67" s="64"/>
      <c r="IA67" s="64"/>
      <c r="IB67" s="64"/>
      <c r="IC67" s="64"/>
      <c r="ID67" s="64"/>
      <c r="IE67" s="64"/>
      <c r="IF67" s="64"/>
      <c r="IG67" s="64"/>
      <c r="IH67" s="64"/>
      <c r="II67" s="64"/>
      <c r="IJ67" s="64"/>
      <c r="IK67" s="64"/>
      <c r="IL67" s="64"/>
      <c r="IM67" s="64"/>
      <c r="IN67" s="64"/>
      <c r="IO67" s="64"/>
      <c r="IP67" s="64"/>
      <c r="IQ67" s="64"/>
      <c r="IR67" s="64"/>
    </row>
    <row r="68" spans="1:252" ht="13.5" customHeight="1">
      <c r="A68" s="2" t="s">
        <v>191</v>
      </c>
      <c r="B68" s="2" t="s">
        <v>447</v>
      </c>
      <c r="C68" s="252">
        <f>SUM(C69:C70)</f>
        <v>1517</v>
      </c>
      <c r="D68" s="252">
        <f t="shared" ref="D68:E68" si="16">SUM(D69:D70)</f>
        <v>266</v>
      </c>
      <c r="E68" s="252">
        <f t="shared" si="16"/>
        <v>1251</v>
      </c>
      <c r="F68" s="210">
        <f t="shared" si="0"/>
        <v>0.82465392221489786</v>
      </c>
      <c r="G68" s="69"/>
    </row>
    <row r="69" spans="1:252" s="133" customFormat="1" ht="13.5" customHeight="1">
      <c r="A69" s="158" t="s">
        <v>192</v>
      </c>
      <c r="B69" s="158" t="s">
        <v>448</v>
      </c>
      <c r="C69" s="269">
        <f t="shared" si="2"/>
        <v>1295</v>
      </c>
      <c r="D69" s="269">
        <v>201</v>
      </c>
      <c r="E69" s="269">
        <v>1094</v>
      </c>
      <c r="F69" s="211">
        <f t="shared" si="0"/>
        <v>0.84478764478764479</v>
      </c>
      <c r="G69" s="140"/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  <c r="AA69" s="131"/>
      <c r="AB69" s="131"/>
      <c r="AC69" s="131"/>
      <c r="AD69" s="131"/>
      <c r="AE69" s="131"/>
      <c r="AF69" s="131"/>
      <c r="AG69" s="131"/>
      <c r="AH69" s="131"/>
      <c r="AI69" s="131"/>
      <c r="AJ69" s="131"/>
      <c r="AK69" s="131"/>
      <c r="AL69" s="131"/>
      <c r="AM69" s="131"/>
      <c r="AN69" s="131"/>
      <c r="AO69" s="131"/>
      <c r="AP69" s="131"/>
      <c r="AQ69" s="131"/>
      <c r="AR69" s="131"/>
      <c r="AS69" s="131"/>
      <c r="AT69" s="131"/>
      <c r="AU69" s="131"/>
      <c r="AV69" s="131"/>
      <c r="AW69" s="131"/>
      <c r="AX69" s="131"/>
      <c r="AY69" s="131"/>
      <c r="AZ69" s="131"/>
      <c r="BA69" s="131"/>
      <c r="BB69" s="131"/>
      <c r="BC69" s="131"/>
      <c r="BD69" s="131"/>
      <c r="BE69" s="131"/>
      <c r="BF69" s="131"/>
      <c r="BG69" s="131"/>
      <c r="BH69" s="131"/>
      <c r="BI69" s="131"/>
      <c r="BJ69" s="131"/>
      <c r="BK69" s="131"/>
      <c r="BL69" s="131"/>
      <c r="BM69" s="131"/>
      <c r="BN69" s="131"/>
      <c r="BO69" s="131"/>
      <c r="BP69" s="131"/>
      <c r="BQ69" s="131"/>
      <c r="BR69" s="131"/>
      <c r="BS69" s="131"/>
      <c r="BT69" s="131"/>
      <c r="BU69" s="131"/>
      <c r="BV69" s="131"/>
      <c r="BW69" s="131"/>
      <c r="BX69" s="131"/>
      <c r="BY69" s="131"/>
      <c r="BZ69" s="131"/>
      <c r="CA69" s="131"/>
      <c r="CB69" s="131"/>
      <c r="CC69" s="131"/>
      <c r="CD69" s="131"/>
      <c r="CE69" s="131"/>
      <c r="CF69" s="131"/>
      <c r="CG69" s="131"/>
      <c r="CH69" s="131"/>
      <c r="CI69" s="131"/>
      <c r="CJ69" s="131"/>
      <c r="CK69" s="131"/>
      <c r="CL69" s="131"/>
      <c r="CM69" s="131"/>
      <c r="CN69" s="131"/>
      <c r="CO69" s="131"/>
      <c r="CP69" s="131"/>
      <c r="CQ69" s="131"/>
      <c r="CR69" s="131"/>
      <c r="CS69" s="131"/>
      <c r="CT69" s="131"/>
      <c r="CU69" s="131"/>
      <c r="CV69" s="131"/>
      <c r="CW69" s="131"/>
      <c r="CX69" s="131"/>
      <c r="CY69" s="131"/>
      <c r="CZ69" s="131"/>
      <c r="DA69" s="131"/>
      <c r="DB69" s="131"/>
      <c r="DC69" s="131"/>
      <c r="DD69" s="131"/>
      <c r="DE69" s="131"/>
      <c r="DF69" s="131"/>
      <c r="DG69" s="131"/>
      <c r="DH69" s="131"/>
      <c r="DI69" s="131"/>
      <c r="DJ69" s="131"/>
      <c r="DK69" s="131"/>
      <c r="DL69" s="131"/>
      <c r="DM69" s="131"/>
      <c r="DN69" s="131"/>
      <c r="DO69" s="131"/>
      <c r="DP69" s="131"/>
      <c r="DQ69" s="131"/>
      <c r="DR69" s="131"/>
      <c r="DS69" s="131"/>
      <c r="DT69" s="131"/>
      <c r="DU69" s="131"/>
      <c r="DV69" s="131"/>
      <c r="DW69" s="131"/>
      <c r="DX69" s="131"/>
      <c r="DY69" s="131"/>
      <c r="DZ69" s="131"/>
      <c r="EA69" s="131"/>
      <c r="EB69" s="131"/>
      <c r="EC69" s="131"/>
      <c r="ED69" s="131"/>
      <c r="EE69" s="131"/>
      <c r="EF69" s="131"/>
      <c r="EG69" s="131"/>
      <c r="EH69" s="131"/>
      <c r="EI69" s="131"/>
      <c r="EJ69" s="131"/>
      <c r="EK69" s="131"/>
      <c r="EL69" s="131"/>
      <c r="EM69" s="131"/>
      <c r="EN69" s="131"/>
      <c r="EO69" s="131"/>
      <c r="EP69" s="131"/>
      <c r="EQ69" s="131"/>
      <c r="ER69" s="131"/>
      <c r="ES69" s="131"/>
      <c r="ET69" s="131"/>
      <c r="EU69" s="131"/>
      <c r="EV69" s="131"/>
      <c r="EW69" s="131"/>
      <c r="EX69" s="131"/>
      <c r="EY69" s="131"/>
      <c r="EZ69" s="131"/>
      <c r="FA69" s="131"/>
      <c r="FB69" s="131"/>
      <c r="FC69" s="131"/>
      <c r="FD69" s="131"/>
      <c r="FE69" s="131"/>
      <c r="FF69" s="131"/>
      <c r="FG69" s="131"/>
      <c r="FH69" s="131"/>
      <c r="FI69" s="131"/>
      <c r="FJ69" s="131"/>
      <c r="FK69" s="131"/>
      <c r="FL69" s="131"/>
      <c r="FM69" s="131"/>
      <c r="FN69" s="131"/>
      <c r="FO69" s="131"/>
      <c r="FP69" s="131"/>
      <c r="FQ69" s="131"/>
      <c r="FR69" s="131"/>
      <c r="FS69" s="131"/>
      <c r="FT69" s="131"/>
      <c r="FU69" s="131"/>
      <c r="FV69" s="131"/>
      <c r="FW69" s="131"/>
      <c r="FX69" s="131"/>
      <c r="FY69" s="131"/>
      <c r="FZ69" s="131"/>
      <c r="GA69" s="131"/>
      <c r="GB69" s="131"/>
      <c r="GC69" s="131"/>
      <c r="GD69" s="131"/>
      <c r="GE69" s="131"/>
      <c r="GF69" s="131"/>
      <c r="GG69" s="131"/>
      <c r="GH69" s="131"/>
      <c r="GI69" s="131"/>
      <c r="GJ69" s="131"/>
      <c r="GK69" s="131"/>
      <c r="GL69" s="131"/>
      <c r="GM69" s="131"/>
      <c r="GN69" s="131"/>
      <c r="GO69" s="131"/>
      <c r="GP69" s="131"/>
      <c r="GQ69" s="131"/>
      <c r="GR69" s="131"/>
      <c r="GS69" s="131"/>
      <c r="GT69" s="131"/>
      <c r="GU69" s="131"/>
      <c r="GV69" s="131"/>
      <c r="GW69" s="131"/>
      <c r="GX69" s="131"/>
      <c r="GY69" s="131"/>
      <c r="GZ69" s="131"/>
      <c r="HA69" s="131"/>
      <c r="HB69" s="131"/>
      <c r="HC69" s="131"/>
      <c r="HD69" s="131"/>
      <c r="HE69" s="131"/>
      <c r="HF69" s="131"/>
      <c r="HG69" s="131"/>
      <c r="HH69" s="131"/>
      <c r="HI69" s="131"/>
      <c r="HJ69" s="131"/>
      <c r="HK69" s="131"/>
      <c r="HL69" s="131"/>
      <c r="HM69" s="131"/>
      <c r="HN69" s="131"/>
      <c r="HO69" s="131"/>
      <c r="HP69" s="131"/>
      <c r="HQ69" s="131"/>
      <c r="HR69" s="131"/>
      <c r="HS69" s="131"/>
      <c r="HT69" s="131"/>
      <c r="HU69" s="131"/>
      <c r="HV69" s="131"/>
      <c r="HW69" s="131"/>
      <c r="HX69" s="131"/>
      <c r="HY69" s="131"/>
      <c r="HZ69" s="131"/>
      <c r="IA69" s="131"/>
      <c r="IB69" s="131"/>
      <c r="IC69" s="131"/>
      <c r="ID69" s="131"/>
      <c r="IE69" s="131"/>
      <c r="IF69" s="131"/>
      <c r="IG69" s="131"/>
      <c r="IH69" s="131"/>
      <c r="II69" s="131"/>
      <c r="IJ69" s="131"/>
      <c r="IK69" s="131"/>
      <c r="IL69" s="131"/>
      <c r="IM69" s="131"/>
      <c r="IN69" s="131"/>
      <c r="IO69" s="131"/>
      <c r="IP69" s="131"/>
      <c r="IQ69" s="131"/>
      <c r="IR69" s="131"/>
    </row>
    <row r="70" spans="1:252" ht="13.5" customHeight="1">
      <c r="A70" s="158" t="s">
        <v>193</v>
      </c>
      <c r="B70" s="158" t="s">
        <v>449</v>
      </c>
      <c r="C70" s="269">
        <f t="shared" si="2"/>
        <v>222</v>
      </c>
      <c r="D70" s="269">
        <v>65</v>
      </c>
      <c r="E70" s="269">
        <v>157</v>
      </c>
      <c r="F70" s="211">
        <f t="shared" ref="F70:F91" si="17">E70/C70</f>
        <v>0.7072072072072072</v>
      </c>
      <c r="G70" s="69"/>
    </row>
    <row r="71" spans="1:252" ht="13.5" customHeight="1">
      <c r="A71" s="2" t="s">
        <v>291</v>
      </c>
      <c r="B71" s="2" t="s">
        <v>450</v>
      </c>
      <c r="C71" s="252">
        <f>SUM(C72:C74)</f>
        <v>1777</v>
      </c>
      <c r="D71" s="252">
        <f t="shared" ref="D71:E71" si="18">SUM(D72:D74)</f>
        <v>435</v>
      </c>
      <c r="E71" s="252">
        <f t="shared" si="18"/>
        <v>1342</v>
      </c>
      <c r="F71" s="210">
        <f t="shared" si="17"/>
        <v>0.75520540236353406</v>
      </c>
      <c r="G71" s="69"/>
    </row>
    <row r="72" spans="1:252" s="15" customFormat="1" ht="13.5" customHeight="1">
      <c r="A72" s="158" t="s">
        <v>176</v>
      </c>
      <c r="B72" s="158" t="s">
        <v>451</v>
      </c>
      <c r="C72" s="269">
        <f t="shared" si="2"/>
        <v>677</v>
      </c>
      <c r="D72" s="269">
        <v>95</v>
      </c>
      <c r="E72" s="269">
        <v>582</v>
      </c>
      <c r="F72" s="211">
        <f t="shared" si="17"/>
        <v>0.85967503692762182</v>
      </c>
      <c r="G72" s="139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  <c r="AO72" s="64"/>
      <c r="AP72" s="64"/>
      <c r="AQ72" s="64"/>
      <c r="AR72" s="64"/>
      <c r="AS72" s="64"/>
      <c r="AT72" s="64"/>
      <c r="AU72" s="64"/>
      <c r="AV72" s="64"/>
      <c r="AW72" s="64"/>
      <c r="AX72" s="64"/>
      <c r="AY72" s="64"/>
      <c r="AZ72" s="64"/>
      <c r="BA72" s="64"/>
      <c r="BB72" s="64"/>
      <c r="BC72" s="64"/>
      <c r="BD72" s="64"/>
      <c r="BE72" s="64"/>
      <c r="BF72" s="64"/>
      <c r="BG72" s="64"/>
      <c r="BH72" s="64"/>
      <c r="BI72" s="64"/>
      <c r="BJ72" s="64"/>
      <c r="BK72" s="64"/>
      <c r="BL72" s="64"/>
      <c r="BM72" s="64"/>
      <c r="BN72" s="64"/>
      <c r="BO72" s="64"/>
      <c r="BP72" s="64"/>
      <c r="BQ72" s="64"/>
      <c r="BR72" s="64"/>
      <c r="BS72" s="64"/>
      <c r="BT72" s="64"/>
      <c r="BU72" s="64"/>
      <c r="BV72" s="64"/>
      <c r="BW72" s="64"/>
      <c r="BX72" s="64"/>
      <c r="BY72" s="64"/>
      <c r="BZ72" s="64"/>
      <c r="CA72" s="64"/>
      <c r="CB72" s="64"/>
      <c r="CC72" s="64"/>
      <c r="CD72" s="64"/>
      <c r="CE72" s="64"/>
      <c r="CF72" s="64"/>
      <c r="CG72" s="64"/>
      <c r="CH72" s="64"/>
      <c r="CI72" s="64"/>
      <c r="CJ72" s="64"/>
      <c r="CK72" s="64"/>
      <c r="CL72" s="64"/>
      <c r="CM72" s="64"/>
      <c r="CN72" s="64"/>
      <c r="CO72" s="64"/>
      <c r="CP72" s="64"/>
      <c r="CQ72" s="64"/>
      <c r="CR72" s="64"/>
      <c r="CS72" s="64"/>
      <c r="CT72" s="64"/>
      <c r="CU72" s="64"/>
      <c r="CV72" s="64"/>
      <c r="CW72" s="64"/>
      <c r="CX72" s="64"/>
      <c r="CY72" s="64"/>
      <c r="CZ72" s="64"/>
      <c r="DA72" s="64"/>
      <c r="DB72" s="64"/>
      <c r="DC72" s="64"/>
      <c r="DD72" s="64"/>
      <c r="DE72" s="64"/>
      <c r="DF72" s="64"/>
      <c r="DG72" s="64"/>
      <c r="DH72" s="64"/>
      <c r="DI72" s="64"/>
      <c r="DJ72" s="64"/>
      <c r="DK72" s="64"/>
      <c r="DL72" s="64"/>
      <c r="DM72" s="64"/>
      <c r="DN72" s="64"/>
      <c r="DO72" s="64"/>
      <c r="DP72" s="64"/>
      <c r="DQ72" s="64"/>
      <c r="DR72" s="64"/>
      <c r="DS72" s="64"/>
      <c r="DT72" s="64"/>
      <c r="DU72" s="64"/>
      <c r="DV72" s="64"/>
      <c r="DW72" s="64"/>
      <c r="DX72" s="64"/>
      <c r="DY72" s="64"/>
      <c r="DZ72" s="64"/>
      <c r="EA72" s="64"/>
      <c r="EB72" s="64"/>
      <c r="EC72" s="64"/>
      <c r="ED72" s="64"/>
      <c r="EE72" s="64"/>
      <c r="EF72" s="64"/>
      <c r="EG72" s="64"/>
      <c r="EH72" s="64"/>
      <c r="EI72" s="64"/>
      <c r="EJ72" s="64"/>
      <c r="EK72" s="64"/>
      <c r="EL72" s="64"/>
      <c r="EM72" s="64"/>
      <c r="EN72" s="64"/>
      <c r="EO72" s="64"/>
      <c r="EP72" s="64"/>
      <c r="EQ72" s="64"/>
      <c r="ER72" s="64"/>
      <c r="ES72" s="64"/>
      <c r="ET72" s="64"/>
      <c r="EU72" s="64"/>
      <c r="EV72" s="64"/>
      <c r="EW72" s="64"/>
      <c r="EX72" s="64"/>
      <c r="EY72" s="64"/>
      <c r="EZ72" s="64"/>
      <c r="FA72" s="64"/>
      <c r="FB72" s="64"/>
      <c r="FC72" s="64"/>
      <c r="FD72" s="64"/>
      <c r="FE72" s="64"/>
      <c r="FF72" s="64"/>
      <c r="FG72" s="64"/>
      <c r="FH72" s="64"/>
      <c r="FI72" s="64"/>
      <c r="FJ72" s="64"/>
      <c r="FK72" s="64"/>
      <c r="FL72" s="64"/>
      <c r="FM72" s="64"/>
      <c r="FN72" s="64"/>
      <c r="FO72" s="64"/>
      <c r="FP72" s="64"/>
      <c r="FQ72" s="64"/>
      <c r="FR72" s="64"/>
      <c r="FS72" s="64"/>
      <c r="FT72" s="64"/>
      <c r="FU72" s="64"/>
      <c r="FV72" s="64"/>
      <c r="FW72" s="64"/>
      <c r="FX72" s="64"/>
      <c r="FY72" s="64"/>
      <c r="FZ72" s="64"/>
      <c r="GA72" s="64"/>
      <c r="GB72" s="64"/>
      <c r="GC72" s="64"/>
      <c r="GD72" s="64"/>
      <c r="GE72" s="64"/>
      <c r="GF72" s="64"/>
      <c r="GG72" s="64"/>
      <c r="GH72" s="64"/>
      <c r="GI72" s="64"/>
      <c r="GJ72" s="64"/>
      <c r="GK72" s="64"/>
      <c r="GL72" s="64"/>
      <c r="GM72" s="64"/>
      <c r="GN72" s="64"/>
      <c r="GO72" s="64"/>
      <c r="GP72" s="64"/>
      <c r="GQ72" s="64"/>
      <c r="GR72" s="64"/>
      <c r="GS72" s="64"/>
      <c r="GT72" s="64"/>
      <c r="GU72" s="64"/>
      <c r="GV72" s="64"/>
      <c r="GW72" s="64"/>
      <c r="GX72" s="64"/>
      <c r="GY72" s="64"/>
      <c r="GZ72" s="64"/>
      <c r="HA72" s="64"/>
      <c r="HB72" s="64"/>
      <c r="HC72" s="64"/>
      <c r="HD72" s="64"/>
      <c r="HE72" s="64"/>
      <c r="HF72" s="64"/>
      <c r="HG72" s="64"/>
      <c r="HH72" s="64"/>
      <c r="HI72" s="64"/>
      <c r="HJ72" s="64"/>
      <c r="HK72" s="64"/>
      <c r="HL72" s="64"/>
      <c r="HM72" s="64"/>
      <c r="HN72" s="64"/>
      <c r="HO72" s="64"/>
      <c r="HP72" s="64"/>
      <c r="HQ72" s="64"/>
      <c r="HR72" s="64"/>
      <c r="HS72" s="64"/>
      <c r="HT72" s="64"/>
      <c r="HU72" s="64"/>
      <c r="HV72" s="64"/>
      <c r="HW72" s="64"/>
      <c r="HX72" s="64"/>
      <c r="HY72" s="64"/>
      <c r="HZ72" s="64"/>
      <c r="IA72" s="64"/>
      <c r="IB72" s="64"/>
      <c r="IC72" s="64"/>
      <c r="ID72" s="64"/>
      <c r="IE72" s="64"/>
      <c r="IF72" s="64"/>
      <c r="IG72" s="64"/>
      <c r="IH72" s="64"/>
      <c r="II72" s="64"/>
      <c r="IJ72" s="64"/>
      <c r="IK72" s="64"/>
      <c r="IL72" s="64"/>
      <c r="IM72" s="64"/>
      <c r="IN72" s="64"/>
      <c r="IO72" s="64"/>
      <c r="IP72" s="64"/>
      <c r="IQ72" s="64"/>
      <c r="IR72" s="64"/>
    </row>
    <row r="73" spans="1:252" ht="13.5" customHeight="1">
      <c r="A73" s="158" t="s">
        <v>177</v>
      </c>
      <c r="B73" s="158" t="s">
        <v>452</v>
      </c>
      <c r="C73" s="269">
        <f t="shared" si="2"/>
        <v>531</v>
      </c>
      <c r="D73" s="269">
        <v>266</v>
      </c>
      <c r="E73" s="269">
        <v>265</v>
      </c>
      <c r="F73" s="211">
        <f t="shared" si="17"/>
        <v>0.49905838041431261</v>
      </c>
      <c r="G73" s="69"/>
    </row>
    <row r="74" spans="1:252" s="133" customFormat="1" ht="13.5" customHeight="1">
      <c r="A74" s="158" t="s">
        <v>178</v>
      </c>
      <c r="B74" s="158" t="s">
        <v>453</v>
      </c>
      <c r="C74" s="269">
        <f t="shared" si="2"/>
        <v>569</v>
      </c>
      <c r="D74" s="269">
        <v>74</v>
      </c>
      <c r="E74" s="269">
        <v>495</v>
      </c>
      <c r="F74" s="211">
        <f t="shared" si="17"/>
        <v>0.8699472759226714</v>
      </c>
      <c r="G74" s="140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131"/>
      <c r="AF74" s="131"/>
      <c r="AG74" s="131"/>
      <c r="AH74" s="131"/>
      <c r="AI74" s="131"/>
      <c r="AJ74" s="131"/>
      <c r="AK74" s="131"/>
      <c r="AL74" s="131"/>
      <c r="AM74" s="131"/>
      <c r="AN74" s="131"/>
      <c r="AO74" s="131"/>
      <c r="AP74" s="131"/>
      <c r="AQ74" s="131"/>
      <c r="AR74" s="131"/>
      <c r="AS74" s="131"/>
      <c r="AT74" s="131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131"/>
      <c r="BF74" s="131"/>
      <c r="BG74" s="131"/>
      <c r="BH74" s="131"/>
      <c r="BI74" s="131"/>
      <c r="BJ74" s="131"/>
      <c r="BK74" s="131"/>
      <c r="BL74" s="131"/>
      <c r="BM74" s="131"/>
      <c r="BN74" s="131"/>
      <c r="BO74" s="131"/>
      <c r="BP74" s="131"/>
      <c r="BQ74" s="131"/>
      <c r="BR74" s="131"/>
      <c r="BS74" s="131"/>
      <c r="BT74" s="131"/>
      <c r="BU74" s="131"/>
      <c r="BV74" s="131"/>
      <c r="BW74" s="131"/>
      <c r="BX74" s="131"/>
      <c r="BY74" s="131"/>
      <c r="BZ74" s="131"/>
      <c r="CA74" s="131"/>
      <c r="CB74" s="131"/>
      <c r="CC74" s="131"/>
      <c r="CD74" s="131"/>
      <c r="CE74" s="131"/>
      <c r="CF74" s="131"/>
      <c r="CG74" s="131"/>
      <c r="CH74" s="131"/>
      <c r="CI74" s="131"/>
      <c r="CJ74" s="131"/>
      <c r="CK74" s="131"/>
      <c r="CL74" s="131"/>
      <c r="CM74" s="131"/>
      <c r="CN74" s="131"/>
      <c r="CO74" s="131"/>
      <c r="CP74" s="131"/>
      <c r="CQ74" s="131"/>
      <c r="CR74" s="131"/>
      <c r="CS74" s="131"/>
      <c r="CT74" s="131"/>
      <c r="CU74" s="131"/>
      <c r="CV74" s="131"/>
      <c r="CW74" s="131"/>
      <c r="CX74" s="131"/>
      <c r="CY74" s="131"/>
      <c r="CZ74" s="131"/>
      <c r="DA74" s="131"/>
      <c r="DB74" s="131"/>
      <c r="DC74" s="131"/>
      <c r="DD74" s="131"/>
      <c r="DE74" s="131"/>
      <c r="DF74" s="131"/>
      <c r="DG74" s="131"/>
      <c r="DH74" s="131"/>
      <c r="DI74" s="131"/>
      <c r="DJ74" s="131"/>
      <c r="DK74" s="131"/>
      <c r="DL74" s="131"/>
      <c r="DM74" s="131"/>
      <c r="DN74" s="131"/>
      <c r="DO74" s="131"/>
      <c r="DP74" s="131"/>
      <c r="DQ74" s="131"/>
      <c r="DR74" s="131"/>
      <c r="DS74" s="131"/>
      <c r="DT74" s="131"/>
      <c r="DU74" s="131"/>
      <c r="DV74" s="131"/>
      <c r="DW74" s="131"/>
      <c r="DX74" s="131"/>
      <c r="DY74" s="131"/>
      <c r="DZ74" s="131"/>
      <c r="EA74" s="131"/>
      <c r="EB74" s="131"/>
      <c r="EC74" s="131"/>
      <c r="ED74" s="131"/>
      <c r="EE74" s="131"/>
      <c r="EF74" s="131"/>
      <c r="EG74" s="131"/>
      <c r="EH74" s="131"/>
      <c r="EI74" s="131"/>
      <c r="EJ74" s="131"/>
      <c r="EK74" s="131"/>
      <c r="EL74" s="131"/>
      <c r="EM74" s="131"/>
      <c r="EN74" s="131"/>
      <c r="EO74" s="131"/>
      <c r="EP74" s="131"/>
      <c r="EQ74" s="131"/>
      <c r="ER74" s="131"/>
      <c r="ES74" s="131"/>
      <c r="ET74" s="131"/>
      <c r="EU74" s="131"/>
      <c r="EV74" s="131"/>
      <c r="EW74" s="131"/>
      <c r="EX74" s="131"/>
      <c r="EY74" s="131"/>
      <c r="EZ74" s="131"/>
      <c r="FA74" s="131"/>
      <c r="FB74" s="131"/>
      <c r="FC74" s="131"/>
      <c r="FD74" s="131"/>
      <c r="FE74" s="131"/>
      <c r="FF74" s="131"/>
      <c r="FG74" s="131"/>
      <c r="FH74" s="131"/>
      <c r="FI74" s="131"/>
      <c r="FJ74" s="131"/>
      <c r="FK74" s="131"/>
      <c r="FL74" s="131"/>
      <c r="FM74" s="131"/>
      <c r="FN74" s="131"/>
      <c r="FO74" s="131"/>
      <c r="FP74" s="131"/>
      <c r="FQ74" s="131"/>
      <c r="FR74" s="131"/>
      <c r="FS74" s="131"/>
      <c r="FT74" s="131"/>
      <c r="FU74" s="131"/>
      <c r="FV74" s="131"/>
      <c r="FW74" s="131"/>
      <c r="FX74" s="131"/>
      <c r="FY74" s="131"/>
      <c r="FZ74" s="131"/>
      <c r="GA74" s="131"/>
      <c r="GB74" s="131"/>
      <c r="GC74" s="131"/>
      <c r="GD74" s="131"/>
      <c r="GE74" s="131"/>
      <c r="GF74" s="131"/>
      <c r="GG74" s="131"/>
      <c r="GH74" s="131"/>
      <c r="GI74" s="131"/>
      <c r="GJ74" s="131"/>
      <c r="GK74" s="131"/>
      <c r="GL74" s="131"/>
      <c r="GM74" s="131"/>
      <c r="GN74" s="131"/>
      <c r="GO74" s="131"/>
      <c r="GP74" s="131"/>
      <c r="GQ74" s="131"/>
      <c r="GR74" s="131"/>
      <c r="GS74" s="131"/>
      <c r="GT74" s="131"/>
      <c r="GU74" s="131"/>
      <c r="GV74" s="131"/>
      <c r="GW74" s="131"/>
      <c r="GX74" s="131"/>
      <c r="GY74" s="131"/>
      <c r="GZ74" s="131"/>
      <c r="HA74" s="131"/>
      <c r="HB74" s="131"/>
      <c r="HC74" s="131"/>
      <c r="HD74" s="131"/>
      <c r="HE74" s="131"/>
      <c r="HF74" s="131"/>
      <c r="HG74" s="131"/>
      <c r="HH74" s="131"/>
      <c r="HI74" s="131"/>
      <c r="HJ74" s="131"/>
      <c r="HK74" s="131"/>
      <c r="HL74" s="131"/>
      <c r="HM74" s="131"/>
      <c r="HN74" s="131"/>
      <c r="HO74" s="131"/>
      <c r="HP74" s="131"/>
      <c r="HQ74" s="131"/>
      <c r="HR74" s="131"/>
      <c r="HS74" s="131"/>
      <c r="HT74" s="131"/>
      <c r="HU74" s="131"/>
      <c r="HV74" s="131"/>
      <c r="HW74" s="131"/>
      <c r="HX74" s="131"/>
      <c r="HY74" s="131"/>
      <c r="HZ74" s="131"/>
      <c r="IA74" s="131"/>
      <c r="IB74" s="131"/>
      <c r="IC74" s="131"/>
      <c r="ID74" s="131"/>
      <c r="IE74" s="131"/>
      <c r="IF74" s="131"/>
      <c r="IG74" s="131"/>
      <c r="IH74" s="131"/>
      <c r="II74" s="131"/>
      <c r="IJ74" s="131"/>
      <c r="IK74" s="131"/>
      <c r="IL74" s="131"/>
      <c r="IM74" s="131"/>
      <c r="IN74" s="131"/>
      <c r="IO74" s="131"/>
      <c r="IP74" s="131"/>
      <c r="IQ74" s="131"/>
      <c r="IR74" s="131"/>
    </row>
    <row r="75" spans="1:252" ht="13.5" customHeight="1">
      <c r="A75" s="2" t="s">
        <v>292</v>
      </c>
      <c r="B75" s="2" t="s">
        <v>454</v>
      </c>
      <c r="C75" s="252">
        <f>SUM(C76:C82)</f>
        <v>4414</v>
      </c>
      <c r="D75" s="252">
        <f t="shared" ref="D75:E75" si="19">SUM(D76:D82)</f>
        <v>1486</v>
      </c>
      <c r="E75" s="252">
        <f t="shared" si="19"/>
        <v>2928</v>
      </c>
      <c r="F75" s="210">
        <f t="shared" si="17"/>
        <v>0.66334390575441771</v>
      </c>
      <c r="G75" s="69"/>
    </row>
    <row r="76" spans="1:252" ht="13.5" customHeight="1">
      <c r="A76" s="158" t="s">
        <v>293</v>
      </c>
      <c r="B76" s="158" t="s">
        <v>455</v>
      </c>
      <c r="C76" s="269">
        <f t="shared" ref="C76:C82" si="20">SUM(D76:E76)</f>
        <v>238</v>
      </c>
      <c r="D76" s="269">
        <v>107</v>
      </c>
      <c r="E76" s="269">
        <v>131</v>
      </c>
      <c r="F76" s="211">
        <f t="shared" si="17"/>
        <v>0.55042016806722693</v>
      </c>
      <c r="G76" s="69"/>
    </row>
    <row r="77" spans="1:252" s="133" customFormat="1" ht="13.5" customHeight="1">
      <c r="A77" s="158" t="s">
        <v>200</v>
      </c>
      <c r="B77" s="158" t="s">
        <v>456</v>
      </c>
      <c r="C77" s="269">
        <f t="shared" si="20"/>
        <v>435</v>
      </c>
      <c r="D77" s="269">
        <v>73</v>
      </c>
      <c r="E77" s="269">
        <v>362</v>
      </c>
      <c r="F77" s="211">
        <f t="shared" si="17"/>
        <v>0.83218390804597697</v>
      </c>
      <c r="G77" s="140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1"/>
      <c r="AL77" s="131"/>
      <c r="AM77" s="131"/>
      <c r="AN77" s="131"/>
      <c r="AO77" s="131"/>
      <c r="AP77" s="131"/>
      <c r="AQ77" s="131"/>
      <c r="AR77" s="131"/>
      <c r="AS77" s="131"/>
      <c r="AT77" s="131"/>
      <c r="AU77" s="131"/>
      <c r="AV77" s="131"/>
      <c r="AW77" s="131"/>
      <c r="AX77" s="131"/>
      <c r="AY77" s="131"/>
      <c r="AZ77" s="131"/>
      <c r="BA77" s="131"/>
      <c r="BB77" s="131"/>
      <c r="BC77" s="131"/>
      <c r="BD77" s="131"/>
      <c r="BE77" s="131"/>
      <c r="BF77" s="131"/>
      <c r="BG77" s="131"/>
      <c r="BH77" s="131"/>
      <c r="BI77" s="131"/>
      <c r="BJ77" s="131"/>
      <c r="BK77" s="131"/>
      <c r="BL77" s="131"/>
      <c r="BM77" s="131"/>
      <c r="BN77" s="131"/>
      <c r="BO77" s="131"/>
      <c r="BP77" s="131"/>
      <c r="BQ77" s="131"/>
      <c r="BR77" s="131"/>
      <c r="BS77" s="131"/>
      <c r="BT77" s="131"/>
      <c r="BU77" s="131"/>
      <c r="BV77" s="131"/>
      <c r="BW77" s="131"/>
      <c r="BX77" s="131"/>
      <c r="BY77" s="131"/>
      <c r="BZ77" s="131"/>
      <c r="CA77" s="131"/>
      <c r="CB77" s="131"/>
      <c r="CC77" s="131"/>
      <c r="CD77" s="131"/>
      <c r="CE77" s="131"/>
      <c r="CF77" s="131"/>
      <c r="CG77" s="131"/>
      <c r="CH77" s="131"/>
      <c r="CI77" s="131"/>
      <c r="CJ77" s="131"/>
      <c r="CK77" s="131"/>
      <c r="CL77" s="131"/>
      <c r="CM77" s="131"/>
      <c r="CN77" s="131"/>
      <c r="CO77" s="131"/>
      <c r="CP77" s="131"/>
      <c r="CQ77" s="131"/>
      <c r="CR77" s="131"/>
      <c r="CS77" s="131"/>
      <c r="CT77" s="131"/>
      <c r="CU77" s="131"/>
      <c r="CV77" s="131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1"/>
      <c r="FX77" s="131"/>
      <c r="FY77" s="131"/>
      <c r="FZ77" s="131"/>
      <c r="GA77" s="131"/>
      <c r="GB77" s="131"/>
      <c r="GC77" s="131"/>
      <c r="GD77" s="131"/>
      <c r="GE77" s="131"/>
      <c r="GF77" s="131"/>
      <c r="GG77" s="131"/>
      <c r="GH77" s="131"/>
      <c r="GI77" s="131"/>
      <c r="GJ77" s="131"/>
      <c r="GK77" s="131"/>
      <c r="GL77" s="131"/>
      <c r="GM77" s="131"/>
      <c r="GN77" s="131"/>
      <c r="GO77" s="131"/>
      <c r="GP77" s="131"/>
      <c r="GQ77" s="131"/>
      <c r="GR77" s="131"/>
      <c r="GS77" s="131"/>
      <c r="GT77" s="131"/>
      <c r="GU77" s="131"/>
      <c r="GV77" s="131"/>
      <c r="GW77" s="131"/>
      <c r="GX77" s="131"/>
      <c r="GY77" s="131"/>
      <c r="GZ77" s="131"/>
      <c r="HA77" s="131"/>
      <c r="HB77" s="131"/>
      <c r="HC77" s="131"/>
      <c r="HD77" s="131"/>
      <c r="HE77" s="131"/>
      <c r="HF77" s="131"/>
      <c r="HG77" s="131"/>
      <c r="HH77" s="131"/>
      <c r="HI77" s="131"/>
      <c r="HJ77" s="131"/>
      <c r="HK77" s="131"/>
      <c r="HL77" s="131"/>
      <c r="HM77" s="131"/>
      <c r="HN77" s="131"/>
      <c r="HO77" s="131"/>
      <c r="HP77" s="131"/>
      <c r="HQ77" s="131"/>
      <c r="HR77" s="131"/>
      <c r="HS77" s="131"/>
      <c r="HT77" s="131"/>
      <c r="HU77" s="131"/>
      <c r="HV77" s="131"/>
      <c r="HW77" s="131"/>
      <c r="HX77" s="131"/>
      <c r="HY77" s="131"/>
      <c r="HZ77" s="131"/>
      <c r="IA77" s="131"/>
      <c r="IB77" s="131"/>
      <c r="IC77" s="131"/>
      <c r="ID77" s="131"/>
      <c r="IE77" s="131"/>
      <c r="IF77" s="131"/>
      <c r="IG77" s="131"/>
      <c r="IH77" s="131"/>
      <c r="II77" s="131"/>
      <c r="IJ77" s="131"/>
      <c r="IK77" s="131"/>
      <c r="IL77" s="131"/>
      <c r="IM77" s="131"/>
      <c r="IN77" s="131"/>
      <c r="IO77" s="131"/>
      <c r="IP77" s="131"/>
      <c r="IQ77" s="131"/>
      <c r="IR77" s="131"/>
    </row>
    <row r="78" spans="1:252" ht="13.5" customHeight="1">
      <c r="A78" s="158" t="s">
        <v>294</v>
      </c>
      <c r="B78" s="158" t="s">
        <v>432</v>
      </c>
      <c r="C78" s="269">
        <f t="shared" si="20"/>
        <v>2</v>
      </c>
      <c r="D78" s="269">
        <v>2</v>
      </c>
      <c r="E78" s="269">
        <v>0</v>
      </c>
      <c r="F78" s="211">
        <f t="shared" si="17"/>
        <v>0</v>
      </c>
      <c r="G78" s="69"/>
    </row>
    <row r="79" spans="1:252" s="15" customFormat="1" ht="13.5" customHeight="1">
      <c r="A79" s="158" t="s">
        <v>295</v>
      </c>
      <c r="B79" s="158" t="s">
        <v>457</v>
      </c>
      <c r="C79" s="269">
        <f t="shared" si="20"/>
        <v>390</v>
      </c>
      <c r="D79" s="269">
        <v>185</v>
      </c>
      <c r="E79" s="269">
        <v>205</v>
      </c>
      <c r="F79" s="211">
        <f t="shared" si="17"/>
        <v>0.52564102564102566</v>
      </c>
      <c r="G79" s="139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4"/>
      <c r="BH79" s="64"/>
      <c r="BI79" s="64"/>
      <c r="BJ79" s="64"/>
      <c r="BK79" s="64"/>
      <c r="BL79" s="64"/>
      <c r="BM79" s="64"/>
      <c r="BN79" s="64"/>
      <c r="BO79" s="64"/>
      <c r="BP79" s="64"/>
      <c r="BQ79" s="64"/>
      <c r="BR79" s="64"/>
      <c r="BS79" s="64"/>
      <c r="BT79" s="64"/>
      <c r="BU79" s="64"/>
      <c r="BV79" s="64"/>
      <c r="BW79" s="64"/>
      <c r="BX79" s="64"/>
      <c r="BY79" s="64"/>
      <c r="BZ79" s="64"/>
      <c r="CA79" s="64"/>
      <c r="CB79" s="64"/>
      <c r="CC79" s="64"/>
      <c r="CD79" s="64"/>
      <c r="CE79" s="64"/>
      <c r="CF79" s="64"/>
      <c r="CG79" s="64"/>
      <c r="CH79" s="64"/>
      <c r="CI79" s="64"/>
      <c r="CJ79" s="64"/>
      <c r="CK79" s="64"/>
      <c r="CL79" s="64"/>
      <c r="CM79" s="64"/>
      <c r="CN79" s="64"/>
      <c r="CO79" s="64"/>
      <c r="CP79" s="64"/>
      <c r="CQ79" s="64"/>
      <c r="CR79" s="64"/>
      <c r="CS79" s="64"/>
      <c r="CT79" s="64"/>
      <c r="CU79" s="64"/>
      <c r="CV79" s="64"/>
      <c r="CW79" s="64"/>
      <c r="CX79" s="64"/>
      <c r="CY79" s="64"/>
      <c r="CZ79" s="64"/>
      <c r="DA79" s="64"/>
      <c r="DB79" s="64"/>
      <c r="DC79" s="64"/>
      <c r="DD79" s="64"/>
      <c r="DE79" s="64"/>
      <c r="DF79" s="64"/>
      <c r="DG79" s="64"/>
      <c r="DH79" s="64"/>
      <c r="DI79" s="64"/>
      <c r="DJ79" s="64"/>
      <c r="DK79" s="64"/>
      <c r="DL79" s="64"/>
      <c r="DM79" s="64"/>
      <c r="DN79" s="64"/>
      <c r="DO79" s="64"/>
      <c r="DP79" s="64"/>
      <c r="DQ79" s="64"/>
      <c r="DR79" s="64"/>
      <c r="DS79" s="64"/>
      <c r="DT79" s="64"/>
      <c r="DU79" s="64"/>
      <c r="DV79" s="64"/>
      <c r="DW79" s="64"/>
      <c r="DX79" s="64"/>
      <c r="DY79" s="64"/>
      <c r="DZ79" s="64"/>
      <c r="EA79" s="64"/>
      <c r="EB79" s="64"/>
      <c r="EC79" s="64"/>
      <c r="ED79" s="64"/>
      <c r="EE79" s="64"/>
      <c r="EF79" s="64"/>
      <c r="EG79" s="64"/>
      <c r="EH79" s="64"/>
      <c r="EI79" s="64"/>
      <c r="EJ79" s="64"/>
      <c r="EK79" s="64"/>
      <c r="EL79" s="64"/>
      <c r="EM79" s="64"/>
      <c r="EN79" s="64"/>
      <c r="EO79" s="64"/>
      <c r="EP79" s="64"/>
      <c r="EQ79" s="64"/>
      <c r="ER79" s="64"/>
      <c r="ES79" s="64"/>
      <c r="ET79" s="64"/>
      <c r="EU79" s="64"/>
      <c r="EV79" s="64"/>
      <c r="EW79" s="64"/>
      <c r="EX79" s="64"/>
      <c r="EY79" s="64"/>
      <c r="EZ79" s="64"/>
      <c r="FA79" s="64"/>
      <c r="FB79" s="64"/>
      <c r="FC79" s="64"/>
      <c r="FD79" s="64"/>
      <c r="FE79" s="64"/>
      <c r="FF79" s="64"/>
      <c r="FG79" s="64"/>
      <c r="FH79" s="64"/>
      <c r="FI79" s="64"/>
      <c r="FJ79" s="64"/>
      <c r="FK79" s="64"/>
      <c r="FL79" s="64"/>
      <c r="FM79" s="64"/>
      <c r="FN79" s="64"/>
      <c r="FO79" s="64"/>
      <c r="FP79" s="64"/>
      <c r="FQ79" s="64"/>
      <c r="FR79" s="64"/>
      <c r="FS79" s="64"/>
      <c r="FT79" s="64"/>
      <c r="FU79" s="64"/>
      <c r="FV79" s="64"/>
      <c r="FW79" s="64"/>
      <c r="FX79" s="64"/>
      <c r="FY79" s="64"/>
      <c r="FZ79" s="64"/>
      <c r="GA79" s="64"/>
      <c r="GB79" s="64"/>
      <c r="GC79" s="64"/>
      <c r="GD79" s="64"/>
      <c r="GE79" s="64"/>
      <c r="GF79" s="64"/>
      <c r="GG79" s="64"/>
      <c r="GH79" s="64"/>
      <c r="GI79" s="64"/>
      <c r="GJ79" s="64"/>
      <c r="GK79" s="64"/>
      <c r="GL79" s="64"/>
      <c r="GM79" s="64"/>
      <c r="GN79" s="64"/>
      <c r="GO79" s="64"/>
      <c r="GP79" s="64"/>
      <c r="GQ79" s="64"/>
      <c r="GR79" s="64"/>
      <c r="GS79" s="64"/>
      <c r="GT79" s="64"/>
      <c r="GU79" s="64"/>
      <c r="GV79" s="64"/>
      <c r="GW79" s="64"/>
      <c r="GX79" s="64"/>
      <c r="GY79" s="64"/>
      <c r="GZ79" s="64"/>
      <c r="HA79" s="64"/>
      <c r="HB79" s="64"/>
      <c r="HC79" s="64"/>
      <c r="HD79" s="64"/>
      <c r="HE79" s="64"/>
      <c r="HF79" s="64"/>
      <c r="HG79" s="64"/>
      <c r="HH79" s="64"/>
      <c r="HI79" s="64"/>
      <c r="HJ79" s="64"/>
      <c r="HK79" s="64"/>
      <c r="HL79" s="64"/>
      <c r="HM79" s="64"/>
      <c r="HN79" s="64"/>
      <c r="HO79" s="64"/>
      <c r="HP79" s="64"/>
      <c r="HQ79" s="64"/>
      <c r="HR79" s="64"/>
      <c r="HS79" s="64"/>
      <c r="HT79" s="64"/>
      <c r="HU79" s="64"/>
      <c r="HV79" s="64"/>
      <c r="HW79" s="64"/>
      <c r="HX79" s="64"/>
      <c r="HY79" s="64"/>
      <c r="HZ79" s="64"/>
      <c r="IA79" s="64"/>
      <c r="IB79" s="64"/>
      <c r="IC79" s="64"/>
      <c r="ID79" s="64"/>
      <c r="IE79" s="64"/>
      <c r="IF79" s="64"/>
      <c r="IG79" s="64"/>
      <c r="IH79" s="64"/>
      <c r="II79" s="64"/>
      <c r="IJ79" s="64"/>
      <c r="IK79" s="64"/>
      <c r="IL79" s="64"/>
      <c r="IM79" s="64"/>
      <c r="IN79" s="64"/>
      <c r="IO79" s="64"/>
      <c r="IP79" s="64"/>
      <c r="IQ79" s="64"/>
      <c r="IR79" s="64"/>
    </row>
    <row r="80" spans="1:252" ht="13.5" customHeight="1">
      <c r="A80" s="158" t="s">
        <v>198</v>
      </c>
      <c r="B80" s="158" t="s">
        <v>458</v>
      </c>
      <c r="C80" s="269">
        <f t="shared" si="20"/>
        <v>411</v>
      </c>
      <c r="D80" s="269">
        <v>119</v>
      </c>
      <c r="E80" s="269">
        <v>292</v>
      </c>
      <c r="F80" s="211">
        <f t="shared" si="17"/>
        <v>0.71046228710462289</v>
      </c>
      <c r="G80" s="69"/>
    </row>
    <row r="81" spans="1:252" ht="13.5" customHeight="1">
      <c r="A81" s="158" t="s">
        <v>199</v>
      </c>
      <c r="B81" s="158" t="s">
        <v>459</v>
      </c>
      <c r="C81" s="269">
        <f t="shared" si="20"/>
        <v>2888</v>
      </c>
      <c r="D81" s="269">
        <v>975</v>
      </c>
      <c r="E81" s="269">
        <v>1913</v>
      </c>
      <c r="F81" s="211">
        <f t="shared" si="17"/>
        <v>0.66239612188365649</v>
      </c>
      <c r="G81" s="69"/>
    </row>
    <row r="82" spans="1:252" ht="13.5" customHeight="1">
      <c r="A82" s="158" t="s">
        <v>500</v>
      </c>
      <c r="B82" s="158" t="s">
        <v>484</v>
      </c>
      <c r="C82" s="269">
        <f t="shared" si="20"/>
        <v>50</v>
      </c>
      <c r="D82" s="269">
        <v>25</v>
      </c>
      <c r="E82" s="269">
        <v>25</v>
      </c>
      <c r="F82" s="211">
        <f t="shared" si="17"/>
        <v>0.5</v>
      </c>
      <c r="G82" s="69"/>
    </row>
    <row r="83" spans="1:252" ht="13.5" customHeight="1">
      <c r="A83" s="2" t="s">
        <v>201</v>
      </c>
      <c r="B83" s="2" t="s">
        <v>460</v>
      </c>
      <c r="C83" s="252">
        <f>SUM(C84:C91)</f>
        <v>6277</v>
      </c>
      <c r="D83" s="252">
        <f>SUM(D84:D91)</f>
        <v>2927</v>
      </c>
      <c r="E83" s="252">
        <f>SUM(E84:E91)</f>
        <v>3350</v>
      </c>
      <c r="F83" s="210">
        <f t="shared" si="17"/>
        <v>0.53369444001911737</v>
      </c>
      <c r="G83" s="69"/>
    </row>
    <row r="84" spans="1:252" ht="13.5" customHeight="1">
      <c r="A84" s="158" t="s">
        <v>202</v>
      </c>
      <c r="B84" s="158" t="s">
        <v>231</v>
      </c>
      <c r="C84" s="269">
        <v>2299</v>
      </c>
      <c r="D84" s="269">
        <v>1200</v>
      </c>
      <c r="E84" s="269">
        <v>1099</v>
      </c>
      <c r="F84" s="211">
        <f t="shared" si="17"/>
        <v>0.47803392779469334</v>
      </c>
      <c r="G84" s="69"/>
    </row>
    <row r="85" spans="1:252" ht="13.5" customHeight="1">
      <c r="A85" s="158" t="s">
        <v>203</v>
      </c>
      <c r="B85" s="158" t="s">
        <v>461</v>
      </c>
      <c r="C85" s="269">
        <v>1014</v>
      </c>
      <c r="D85" s="269">
        <v>561</v>
      </c>
      <c r="E85" s="269">
        <v>453</v>
      </c>
      <c r="F85" s="211">
        <f t="shared" si="17"/>
        <v>0.44674556213017752</v>
      </c>
      <c r="G85" s="69"/>
    </row>
    <row r="86" spans="1:252" s="133" customFormat="1" ht="13.5" customHeight="1">
      <c r="A86" s="158" t="s">
        <v>204</v>
      </c>
      <c r="B86" s="158" t="s">
        <v>462</v>
      </c>
      <c r="C86" s="269">
        <v>583</v>
      </c>
      <c r="D86" s="269">
        <v>295</v>
      </c>
      <c r="E86" s="269">
        <v>288</v>
      </c>
      <c r="F86" s="211">
        <f t="shared" si="17"/>
        <v>0.49399656946826759</v>
      </c>
      <c r="G86" s="140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131"/>
      <c r="AF86" s="131"/>
      <c r="AG86" s="131"/>
      <c r="AH86" s="131"/>
      <c r="AI86" s="131"/>
      <c r="AJ86" s="131"/>
      <c r="AK86" s="131"/>
      <c r="AL86" s="131"/>
      <c r="AM86" s="131"/>
      <c r="AN86" s="131"/>
      <c r="AO86" s="131"/>
      <c r="AP86" s="131"/>
      <c r="AQ86" s="131"/>
      <c r="AR86" s="131"/>
      <c r="AS86" s="131"/>
      <c r="AT86" s="131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131"/>
      <c r="BF86" s="131"/>
      <c r="BG86" s="131"/>
      <c r="BH86" s="131"/>
      <c r="BI86" s="131"/>
      <c r="BJ86" s="131"/>
      <c r="BK86" s="131"/>
      <c r="BL86" s="131"/>
      <c r="BM86" s="131"/>
      <c r="BN86" s="131"/>
      <c r="BO86" s="131"/>
      <c r="BP86" s="131"/>
      <c r="BQ86" s="131"/>
      <c r="BR86" s="131"/>
      <c r="BS86" s="131"/>
      <c r="BT86" s="131"/>
      <c r="BU86" s="131"/>
      <c r="BV86" s="131"/>
      <c r="BW86" s="131"/>
      <c r="BX86" s="131"/>
      <c r="BY86" s="131"/>
      <c r="BZ86" s="131"/>
      <c r="CA86" s="131"/>
      <c r="CB86" s="131"/>
      <c r="CC86" s="131"/>
      <c r="CD86" s="131"/>
      <c r="CE86" s="131"/>
      <c r="CF86" s="131"/>
      <c r="CG86" s="131"/>
      <c r="CH86" s="131"/>
      <c r="CI86" s="131"/>
      <c r="CJ86" s="131"/>
      <c r="CK86" s="131"/>
      <c r="CL86" s="131"/>
      <c r="CM86" s="131"/>
      <c r="CN86" s="131"/>
      <c r="CO86" s="131"/>
      <c r="CP86" s="131"/>
      <c r="CQ86" s="131"/>
      <c r="CR86" s="131"/>
      <c r="CS86" s="131"/>
      <c r="CT86" s="131"/>
      <c r="CU86" s="131"/>
      <c r="CV86" s="131"/>
      <c r="CW86" s="131"/>
      <c r="CX86" s="131"/>
      <c r="CY86" s="131"/>
      <c r="CZ86" s="131"/>
      <c r="DA86" s="131"/>
      <c r="DB86" s="131"/>
      <c r="DC86" s="131"/>
      <c r="DD86" s="131"/>
      <c r="DE86" s="131"/>
      <c r="DF86" s="131"/>
      <c r="DG86" s="131"/>
      <c r="DH86" s="131"/>
      <c r="DI86" s="131"/>
      <c r="DJ86" s="131"/>
      <c r="DK86" s="131"/>
      <c r="DL86" s="131"/>
      <c r="DM86" s="131"/>
      <c r="DN86" s="131"/>
      <c r="DO86" s="131"/>
      <c r="DP86" s="131"/>
      <c r="DQ86" s="131"/>
      <c r="DR86" s="131"/>
      <c r="DS86" s="131"/>
      <c r="DT86" s="131"/>
      <c r="DU86" s="131"/>
      <c r="DV86" s="131"/>
      <c r="DW86" s="131"/>
      <c r="DX86" s="131"/>
      <c r="DY86" s="131"/>
      <c r="DZ86" s="131"/>
      <c r="EA86" s="131"/>
      <c r="EB86" s="131"/>
      <c r="EC86" s="131"/>
      <c r="ED86" s="131"/>
      <c r="EE86" s="131"/>
      <c r="EF86" s="131"/>
      <c r="EG86" s="131"/>
      <c r="EH86" s="131"/>
      <c r="EI86" s="131"/>
      <c r="EJ86" s="131"/>
      <c r="EK86" s="131"/>
      <c r="EL86" s="131"/>
      <c r="EM86" s="131"/>
      <c r="EN86" s="131"/>
      <c r="EO86" s="131"/>
      <c r="EP86" s="131"/>
      <c r="EQ86" s="131"/>
      <c r="ER86" s="131"/>
      <c r="ES86" s="131"/>
      <c r="ET86" s="131"/>
      <c r="EU86" s="131"/>
      <c r="EV86" s="131"/>
      <c r="EW86" s="131"/>
      <c r="EX86" s="131"/>
      <c r="EY86" s="131"/>
      <c r="EZ86" s="131"/>
      <c r="FA86" s="131"/>
      <c r="FB86" s="131"/>
      <c r="FC86" s="131"/>
      <c r="FD86" s="131"/>
      <c r="FE86" s="131"/>
      <c r="FF86" s="131"/>
      <c r="FG86" s="131"/>
      <c r="FH86" s="131"/>
      <c r="FI86" s="131"/>
      <c r="FJ86" s="131"/>
      <c r="FK86" s="131"/>
      <c r="FL86" s="131"/>
      <c r="FM86" s="131"/>
      <c r="FN86" s="131"/>
      <c r="FO86" s="131"/>
      <c r="FP86" s="131"/>
      <c r="FQ86" s="131"/>
      <c r="FR86" s="131"/>
      <c r="FS86" s="131"/>
      <c r="FT86" s="131"/>
      <c r="FU86" s="131"/>
      <c r="FV86" s="131"/>
      <c r="FW86" s="131"/>
      <c r="FX86" s="131"/>
      <c r="FY86" s="131"/>
      <c r="FZ86" s="131"/>
      <c r="GA86" s="131"/>
      <c r="GB86" s="131"/>
      <c r="GC86" s="131"/>
      <c r="GD86" s="131"/>
      <c r="GE86" s="131"/>
      <c r="GF86" s="131"/>
      <c r="GG86" s="131"/>
      <c r="GH86" s="131"/>
      <c r="GI86" s="131"/>
      <c r="GJ86" s="131"/>
      <c r="GK86" s="131"/>
      <c r="GL86" s="131"/>
      <c r="GM86" s="131"/>
      <c r="GN86" s="131"/>
      <c r="GO86" s="131"/>
      <c r="GP86" s="131"/>
      <c r="GQ86" s="131"/>
      <c r="GR86" s="131"/>
      <c r="GS86" s="131"/>
      <c r="GT86" s="131"/>
      <c r="GU86" s="131"/>
      <c r="GV86" s="131"/>
      <c r="GW86" s="131"/>
      <c r="GX86" s="131"/>
      <c r="GY86" s="131"/>
      <c r="GZ86" s="131"/>
      <c r="HA86" s="131"/>
      <c r="HB86" s="131"/>
      <c r="HC86" s="131"/>
      <c r="HD86" s="131"/>
      <c r="HE86" s="131"/>
      <c r="HF86" s="131"/>
      <c r="HG86" s="131"/>
      <c r="HH86" s="131"/>
      <c r="HI86" s="131"/>
      <c r="HJ86" s="131"/>
      <c r="HK86" s="131"/>
      <c r="HL86" s="131"/>
      <c r="HM86" s="131"/>
      <c r="HN86" s="131"/>
      <c r="HO86" s="131"/>
      <c r="HP86" s="131"/>
      <c r="HQ86" s="131"/>
      <c r="HR86" s="131"/>
      <c r="HS86" s="131"/>
      <c r="HT86" s="131"/>
      <c r="HU86" s="131"/>
      <c r="HV86" s="131"/>
      <c r="HW86" s="131"/>
      <c r="HX86" s="131"/>
      <c r="HY86" s="131"/>
      <c r="HZ86" s="131"/>
      <c r="IA86" s="131"/>
      <c r="IB86" s="131"/>
      <c r="IC86" s="131"/>
      <c r="ID86" s="131"/>
      <c r="IE86" s="131"/>
      <c r="IF86" s="131"/>
      <c r="IG86" s="131"/>
      <c r="IH86" s="131"/>
      <c r="II86" s="131"/>
      <c r="IJ86" s="131"/>
      <c r="IK86" s="131"/>
      <c r="IL86" s="131"/>
      <c r="IM86" s="131"/>
      <c r="IN86" s="131"/>
      <c r="IO86" s="131"/>
      <c r="IP86" s="131"/>
      <c r="IQ86" s="131"/>
      <c r="IR86" s="131"/>
    </row>
    <row r="87" spans="1:252" ht="13.5" customHeight="1">
      <c r="A87" s="158" t="s">
        <v>296</v>
      </c>
      <c r="B87" s="158" t="s">
        <v>463</v>
      </c>
      <c r="C87" s="269">
        <v>851</v>
      </c>
      <c r="D87" s="269">
        <v>312</v>
      </c>
      <c r="E87" s="269">
        <v>539</v>
      </c>
      <c r="F87" s="211">
        <f t="shared" si="17"/>
        <v>0.63337250293772029</v>
      </c>
      <c r="G87" s="69"/>
    </row>
    <row r="88" spans="1:252" ht="13.5" customHeight="1">
      <c r="A88" s="158" t="s">
        <v>206</v>
      </c>
      <c r="B88" s="158" t="s">
        <v>464</v>
      </c>
      <c r="C88" s="269">
        <v>617</v>
      </c>
      <c r="D88" s="269">
        <v>221</v>
      </c>
      <c r="E88" s="269">
        <v>396</v>
      </c>
      <c r="F88" s="211">
        <f t="shared" si="17"/>
        <v>0.64181523500810378</v>
      </c>
      <c r="G88" s="69"/>
    </row>
    <row r="89" spans="1:252" ht="13.5" customHeight="1">
      <c r="A89" s="158" t="s">
        <v>297</v>
      </c>
      <c r="B89" s="158" t="s">
        <v>482</v>
      </c>
      <c r="C89" s="269">
        <v>290</v>
      </c>
      <c r="D89" s="269">
        <v>82</v>
      </c>
      <c r="E89" s="269">
        <v>208</v>
      </c>
      <c r="F89" s="211">
        <f t="shared" si="17"/>
        <v>0.71724137931034482</v>
      </c>
      <c r="G89" s="69"/>
    </row>
    <row r="90" spans="1:252" ht="13.5" customHeight="1">
      <c r="A90" s="158" t="s">
        <v>298</v>
      </c>
      <c r="B90" s="158" t="s">
        <v>466</v>
      </c>
      <c r="C90" s="269">
        <v>158</v>
      </c>
      <c r="D90" s="269">
        <v>77</v>
      </c>
      <c r="E90" s="269">
        <v>81</v>
      </c>
      <c r="F90" s="211">
        <f t="shared" si="17"/>
        <v>0.51265822784810122</v>
      </c>
    </row>
    <row r="91" spans="1:252" ht="13.5" customHeight="1">
      <c r="A91" s="158" t="s">
        <v>299</v>
      </c>
      <c r="B91" s="158" t="s">
        <v>467</v>
      </c>
      <c r="C91" s="269">
        <v>465</v>
      </c>
      <c r="D91" s="269">
        <v>179</v>
      </c>
      <c r="E91" s="269">
        <v>286</v>
      </c>
      <c r="F91" s="211">
        <f t="shared" si="17"/>
        <v>0.61505376344086027</v>
      </c>
    </row>
    <row r="92" spans="1:252" ht="13.5" customHeight="1">
      <c r="A92" s="67" t="s">
        <v>387</v>
      </c>
      <c r="B92" s="90"/>
      <c r="C92" s="90"/>
      <c r="D92" s="90"/>
      <c r="E92" s="90"/>
    </row>
    <row r="93" spans="1:252" ht="13.5" customHeight="1">
      <c r="A93" s="67" t="s">
        <v>280</v>
      </c>
    </row>
    <row r="94" spans="1:252" ht="13.5" customHeight="1">
      <c r="A94" s="67" t="s">
        <v>324</v>
      </c>
    </row>
    <row r="95" spans="1:252" ht="13.5" customHeight="1">
      <c r="A95" s="67" t="s">
        <v>388</v>
      </c>
    </row>
    <row r="96" spans="1:252" ht="13.5" customHeight="1">
      <c r="A96" s="8"/>
    </row>
    <row r="97" spans="1:1" ht="13.5" customHeight="1">
      <c r="A97" s="8"/>
    </row>
  </sheetData>
  <pageMargins left="0.75" right="0.75" top="1" bottom="1" header="0" footer="0"/>
  <pageSetup orientation="portrait"/>
  <headerFooter>
    <oddFooter>&amp;C&amp;"Helvetica Neue,Regular"&amp;12&amp;K000000&amp;P</oddFooter>
  </headerFooter>
  <ignoredErrors>
    <ignoredError sqref="C33" formulaRange="1"/>
    <ignoredError sqref="C16 C22 C24 C27 C30 C36 C41 C43 C48 C50 C55 C63 C66 C68 C71 C75" formula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02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60.7109375" style="9" customWidth="1"/>
    <col min="2" max="2" width="64.28515625" style="9" customWidth="1"/>
    <col min="3" max="6" width="11.42578125" style="9" customWidth="1"/>
    <col min="7" max="257" width="10.85546875" style="9" customWidth="1"/>
    <col min="258" max="16384" width="10.85546875" style="8"/>
  </cols>
  <sheetData>
    <row r="1" spans="1:7" ht="13.5" customHeight="1">
      <c r="A1" s="2" t="s">
        <v>886</v>
      </c>
      <c r="B1" s="2"/>
      <c r="C1" s="68"/>
      <c r="D1" s="68"/>
      <c r="E1" s="68"/>
      <c r="F1" s="68"/>
      <c r="G1" s="69"/>
    </row>
    <row r="2" spans="1:7" ht="13.5" customHeight="1">
      <c r="A2" s="4" t="s">
        <v>887</v>
      </c>
      <c r="B2" s="4"/>
      <c r="C2" s="68"/>
      <c r="D2" s="68"/>
      <c r="E2" s="68"/>
      <c r="F2" s="68"/>
      <c r="G2" s="69"/>
    </row>
    <row r="3" spans="1:7" ht="13.5" customHeight="1">
      <c r="A3" s="68"/>
      <c r="B3" s="68"/>
      <c r="C3" s="68"/>
      <c r="D3" s="68"/>
      <c r="E3" s="68"/>
      <c r="F3" s="68"/>
      <c r="G3" s="69"/>
    </row>
    <row r="4" spans="1:7" ht="19.5" customHeight="1">
      <c r="A4" s="61"/>
      <c r="B4" s="180"/>
      <c r="C4" s="179" t="s">
        <v>2</v>
      </c>
      <c r="D4" s="179" t="s">
        <v>3</v>
      </c>
      <c r="E4" s="179" t="s">
        <v>5</v>
      </c>
      <c r="F4" s="178" t="s">
        <v>40</v>
      </c>
      <c r="G4" s="69"/>
    </row>
    <row r="5" spans="1:7" ht="19.5" customHeight="1">
      <c r="A5" s="180"/>
      <c r="B5" s="180"/>
      <c r="C5" s="179" t="s">
        <v>2</v>
      </c>
      <c r="D5" s="179" t="s">
        <v>375</v>
      </c>
      <c r="E5" s="179" t="s">
        <v>374</v>
      </c>
      <c r="F5" s="178" t="s">
        <v>378</v>
      </c>
      <c r="G5" s="69"/>
    </row>
    <row r="6" spans="1:7" ht="13.5" customHeight="1">
      <c r="A6" s="256" t="s">
        <v>2</v>
      </c>
      <c r="B6" s="256" t="s">
        <v>2</v>
      </c>
      <c r="C6" s="98">
        <v>38896</v>
      </c>
      <c r="D6" s="268">
        <f>SUM(D7,D16,D22,D24,D27,D30,D36,D41,D43,D48,D51,D56,D64,D67,D69,D72,D76,D84)</f>
        <v>13850</v>
      </c>
      <c r="E6" s="268">
        <f>SUM(E7,E16,E22,E24,E27,E30,E36,E41,E43,E48,E51,E56,E64,E67,E69,E72,E76,E84)</f>
        <v>25046</v>
      </c>
      <c r="F6" s="210">
        <f t="shared" ref="F6:F69" si="0">E6/C6</f>
        <v>0.64392225421637184</v>
      </c>
      <c r="G6" s="69"/>
    </row>
    <row r="7" spans="1:7" ht="13.5" customHeight="1">
      <c r="A7" s="250" t="s">
        <v>142</v>
      </c>
      <c r="B7" s="250" t="s">
        <v>389</v>
      </c>
      <c r="C7" s="89">
        <f>SUM(C8:C15)</f>
        <v>3489</v>
      </c>
      <c r="D7" s="89">
        <f t="shared" ref="D7:E7" si="1">SUM(D8:D15)</f>
        <v>873</v>
      </c>
      <c r="E7" s="89">
        <f t="shared" si="1"/>
        <v>2616</v>
      </c>
      <c r="F7" s="210">
        <f t="shared" si="0"/>
        <v>0.74978503869303526</v>
      </c>
      <c r="G7" s="69"/>
    </row>
    <row r="8" spans="1:7" ht="13.5" customHeight="1">
      <c r="A8" s="255" t="s">
        <v>143</v>
      </c>
      <c r="B8" s="255" t="s">
        <v>390</v>
      </c>
      <c r="C8" s="90">
        <v>383</v>
      </c>
      <c r="D8" s="90">
        <v>122</v>
      </c>
      <c r="E8" s="269">
        <v>261</v>
      </c>
      <c r="F8" s="211">
        <f t="shared" si="0"/>
        <v>0.68146214099216706</v>
      </c>
      <c r="G8" s="69"/>
    </row>
    <row r="9" spans="1:7" ht="13.5" customHeight="1">
      <c r="A9" s="255" t="s">
        <v>144</v>
      </c>
      <c r="B9" s="255" t="s">
        <v>391</v>
      </c>
      <c r="C9" s="90">
        <v>801</v>
      </c>
      <c r="D9" s="90">
        <v>183</v>
      </c>
      <c r="E9" s="269">
        <v>618</v>
      </c>
      <c r="F9" s="211">
        <f t="shared" si="0"/>
        <v>0.77153558052434457</v>
      </c>
      <c r="G9" s="69"/>
    </row>
    <row r="10" spans="1:7" ht="13.5" customHeight="1">
      <c r="A10" s="255" t="s">
        <v>145</v>
      </c>
      <c r="B10" s="255" t="s">
        <v>392</v>
      </c>
      <c r="C10" s="90">
        <v>540</v>
      </c>
      <c r="D10" s="90">
        <v>94</v>
      </c>
      <c r="E10" s="269">
        <v>446</v>
      </c>
      <c r="F10" s="211">
        <f t="shared" si="0"/>
        <v>0.82592592592592595</v>
      </c>
      <c r="G10" s="69"/>
    </row>
    <row r="11" spans="1:7" ht="13.5" customHeight="1">
      <c r="A11" s="255" t="s">
        <v>146</v>
      </c>
      <c r="B11" s="255" t="s">
        <v>393</v>
      </c>
      <c r="C11" s="90">
        <v>290</v>
      </c>
      <c r="D11" s="90">
        <v>81</v>
      </c>
      <c r="E11" s="269">
        <v>209</v>
      </c>
      <c r="F11" s="211">
        <f t="shared" si="0"/>
        <v>0.72068965517241379</v>
      </c>
      <c r="G11" s="69"/>
    </row>
    <row r="12" spans="1:7" ht="13.5" customHeight="1">
      <c r="A12" s="255" t="s">
        <v>147</v>
      </c>
      <c r="B12" s="255" t="s">
        <v>394</v>
      </c>
      <c r="C12" s="90">
        <v>160</v>
      </c>
      <c r="D12" s="90">
        <v>49</v>
      </c>
      <c r="E12" s="269">
        <v>111</v>
      </c>
      <c r="F12" s="211">
        <f t="shared" si="0"/>
        <v>0.69374999999999998</v>
      </c>
      <c r="G12" s="69"/>
    </row>
    <row r="13" spans="1:7" ht="13.5" customHeight="1">
      <c r="A13" s="255" t="s">
        <v>148</v>
      </c>
      <c r="B13" s="255" t="s">
        <v>395</v>
      </c>
      <c r="C13" s="90">
        <v>496</v>
      </c>
      <c r="D13" s="90">
        <v>108</v>
      </c>
      <c r="E13" s="269">
        <v>388</v>
      </c>
      <c r="F13" s="211">
        <f t="shared" si="0"/>
        <v>0.782258064516129</v>
      </c>
      <c r="G13" s="69"/>
    </row>
    <row r="14" spans="1:7" ht="13.5" customHeight="1">
      <c r="A14" s="255" t="s">
        <v>149</v>
      </c>
      <c r="B14" s="255" t="s">
        <v>396</v>
      </c>
      <c r="C14" s="90">
        <v>359</v>
      </c>
      <c r="D14" s="90">
        <v>141</v>
      </c>
      <c r="E14" s="269">
        <v>218</v>
      </c>
      <c r="F14" s="211">
        <f t="shared" si="0"/>
        <v>0.60724233983286913</v>
      </c>
      <c r="G14" s="69"/>
    </row>
    <row r="15" spans="1:7" ht="13.5" customHeight="1">
      <c r="A15" s="255" t="s">
        <v>281</v>
      </c>
      <c r="B15" s="255" t="s">
        <v>397</v>
      </c>
      <c r="C15" s="90">
        <v>460</v>
      </c>
      <c r="D15" s="90">
        <v>95</v>
      </c>
      <c r="E15" s="269">
        <v>365</v>
      </c>
      <c r="F15" s="211">
        <f t="shared" si="0"/>
        <v>0.79347826086956519</v>
      </c>
      <c r="G15" s="69"/>
    </row>
    <row r="16" spans="1:7" ht="13.5" customHeight="1">
      <c r="A16" s="250" t="s">
        <v>282</v>
      </c>
      <c r="B16" s="250" t="s">
        <v>398</v>
      </c>
      <c r="C16" s="89">
        <f>SUM(C17:C21)</f>
        <v>1940</v>
      </c>
      <c r="D16" s="89">
        <f t="shared" ref="D16:E16" si="2">SUM(D17:D21)</f>
        <v>991</v>
      </c>
      <c r="E16" s="89">
        <f t="shared" si="2"/>
        <v>949</v>
      </c>
      <c r="F16" s="210">
        <f t="shared" si="0"/>
        <v>0.48917525773195875</v>
      </c>
      <c r="G16" s="69"/>
    </row>
    <row r="17" spans="1:7" ht="13.5" customHeight="1">
      <c r="A17" s="255" t="s">
        <v>150</v>
      </c>
      <c r="B17" s="255" t="s">
        <v>399</v>
      </c>
      <c r="C17" s="90">
        <v>245</v>
      </c>
      <c r="D17" s="90">
        <v>171</v>
      </c>
      <c r="E17" s="269">
        <v>74</v>
      </c>
      <c r="F17" s="211">
        <f t="shared" si="0"/>
        <v>0.30204081632653063</v>
      </c>
      <c r="G17" s="69"/>
    </row>
    <row r="18" spans="1:7" ht="13.5" customHeight="1">
      <c r="A18" s="255" t="s">
        <v>151</v>
      </c>
      <c r="B18" s="255" t="s">
        <v>400</v>
      </c>
      <c r="C18" s="90">
        <v>933</v>
      </c>
      <c r="D18" s="90">
        <v>602</v>
      </c>
      <c r="E18" s="269">
        <v>331</v>
      </c>
      <c r="F18" s="211">
        <f t="shared" si="0"/>
        <v>0.35476956055734193</v>
      </c>
      <c r="G18" s="69"/>
    </row>
    <row r="19" spans="1:7" ht="13.5" customHeight="1">
      <c r="A19" s="255" t="s">
        <v>152</v>
      </c>
      <c r="B19" s="255" t="s">
        <v>401</v>
      </c>
      <c r="C19" s="90">
        <v>662</v>
      </c>
      <c r="D19" s="90">
        <v>173</v>
      </c>
      <c r="E19" s="269">
        <v>489</v>
      </c>
      <c r="F19" s="211">
        <f t="shared" si="0"/>
        <v>0.73867069486404835</v>
      </c>
      <c r="G19" s="69"/>
    </row>
    <row r="20" spans="1:7" ht="13.5" customHeight="1">
      <c r="A20" s="255" t="s">
        <v>153</v>
      </c>
      <c r="B20" s="255" t="s">
        <v>402</v>
      </c>
      <c r="C20" s="90">
        <v>99</v>
      </c>
      <c r="D20" s="90">
        <v>45</v>
      </c>
      <c r="E20" s="269">
        <v>54</v>
      </c>
      <c r="F20" s="211">
        <f t="shared" si="0"/>
        <v>0.54545454545454541</v>
      </c>
      <c r="G20" s="69"/>
    </row>
    <row r="21" spans="1:7" ht="13.5" customHeight="1">
      <c r="A21" s="255" t="s">
        <v>283</v>
      </c>
      <c r="B21" s="255" t="s">
        <v>403</v>
      </c>
      <c r="C21" s="90">
        <v>1</v>
      </c>
      <c r="D21" s="90">
        <v>0</v>
      </c>
      <c r="E21" s="269">
        <v>1</v>
      </c>
      <c r="F21" s="211">
        <f t="shared" si="0"/>
        <v>1</v>
      </c>
      <c r="G21" s="69"/>
    </row>
    <row r="22" spans="1:7" ht="13.5" customHeight="1">
      <c r="A22" s="250" t="s">
        <v>154</v>
      </c>
      <c r="B22" s="250" t="s">
        <v>404</v>
      </c>
      <c r="C22" s="89">
        <f>SUM(C23)</f>
        <v>877</v>
      </c>
      <c r="D22" s="89">
        <f t="shared" ref="D22:E22" si="3">SUM(D23)</f>
        <v>665</v>
      </c>
      <c r="E22" s="89">
        <f t="shared" si="3"/>
        <v>212</v>
      </c>
      <c r="F22" s="210">
        <f t="shared" si="0"/>
        <v>0.24173318129988597</v>
      </c>
      <c r="G22" s="69"/>
    </row>
    <row r="23" spans="1:7" ht="13.5" customHeight="1">
      <c r="A23" s="255" t="s">
        <v>155</v>
      </c>
      <c r="B23" s="255" t="s">
        <v>405</v>
      </c>
      <c r="C23" s="90">
        <v>877</v>
      </c>
      <c r="D23" s="90">
        <v>665</v>
      </c>
      <c r="E23" s="269">
        <v>212</v>
      </c>
      <c r="F23" s="211">
        <f t="shared" si="0"/>
        <v>0.24173318129988597</v>
      </c>
      <c r="G23" s="69"/>
    </row>
    <row r="24" spans="1:7" ht="13.5" customHeight="1">
      <c r="A24" s="250" t="s">
        <v>156</v>
      </c>
      <c r="B24" s="250" t="s">
        <v>406</v>
      </c>
      <c r="C24" s="89">
        <f>SUM(C25:C26)</f>
        <v>2444</v>
      </c>
      <c r="D24" s="89">
        <f t="shared" ref="D24:E24" si="4">SUM(D25:D26)</f>
        <v>719</v>
      </c>
      <c r="E24" s="89">
        <f t="shared" si="4"/>
        <v>1725</v>
      </c>
      <c r="F24" s="210">
        <f t="shared" si="0"/>
        <v>0.70581014729950897</v>
      </c>
      <c r="G24" s="69"/>
    </row>
    <row r="25" spans="1:7" ht="13.5" customHeight="1">
      <c r="A25" s="255" t="s">
        <v>157</v>
      </c>
      <c r="B25" s="255" t="s">
        <v>407</v>
      </c>
      <c r="C25" s="90">
        <v>2011</v>
      </c>
      <c r="D25" s="90">
        <v>621</v>
      </c>
      <c r="E25" s="269">
        <v>1390</v>
      </c>
      <c r="F25" s="211">
        <f t="shared" si="0"/>
        <v>0.69119840875186478</v>
      </c>
      <c r="G25" s="69"/>
    </row>
    <row r="26" spans="1:7" ht="13.5" customHeight="1">
      <c r="A26" s="255" t="s">
        <v>158</v>
      </c>
      <c r="B26" s="255" t="s">
        <v>408</v>
      </c>
      <c r="C26" s="90">
        <v>433</v>
      </c>
      <c r="D26" s="90">
        <v>98</v>
      </c>
      <c r="E26" s="269">
        <v>335</v>
      </c>
      <c r="F26" s="211">
        <f t="shared" si="0"/>
        <v>0.7736720554272517</v>
      </c>
      <c r="G26" s="69"/>
    </row>
    <row r="27" spans="1:7" ht="13.5" customHeight="1">
      <c r="A27" s="251" t="s">
        <v>488</v>
      </c>
      <c r="B27" s="251" t="s">
        <v>489</v>
      </c>
      <c r="C27" s="89">
        <f>SUM(C28:C29)</f>
        <v>2183</v>
      </c>
      <c r="D27" s="89">
        <f t="shared" ref="D27:E27" si="5">SUM(D28:D29)</f>
        <v>424</v>
      </c>
      <c r="E27" s="89">
        <f t="shared" si="5"/>
        <v>1759</v>
      </c>
      <c r="F27" s="210">
        <f t="shared" si="0"/>
        <v>0.80577187356848379</v>
      </c>
      <c r="G27" s="69"/>
    </row>
    <row r="28" spans="1:7" ht="13.5" customHeight="1">
      <c r="A28" s="255" t="s">
        <v>160</v>
      </c>
      <c r="B28" s="255" t="s">
        <v>410</v>
      </c>
      <c r="C28" s="90">
        <v>254</v>
      </c>
      <c r="D28" s="90">
        <v>22</v>
      </c>
      <c r="E28" s="269">
        <v>232</v>
      </c>
      <c r="F28" s="211">
        <f t="shared" si="0"/>
        <v>0.91338582677165359</v>
      </c>
      <c r="G28" s="69"/>
    </row>
    <row r="29" spans="1:7" ht="13.5" customHeight="1">
      <c r="A29" s="255" t="s">
        <v>161</v>
      </c>
      <c r="B29" s="255" t="s">
        <v>411</v>
      </c>
      <c r="C29" s="90">
        <v>1929</v>
      </c>
      <c r="D29" s="90">
        <v>402</v>
      </c>
      <c r="E29" s="269">
        <v>1527</v>
      </c>
      <c r="F29" s="211">
        <f t="shared" si="0"/>
        <v>0.79160186625194406</v>
      </c>
      <c r="G29" s="69"/>
    </row>
    <row r="30" spans="1:7" ht="13.5" customHeight="1">
      <c r="A30" s="252" t="s">
        <v>162</v>
      </c>
      <c r="B30" s="252" t="s">
        <v>412</v>
      </c>
      <c r="C30" s="89">
        <f>SUM(C31:C35)</f>
        <v>2214</v>
      </c>
      <c r="D30" s="89">
        <f t="shared" ref="D30:E30" si="6">SUM(D31:D35)</f>
        <v>601</v>
      </c>
      <c r="E30" s="89">
        <f t="shared" si="6"/>
        <v>1613</v>
      </c>
      <c r="F30" s="210">
        <f t="shared" si="0"/>
        <v>0.72854561878952118</v>
      </c>
      <c r="G30" s="69"/>
    </row>
    <row r="31" spans="1:7" ht="13.5" customHeight="1">
      <c r="A31" s="255" t="s">
        <v>490</v>
      </c>
      <c r="B31" s="255" t="s">
        <v>413</v>
      </c>
      <c r="C31" s="90">
        <v>242</v>
      </c>
      <c r="D31" s="90">
        <v>55</v>
      </c>
      <c r="E31" s="269">
        <v>187</v>
      </c>
      <c r="F31" s="211">
        <f t="shared" si="0"/>
        <v>0.77272727272727271</v>
      </c>
      <c r="G31" s="69"/>
    </row>
    <row r="32" spans="1:7" ht="13.5" customHeight="1">
      <c r="A32" s="255" t="s">
        <v>163</v>
      </c>
      <c r="B32" s="255" t="s">
        <v>228</v>
      </c>
      <c r="C32" s="90">
        <v>248</v>
      </c>
      <c r="D32" s="90">
        <v>84</v>
      </c>
      <c r="E32" s="269">
        <v>164</v>
      </c>
      <c r="F32" s="211">
        <f t="shared" si="0"/>
        <v>0.66129032258064513</v>
      </c>
      <c r="G32" s="69"/>
    </row>
    <row r="33" spans="1:7" ht="13.5" customHeight="1">
      <c r="A33" s="255" t="s">
        <v>285</v>
      </c>
      <c r="B33" s="255" t="s">
        <v>414</v>
      </c>
      <c r="C33" s="90">
        <v>140</v>
      </c>
      <c r="D33" s="90">
        <v>61</v>
      </c>
      <c r="E33" s="269">
        <v>79</v>
      </c>
      <c r="F33" s="211">
        <f t="shared" si="0"/>
        <v>0.56428571428571428</v>
      </c>
      <c r="G33" s="69"/>
    </row>
    <row r="34" spans="1:7" ht="13.5" customHeight="1">
      <c r="A34" s="255" t="s">
        <v>286</v>
      </c>
      <c r="B34" s="255" t="s">
        <v>415</v>
      </c>
      <c r="C34" s="90">
        <v>1106</v>
      </c>
      <c r="D34" s="90">
        <v>257</v>
      </c>
      <c r="E34" s="269">
        <v>849</v>
      </c>
      <c r="F34" s="211">
        <f t="shared" si="0"/>
        <v>0.76763110307414106</v>
      </c>
      <c r="G34" s="69"/>
    </row>
    <row r="35" spans="1:7" ht="13.5" customHeight="1">
      <c r="A35" s="255" t="s">
        <v>165</v>
      </c>
      <c r="B35" s="255" t="s">
        <v>416</v>
      </c>
      <c r="C35" s="90">
        <v>478</v>
      </c>
      <c r="D35" s="90">
        <v>144</v>
      </c>
      <c r="E35" s="269">
        <v>334</v>
      </c>
      <c r="F35" s="211">
        <f t="shared" si="0"/>
        <v>0.69874476987447698</v>
      </c>
      <c r="G35" s="69"/>
    </row>
    <row r="36" spans="1:7" ht="13.5" customHeight="1">
      <c r="A36" s="252" t="s">
        <v>166</v>
      </c>
      <c r="B36" s="252" t="s">
        <v>417</v>
      </c>
      <c r="C36" s="89">
        <f>SUM(C37:C40)</f>
        <v>1391</v>
      </c>
      <c r="D36" s="89">
        <f t="shared" ref="D36:E36" si="7">SUM(D37:D40)</f>
        <v>510</v>
      </c>
      <c r="E36" s="89">
        <f t="shared" si="7"/>
        <v>881</v>
      </c>
      <c r="F36" s="210">
        <f t="shared" si="0"/>
        <v>0.6333572969086988</v>
      </c>
      <c r="G36" s="69"/>
    </row>
    <row r="37" spans="1:7" ht="13.5" customHeight="1">
      <c r="A37" s="254" t="s">
        <v>167</v>
      </c>
      <c r="B37" s="254" t="s">
        <v>418</v>
      </c>
      <c r="C37" s="90">
        <v>513</v>
      </c>
      <c r="D37" s="90">
        <v>189</v>
      </c>
      <c r="E37" s="269">
        <v>324</v>
      </c>
      <c r="F37" s="211">
        <f t="shared" si="0"/>
        <v>0.63157894736842102</v>
      </c>
      <c r="G37" s="69"/>
    </row>
    <row r="38" spans="1:7" ht="13.5" customHeight="1">
      <c r="A38" s="254" t="s">
        <v>168</v>
      </c>
      <c r="B38" s="254" t="s">
        <v>419</v>
      </c>
      <c r="C38" s="90">
        <v>300</v>
      </c>
      <c r="D38" s="90">
        <v>85</v>
      </c>
      <c r="E38" s="269">
        <v>215</v>
      </c>
      <c r="F38" s="211">
        <f t="shared" si="0"/>
        <v>0.71666666666666667</v>
      </c>
      <c r="G38" s="69"/>
    </row>
    <row r="39" spans="1:7" ht="13.5" customHeight="1">
      <c r="A39" s="254" t="s">
        <v>211</v>
      </c>
      <c r="B39" s="254" t="s">
        <v>420</v>
      </c>
      <c r="C39" s="90">
        <v>308</v>
      </c>
      <c r="D39" s="90">
        <v>100</v>
      </c>
      <c r="E39" s="269">
        <v>208</v>
      </c>
      <c r="F39" s="211">
        <f t="shared" si="0"/>
        <v>0.67532467532467533</v>
      </c>
      <c r="G39" s="69"/>
    </row>
    <row r="40" spans="1:7" ht="13.5" customHeight="1">
      <c r="A40" s="254" t="s">
        <v>169</v>
      </c>
      <c r="B40" s="254" t="s">
        <v>421</v>
      </c>
      <c r="C40" s="90">
        <v>270</v>
      </c>
      <c r="D40" s="90">
        <v>136</v>
      </c>
      <c r="E40" s="269">
        <v>134</v>
      </c>
      <c r="F40" s="211">
        <f t="shared" si="0"/>
        <v>0.49629629629629629</v>
      </c>
      <c r="G40" s="69"/>
    </row>
    <row r="41" spans="1:7" ht="13.5" customHeight="1">
      <c r="A41" s="250" t="s">
        <v>287</v>
      </c>
      <c r="B41" s="250" t="s">
        <v>422</v>
      </c>
      <c r="C41" s="89">
        <f>SUM(C42)</f>
        <v>518</v>
      </c>
      <c r="D41" s="89">
        <f t="shared" ref="D41:E41" si="8">SUM(D42)</f>
        <v>312</v>
      </c>
      <c r="E41" s="89">
        <f t="shared" si="8"/>
        <v>206</v>
      </c>
      <c r="F41" s="210">
        <f t="shared" si="0"/>
        <v>0.39768339768339767</v>
      </c>
      <c r="G41" s="69"/>
    </row>
    <row r="42" spans="1:7" ht="13.5" customHeight="1">
      <c r="A42" s="254" t="s">
        <v>170</v>
      </c>
      <c r="B42" s="254" t="s">
        <v>423</v>
      </c>
      <c r="C42" s="90">
        <v>518</v>
      </c>
      <c r="D42" s="90">
        <v>312</v>
      </c>
      <c r="E42" s="269">
        <v>206</v>
      </c>
      <c r="F42" s="211">
        <f t="shared" si="0"/>
        <v>0.39768339768339767</v>
      </c>
      <c r="G42" s="69"/>
    </row>
    <row r="43" spans="1:7" ht="13.5" customHeight="1">
      <c r="A43" s="250" t="s">
        <v>171</v>
      </c>
      <c r="B43" s="250" t="s">
        <v>424</v>
      </c>
      <c r="C43" s="89">
        <f>SUM(C44:C47)</f>
        <v>789</v>
      </c>
      <c r="D43" s="89">
        <f t="shared" ref="D43:E43" si="9">SUM(D44:D47)</f>
        <v>455</v>
      </c>
      <c r="E43" s="89">
        <f t="shared" si="9"/>
        <v>334</v>
      </c>
      <c r="F43" s="210">
        <f t="shared" si="0"/>
        <v>0.42332065906210392</v>
      </c>
      <c r="G43" s="69"/>
    </row>
    <row r="44" spans="1:7" ht="13.5" customHeight="1">
      <c r="A44" s="254" t="s">
        <v>172</v>
      </c>
      <c r="B44" s="254" t="s">
        <v>425</v>
      </c>
      <c r="C44" s="90">
        <v>466</v>
      </c>
      <c r="D44" s="90">
        <v>316</v>
      </c>
      <c r="E44" s="269">
        <v>150</v>
      </c>
      <c r="F44" s="211">
        <f t="shared" si="0"/>
        <v>0.32188841201716739</v>
      </c>
      <c r="G44" s="69"/>
    </row>
    <row r="45" spans="1:7" ht="13.5" customHeight="1">
      <c r="A45" s="254" t="s">
        <v>173</v>
      </c>
      <c r="B45" s="254" t="s">
        <v>426</v>
      </c>
      <c r="C45" s="90">
        <v>177</v>
      </c>
      <c r="D45" s="90">
        <v>30</v>
      </c>
      <c r="E45" s="269">
        <v>147</v>
      </c>
      <c r="F45" s="211">
        <f t="shared" si="0"/>
        <v>0.83050847457627119</v>
      </c>
      <c r="G45" s="69"/>
    </row>
    <row r="46" spans="1:7" ht="13.5" customHeight="1">
      <c r="A46" s="254" t="s">
        <v>322</v>
      </c>
      <c r="B46" s="254" t="s">
        <v>427</v>
      </c>
      <c r="C46" s="90">
        <v>88</v>
      </c>
      <c r="D46" s="90">
        <v>73</v>
      </c>
      <c r="E46" s="269">
        <v>15</v>
      </c>
      <c r="F46" s="211">
        <f t="shared" si="0"/>
        <v>0.17045454545454544</v>
      </c>
      <c r="G46" s="69"/>
    </row>
    <row r="47" spans="1:7" ht="13.5" customHeight="1">
      <c r="A47" s="254" t="s">
        <v>323</v>
      </c>
      <c r="B47" s="254" t="s">
        <v>428</v>
      </c>
      <c r="C47" s="90">
        <v>58</v>
      </c>
      <c r="D47" s="90">
        <v>36</v>
      </c>
      <c r="E47" s="269">
        <v>22</v>
      </c>
      <c r="F47" s="211">
        <f t="shared" si="0"/>
        <v>0.37931034482758619</v>
      </c>
      <c r="G47" s="69"/>
    </row>
    <row r="48" spans="1:7" ht="13.5" customHeight="1">
      <c r="A48" s="250" t="s">
        <v>174</v>
      </c>
      <c r="B48" s="250" t="s">
        <v>429</v>
      </c>
      <c r="C48" s="89">
        <f>SUM(C49:C50)</f>
        <v>783</v>
      </c>
      <c r="D48" s="89">
        <f t="shared" ref="D48:E48" si="10">SUM(D49:D50)</f>
        <v>353</v>
      </c>
      <c r="E48" s="89">
        <f t="shared" si="10"/>
        <v>430</v>
      </c>
      <c r="F48" s="210">
        <f t="shared" si="0"/>
        <v>0.54916985951468711</v>
      </c>
      <c r="G48" s="69"/>
    </row>
    <row r="49" spans="1:7" ht="13.5" customHeight="1">
      <c r="A49" s="254" t="s">
        <v>491</v>
      </c>
      <c r="B49" s="254" t="s">
        <v>492</v>
      </c>
      <c r="C49" s="90">
        <v>21</v>
      </c>
      <c r="D49" s="90">
        <v>10</v>
      </c>
      <c r="E49" s="269">
        <v>11</v>
      </c>
      <c r="F49" s="211">
        <f t="shared" si="0"/>
        <v>0.52380952380952384</v>
      </c>
      <c r="G49" s="69"/>
    </row>
    <row r="50" spans="1:7" ht="13.5" customHeight="1">
      <c r="A50" s="254" t="s">
        <v>175</v>
      </c>
      <c r="B50" s="254" t="s">
        <v>430</v>
      </c>
      <c r="C50" s="90">
        <v>762</v>
      </c>
      <c r="D50" s="90">
        <v>343</v>
      </c>
      <c r="E50" s="269">
        <v>419</v>
      </c>
      <c r="F50" s="211">
        <f t="shared" si="0"/>
        <v>0.54986876640419946</v>
      </c>
      <c r="G50" s="69"/>
    </row>
    <row r="51" spans="1:7" ht="13.5" customHeight="1">
      <c r="A51" s="250" t="s">
        <v>194</v>
      </c>
      <c r="B51" s="250" t="s">
        <v>431</v>
      </c>
      <c r="C51" s="89">
        <f>SUM(C52:C55)</f>
        <v>2352</v>
      </c>
      <c r="D51" s="89">
        <f t="shared" ref="D51:E51" si="11">SUM(D52:D55)</f>
        <v>619</v>
      </c>
      <c r="E51" s="89">
        <f t="shared" si="11"/>
        <v>1733</v>
      </c>
      <c r="F51" s="210">
        <f t="shared" si="0"/>
        <v>0.73681972789115646</v>
      </c>
      <c r="G51" s="69"/>
    </row>
    <row r="52" spans="1:7" ht="13.5" customHeight="1">
      <c r="A52" s="254" t="s">
        <v>493</v>
      </c>
      <c r="B52" s="254" t="s">
        <v>494</v>
      </c>
      <c r="C52" s="90">
        <v>179</v>
      </c>
      <c r="D52" s="90">
        <v>60</v>
      </c>
      <c r="E52" s="269">
        <v>119</v>
      </c>
      <c r="F52" s="211">
        <f t="shared" si="0"/>
        <v>0.66480446927374304</v>
      </c>
      <c r="G52" s="69"/>
    </row>
    <row r="53" spans="1:7" ht="13.5" customHeight="1">
      <c r="A53" s="254" t="s">
        <v>195</v>
      </c>
      <c r="B53" s="254" t="s">
        <v>433</v>
      </c>
      <c r="C53" s="90">
        <v>975</v>
      </c>
      <c r="D53" s="90">
        <v>342</v>
      </c>
      <c r="E53" s="269">
        <v>633</v>
      </c>
      <c r="F53" s="211">
        <f t="shared" si="0"/>
        <v>0.64923076923076928</v>
      </c>
      <c r="G53" s="69"/>
    </row>
    <row r="54" spans="1:7" ht="13.5" customHeight="1">
      <c r="A54" s="254" t="s">
        <v>196</v>
      </c>
      <c r="B54" s="254" t="s">
        <v>434</v>
      </c>
      <c r="C54" s="90">
        <v>316</v>
      </c>
      <c r="D54" s="90">
        <v>110</v>
      </c>
      <c r="E54" s="269">
        <v>206</v>
      </c>
      <c r="F54" s="211">
        <f t="shared" si="0"/>
        <v>0.65189873417721522</v>
      </c>
      <c r="G54" s="69"/>
    </row>
    <row r="55" spans="1:7" ht="13.5" customHeight="1">
      <c r="A55" s="254" t="s">
        <v>197</v>
      </c>
      <c r="B55" s="254" t="s">
        <v>435</v>
      </c>
      <c r="C55" s="90">
        <v>882</v>
      </c>
      <c r="D55" s="90">
        <v>107</v>
      </c>
      <c r="E55" s="269">
        <v>775</v>
      </c>
      <c r="F55" s="211">
        <f t="shared" si="0"/>
        <v>0.87868480725623588</v>
      </c>
      <c r="G55" s="69"/>
    </row>
    <row r="56" spans="1:7" ht="13.5" customHeight="1">
      <c r="A56" s="250" t="s">
        <v>289</v>
      </c>
      <c r="B56" s="250" t="s">
        <v>436</v>
      </c>
      <c r="C56" s="89">
        <f>SUM(C57:C63)</f>
        <v>1783</v>
      </c>
      <c r="D56" s="89">
        <f t="shared" ref="D56:E56" si="12">SUM(D57:D63)</f>
        <v>1365</v>
      </c>
      <c r="E56" s="89">
        <f t="shared" si="12"/>
        <v>418</v>
      </c>
      <c r="F56" s="210">
        <f t="shared" si="0"/>
        <v>0.23443634324172744</v>
      </c>
      <c r="G56" s="69"/>
    </row>
    <row r="57" spans="1:7" ht="13.5" customHeight="1">
      <c r="A57" s="254" t="s">
        <v>290</v>
      </c>
      <c r="B57" s="254" t="s">
        <v>437</v>
      </c>
      <c r="C57" s="90">
        <v>258</v>
      </c>
      <c r="D57" s="90">
        <v>171</v>
      </c>
      <c r="E57" s="269">
        <v>87</v>
      </c>
      <c r="F57" s="211">
        <f t="shared" si="0"/>
        <v>0.33720930232558138</v>
      </c>
      <c r="G57" s="69"/>
    </row>
    <row r="58" spans="1:7" ht="13.5" customHeight="1">
      <c r="A58" s="254" t="s">
        <v>180</v>
      </c>
      <c r="B58" s="254" t="s">
        <v>438</v>
      </c>
      <c r="C58" s="90">
        <v>231</v>
      </c>
      <c r="D58" s="90">
        <v>192</v>
      </c>
      <c r="E58" s="269">
        <v>39</v>
      </c>
      <c r="F58" s="211">
        <f t="shared" si="0"/>
        <v>0.16883116883116883</v>
      </c>
      <c r="G58" s="69"/>
    </row>
    <row r="59" spans="1:7" ht="13.5" customHeight="1">
      <c r="A59" s="254" t="s">
        <v>181</v>
      </c>
      <c r="B59" s="254" t="s">
        <v>439</v>
      </c>
      <c r="C59" s="90">
        <v>235</v>
      </c>
      <c r="D59" s="90">
        <v>203</v>
      </c>
      <c r="E59" s="269">
        <v>32</v>
      </c>
      <c r="F59" s="211">
        <f t="shared" si="0"/>
        <v>0.13617021276595745</v>
      </c>
      <c r="G59" s="69"/>
    </row>
    <row r="60" spans="1:7" ht="13.5" customHeight="1">
      <c r="A60" s="254" t="s">
        <v>182</v>
      </c>
      <c r="B60" s="254" t="s">
        <v>229</v>
      </c>
      <c r="C60" s="90">
        <v>240</v>
      </c>
      <c r="D60" s="90">
        <v>210</v>
      </c>
      <c r="E60" s="269">
        <v>30</v>
      </c>
      <c r="F60" s="211">
        <f t="shared" si="0"/>
        <v>0.125</v>
      </c>
      <c r="G60" s="69"/>
    </row>
    <row r="61" spans="1:7" ht="13.5" customHeight="1">
      <c r="A61" s="254" t="s">
        <v>183</v>
      </c>
      <c r="B61" s="254" t="s">
        <v>440</v>
      </c>
      <c r="C61" s="90">
        <v>224</v>
      </c>
      <c r="D61" s="90">
        <v>180</v>
      </c>
      <c r="E61" s="269">
        <v>44</v>
      </c>
      <c r="F61" s="211">
        <f t="shared" si="0"/>
        <v>0.19642857142857142</v>
      </c>
      <c r="G61" s="69"/>
    </row>
    <row r="62" spans="1:7" ht="13.5" customHeight="1">
      <c r="A62" s="254" t="s">
        <v>184</v>
      </c>
      <c r="B62" s="254" t="s">
        <v>230</v>
      </c>
      <c r="C62" s="90">
        <v>302</v>
      </c>
      <c r="D62" s="90">
        <v>162</v>
      </c>
      <c r="E62" s="269">
        <v>140</v>
      </c>
      <c r="F62" s="211">
        <f t="shared" si="0"/>
        <v>0.46357615894039733</v>
      </c>
      <c r="G62" s="69"/>
    </row>
    <row r="63" spans="1:7" ht="13.5" customHeight="1">
      <c r="A63" s="254" t="s">
        <v>185</v>
      </c>
      <c r="B63" s="254" t="s">
        <v>441</v>
      </c>
      <c r="C63" s="90">
        <v>293</v>
      </c>
      <c r="D63" s="90">
        <v>247</v>
      </c>
      <c r="E63" s="269">
        <v>46</v>
      </c>
      <c r="F63" s="211">
        <f t="shared" si="0"/>
        <v>0.15699658703071673</v>
      </c>
      <c r="G63" s="69"/>
    </row>
    <row r="64" spans="1:7" ht="13.5" customHeight="1">
      <c r="A64" s="250" t="s">
        <v>186</v>
      </c>
      <c r="B64" s="250" t="s">
        <v>442</v>
      </c>
      <c r="C64" s="89">
        <f>SUM(C65:C66)</f>
        <v>3478</v>
      </c>
      <c r="D64" s="89">
        <f t="shared" ref="D64:E64" si="13">SUM(D65:D66)</f>
        <v>688</v>
      </c>
      <c r="E64" s="89">
        <f t="shared" si="13"/>
        <v>2790</v>
      </c>
      <c r="F64" s="210">
        <f t="shared" si="0"/>
        <v>0.80218516388729155</v>
      </c>
      <c r="G64" s="69"/>
    </row>
    <row r="65" spans="1:7" ht="13.5" customHeight="1">
      <c r="A65" s="254" t="s">
        <v>187</v>
      </c>
      <c r="B65" s="254" t="s">
        <v>443</v>
      </c>
      <c r="C65" s="90">
        <v>1377</v>
      </c>
      <c r="D65" s="90">
        <v>128</v>
      </c>
      <c r="E65" s="269">
        <v>1249</v>
      </c>
      <c r="F65" s="211">
        <f t="shared" si="0"/>
        <v>0.90704429920116192</v>
      </c>
      <c r="G65" s="69"/>
    </row>
    <row r="66" spans="1:7" ht="13.5" customHeight="1">
      <c r="A66" s="254" t="s">
        <v>188</v>
      </c>
      <c r="B66" s="254" t="s">
        <v>444</v>
      </c>
      <c r="C66" s="90">
        <v>2101</v>
      </c>
      <c r="D66" s="90">
        <v>560</v>
      </c>
      <c r="E66" s="269">
        <v>1541</v>
      </c>
      <c r="F66" s="211">
        <f t="shared" si="0"/>
        <v>0.73346025702046647</v>
      </c>
      <c r="G66" s="69"/>
    </row>
    <row r="67" spans="1:7" ht="13.5" customHeight="1">
      <c r="A67" s="250" t="s">
        <v>189</v>
      </c>
      <c r="B67" s="250" t="s">
        <v>445</v>
      </c>
      <c r="C67" s="89">
        <f>SUM(C68)</f>
        <v>654</v>
      </c>
      <c r="D67" s="89">
        <f t="shared" ref="D67:E67" si="14">SUM(D68)</f>
        <v>297</v>
      </c>
      <c r="E67" s="89">
        <f t="shared" si="14"/>
        <v>357</v>
      </c>
      <c r="F67" s="210">
        <f t="shared" si="0"/>
        <v>0.54587155963302747</v>
      </c>
      <c r="G67" s="69"/>
    </row>
    <row r="68" spans="1:7" ht="13.5" customHeight="1">
      <c r="A68" s="254" t="s">
        <v>190</v>
      </c>
      <c r="B68" s="254" t="s">
        <v>446</v>
      </c>
      <c r="C68" s="90">
        <v>654</v>
      </c>
      <c r="D68" s="90">
        <v>297</v>
      </c>
      <c r="E68" s="269">
        <v>357</v>
      </c>
      <c r="F68" s="211">
        <f t="shared" si="0"/>
        <v>0.54587155963302747</v>
      </c>
      <c r="G68" s="69"/>
    </row>
    <row r="69" spans="1:7" ht="13.5" customHeight="1">
      <c r="A69" s="250" t="s">
        <v>191</v>
      </c>
      <c r="B69" s="250" t="s">
        <v>447</v>
      </c>
      <c r="C69" s="89">
        <f>SUM(C70:C71)</f>
        <v>1399</v>
      </c>
      <c r="D69" s="89">
        <f t="shared" ref="D69:E69" si="15">SUM(D70:D71)</f>
        <v>249</v>
      </c>
      <c r="E69" s="89">
        <f t="shared" si="15"/>
        <v>1150</v>
      </c>
      <c r="F69" s="210">
        <f t="shared" si="0"/>
        <v>0.82201572551822732</v>
      </c>
      <c r="G69" s="69"/>
    </row>
    <row r="70" spans="1:7" ht="13.5" customHeight="1">
      <c r="A70" s="254" t="s">
        <v>192</v>
      </c>
      <c r="B70" s="254" t="s">
        <v>448</v>
      </c>
      <c r="C70" s="90">
        <v>1199</v>
      </c>
      <c r="D70" s="90">
        <v>202</v>
      </c>
      <c r="E70" s="269">
        <v>997</v>
      </c>
      <c r="F70" s="211">
        <f t="shared" ref="F70:F92" si="16">E70/C70</f>
        <v>0.83152627189324435</v>
      </c>
      <c r="G70" s="69"/>
    </row>
    <row r="71" spans="1:7" ht="13.5" customHeight="1">
      <c r="A71" s="254" t="s">
        <v>193</v>
      </c>
      <c r="B71" s="254" t="s">
        <v>449</v>
      </c>
      <c r="C71" s="90">
        <v>200</v>
      </c>
      <c r="D71" s="90">
        <v>47</v>
      </c>
      <c r="E71" s="269">
        <v>153</v>
      </c>
      <c r="F71" s="211">
        <f t="shared" si="16"/>
        <v>0.76500000000000001</v>
      </c>
      <c r="G71" s="69"/>
    </row>
    <row r="72" spans="1:7" ht="13.5" customHeight="1">
      <c r="A72" s="250" t="s">
        <v>291</v>
      </c>
      <c r="B72" s="250" t="s">
        <v>450</v>
      </c>
      <c r="C72" s="89">
        <f>SUM(C73:C75)</f>
        <v>1752</v>
      </c>
      <c r="D72" s="89">
        <f t="shared" ref="D72:E72" si="17">SUM(D73:D75)</f>
        <v>415</v>
      </c>
      <c r="E72" s="89">
        <f t="shared" si="17"/>
        <v>1337</v>
      </c>
      <c r="F72" s="210">
        <f t="shared" si="16"/>
        <v>0.76312785388127857</v>
      </c>
      <c r="G72" s="69"/>
    </row>
    <row r="73" spans="1:7" ht="13.5" customHeight="1">
      <c r="A73" s="254" t="s">
        <v>176</v>
      </c>
      <c r="B73" s="254" t="s">
        <v>451</v>
      </c>
      <c r="C73" s="90">
        <v>644</v>
      </c>
      <c r="D73" s="90">
        <v>79</v>
      </c>
      <c r="E73" s="269">
        <v>565</v>
      </c>
      <c r="F73" s="211">
        <f t="shared" si="16"/>
        <v>0.87732919254658381</v>
      </c>
      <c r="G73" s="69"/>
    </row>
    <row r="74" spans="1:7" ht="13.5" customHeight="1">
      <c r="A74" s="254" t="s">
        <v>177</v>
      </c>
      <c r="B74" s="254" t="s">
        <v>452</v>
      </c>
      <c r="C74" s="90">
        <v>522</v>
      </c>
      <c r="D74" s="90">
        <v>262</v>
      </c>
      <c r="E74" s="269">
        <v>260</v>
      </c>
      <c r="F74" s="211">
        <f t="shared" si="16"/>
        <v>0.49808429118773945</v>
      </c>
      <c r="G74" s="69"/>
    </row>
    <row r="75" spans="1:7" ht="13.5" customHeight="1">
      <c r="A75" s="254" t="s">
        <v>178</v>
      </c>
      <c r="B75" s="254" t="s">
        <v>453</v>
      </c>
      <c r="C75" s="90">
        <v>586</v>
      </c>
      <c r="D75" s="90">
        <v>74</v>
      </c>
      <c r="E75" s="269">
        <v>512</v>
      </c>
      <c r="F75" s="211">
        <f t="shared" si="16"/>
        <v>0.87372013651877134</v>
      </c>
      <c r="G75" s="69"/>
    </row>
    <row r="76" spans="1:7" ht="13.5" customHeight="1">
      <c r="A76" s="250" t="s">
        <v>292</v>
      </c>
      <c r="B76" s="250" t="s">
        <v>454</v>
      </c>
      <c r="C76" s="89">
        <f>SUM(C77:C83)</f>
        <v>4486</v>
      </c>
      <c r="D76" s="89">
        <f t="shared" ref="D76:E76" si="18">SUM(D77:D83)</f>
        <v>1433</v>
      </c>
      <c r="E76" s="89">
        <f t="shared" si="18"/>
        <v>3053</v>
      </c>
      <c r="F76" s="210">
        <f t="shared" si="16"/>
        <v>0.68056174765938471</v>
      </c>
      <c r="G76" s="69"/>
    </row>
    <row r="77" spans="1:7" ht="13.5" customHeight="1">
      <c r="A77" s="186" t="s">
        <v>495</v>
      </c>
      <c r="B77" s="186" t="s">
        <v>496</v>
      </c>
      <c r="C77" s="90">
        <v>251</v>
      </c>
      <c r="D77" s="90">
        <v>105</v>
      </c>
      <c r="E77" s="269">
        <v>146</v>
      </c>
      <c r="F77" s="211">
        <f t="shared" si="16"/>
        <v>0.58167330677290841</v>
      </c>
      <c r="G77" s="69"/>
    </row>
    <row r="78" spans="1:7" ht="13.5" customHeight="1">
      <c r="A78" s="254" t="s">
        <v>497</v>
      </c>
      <c r="B78" s="254" t="s">
        <v>498</v>
      </c>
      <c r="C78" s="90">
        <v>432</v>
      </c>
      <c r="D78" s="90">
        <v>69</v>
      </c>
      <c r="E78" s="269">
        <v>363</v>
      </c>
      <c r="F78" s="211">
        <f t="shared" si="16"/>
        <v>0.84027777777777779</v>
      </c>
      <c r="G78" s="69"/>
    </row>
    <row r="79" spans="1:7" ht="13.5" customHeight="1">
      <c r="A79" s="254" t="s">
        <v>499</v>
      </c>
      <c r="B79" s="254" t="s">
        <v>494</v>
      </c>
      <c r="C79" s="90">
        <v>1</v>
      </c>
      <c r="D79" s="90">
        <v>0</v>
      </c>
      <c r="E79" s="269">
        <v>1</v>
      </c>
      <c r="F79" s="211">
        <f t="shared" si="16"/>
        <v>1</v>
      </c>
      <c r="G79" s="69"/>
    </row>
    <row r="80" spans="1:7" ht="13.5" customHeight="1">
      <c r="A80" s="254" t="s">
        <v>295</v>
      </c>
      <c r="B80" s="254" t="s">
        <v>457</v>
      </c>
      <c r="C80" s="90">
        <v>410</v>
      </c>
      <c r="D80" s="90">
        <v>185</v>
      </c>
      <c r="E80" s="269">
        <v>225</v>
      </c>
      <c r="F80" s="211">
        <f t="shared" si="16"/>
        <v>0.54878048780487809</v>
      </c>
      <c r="G80" s="69"/>
    </row>
    <row r="81" spans="1:7" ht="13.5" customHeight="1">
      <c r="A81" s="254" t="s">
        <v>198</v>
      </c>
      <c r="B81" s="254" t="s">
        <v>458</v>
      </c>
      <c r="C81" s="90">
        <v>434</v>
      </c>
      <c r="D81" s="90">
        <v>123</v>
      </c>
      <c r="E81" s="269">
        <v>311</v>
      </c>
      <c r="F81" s="211">
        <f t="shared" si="16"/>
        <v>0.71658986175115202</v>
      </c>
      <c r="G81" s="69"/>
    </row>
    <row r="82" spans="1:7" ht="13.5" customHeight="1">
      <c r="A82" s="254" t="s">
        <v>199</v>
      </c>
      <c r="B82" s="254" t="s">
        <v>459</v>
      </c>
      <c r="C82" s="90">
        <v>2861</v>
      </c>
      <c r="D82" s="90">
        <v>913</v>
      </c>
      <c r="E82" s="269">
        <v>1948</v>
      </c>
      <c r="F82" s="211">
        <f t="shared" si="16"/>
        <v>0.68088081090527786</v>
      </c>
      <c r="G82" s="69"/>
    </row>
    <row r="83" spans="1:7" ht="13.5" customHeight="1">
      <c r="A83" s="254" t="s">
        <v>500</v>
      </c>
      <c r="B83" s="254" t="s">
        <v>484</v>
      </c>
      <c r="C83" s="90">
        <v>97</v>
      </c>
      <c r="D83" s="90">
        <v>38</v>
      </c>
      <c r="E83" s="269">
        <v>59</v>
      </c>
      <c r="F83" s="211">
        <f t="shared" si="16"/>
        <v>0.60824742268041232</v>
      </c>
      <c r="G83" s="69"/>
    </row>
    <row r="84" spans="1:7" ht="13.5" customHeight="1">
      <c r="A84" s="253" t="s">
        <v>201</v>
      </c>
      <c r="B84" s="253" t="s">
        <v>460</v>
      </c>
      <c r="C84" s="89">
        <f>SUM(C85:C92)</f>
        <v>6364</v>
      </c>
      <c r="D84" s="89">
        <f t="shared" ref="D84:E84" si="19">SUM(D85:D92)</f>
        <v>2881</v>
      </c>
      <c r="E84" s="89">
        <f t="shared" si="19"/>
        <v>3483</v>
      </c>
      <c r="F84" s="210">
        <f t="shared" si="16"/>
        <v>0.54729729729729726</v>
      </c>
      <c r="G84" s="69"/>
    </row>
    <row r="85" spans="1:7" ht="13.5" customHeight="1">
      <c r="A85" s="254" t="s">
        <v>202</v>
      </c>
      <c r="B85" s="254" t="s">
        <v>231</v>
      </c>
      <c r="C85" s="90">
        <v>2393</v>
      </c>
      <c r="D85" s="90">
        <v>1197</v>
      </c>
      <c r="E85" s="269">
        <v>1196</v>
      </c>
      <c r="F85" s="211">
        <f t="shared" si="16"/>
        <v>0.49979105725031342</v>
      </c>
      <c r="G85" s="69"/>
    </row>
    <row r="86" spans="1:7" ht="13.5" customHeight="1">
      <c r="A86" s="254" t="s">
        <v>203</v>
      </c>
      <c r="B86" s="254" t="s">
        <v>461</v>
      </c>
      <c r="C86" s="90">
        <v>973</v>
      </c>
      <c r="D86" s="90">
        <v>503</v>
      </c>
      <c r="E86" s="90">
        <v>470</v>
      </c>
      <c r="F86" s="211">
        <f t="shared" si="16"/>
        <v>0.48304213771839671</v>
      </c>
      <c r="G86" s="69"/>
    </row>
    <row r="87" spans="1:7" ht="13.7" customHeight="1">
      <c r="A87" s="254" t="s">
        <v>204</v>
      </c>
      <c r="B87" s="254" t="s">
        <v>462</v>
      </c>
      <c r="C87" s="90">
        <v>538</v>
      </c>
      <c r="D87" s="90">
        <v>285</v>
      </c>
      <c r="E87" s="90">
        <v>253</v>
      </c>
      <c r="F87" s="211">
        <f t="shared" si="16"/>
        <v>0.47026022304832715</v>
      </c>
      <c r="G87" s="69"/>
    </row>
    <row r="88" spans="1:7" ht="13.7" customHeight="1">
      <c r="A88" s="254" t="s">
        <v>296</v>
      </c>
      <c r="B88" s="254" t="s">
        <v>463</v>
      </c>
      <c r="C88" s="90">
        <v>856</v>
      </c>
      <c r="D88" s="90">
        <v>315</v>
      </c>
      <c r="E88" s="90">
        <v>541</v>
      </c>
      <c r="F88" s="211">
        <f t="shared" si="16"/>
        <v>0.6320093457943925</v>
      </c>
      <c r="G88" s="69"/>
    </row>
    <row r="89" spans="1:7" ht="12.75" customHeight="1">
      <c r="A89" s="254" t="s">
        <v>206</v>
      </c>
      <c r="B89" s="254" t="s">
        <v>464</v>
      </c>
      <c r="C89" s="90">
        <v>632</v>
      </c>
      <c r="D89" s="90">
        <v>221</v>
      </c>
      <c r="E89" s="90">
        <v>411</v>
      </c>
      <c r="F89" s="211">
        <f t="shared" si="16"/>
        <v>0.65031645569620256</v>
      </c>
      <c r="G89" s="69"/>
    </row>
    <row r="90" spans="1:7" ht="12.75" customHeight="1">
      <c r="A90" s="254" t="s">
        <v>330</v>
      </c>
      <c r="B90" s="254" t="s">
        <v>482</v>
      </c>
      <c r="C90" s="90">
        <v>295</v>
      </c>
      <c r="D90" s="90">
        <v>84</v>
      </c>
      <c r="E90" s="90">
        <v>211</v>
      </c>
      <c r="F90" s="211">
        <f t="shared" si="16"/>
        <v>0.71525423728813564</v>
      </c>
      <c r="G90" s="69"/>
    </row>
    <row r="91" spans="1:7" ht="12.75" customHeight="1">
      <c r="A91" s="254" t="s">
        <v>298</v>
      </c>
      <c r="B91" s="254" t="s">
        <v>466</v>
      </c>
      <c r="C91" s="90">
        <v>211</v>
      </c>
      <c r="D91" s="90">
        <v>103</v>
      </c>
      <c r="E91" s="90">
        <v>108</v>
      </c>
      <c r="F91" s="211">
        <f t="shared" si="16"/>
        <v>0.51184834123222744</v>
      </c>
      <c r="G91" s="69"/>
    </row>
    <row r="92" spans="1:7" ht="12.75" customHeight="1">
      <c r="A92" s="254" t="s">
        <v>299</v>
      </c>
      <c r="B92" s="254" t="s">
        <v>467</v>
      </c>
      <c r="C92" s="90">
        <v>466</v>
      </c>
      <c r="D92" s="90">
        <v>173</v>
      </c>
      <c r="E92" s="90">
        <v>293</v>
      </c>
      <c r="F92" s="211">
        <f t="shared" si="16"/>
        <v>0.628755364806867</v>
      </c>
      <c r="G92" s="69"/>
    </row>
    <row r="93" spans="1:7" ht="12.75" customHeight="1">
      <c r="A93" s="67" t="s">
        <v>387</v>
      </c>
      <c r="B93" s="63"/>
      <c r="F93" s="70"/>
    </row>
    <row r="94" spans="1:7" ht="12.75" customHeight="1">
      <c r="A94" s="67" t="s">
        <v>280</v>
      </c>
      <c r="B94" s="63"/>
    </row>
    <row r="95" spans="1:7" ht="12.75" customHeight="1">
      <c r="A95" s="67" t="s">
        <v>324</v>
      </c>
      <c r="B95" s="63"/>
    </row>
    <row r="96" spans="1:7" ht="12.75" customHeight="1">
      <c r="A96" s="67" t="s">
        <v>388</v>
      </c>
      <c r="B96" s="63"/>
    </row>
    <row r="97" spans="1:2" ht="12.75" customHeight="1">
      <c r="A97" s="63"/>
      <c r="B97" s="63"/>
    </row>
    <row r="98" spans="1:2" ht="12.75" customHeight="1">
      <c r="A98" s="63"/>
      <c r="B98" s="63"/>
    </row>
    <row r="99" spans="1:2" ht="12.75" customHeight="1">
      <c r="A99" s="8"/>
      <c r="B99" s="63"/>
    </row>
    <row r="100" spans="1:2" ht="12.75" customHeight="1">
      <c r="A100" s="67"/>
      <c r="B100" s="63"/>
    </row>
    <row r="101" spans="1:2" ht="12.75" customHeight="1">
      <c r="A101" s="63"/>
      <c r="B101" s="63"/>
    </row>
    <row r="102" spans="1:2" ht="12.75" customHeight="1">
      <c r="A102" s="63"/>
      <c r="B102" s="63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23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57.140625" style="9" customWidth="1"/>
    <col min="3" max="6" width="11.42578125" style="9" customWidth="1"/>
    <col min="7" max="257" width="10.85546875" style="9" customWidth="1"/>
    <col min="258" max="16384" width="10.85546875" style="8"/>
  </cols>
  <sheetData>
    <row r="1" spans="1:257" ht="13.7" customHeight="1">
      <c r="A1" s="2" t="s">
        <v>798</v>
      </c>
      <c r="B1" s="2"/>
      <c r="C1" s="68"/>
      <c r="D1" s="68"/>
      <c r="E1" s="68"/>
      <c r="F1" s="68"/>
      <c r="G1" s="58"/>
      <c r="H1" s="58"/>
      <c r="I1" s="8"/>
    </row>
    <row r="2" spans="1:257" ht="13.7" customHeight="1">
      <c r="A2" s="4" t="s">
        <v>799</v>
      </c>
      <c r="B2" s="4"/>
      <c r="C2" s="68"/>
      <c r="D2" s="68"/>
      <c r="E2" s="68"/>
      <c r="F2" s="68"/>
      <c r="G2" s="58"/>
      <c r="H2" s="58"/>
      <c r="I2" s="8"/>
    </row>
    <row r="3" spans="1:257" ht="13.7" customHeight="1">
      <c r="A3" s="68"/>
      <c r="B3" s="68"/>
      <c r="C3" s="68"/>
      <c r="D3" s="68"/>
      <c r="E3" s="68"/>
      <c r="F3" s="68"/>
      <c r="G3" s="58"/>
      <c r="H3" s="58"/>
      <c r="I3" s="8"/>
    </row>
    <row r="4" spans="1:257" ht="19.5" customHeight="1">
      <c r="A4" s="61"/>
      <c r="B4" s="180"/>
      <c r="C4" s="179" t="s">
        <v>2</v>
      </c>
      <c r="D4" s="179" t="s">
        <v>3</v>
      </c>
      <c r="E4" s="179" t="s">
        <v>5</v>
      </c>
      <c r="F4" s="178" t="s">
        <v>40</v>
      </c>
      <c r="G4" s="58"/>
      <c r="H4" s="58"/>
      <c r="I4" s="8"/>
    </row>
    <row r="5" spans="1:257" ht="19.5" customHeight="1">
      <c r="A5" s="180"/>
      <c r="B5" s="180"/>
      <c r="C5" s="179" t="s">
        <v>2</v>
      </c>
      <c r="D5" s="179" t="s">
        <v>375</v>
      </c>
      <c r="E5" s="179" t="s">
        <v>374</v>
      </c>
      <c r="F5" s="178" t="s">
        <v>378</v>
      </c>
      <c r="G5" s="58"/>
      <c r="H5" s="58"/>
      <c r="I5" s="8"/>
    </row>
    <row r="6" spans="1:257" ht="13.7" customHeight="1">
      <c r="A6" s="41" t="s">
        <v>2</v>
      </c>
      <c r="B6" s="41" t="s">
        <v>2</v>
      </c>
      <c r="C6" s="89">
        <v>17028</v>
      </c>
      <c r="D6" s="89">
        <v>10404</v>
      </c>
      <c r="E6" s="89">
        <v>6624</v>
      </c>
      <c r="F6" s="210">
        <f t="shared" ref="F6:F46" si="0">E6/C6</f>
        <v>0.38900634249471461</v>
      </c>
      <c r="G6" s="58"/>
      <c r="H6" s="58"/>
      <c r="I6" s="38"/>
    </row>
    <row r="7" spans="1:257" ht="13.7" customHeight="1">
      <c r="A7" s="2" t="s">
        <v>300</v>
      </c>
      <c r="B7" s="2" t="s">
        <v>232</v>
      </c>
      <c r="C7" s="98">
        <f>SUM(C8:C9)</f>
        <v>1809</v>
      </c>
      <c r="D7" s="98">
        <f t="shared" ref="D7:E7" si="1">SUM(D8:D9)</f>
        <v>899</v>
      </c>
      <c r="E7" s="98">
        <f t="shared" si="1"/>
        <v>910</v>
      </c>
      <c r="F7" s="210">
        <f t="shared" si="0"/>
        <v>0.50304035378662249</v>
      </c>
      <c r="G7" s="58"/>
      <c r="H7" s="58"/>
      <c r="I7" s="8"/>
    </row>
    <row r="8" spans="1:257" ht="13.7" customHeight="1">
      <c r="A8" s="158" t="s">
        <v>317</v>
      </c>
      <c r="B8" s="158" t="s">
        <v>483</v>
      </c>
      <c r="C8" s="71">
        <v>51</v>
      </c>
      <c r="D8" s="71">
        <v>28</v>
      </c>
      <c r="E8" s="71">
        <v>23</v>
      </c>
      <c r="F8" s="211">
        <f t="shared" si="0"/>
        <v>0.45098039215686275</v>
      </c>
      <c r="G8" s="58"/>
      <c r="H8" s="58"/>
      <c r="I8" s="8"/>
    </row>
    <row r="9" spans="1:257" ht="13.7" customHeight="1">
      <c r="A9" s="165" t="s">
        <v>222</v>
      </c>
      <c r="B9" s="165" t="s">
        <v>233</v>
      </c>
      <c r="C9" s="71">
        <v>1758</v>
      </c>
      <c r="D9" s="90">
        <v>871</v>
      </c>
      <c r="E9" s="90">
        <v>887</v>
      </c>
      <c r="F9" s="211">
        <f t="shared" si="0"/>
        <v>0.50455062571103526</v>
      </c>
      <c r="G9" s="58"/>
      <c r="H9" s="58"/>
      <c r="I9" s="8"/>
    </row>
    <row r="10" spans="1:257" ht="13.7" customHeight="1">
      <c r="A10" s="2" t="s">
        <v>301</v>
      </c>
      <c r="B10" s="2" t="s">
        <v>234</v>
      </c>
      <c r="C10" s="98">
        <f>SUM(C11)</f>
        <v>453</v>
      </c>
      <c r="D10" s="98">
        <f t="shared" ref="D10:E10" si="2">SUM(D11)</f>
        <v>291</v>
      </c>
      <c r="E10" s="98">
        <f t="shared" si="2"/>
        <v>162</v>
      </c>
      <c r="F10" s="210">
        <f t="shared" si="0"/>
        <v>0.35761589403973509</v>
      </c>
      <c r="G10" s="58"/>
      <c r="H10" s="58"/>
      <c r="I10" s="8"/>
    </row>
    <row r="11" spans="1:257" ht="13.7" customHeight="1">
      <c r="A11" s="158" t="s">
        <v>224</v>
      </c>
      <c r="B11" s="158" t="s">
        <v>259</v>
      </c>
      <c r="C11" s="71">
        <v>453</v>
      </c>
      <c r="D11" s="71">
        <v>291</v>
      </c>
      <c r="E11" s="71">
        <v>162</v>
      </c>
      <c r="F11" s="211">
        <f t="shared" si="0"/>
        <v>0.35761589403973509</v>
      </c>
      <c r="G11" s="58"/>
      <c r="H11" s="58"/>
      <c r="I11" s="8"/>
    </row>
    <row r="12" spans="1:257" s="15" customFormat="1" ht="13.7" customHeight="1">
      <c r="A12" s="2" t="s">
        <v>302</v>
      </c>
      <c r="B12" s="2" t="s">
        <v>235</v>
      </c>
      <c r="C12" s="98">
        <f>SUM(C13:C14)</f>
        <v>2130</v>
      </c>
      <c r="D12" s="98">
        <f t="shared" ref="D12:E12" si="3">SUM(D13:D14)</f>
        <v>1833</v>
      </c>
      <c r="E12" s="98">
        <f t="shared" si="3"/>
        <v>297</v>
      </c>
      <c r="F12" s="210">
        <f t="shared" si="0"/>
        <v>0.13943661971830987</v>
      </c>
      <c r="G12" s="100"/>
      <c r="H12" s="100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  <c r="CR12" s="64"/>
      <c r="CS12" s="64"/>
      <c r="CT12" s="64"/>
      <c r="CU12" s="64"/>
      <c r="CV12" s="64"/>
      <c r="CW12" s="64"/>
      <c r="CX12" s="64"/>
      <c r="CY12" s="64"/>
      <c r="CZ12" s="64"/>
      <c r="DA12" s="64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  <c r="DT12" s="64"/>
      <c r="DU12" s="64"/>
      <c r="DV12" s="64"/>
      <c r="DW12" s="64"/>
      <c r="DX12" s="64"/>
      <c r="DY12" s="64"/>
      <c r="DZ12" s="64"/>
      <c r="EA12" s="64"/>
      <c r="EB12" s="64"/>
      <c r="EC12" s="64"/>
      <c r="ED12" s="64"/>
      <c r="EE12" s="64"/>
      <c r="EF12" s="64"/>
      <c r="EG12" s="64"/>
      <c r="EH12" s="64"/>
      <c r="EI12" s="64"/>
      <c r="EJ12" s="64"/>
      <c r="EK12" s="64"/>
      <c r="EL12" s="64"/>
      <c r="EM12" s="64"/>
      <c r="EN12" s="64"/>
      <c r="EO12" s="64"/>
      <c r="EP12" s="64"/>
      <c r="EQ12" s="64"/>
      <c r="ER12" s="64"/>
      <c r="ES12" s="64"/>
      <c r="ET12" s="64"/>
      <c r="EU12" s="64"/>
      <c r="EV12" s="64"/>
      <c r="EW12" s="64"/>
      <c r="EX12" s="64"/>
      <c r="EY12" s="64"/>
      <c r="EZ12" s="64"/>
      <c r="FA12" s="64"/>
      <c r="FB12" s="64"/>
      <c r="FC12" s="64"/>
      <c r="FD12" s="64"/>
      <c r="FE12" s="64"/>
      <c r="FF12" s="64"/>
      <c r="FG12" s="64"/>
      <c r="FH12" s="64"/>
      <c r="FI12" s="64"/>
      <c r="FJ12" s="64"/>
      <c r="FK12" s="64"/>
      <c r="FL12" s="64"/>
      <c r="FM12" s="64"/>
      <c r="FN12" s="64"/>
      <c r="FO12" s="64"/>
      <c r="FP12" s="64"/>
      <c r="FQ12" s="64"/>
      <c r="FR12" s="64"/>
      <c r="FS12" s="64"/>
      <c r="FT12" s="64"/>
      <c r="FU12" s="64"/>
      <c r="FV12" s="64"/>
      <c r="FW12" s="64"/>
      <c r="FX12" s="64"/>
      <c r="FY12" s="64"/>
      <c r="FZ12" s="64"/>
      <c r="GA12" s="64"/>
      <c r="GB12" s="64"/>
      <c r="GC12" s="64"/>
      <c r="GD12" s="64"/>
      <c r="GE12" s="64"/>
      <c r="GF12" s="64"/>
      <c r="GG12" s="64"/>
      <c r="GH12" s="64"/>
      <c r="GI12" s="64"/>
      <c r="GJ12" s="64"/>
      <c r="GK12" s="64"/>
      <c r="GL12" s="64"/>
      <c r="GM12" s="64"/>
      <c r="GN12" s="64"/>
      <c r="GO12" s="64"/>
      <c r="GP12" s="64"/>
      <c r="GQ12" s="64"/>
      <c r="GR12" s="64"/>
      <c r="GS12" s="64"/>
      <c r="GT12" s="64"/>
      <c r="GU12" s="64"/>
      <c r="GV12" s="64"/>
      <c r="GW12" s="64"/>
      <c r="GX12" s="64"/>
      <c r="GY12" s="64"/>
      <c r="GZ12" s="64"/>
      <c r="HA12" s="64"/>
      <c r="HB12" s="64"/>
      <c r="HC12" s="64"/>
      <c r="HD12" s="64"/>
      <c r="HE12" s="64"/>
      <c r="HF12" s="64"/>
      <c r="HG12" s="64"/>
      <c r="HH12" s="64"/>
      <c r="HI12" s="64"/>
      <c r="HJ12" s="64"/>
      <c r="HK12" s="64"/>
      <c r="HL12" s="64"/>
      <c r="HM12" s="64"/>
      <c r="HN12" s="64"/>
      <c r="HO12" s="64"/>
      <c r="HP12" s="64"/>
      <c r="HQ12" s="64"/>
      <c r="HR12" s="64"/>
      <c r="HS12" s="64"/>
      <c r="HT12" s="64"/>
      <c r="HU12" s="64"/>
      <c r="HV12" s="64"/>
      <c r="HW12" s="64"/>
      <c r="HX12" s="64"/>
      <c r="HY12" s="64"/>
      <c r="HZ12" s="64"/>
      <c r="IA12" s="64"/>
      <c r="IB12" s="64"/>
      <c r="IC12" s="64"/>
      <c r="ID12" s="64"/>
      <c r="IE12" s="64"/>
      <c r="IF12" s="64"/>
      <c r="IG12" s="64"/>
      <c r="IH12" s="64"/>
      <c r="II12" s="64"/>
      <c r="IJ12" s="64"/>
      <c r="IK12" s="64"/>
      <c r="IL12" s="64"/>
      <c r="IM12" s="64"/>
      <c r="IN12" s="64"/>
      <c r="IO12" s="64"/>
      <c r="IP12" s="64"/>
      <c r="IQ12" s="64"/>
      <c r="IR12" s="64"/>
      <c r="IS12" s="64"/>
      <c r="IT12" s="64"/>
      <c r="IU12" s="64"/>
      <c r="IV12" s="64"/>
      <c r="IW12" s="64"/>
    </row>
    <row r="13" spans="1:257" ht="13.7" customHeight="1">
      <c r="A13" s="158" t="s">
        <v>182</v>
      </c>
      <c r="B13" s="165" t="s">
        <v>229</v>
      </c>
      <c r="C13" s="71">
        <v>1994</v>
      </c>
      <c r="D13" s="90">
        <v>1744</v>
      </c>
      <c r="E13" s="90">
        <v>250</v>
      </c>
      <c r="F13" s="211">
        <f t="shared" si="0"/>
        <v>0.12537612838515547</v>
      </c>
      <c r="G13" s="58"/>
      <c r="H13" s="58"/>
      <c r="I13" s="8"/>
    </row>
    <row r="14" spans="1:257" ht="13.7" customHeight="1">
      <c r="A14" s="158" t="s">
        <v>303</v>
      </c>
      <c r="B14" s="158" t="s">
        <v>470</v>
      </c>
      <c r="C14" s="71">
        <v>136</v>
      </c>
      <c r="D14" s="71">
        <v>89</v>
      </c>
      <c r="E14" s="71">
        <v>47</v>
      </c>
      <c r="F14" s="211">
        <f t="shared" si="0"/>
        <v>0.34558823529411764</v>
      </c>
      <c r="G14" s="58"/>
      <c r="H14" s="58"/>
      <c r="I14" s="8"/>
    </row>
    <row r="15" spans="1:257" ht="13.7" customHeight="1">
      <c r="A15" s="2" t="s">
        <v>304</v>
      </c>
      <c r="B15" s="2" t="s">
        <v>236</v>
      </c>
      <c r="C15" s="98">
        <f>SUM(C16:C20)</f>
        <v>3004</v>
      </c>
      <c r="D15" s="98">
        <f t="shared" ref="D15:E15" si="4">SUM(D16:D20)</f>
        <v>2258</v>
      </c>
      <c r="E15" s="98">
        <f t="shared" si="4"/>
        <v>746</v>
      </c>
      <c r="F15" s="210">
        <f t="shared" si="0"/>
        <v>0.24833555259653795</v>
      </c>
      <c r="G15" s="58"/>
      <c r="H15" s="58"/>
      <c r="I15" s="8"/>
    </row>
    <row r="16" spans="1:257" ht="13.7" customHeight="1">
      <c r="A16" s="165" t="s">
        <v>209</v>
      </c>
      <c r="B16" s="165" t="s">
        <v>471</v>
      </c>
      <c r="C16" s="71">
        <v>506</v>
      </c>
      <c r="D16" s="71">
        <v>375</v>
      </c>
      <c r="E16" s="71">
        <v>131</v>
      </c>
      <c r="F16" s="211">
        <f t="shared" si="0"/>
        <v>0.25889328063241107</v>
      </c>
      <c r="G16" s="58"/>
      <c r="H16" s="58"/>
      <c r="I16" s="8"/>
    </row>
    <row r="17" spans="1:9" ht="13.7" customHeight="1">
      <c r="A17" s="165" t="s">
        <v>208</v>
      </c>
      <c r="B17" s="165" t="s">
        <v>237</v>
      </c>
      <c r="C17" s="71">
        <v>368</v>
      </c>
      <c r="D17" s="71">
        <v>319</v>
      </c>
      <c r="E17" s="71">
        <v>49</v>
      </c>
      <c r="F17" s="211">
        <f t="shared" si="0"/>
        <v>0.13315217391304349</v>
      </c>
      <c r="G17" s="58"/>
      <c r="H17" s="58"/>
      <c r="I17" s="8"/>
    </row>
    <row r="18" spans="1:9" ht="13.7" customHeight="1">
      <c r="A18" s="165" t="s">
        <v>207</v>
      </c>
      <c r="B18" s="165" t="s">
        <v>238</v>
      </c>
      <c r="C18" s="71">
        <v>739</v>
      </c>
      <c r="D18" s="71">
        <v>647</v>
      </c>
      <c r="E18" s="71">
        <v>92</v>
      </c>
      <c r="F18" s="211">
        <f t="shared" si="0"/>
        <v>0.12449255751014884</v>
      </c>
      <c r="G18" s="58"/>
      <c r="H18" s="58"/>
      <c r="I18" s="8"/>
    </row>
    <row r="19" spans="1:9" ht="13.7" customHeight="1">
      <c r="A19" s="165" t="s">
        <v>210</v>
      </c>
      <c r="B19" s="165" t="s">
        <v>239</v>
      </c>
      <c r="C19" s="71">
        <v>715</v>
      </c>
      <c r="D19" s="71">
        <v>619</v>
      </c>
      <c r="E19" s="71">
        <v>96</v>
      </c>
      <c r="F19" s="211">
        <f t="shared" si="0"/>
        <v>0.13426573426573427</v>
      </c>
      <c r="G19" s="58"/>
      <c r="H19" s="58"/>
      <c r="I19" s="8"/>
    </row>
    <row r="20" spans="1:9" ht="13.7" customHeight="1">
      <c r="A20" s="158" t="s">
        <v>226</v>
      </c>
      <c r="B20" s="158" t="s">
        <v>240</v>
      </c>
      <c r="C20" s="71">
        <v>676</v>
      </c>
      <c r="D20" s="71">
        <v>298</v>
      </c>
      <c r="E20" s="71">
        <v>378</v>
      </c>
      <c r="F20" s="211">
        <f t="shared" si="0"/>
        <v>0.55917159763313606</v>
      </c>
      <c r="G20" s="58"/>
      <c r="H20" s="58"/>
      <c r="I20" s="8"/>
    </row>
    <row r="21" spans="1:9" ht="13.7" customHeight="1">
      <c r="A21" s="2" t="s">
        <v>305</v>
      </c>
      <c r="B21" s="2" t="s">
        <v>241</v>
      </c>
      <c r="C21" s="98">
        <f>SUM(C22:C25)</f>
        <v>1462</v>
      </c>
      <c r="D21" s="98">
        <f t="shared" ref="D21:E21" si="5">SUM(D22:D25)</f>
        <v>716</v>
      </c>
      <c r="E21" s="98">
        <f t="shared" si="5"/>
        <v>746</v>
      </c>
      <c r="F21" s="210">
        <f t="shared" si="0"/>
        <v>0.51025991792065661</v>
      </c>
      <c r="G21" s="58"/>
      <c r="H21" s="58"/>
      <c r="I21" s="8"/>
    </row>
    <row r="22" spans="1:9" ht="13.7" customHeight="1">
      <c r="A22" s="165" t="s">
        <v>211</v>
      </c>
      <c r="B22" s="165" t="s">
        <v>242</v>
      </c>
      <c r="C22" s="71">
        <v>450</v>
      </c>
      <c r="D22" s="90">
        <v>156</v>
      </c>
      <c r="E22" s="90">
        <v>294</v>
      </c>
      <c r="F22" s="211">
        <f t="shared" si="0"/>
        <v>0.65333333333333332</v>
      </c>
      <c r="G22" s="58"/>
      <c r="H22" s="58"/>
      <c r="I22" s="8"/>
    </row>
    <row r="23" spans="1:9" ht="13.7" customHeight="1">
      <c r="A23" s="165" t="s">
        <v>163</v>
      </c>
      <c r="B23" s="165" t="s">
        <v>228</v>
      </c>
      <c r="C23" s="71">
        <v>335</v>
      </c>
      <c r="D23" s="71">
        <v>107</v>
      </c>
      <c r="E23" s="71">
        <v>228</v>
      </c>
      <c r="F23" s="211">
        <f t="shared" si="0"/>
        <v>0.68059701492537317</v>
      </c>
      <c r="G23" s="58"/>
      <c r="H23" s="58"/>
      <c r="I23" s="8"/>
    </row>
    <row r="24" spans="1:9" ht="13.7" customHeight="1">
      <c r="A24" s="165" t="s">
        <v>306</v>
      </c>
      <c r="B24" s="165" t="s">
        <v>243</v>
      </c>
      <c r="C24" s="71">
        <v>186</v>
      </c>
      <c r="D24" s="71">
        <v>133</v>
      </c>
      <c r="E24" s="71">
        <v>53</v>
      </c>
      <c r="F24" s="211">
        <f t="shared" si="0"/>
        <v>0.28494623655913981</v>
      </c>
      <c r="G24" s="58"/>
      <c r="H24" s="58"/>
      <c r="I24" s="8"/>
    </row>
    <row r="25" spans="1:9" ht="13.7" customHeight="1">
      <c r="A25" s="165" t="s">
        <v>307</v>
      </c>
      <c r="B25" s="165" t="s">
        <v>244</v>
      </c>
      <c r="C25" s="71">
        <v>491</v>
      </c>
      <c r="D25" s="90">
        <v>320</v>
      </c>
      <c r="E25" s="90">
        <v>171</v>
      </c>
      <c r="F25" s="211">
        <f t="shared" si="0"/>
        <v>0.34826883910386963</v>
      </c>
      <c r="G25" s="58"/>
      <c r="H25" s="58"/>
      <c r="I25" s="8"/>
    </row>
    <row r="26" spans="1:9" ht="13.7" customHeight="1">
      <c r="A26" s="2" t="s">
        <v>308</v>
      </c>
      <c r="B26" s="2" t="s">
        <v>245</v>
      </c>
      <c r="C26" s="98">
        <f>SUM(C27:C29)</f>
        <v>2410</v>
      </c>
      <c r="D26" s="98">
        <f t="shared" ref="D26:E26" si="6">SUM(D27:D29)</f>
        <v>621</v>
      </c>
      <c r="E26" s="98">
        <f t="shared" si="6"/>
        <v>1789</v>
      </c>
      <c r="F26" s="210">
        <f t="shared" si="0"/>
        <v>0.74232365145228218</v>
      </c>
      <c r="G26" s="58"/>
      <c r="H26" s="58"/>
      <c r="I26" s="8"/>
    </row>
    <row r="27" spans="1:9" ht="13.7" customHeight="1">
      <c r="A27" s="165" t="s">
        <v>309</v>
      </c>
      <c r="B27" s="165" t="s">
        <v>246</v>
      </c>
      <c r="C27" s="71">
        <v>1600</v>
      </c>
      <c r="D27" s="71">
        <v>418</v>
      </c>
      <c r="E27" s="71">
        <v>1182</v>
      </c>
      <c r="F27" s="211">
        <f t="shared" si="0"/>
        <v>0.73875000000000002</v>
      </c>
      <c r="G27" s="58"/>
      <c r="H27" s="58"/>
      <c r="I27" s="8"/>
    </row>
    <row r="28" spans="1:9" ht="13.7" customHeight="1">
      <c r="A28" s="165" t="s">
        <v>212</v>
      </c>
      <c r="B28" s="165" t="s">
        <v>247</v>
      </c>
      <c r="C28" s="71">
        <v>418</v>
      </c>
      <c r="D28" s="71">
        <v>88</v>
      </c>
      <c r="E28" s="71">
        <v>330</v>
      </c>
      <c r="F28" s="211">
        <f t="shared" si="0"/>
        <v>0.78947368421052633</v>
      </c>
      <c r="G28" s="58"/>
      <c r="H28" s="58"/>
      <c r="I28" s="8"/>
    </row>
    <row r="29" spans="1:9" ht="13.7" customHeight="1">
      <c r="A29" s="165" t="s">
        <v>310</v>
      </c>
      <c r="B29" s="165" t="s">
        <v>472</v>
      </c>
      <c r="C29" s="71">
        <v>392</v>
      </c>
      <c r="D29" s="90">
        <v>115</v>
      </c>
      <c r="E29" s="90">
        <v>277</v>
      </c>
      <c r="F29" s="211">
        <f t="shared" si="0"/>
        <v>0.70663265306122447</v>
      </c>
      <c r="G29" s="58"/>
      <c r="H29" s="58"/>
      <c r="I29" s="8"/>
    </row>
    <row r="30" spans="1:9" ht="13.7" customHeight="1">
      <c r="A30" s="2" t="s">
        <v>311</v>
      </c>
      <c r="B30" s="2" t="s">
        <v>248</v>
      </c>
      <c r="C30" s="98">
        <f>SUM(C31:C32)</f>
        <v>570</v>
      </c>
      <c r="D30" s="98">
        <f t="shared" ref="D30:E30" si="7">SUM(D31:D32)</f>
        <v>411</v>
      </c>
      <c r="E30" s="98">
        <f t="shared" si="7"/>
        <v>159</v>
      </c>
      <c r="F30" s="210">
        <f t="shared" si="0"/>
        <v>0.27894736842105261</v>
      </c>
      <c r="G30" s="58"/>
      <c r="H30" s="58"/>
      <c r="I30" s="8"/>
    </row>
    <row r="31" spans="1:9" ht="13.7" customHeight="1">
      <c r="A31" s="165" t="s">
        <v>214</v>
      </c>
      <c r="B31" s="165" t="s">
        <v>249</v>
      </c>
      <c r="C31" s="71">
        <v>202</v>
      </c>
      <c r="D31" s="71">
        <v>142</v>
      </c>
      <c r="E31" s="71">
        <v>60</v>
      </c>
      <c r="F31" s="211">
        <f t="shared" si="0"/>
        <v>0.29702970297029702</v>
      </c>
      <c r="G31" s="58"/>
      <c r="H31" s="58"/>
      <c r="I31" s="8"/>
    </row>
    <row r="32" spans="1:9" ht="13.7" customHeight="1">
      <c r="A32" s="165" t="s">
        <v>213</v>
      </c>
      <c r="B32" s="165" t="s">
        <v>250</v>
      </c>
      <c r="C32" s="71">
        <v>368</v>
      </c>
      <c r="D32" s="71">
        <v>269</v>
      </c>
      <c r="E32" s="71">
        <v>99</v>
      </c>
      <c r="F32" s="211">
        <f t="shared" si="0"/>
        <v>0.26902173913043476</v>
      </c>
      <c r="G32" s="58"/>
      <c r="H32" s="58"/>
      <c r="I32" s="8"/>
    </row>
    <row r="33" spans="1:257" ht="13.7" customHeight="1">
      <c r="A33" s="2" t="s">
        <v>312</v>
      </c>
      <c r="B33" s="2" t="s">
        <v>251</v>
      </c>
      <c r="C33" s="98">
        <f>SUM(C34:C35)</f>
        <v>994</v>
      </c>
      <c r="D33" s="98">
        <f t="shared" ref="D33:E33" si="8">SUM(D34:D35)</f>
        <v>777</v>
      </c>
      <c r="E33" s="98">
        <f t="shared" si="8"/>
        <v>217</v>
      </c>
      <c r="F33" s="210">
        <f t="shared" si="0"/>
        <v>0.21830985915492956</v>
      </c>
      <c r="G33" s="58"/>
      <c r="H33" s="58"/>
      <c r="I33" s="8"/>
    </row>
    <row r="34" spans="1:257" ht="13.7" customHeight="1">
      <c r="A34" s="165" t="s">
        <v>313</v>
      </c>
      <c r="B34" s="165" t="s">
        <v>473</v>
      </c>
      <c r="C34" s="71">
        <v>918</v>
      </c>
      <c r="D34" s="71">
        <v>716</v>
      </c>
      <c r="E34" s="71">
        <v>202</v>
      </c>
      <c r="F34" s="211">
        <f t="shared" si="0"/>
        <v>0.22004357298474944</v>
      </c>
      <c r="G34" s="58"/>
      <c r="H34" s="58"/>
      <c r="I34" s="8"/>
    </row>
    <row r="35" spans="1:257" s="133" customFormat="1" ht="13.7" customHeight="1">
      <c r="A35" s="158" t="s">
        <v>314</v>
      </c>
      <c r="B35" s="158" t="s">
        <v>474</v>
      </c>
      <c r="C35" s="71">
        <v>76</v>
      </c>
      <c r="D35" s="71">
        <v>61</v>
      </c>
      <c r="E35" s="71">
        <v>15</v>
      </c>
      <c r="F35" s="211">
        <f t="shared" si="0"/>
        <v>0.19736842105263158</v>
      </c>
      <c r="G35" s="138"/>
      <c r="H35" s="138"/>
      <c r="J35" s="131"/>
      <c r="K35" s="131"/>
      <c r="L35" s="131"/>
      <c r="M35" s="131"/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31"/>
      <c r="AF35" s="131"/>
      <c r="AG35" s="131"/>
      <c r="AH35" s="131"/>
      <c r="AI35" s="131"/>
      <c r="AJ35" s="131"/>
      <c r="AK35" s="131"/>
      <c r="AL35" s="131"/>
      <c r="AM35" s="131"/>
      <c r="AN35" s="131"/>
      <c r="AO35" s="131"/>
      <c r="AP35" s="131"/>
      <c r="AQ35" s="131"/>
      <c r="AR35" s="131"/>
      <c r="AS35" s="131"/>
      <c r="AT35" s="131"/>
      <c r="AU35" s="131"/>
      <c r="AV35" s="131"/>
      <c r="AW35" s="131"/>
      <c r="AX35" s="131"/>
      <c r="AY35" s="131"/>
      <c r="AZ35" s="131"/>
      <c r="BA35" s="131"/>
      <c r="BB35" s="131"/>
      <c r="BC35" s="131"/>
      <c r="BD35" s="131"/>
      <c r="BE35" s="131"/>
      <c r="BF35" s="131"/>
      <c r="BG35" s="131"/>
      <c r="BH35" s="131"/>
      <c r="BI35" s="131"/>
      <c r="BJ35" s="131"/>
      <c r="BK35" s="131"/>
      <c r="BL35" s="131"/>
      <c r="BM35" s="131"/>
      <c r="BN35" s="131"/>
      <c r="BO35" s="131"/>
      <c r="BP35" s="131"/>
      <c r="BQ35" s="131"/>
      <c r="BR35" s="131"/>
      <c r="BS35" s="131"/>
      <c r="BT35" s="131"/>
      <c r="BU35" s="131"/>
      <c r="BV35" s="131"/>
      <c r="BW35" s="131"/>
      <c r="BX35" s="131"/>
      <c r="BY35" s="131"/>
      <c r="BZ35" s="131"/>
      <c r="CA35" s="131"/>
      <c r="CB35" s="131"/>
      <c r="CC35" s="131"/>
      <c r="CD35" s="131"/>
      <c r="CE35" s="131"/>
      <c r="CF35" s="131"/>
      <c r="CG35" s="131"/>
      <c r="CH35" s="131"/>
      <c r="CI35" s="131"/>
      <c r="CJ35" s="131"/>
      <c r="CK35" s="131"/>
      <c r="CL35" s="131"/>
      <c r="CM35" s="131"/>
      <c r="CN35" s="131"/>
      <c r="CO35" s="131"/>
      <c r="CP35" s="131"/>
      <c r="CQ35" s="131"/>
      <c r="CR35" s="131"/>
      <c r="CS35" s="131"/>
      <c r="CT35" s="131"/>
      <c r="CU35" s="131"/>
      <c r="CV35" s="131"/>
      <c r="CW35" s="131"/>
      <c r="CX35" s="131"/>
      <c r="CY35" s="131"/>
      <c r="CZ35" s="131"/>
      <c r="DA35" s="131"/>
      <c r="DB35" s="131"/>
      <c r="DC35" s="131"/>
      <c r="DD35" s="131"/>
      <c r="DE35" s="131"/>
      <c r="DF35" s="131"/>
      <c r="DG35" s="131"/>
      <c r="DH35" s="131"/>
      <c r="DI35" s="131"/>
      <c r="DJ35" s="131"/>
      <c r="DK35" s="131"/>
      <c r="DL35" s="131"/>
      <c r="DM35" s="131"/>
      <c r="DN35" s="131"/>
      <c r="DO35" s="131"/>
      <c r="DP35" s="131"/>
      <c r="DQ35" s="131"/>
      <c r="DR35" s="131"/>
      <c r="DS35" s="131"/>
      <c r="DT35" s="131"/>
      <c r="DU35" s="131"/>
      <c r="DV35" s="131"/>
      <c r="DW35" s="131"/>
      <c r="DX35" s="131"/>
      <c r="DY35" s="131"/>
      <c r="DZ35" s="131"/>
      <c r="EA35" s="131"/>
      <c r="EB35" s="131"/>
      <c r="EC35" s="131"/>
      <c r="ED35" s="131"/>
      <c r="EE35" s="131"/>
      <c r="EF35" s="131"/>
      <c r="EG35" s="131"/>
      <c r="EH35" s="131"/>
      <c r="EI35" s="131"/>
      <c r="EJ35" s="131"/>
      <c r="EK35" s="131"/>
      <c r="EL35" s="131"/>
      <c r="EM35" s="131"/>
      <c r="EN35" s="131"/>
      <c r="EO35" s="131"/>
      <c r="EP35" s="131"/>
      <c r="EQ35" s="131"/>
      <c r="ER35" s="131"/>
      <c r="ES35" s="131"/>
      <c r="ET35" s="131"/>
      <c r="EU35" s="131"/>
      <c r="EV35" s="131"/>
      <c r="EW35" s="131"/>
      <c r="EX35" s="131"/>
      <c r="EY35" s="131"/>
      <c r="EZ35" s="131"/>
      <c r="FA35" s="131"/>
      <c r="FB35" s="131"/>
      <c r="FC35" s="131"/>
      <c r="FD35" s="131"/>
      <c r="FE35" s="131"/>
      <c r="FF35" s="131"/>
      <c r="FG35" s="131"/>
      <c r="FH35" s="131"/>
      <c r="FI35" s="131"/>
      <c r="FJ35" s="131"/>
      <c r="FK35" s="131"/>
      <c r="FL35" s="131"/>
      <c r="FM35" s="131"/>
      <c r="FN35" s="131"/>
      <c r="FO35" s="131"/>
      <c r="FP35" s="131"/>
      <c r="FQ35" s="131"/>
      <c r="FR35" s="131"/>
      <c r="FS35" s="131"/>
      <c r="FT35" s="131"/>
      <c r="FU35" s="131"/>
      <c r="FV35" s="131"/>
      <c r="FW35" s="131"/>
      <c r="FX35" s="131"/>
      <c r="FY35" s="131"/>
      <c r="FZ35" s="131"/>
      <c r="GA35" s="131"/>
      <c r="GB35" s="131"/>
      <c r="GC35" s="131"/>
      <c r="GD35" s="131"/>
      <c r="GE35" s="131"/>
      <c r="GF35" s="131"/>
      <c r="GG35" s="131"/>
      <c r="GH35" s="131"/>
      <c r="GI35" s="131"/>
      <c r="GJ35" s="131"/>
      <c r="GK35" s="131"/>
      <c r="GL35" s="131"/>
      <c r="GM35" s="131"/>
      <c r="GN35" s="131"/>
      <c r="GO35" s="131"/>
      <c r="GP35" s="131"/>
      <c r="GQ35" s="131"/>
      <c r="GR35" s="131"/>
      <c r="GS35" s="131"/>
      <c r="GT35" s="131"/>
      <c r="GU35" s="131"/>
      <c r="GV35" s="131"/>
      <c r="GW35" s="131"/>
      <c r="GX35" s="131"/>
      <c r="GY35" s="131"/>
      <c r="GZ35" s="131"/>
      <c r="HA35" s="131"/>
      <c r="HB35" s="131"/>
      <c r="HC35" s="131"/>
      <c r="HD35" s="131"/>
      <c r="HE35" s="131"/>
      <c r="HF35" s="131"/>
      <c r="HG35" s="131"/>
      <c r="HH35" s="131"/>
      <c r="HI35" s="131"/>
      <c r="HJ35" s="131"/>
      <c r="HK35" s="131"/>
      <c r="HL35" s="131"/>
      <c r="HM35" s="131"/>
      <c r="HN35" s="131"/>
      <c r="HO35" s="131"/>
      <c r="HP35" s="131"/>
      <c r="HQ35" s="131"/>
      <c r="HR35" s="131"/>
      <c r="HS35" s="131"/>
      <c r="HT35" s="131"/>
      <c r="HU35" s="131"/>
      <c r="HV35" s="131"/>
      <c r="HW35" s="131"/>
      <c r="HX35" s="131"/>
      <c r="HY35" s="131"/>
      <c r="HZ35" s="131"/>
      <c r="IA35" s="131"/>
      <c r="IB35" s="131"/>
      <c r="IC35" s="131"/>
      <c r="ID35" s="131"/>
      <c r="IE35" s="131"/>
      <c r="IF35" s="131"/>
      <c r="IG35" s="131"/>
      <c r="IH35" s="131"/>
      <c r="II35" s="131"/>
      <c r="IJ35" s="131"/>
      <c r="IK35" s="131"/>
      <c r="IL35" s="131"/>
      <c r="IM35" s="131"/>
      <c r="IN35" s="131"/>
      <c r="IO35" s="131"/>
      <c r="IP35" s="131"/>
      <c r="IQ35" s="131"/>
      <c r="IR35" s="131"/>
      <c r="IS35" s="131"/>
      <c r="IT35" s="131"/>
      <c r="IU35" s="131"/>
      <c r="IV35" s="131"/>
      <c r="IW35" s="131"/>
    </row>
    <row r="36" spans="1:257" s="15" customFormat="1" ht="13.7" customHeight="1">
      <c r="A36" s="2" t="s">
        <v>315</v>
      </c>
      <c r="B36" s="2" t="s">
        <v>475</v>
      </c>
      <c r="C36" s="98">
        <f>C37</f>
        <v>243</v>
      </c>
      <c r="D36" s="98">
        <f t="shared" ref="D36:E36" si="9">D37</f>
        <v>193</v>
      </c>
      <c r="E36" s="98">
        <f t="shared" si="9"/>
        <v>50</v>
      </c>
      <c r="F36" s="210">
        <f t="shared" si="0"/>
        <v>0.20576131687242799</v>
      </c>
      <c r="G36" s="100"/>
      <c r="H36" s="100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64"/>
      <c r="BP36" s="64"/>
      <c r="BQ36" s="64"/>
      <c r="BR36" s="64"/>
      <c r="BS36" s="64"/>
      <c r="BT36" s="64"/>
      <c r="BU36" s="64"/>
      <c r="BV36" s="64"/>
      <c r="BW36" s="64"/>
      <c r="BX36" s="64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  <c r="CN36" s="64"/>
      <c r="CO36" s="64"/>
      <c r="CP36" s="64"/>
      <c r="CQ36" s="64"/>
      <c r="CR36" s="64"/>
      <c r="CS36" s="64"/>
      <c r="CT36" s="64"/>
      <c r="CU36" s="64"/>
      <c r="CV36" s="64"/>
      <c r="CW36" s="64"/>
      <c r="CX36" s="64"/>
      <c r="CY36" s="64"/>
      <c r="CZ36" s="64"/>
      <c r="DA36" s="64"/>
      <c r="DB36" s="64"/>
      <c r="DC36" s="64"/>
      <c r="DD36" s="64"/>
      <c r="DE36" s="64"/>
      <c r="DF36" s="64"/>
      <c r="DG36" s="64"/>
      <c r="DH36" s="64"/>
      <c r="DI36" s="64"/>
      <c r="DJ36" s="64"/>
      <c r="DK36" s="64"/>
      <c r="DL36" s="64"/>
      <c r="DM36" s="64"/>
      <c r="DN36" s="64"/>
      <c r="DO36" s="64"/>
      <c r="DP36" s="64"/>
      <c r="DQ36" s="64"/>
      <c r="DR36" s="64"/>
      <c r="DS36" s="64"/>
      <c r="DT36" s="64"/>
      <c r="DU36" s="64"/>
      <c r="DV36" s="64"/>
      <c r="DW36" s="64"/>
      <c r="DX36" s="64"/>
      <c r="DY36" s="64"/>
      <c r="DZ36" s="64"/>
      <c r="EA36" s="64"/>
      <c r="EB36" s="64"/>
      <c r="EC36" s="64"/>
      <c r="ED36" s="64"/>
      <c r="EE36" s="64"/>
      <c r="EF36" s="64"/>
      <c r="EG36" s="64"/>
      <c r="EH36" s="64"/>
      <c r="EI36" s="64"/>
      <c r="EJ36" s="64"/>
      <c r="EK36" s="64"/>
      <c r="EL36" s="64"/>
      <c r="EM36" s="64"/>
      <c r="EN36" s="64"/>
      <c r="EO36" s="64"/>
      <c r="EP36" s="64"/>
      <c r="EQ36" s="64"/>
      <c r="ER36" s="64"/>
      <c r="ES36" s="64"/>
      <c r="ET36" s="64"/>
      <c r="EU36" s="64"/>
      <c r="EV36" s="64"/>
      <c r="EW36" s="64"/>
      <c r="EX36" s="64"/>
      <c r="EY36" s="64"/>
      <c r="EZ36" s="64"/>
      <c r="FA36" s="64"/>
      <c r="FB36" s="64"/>
      <c r="FC36" s="64"/>
      <c r="FD36" s="64"/>
      <c r="FE36" s="64"/>
      <c r="FF36" s="64"/>
      <c r="FG36" s="64"/>
      <c r="FH36" s="64"/>
      <c r="FI36" s="64"/>
      <c r="FJ36" s="64"/>
      <c r="FK36" s="64"/>
      <c r="FL36" s="64"/>
      <c r="FM36" s="64"/>
      <c r="FN36" s="64"/>
      <c r="FO36" s="64"/>
      <c r="FP36" s="64"/>
      <c r="FQ36" s="64"/>
      <c r="FR36" s="64"/>
      <c r="FS36" s="64"/>
      <c r="FT36" s="64"/>
      <c r="FU36" s="64"/>
      <c r="FV36" s="64"/>
      <c r="FW36" s="64"/>
      <c r="FX36" s="64"/>
      <c r="FY36" s="64"/>
      <c r="FZ36" s="64"/>
      <c r="GA36" s="64"/>
      <c r="GB36" s="64"/>
      <c r="GC36" s="64"/>
      <c r="GD36" s="64"/>
      <c r="GE36" s="64"/>
      <c r="GF36" s="64"/>
      <c r="GG36" s="64"/>
      <c r="GH36" s="64"/>
      <c r="GI36" s="64"/>
      <c r="GJ36" s="64"/>
      <c r="GK36" s="64"/>
      <c r="GL36" s="64"/>
      <c r="GM36" s="64"/>
      <c r="GN36" s="64"/>
      <c r="GO36" s="64"/>
      <c r="GP36" s="64"/>
      <c r="GQ36" s="64"/>
      <c r="GR36" s="64"/>
      <c r="GS36" s="64"/>
      <c r="GT36" s="64"/>
      <c r="GU36" s="64"/>
      <c r="GV36" s="64"/>
      <c r="GW36" s="64"/>
      <c r="GX36" s="64"/>
      <c r="GY36" s="64"/>
      <c r="GZ36" s="64"/>
      <c r="HA36" s="64"/>
      <c r="HB36" s="64"/>
      <c r="HC36" s="64"/>
      <c r="HD36" s="64"/>
      <c r="HE36" s="64"/>
      <c r="HF36" s="64"/>
      <c r="HG36" s="64"/>
      <c r="HH36" s="64"/>
      <c r="HI36" s="64"/>
      <c r="HJ36" s="64"/>
      <c r="HK36" s="64"/>
      <c r="HL36" s="64"/>
      <c r="HM36" s="64"/>
      <c r="HN36" s="64"/>
      <c r="HO36" s="64"/>
      <c r="HP36" s="64"/>
      <c r="HQ36" s="64"/>
      <c r="HR36" s="64"/>
      <c r="HS36" s="64"/>
      <c r="HT36" s="64"/>
      <c r="HU36" s="64"/>
      <c r="HV36" s="64"/>
      <c r="HW36" s="64"/>
      <c r="HX36" s="64"/>
      <c r="HY36" s="64"/>
      <c r="HZ36" s="64"/>
      <c r="IA36" s="64"/>
      <c r="IB36" s="64"/>
      <c r="IC36" s="64"/>
      <c r="ID36" s="64"/>
      <c r="IE36" s="64"/>
      <c r="IF36" s="64"/>
      <c r="IG36" s="64"/>
      <c r="IH36" s="64"/>
      <c r="II36" s="64"/>
      <c r="IJ36" s="64"/>
      <c r="IK36" s="64"/>
      <c r="IL36" s="64"/>
      <c r="IM36" s="64"/>
      <c r="IN36" s="64"/>
      <c r="IO36" s="64"/>
      <c r="IP36" s="64"/>
      <c r="IQ36" s="64"/>
      <c r="IR36" s="64"/>
      <c r="IS36" s="64"/>
      <c r="IT36" s="64"/>
      <c r="IU36" s="64"/>
      <c r="IV36" s="64"/>
      <c r="IW36" s="64"/>
    </row>
    <row r="37" spans="1:257" s="133" customFormat="1" ht="13.7" customHeight="1">
      <c r="A37" s="158" t="s">
        <v>215</v>
      </c>
      <c r="B37" s="158" t="s">
        <v>252</v>
      </c>
      <c r="C37" s="71">
        <v>243</v>
      </c>
      <c r="D37" s="71">
        <v>193</v>
      </c>
      <c r="E37" s="71">
        <v>50</v>
      </c>
      <c r="F37" s="211">
        <f t="shared" si="0"/>
        <v>0.20576131687242799</v>
      </c>
      <c r="G37" s="138"/>
      <c r="H37" s="138"/>
      <c r="J37" s="131"/>
      <c r="K37" s="131"/>
      <c r="L37" s="131"/>
      <c r="M37" s="131"/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1"/>
      <c r="AK37" s="131"/>
      <c r="AL37" s="131"/>
      <c r="AM37" s="131"/>
      <c r="AN37" s="131"/>
      <c r="AO37" s="131"/>
      <c r="AP37" s="131"/>
      <c r="AQ37" s="131"/>
      <c r="AR37" s="131"/>
      <c r="AS37" s="131"/>
      <c r="AT37" s="131"/>
      <c r="AU37" s="131"/>
      <c r="AV37" s="131"/>
      <c r="AW37" s="131"/>
      <c r="AX37" s="131"/>
      <c r="AY37" s="131"/>
      <c r="AZ37" s="131"/>
      <c r="BA37" s="131"/>
      <c r="BB37" s="131"/>
      <c r="BC37" s="131"/>
      <c r="BD37" s="131"/>
      <c r="BE37" s="131"/>
      <c r="BF37" s="131"/>
      <c r="BG37" s="131"/>
      <c r="BH37" s="131"/>
      <c r="BI37" s="131"/>
      <c r="BJ37" s="131"/>
      <c r="BK37" s="131"/>
      <c r="BL37" s="131"/>
      <c r="BM37" s="131"/>
      <c r="BN37" s="131"/>
      <c r="BO37" s="131"/>
      <c r="BP37" s="131"/>
      <c r="BQ37" s="131"/>
      <c r="BR37" s="131"/>
      <c r="BS37" s="131"/>
      <c r="BT37" s="131"/>
      <c r="BU37" s="131"/>
      <c r="BV37" s="131"/>
      <c r="BW37" s="131"/>
      <c r="BX37" s="131"/>
      <c r="BY37" s="131"/>
      <c r="BZ37" s="131"/>
      <c r="CA37" s="131"/>
      <c r="CB37" s="131"/>
      <c r="CC37" s="131"/>
      <c r="CD37" s="131"/>
      <c r="CE37" s="131"/>
      <c r="CF37" s="131"/>
      <c r="CG37" s="131"/>
      <c r="CH37" s="131"/>
      <c r="CI37" s="131"/>
      <c r="CJ37" s="131"/>
      <c r="CK37" s="131"/>
      <c r="CL37" s="131"/>
      <c r="CM37" s="131"/>
      <c r="CN37" s="131"/>
      <c r="CO37" s="131"/>
      <c r="CP37" s="131"/>
      <c r="CQ37" s="131"/>
      <c r="CR37" s="131"/>
      <c r="CS37" s="131"/>
      <c r="CT37" s="131"/>
      <c r="CU37" s="131"/>
      <c r="CV37" s="131"/>
      <c r="CW37" s="131"/>
      <c r="CX37" s="131"/>
      <c r="CY37" s="131"/>
      <c r="CZ37" s="131"/>
      <c r="DA37" s="131"/>
      <c r="DB37" s="131"/>
      <c r="DC37" s="131"/>
      <c r="DD37" s="131"/>
      <c r="DE37" s="131"/>
      <c r="DF37" s="131"/>
      <c r="DG37" s="131"/>
      <c r="DH37" s="131"/>
      <c r="DI37" s="131"/>
      <c r="DJ37" s="131"/>
      <c r="DK37" s="131"/>
      <c r="DL37" s="131"/>
      <c r="DM37" s="131"/>
      <c r="DN37" s="131"/>
      <c r="DO37" s="131"/>
      <c r="DP37" s="131"/>
      <c r="DQ37" s="131"/>
      <c r="DR37" s="131"/>
      <c r="DS37" s="131"/>
      <c r="DT37" s="131"/>
      <c r="DU37" s="131"/>
      <c r="DV37" s="131"/>
      <c r="DW37" s="131"/>
      <c r="DX37" s="131"/>
      <c r="DY37" s="131"/>
      <c r="DZ37" s="131"/>
      <c r="EA37" s="131"/>
      <c r="EB37" s="131"/>
      <c r="EC37" s="131"/>
      <c r="ED37" s="131"/>
      <c r="EE37" s="131"/>
      <c r="EF37" s="131"/>
      <c r="EG37" s="131"/>
      <c r="EH37" s="131"/>
      <c r="EI37" s="131"/>
      <c r="EJ37" s="131"/>
      <c r="EK37" s="131"/>
      <c r="EL37" s="131"/>
      <c r="EM37" s="131"/>
      <c r="EN37" s="131"/>
      <c r="EO37" s="131"/>
      <c r="EP37" s="131"/>
      <c r="EQ37" s="131"/>
      <c r="ER37" s="131"/>
      <c r="ES37" s="131"/>
      <c r="ET37" s="131"/>
      <c r="EU37" s="131"/>
      <c r="EV37" s="131"/>
      <c r="EW37" s="131"/>
      <c r="EX37" s="131"/>
      <c r="EY37" s="131"/>
      <c r="EZ37" s="131"/>
      <c r="FA37" s="131"/>
      <c r="FB37" s="131"/>
      <c r="FC37" s="131"/>
      <c r="FD37" s="131"/>
      <c r="FE37" s="131"/>
      <c r="FF37" s="131"/>
      <c r="FG37" s="131"/>
      <c r="FH37" s="131"/>
      <c r="FI37" s="131"/>
      <c r="FJ37" s="131"/>
      <c r="FK37" s="131"/>
      <c r="FL37" s="131"/>
      <c r="FM37" s="131"/>
      <c r="FN37" s="131"/>
      <c r="FO37" s="131"/>
      <c r="FP37" s="131"/>
      <c r="FQ37" s="131"/>
      <c r="FR37" s="131"/>
      <c r="FS37" s="131"/>
      <c r="FT37" s="131"/>
      <c r="FU37" s="131"/>
      <c r="FV37" s="131"/>
      <c r="FW37" s="131"/>
      <c r="FX37" s="131"/>
      <c r="FY37" s="131"/>
      <c r="FZ37" s="131"/>
      <c r="GA37" s="131"/>
      <c r="GB37" s="131"/>
      <c r="GC37" s="131"/>
      <c r="GD37" s="131"/>
      <c r="GE37" s="131"/>
      <c r="GF37" s="131"/>
      <c r="GG37" s="131"/>
      <c r="GH37" s="131"/>
      <c r="GI37" s="131"/>
      <c r="GJ37" s="131"/>
      <c r="GK37" s="131"/>
      <c r="GL37" s="131"/>
      <c r="GM37" s="131"/>
      <c r="GN37" s="131"/>
      <c r="GO37" s="131"/>
      <c r="GP37" s="131"/>
      <c r="GQ37" s="131"/>
      <c r="GR37" s="131"/>
      <c r="GS37" s="131"/>
      <c r="GT37" s="131"/>
      <c r="GU37" s="131"/>
      <c r="GV37" s="131"/>
      <c r="GW37" s="131"/>
      <c r="GX37" s="131"/>
      <c r="GY37" s="131"/>
      <c r="GZ37" s="131"/>
      <c r="HA37" s="131"/>
      <c r="HB37" s="131"/>
      <c r="HC37" s="131"/>
      <c r="HD37" s="131"/>
      <c r="HE37" s="131"/>
      <c r="HF37" s="131"/>
      <c r="HG37" s="131"/>
      <c r="HH37" s="131"/>
      <c r="HI37" s="131"/>
      <c r="HJ37" s="131"/>
      <c r="HK37" s="131"/>
      <c r="HL37" s="131"/>
      <c r="HM37" s="131"/>
      <c r="HN37" s="131"/>
      <c r="HO37" s="131"/>
      <c r="HP37" s="131"/>
      <c r="HQ37" s="131"/>
      <c r="HR37" s="131"/>
      <c r="HS37" s="131"/>
      <c r="HT37" s="131"/>
      <c r="HU37" s="131"/>
      <c r="HV37" s="131"/>
      <c r="HW37" s="131"/>
      <c r="HX37" s="131"/>
      <c r="HY37" s="131"/>
      <c r="HZ37" s="131"/>
      <c r="IA37" s="131"/>
      <c r="IB37" s="131"/>
      <c r="IC37" s="131"/>
      <c r="ID37" s="131"/>
      <c r="IE37" s="131"/>
      <c r="IF37" s="131"/>
      <c r="IG37" s="131"/>
      <c r="IH37" s="131"/>
      <c r="II37" s="131"/>
      <c r="IJ37" s="131"/>
      <c r="IK37" s="131"/>
      <c r="IL37" s="131"/>
      <c r="IM37" s="131"/>
      <c r="IN37" s="131"/>
      <c r="IO37" s="131"/>
      <c r="IP37" s="131"/>
      <c r="IQ37" s="131"/>
      <c r="IR37" s="131"/>
      <c r="IS37" s="131"/>
      <c r="IT37" s="131"/>
      <c r="IU37" s="131"/>
      <c r="IV37" s="131"/>
      <c r="IW37" s="131"/>
    </row>
    <row r="38" spans="1:257" s="15" customFormat="1" ht="13.7" customHeight="1">
      <c r="A38" s="2" t="s">
        <v>316</v>
      </c>
      <c r="B38" s="2" t="s">
        <v>253</v>
      </c>
      <c r="C38" s="98">
        <f>SUM(C39:C43)</f>
        <v>2517</v>
      </c>
      <c r="D38" s="98">
        <f>SUM(D39:D43)</f>
        <v>1615</v>
      </c>
      <c r="E38" s="98">
        <f>SUM(E39:E43)</f>
        <v>902</v>
      </c>
      <c r="F38" s="210">
        <f t="shared" si="0"/>
        <v>0.3583631307111641</v>
      </c>
      <c r="G38" s="100"/>
      <c r="H38" s="100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64"/>
      <c r="BP38" s="64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4"/>
      <c r="CO38" s="64"/>
      <c r="CP38" s="64"/>
      <c r="CQ38" s="64"/>
      <c r="CR38" s="64"/>
      <c r="CS38" s="64"/>
      <c r="CT38" s="64"/>
      <c r="CU38" s="64"/>
      <c r="CV38" s="64"/>
      <c r="CW38" s="64"/>
      <c r="CX38" s="64"/>
      <c r="CY38" s="64"/>
      <c r="CZ38" s="64"/>
      <c r="DA38" s="64"/>
      <c r="DB38" s="64"/>
      <c r="DC38" s="64"/>
      <c r="DD38" s="64"/>
      <c r="DE38" s="64"/>
      <c r="DF38" s="64"/>
      <c r="DG38" s="64"/>
      <c r="DH38" s="64"/>
      <c r="DI38" s="64"/>
      <c r="DJ38" s="64"/>
      <c r="DK38" s="64"/>
      <c r="DL38" s="64"/>
      <c r="DM38" s="64"/>
      <c r="DN38" s="64"/>
      <c r="DO38" s="64"/>
      <c r="DP38" s="64"/>
      <c r="DQ38" s="64"/>
      <c r="DR38" s="64"/>
      <c r="DS38" s="64"/>
      <c r="DT38" s="64"/>
      <c r="DU38" s="64"/>
      <c r="DV38" s="64"/>
      <c r="DW38" s="64"/>
      <c r="DX38" s="64"/>
      <c r="DY38" s="64"/>
      <c r="DZ38" s="64"/>
      <c r="EA38" s="64"/>
      <c r="EB38" s="64"/>
      <c r="EC38" s="64"/>
      <c r="ED38" s="64"/>
      <c r="EE38" s="64"/>
      <c r="EF38" s="64"/>
      <c r="EG38" s="64"/>
      <c r="EH38" s="64"/>
      <c r="EI38" s="64"/>
      <c r="EJ38" s="64"/>
      <c r="EK38" s="64"/>
      <c r="EL38" s="64"/>
      <c r="EM38" s="64"/>
      <c r="EN38" s="64"/>
      <c r="EO38" s="64"/>
      <c r="EP38" s="64"/>
      <c r="EQ38" s="64"/>
      <c r="ER38" s="64"/>
      <c r="ES38" s="64"/>
      <c r="ET38" s="64"/>
      <c r="EU38" s="64"/>
      <c r="EV38" s="64"/>
      <c r="EW38" s="64"/>
      <c r="EX38" s="64"/>
      <c r="EY38" s="64"/>
      <c r="EZ38" s="64"/>
      <c r="FA38" s="64"/>
      <c r="FB38" s="64"/>
      <c r="FC38" s="64"/>
      <c r="FD38" s="64"/>
      <c r="FE38" s="64"/>
      <c r="FF38" s="64"/>
      <c r="FG38" s="64"/>
      <c r="FH38" s="64"/>
      <c r="FI38" s="64"/>
      <c r="FJ38" s="64"/>
      <c r="FK38" s="64"/>
      <c r="FL38" s="64"/>
      <c r="FM38" s="64"/>
      <c r="FN38" s="64"/>
      <c r="FO38" s="64"/>
      <c r="FP38" s="64"/>
      <c r="FQ38" s="64"/>
      <c r="FR38" s="64"/>
      <c r="FS38" s="64"/>
      <c r="FT38" s="64"/>
      <c r="FU38" s="64"/>
      <c r="FV38" s="64"/>
      <c r="FW38" s="64"/>
      <c r="FX38" s="64"/>
      <c r="FY38" s="64"/>
      <c r="FZ38" s="64"/>
      <c r="GA38" s="64"/>
      <c r="GB38" s="64"/>
      <c r="GC38" s="64"/>
      <c r="GD38" s="64"/>
      <c r="GE38" s="64"/>
      <c r="GF38" s="64"/>
      <c r="GG38" s="64"/>
      <c r="GH38" s="64"/>
      <c r="GI38" s="64"/>
      <c r="GJ38" s="64"/>
      <c r="GK38" s="64"/>
      <c r="GL38" s="64"/>
      <c r="GM38" s="64"/>
      <c r="GN38" s="64"/>
      <c r="GO38" s="64"/>
      <c r="GP38" s="64"/>
      <c r="GQ38" s="64"/>
      <c r="GR38" s="64"/>
      <c r="GS38" s="64"/>
      <c r="GT38" s="64"/>
      <c r="GU38" s="64"/>
      <c r="GV38" s="64"/>
      <c r="GW38" s="64"/>
      <c r="GX38" s="64"/>
      <c r="GY38" s="64"/>
      <c r="GZ38" s="64"/>
      <c r="HA38" s="64"/>
      <c r="HB38" s="64"/>
      <c r="HC38" s="64"/>
      <c r="HD38" s="64"/>
      <c r="HE38" s="64"/>
      <c r="HF38" s="64"/>
      <c r="HG38" s="64"/>
      <c r="HH38" s="64"/>
      <c r="HI38" s="64"/>
      <c r="HJ38" s="64"/>
      <c r="HK38" s="64"/>
      <c r="HL38" s="64"/>
      <c r="HM38" s="64"/>
      <c r="HN38" s="64"/>
      <c r="HO38" s="64"/>
      <c r="HP38" s="64"/>
      <c r="HQ38" s="64"/>
      <c r="HR38" s="64"/>
      <c r="HS38" s="64"/>
      <c r="HT38" s="64"/>
      <c r="HU38" s="64"/>
      <c r="HV38" s="64"/>
      <c r="HW38" s="64"/>
      <c r="HX38" s="64"/>
      <c r="HY38" s="64"/>
      <c r="HZ38" s="64"/>
      <c r="IA38" s="64"/>
      <c r="IB38" s="64"/>
      <c r="IC38" s="64"/>
      <c r="ID38" s="64"/>
      <c r="IE38" s="64"/>
      <c r="IF38" s="64"/>
      <c r="IG38" s="64"/>
      <c r="IH38" s="64"/>
      <c r="II38" s="64"/>
      <c r="IJ38" s="64"/>
      <c r="IK38" s="64"/>
      <c r="IL38" s="64"/>
      <c r="IM38" s="64"/>
      <c r="IN38" s="64"/>
      <c r="IO38" s="64"/>
      <c r="IP38" s="64"/>
      <c r="IQ38" s="64"/>
      <c r="IR38" s="64"/>
      <c r="IS38" s="64"/>
      <c r="IT38" s="64"/>
      <c r="IU38" s="64"/>
      <c r="IV38" s="64"/>
      <c r="IW38" s="64"/>
    </row>
    <row r="39" spans="1:257" ht="13.7" customHeight="1">
      <c r="A39" s="165" t="s">
        <v>220</v>
      </c>
      <c r="B39" s="165" t="s">
        <v>254</v>
      </c>
      <c r="C39" s="71">
        <v>300</v>
      </c>
      <c r="D39" s="71">
        <v>113</v>
      </c>
      <c r="E39" s="71">
        <v>187</v>
      </c>
      <c r="F39" s="211">
        <f t="shared" si="0"/>
        <v>0.62333333333333329</v>
      </c>
      <c r="G39" s="58"/>
      <c r="H39" s="58"/>
      <c r="I39" s="8"/>
    </row>
    <row r="40" spans="1:257" ht="13.7" customHeight="1">
      <c r="A40" s="165" t="s">
        <v>184</v>
      </c>
      <c r="B40" s="165" t="s">
        <v>230</v>
      </c>
      <c r="C40" s="71">
        <v>333</v>
      </c>
      <c r="D40" s="71">
        <v>188</v>
      </c>
      <c r="E40" s="71">
        <v>145</v>
      </c>
      <c r="F40" s="211">
        <f t="shared" si="0"/>
        <v>0.43543543543543545</v>
      </c>
      <c r="G40" s="58"/>
      <c r="H40" s="58"/>
      <c r="I40" s="8"/>
    </row>
    <row r="41" spans="1:257" ht="13.7" customHeight="1">
      <c r="A41" s="165" t="s">
        <v>218</v>
      </c>
      <c r="B41" s="165" t="s">
        <v>476</v>
      </c>
      <c r="C41" s="71">
        <v>310</v>
      </c>
      <c r="D41" s="90">
        <v>223</v>
      </c>
      <c r="E41" s="90">
        <v>87</v>
      </c>
      <c r="F41" s="211">
        <f t="shared" si="0"/>
        <v>0.28064516129032258</v>
      </c>
      <c r="G41" s="58"/>
      <c r="H41" s="58"/>
      <c r="I41" s="8"/>
    </row>
    <row r="42" spans="1:257" ht="13.7" customHeight="1">
      <c r="A42" s="165" t="s">
        <v>216</v>
      </c>
      <c r="B42" s="165" t="s">
        <v>255</v>
      </c>
      <c r="C42" s="71">
        <v>356</v>
      </c>
      <c r="D42" s="71">
        <v>199</v>
      </c>
      <c r="E42" s="71">
        <v>157</v>
      </c>
      <c r="F42" s="211">
        <f t="shared" si="0"/>
        <v>0.4410112359550562</v>
      </c>
      <c r="G42" s="58"/>
      <c r="H42" s="58"/>
      <c r="I42" s="8"/>
    </row>
    <row r="43" spans="1:257" s="133" customFormat="1" ht="13.7" customHeight="1">
      <c r="A43" s="158" t="s">
        <v>217</v>
      </c>
      <c r="B43" s="158" t="s">
        <v>256</v>
      </c>
      <c r="C43" s="71">
        <v>1218</v>
      </c>
      <c r="D43" s="71">
        <v>892</v>
      </c>
      <c r="E43" s="71">
        <v>326</v>
      </c>
      <c r="F43" s="211">
        <f t="shared" si="0"/>
        <v>0.26765188834154352</v>
      </c>
      <c r="G43" s="138"/>
      <c r="H43" s="138"/>
      <c r="J43" s="131"/>
      <c r="K43" s="131"/>
      <c r="L43" s="131"/>
      <c r="M43" s="131"/>
      <c r="N43" s="131"/>
      <c r="O43" s="131"/>
      <c r="P43" s="131"/>
      <c r="Q43" s="131"/>
      <c r="R43" s="131"/>
      <c r="S43" s="131"/>
      <c r="T43" s="131"/>
      <c r="U43" s="131"/>
      <c r="V43" s="131"/>
      <c r="W43" s="131"/>
      <c r="X43" s="131"/>
      <c r="Y43" s="131"/>
      <c r="Z43" s="131"/>
      <c r="AA43" s="131"/>
      <c r="AB43" s="131"/>
      <c r="AC43" s="131"/>
      <c r="AD43" s="131"/>
      <c r="AE43" s="131"/>
      <c r="AF43" s="131"/>
      <c r="AG43" s="131"/>
      <c r="AH43" s="131"/>
      <c r="AI43" s="131"/>
      <c r="AJ43" s="131"/>
      <c r="AK43" s="131"/>
      <c r="AL43" s="131"/>
      <c r="AM43" s="131"/>
      <c r="AN43" s="131"/>
      <c r="AO43" s="131"/>
      <c r="AP43" s="131"/>
      <c r="AQ43" s="131"/>
      <c r="AR43" s="131"/>
      <c r="AS43" s="131"/>
      <c r="AT43" s="131"/>
      <c r="AU43" s="131"/>
      <c r="AV43" s="131"/>
      <c r="AW43" s="131"/>
      <c r="AX43" s="131"/>
      <c r="AY43" s="131"/>
      <c r="AZ43" s="131"/>
      <c r="BA43" s="131"/>
      <c r="BB43" s="131"/>
      <c r="BC43" s="131"/>
      <c r="BD43" s="131"/>
      <c r="BE43" s="131"/>
      <c r="BF43" s="131"/>
      <c r="BG43" s="131"/>
      <c r="BH43" s="131"/>
      <c r="BI43" s="131"/>
      <c r="BJ43" s="131"/>
      <c r="BK43" s="131"/>
      <c r="BL43" s="131"/>
      <c r="BM43" s="131"/>
      <c r="BN43" s="131"/>
      <c r="BO43" s="131"/>
      <c r="BP43" s="131"/>
      <c r="BQ43" s="131"/>
      <c r="BR43" s="131"/>
      <c r="BS43" s="131"/>
      <c r="BT43" s="131"/>
      <c r="BU43" s="131"/>
      <c r="BV43" s="131"/>
      <c r="BW43" s="131"/>
      <c r="BX43" s="131"/>
      <c r="BY43" s="131"/>
      <c r="BZ43" s="131"/>
      <c r="CA43" s="131"/>
      <c r="CB43" s="131"/>
      <c r="CC43" s="131"/>
      <c r="CD43" s="131"/>
      <c r="CE43" s="131"/>
      <c r="CF43" s="131"/>
      <c r="CG43" s="131"/>
      <c r="CH43" s="131"/>
      <c r="CI43" s="131"/>
      <c r="CJ43" s="131"/>
      <c r="CK43" s="131"/>
      <c r="CL43" s="131"/>
      <c r="CM43" s="131"/>
      <c r="CN43" s="131"/>
      <c r="CO43" s="131"/>
      <c r="CP43" s="131"/>
      <c r="CQ43" s="131"/>
      <c r="CR43" s="131"/>
      <c r="CS43" s="131"/>
      <c r="CT43" s="131"/>
      <c r="CU43" s="131"/>
      <c r="CV43" s="131"/>
      <c r="CW43" s="131"/>
      <c r="CX43" s="131"/>
      <c r="CY43" s="131"/>
      <c r="CZ43" s="131"/>
      <c r="DA43" s="131"/>
      <c r="DB43" s="131"/>
      <c r="DC43" s="131"/>
      <c r="DD43" s="131"/>
      <c r="DE43" s="131"/>
      <c r="DF43" s="131"/>
      <c r="DG43" s="131"/>
      <c r="DH43" s="131"/>
      <c r="DI43" s="131"/>
      <c r="DJ43" s="131"/>
      <c r="DK43" s="131"/>
      <c r="DL43" s="131"/>
      <c r="DM43" s="131"/>
      <c r="DN43" s="131"/>
      <c r="DO43" s="131"/>
      <c r="DP43" s="131"/>
      <c r="DQ43" s="131"/>
      <c r="DR43" s="131"/>
      <c r="DS43" s="131"/>
      <c r="DT43" s="131"/>
      <c r="DU43" s="131"/>
      <c r="DV43" s="131"/>
      <c r="DW43" s="131"/>
      <c r="DX43" s="131"/>
      <c r="DY43" s="131"/>
      <c r="DZ43" s="131"/>
      <c r="EA43" s="131"/>
      <c r="EB43" s="131"/>
      <c r="EC43" s="131"/>
      <c r="ED43" s="131"/>
      <c r="EE43" s="131"/>
      <c r="EF43" s="131"/>
      <c r="EG43" s="131"/>
      <c r="EH43" s="131"/>
      <c r="EI43" s="131"/>
      <c r="EJ43" s="131"/>
      <c r="EK43" s="131"/>
      <c r="EL43" s="131"/>
      <c r="EM43" s="131"/>
      <c r="EN43" s="131"/>
      <c r="EO43" s="131"/>
      <c r="EP43" s="131"/>
      <c r="EQ43" s="131"/>
      <c r="ER43" s="131"/>
      <c r="ES43" s="131"/>
      <c r="ET43" s="131"/>
      <c r="EU43" s="131"/>
      <c r="EV43" s="131"/>
      <c r="EW43" s="131"/>
      <c r="EX43" s="131"/>
      <c r="EY43" s="131"/>
      <c r="EZ43" s="131"/>
      <c r="FA43" s="131"/>
      <c r="FB43" s="131"/>
      <c r="FC43" s="131"/>
      <c r="FD43" s="131"/>
      <c r="FE43" s="131"/>
      <c r="FF43" s="131"/>
      <c r="FG43" s="131"/>
      <c r="FH43" s="131"/>
      <c r="FI43" s="131"/>
      <c r="FJ43" s="131"/>
      <c r="FK43" s="131"/>
      <c r="FL43" s="131"/>
      <c r="FM43" s="131"/>
      <c r="FN43" s="131"/>
      <c r="FO43" s="131"/>
      <c r="FP43" s="131"/>
      <c r="FQ43" s="131"/>
      <c r="FR43" s="131"/>
      <c r="FS43" s="131"/>
      <c r="FT43" s="131"/>
      <c r="FU43" s="131"/>
      <c r="FV43" s="131"/>
      <c r="FW43" s="131"/>
      <c r="FX43" s="131"/>
      <c r="FY43" s="131"/>
      <c r="FZ43" s="131"/>
      <c r="GA43" s="131"/>
      <c r="GB43" s="131"/>
      <c r="GC43" s="131"/>
      <c r="GD43" s="131"/>
      <c r="GE43" s="131"/>
      <c r="GF43" s="131"/>
      <c r="GG43" s="131"/>
      <c r="GH43" s="131"/>
      <c r="GI43" s="131"/>
      <c r="GJ43" s="131"/>
      <c r="GK43" s="131"/>
      <c r="GL43" s="131"/>
      <c r="GM43" s="131"/>
      <c r="GN43" s="131"/>
      <c r="GO43" s="131"/>
      <c r="GP43" s="131"/>
      <c r="GQ43" s="131"/>
      <c r="GR43" s="131"/>
      <c r="GS43" s="131"/>
      <c r="GT43" s="131"/>
      <c r="GU43" s="131"/>
      <c r="GV43" s="131"/>
      <c r="GW43" s="131"/>
      <c r="GX43" s="131"/>
      <c r="GY43" s="131"/>
      <c r="GZ43" s="131"/>
      <c r="HA43" s="131"/>
      <c r="HB43" s="131"/>
      <c r="HC43" s="131"/>
      <c r="HD43" s="131"/>
      <c r="HE43" s="131"/>
      <c r="HF43" s="131"/>
      <c r="HG43" s="131"/>
      <c r="HH43" s="131"/>
      <c r="HI43" s="131"/>
      <c r="HJ43" s="131"/>
      <c r="HK43" s="131"/>
      <c r="HL43" s="131"/>
      <c r="HM43" s="131"/>
      <c r="HN43" s="131"/>
      <c r="HO43" s="131"/>
      <c r="HP43" s="131"/>
      <c r="HQ43" s="131"/>
      <c r="HR43" s="131"/>
      <c r="HS43" s="131"/>
      <c r="HT43" s="131"/>
      <c r="HU43" s="131"/>
      <c r="HV43" s="131"/>
      <c r="HW43" s="131"/>
      <c r="HX43" s="131"/>
      <c r="HY43" s="131"/>
      <c r="HZ43" s="131"/>
      <c r="IA43" s="131"/>
      <c r="IB43" s="131"/>
      <c r="IC43" s="131"/>
      <c r="ID43" s="131"/>
      <c r="IE43" s="131"/>
      <c r="IF43" s="131"/>
      <c r="IG43" s="131"/>
      <c r="IH43" s="131"/>
      <c r="II43" s="131"/>
      <c r="IJ43" s="131"/>
      <c r="IK43" s="131"/>
      <c r="IL43" s="131"/>
      <c r="IM43" s="131"/>
      <c r="IN43" s="131"/>
      <c r="IO43" s="131"/>
      <c r="IP43" s="131"/>
      <c r="IQ43" s="131"/>
      <c r="IR43" s="131"/>
      <c r="IS43" s="131"/>
      <c r="IT43" s="131"/>
      <c r="IU43" s="131"/>
      <c r="IV43" s="131"/>
      <c r="IW43" s="131"/>
    </row>
    <row r="44" spans="1:257" s="15" customFormat="1" ht="13.7" customHeight="1">
      <c r="A44" s="2" t="s">
        <v>221</v>
      </c>
      <c r="B44" s="2" t="s">
        <v>257</v>
      </c>
      <c r="C44" s="98">
        <f>SUM(C45:C46)</f>
        <v>1436</v>
      </c>
      <c r="D44" s="98">
        <f t="shared" ref="D44:E44" si="10">SUM(D45:D46)</f>
        <v>790</v>
      </c>
      <c r="E44" s="98">
        <f t="shared" si="10"/>
        <v>646</v>
      </c>
      <c r="F44" s="210">
        <f t="shared" si="0"/>
        <v>0.44986072423398327</v>
      </c>
      <c r="G44" s="100"/>
      <c r="H44" s="100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64"/>
      <c r="CQ44" s="64"/>
      <c r="CR44" s="64"/>
      <c r="CS44" s="64"/>
      <c r="CT44" s="64"/>
      <c r="CU44" s="64"/>
      <c r="CV44" s="64"/>
      <c r="CW44" s="64"/>
      <c r="CX44" s="64"/>
      <c r="CY44" s="64"/>
      <c r="CZ44" s="64"/>
      <c r="DA44" s="64"/>
      <c r="DB44" s="64"/>
      <c r="DC44" s="64"/>
      <c r="DD44" s="64"/>
      <c r="DE44" s="64"/>
      <c r="DF44" s="64"/>
      <c r="DG44" s="64"/>
      <c r="DH44" s="64"/>
      <c r="DI44" s="64"/>
      <c r="DJ44" s="64"/>
      <c r="DK44" s="64"/>
      <c r="DL44" s="64"/>
      <c r="DM44" s="64"/>
      <c r="DN44" s="64"/>
      <c r="DO44" s="64"/>
      <c r="DP44" s="64"/>
      <c r="DQ44" s="64"/>
      <c r="DR44" s="64"/>
      <c r="DS44" s="64"/>
      <c r="DT44" s="64"/>
      <c r="DU44" s="64"/>
      <c r="DV44" s="64"/>
      <c r="DW44" s="64"/>
      <c r="DX44" s="64"/>
      <c r="DY44" s="64"/>
      <c r="DZ44" s="64"/>
      <c r="EA44" s="64"/>
      <c r="EB44" s="64"/>
      <c r="EC44" s="64"/>
      <c r="ED44" s="64"/>
      <c r="EE44" s="64"/>
      <c r="EF44" s="64"/>
      <c r="EG44" s="64"/>
      <c r="EH44" s="64"/>
      <c r="EI44" s="64"/>
      <c r="EJ44" s="64"/>
      <c r="EK44" s="64"/>
      <c r="EL44" s="64"/>
      <c r="EM44" s="64"/>
      <c r="EN44" s="64"/>
      <c r="EO44" s="64"/>
      <c r="EP44" s="64"/>
      <c r="EQ44" s="64"/>
      <c r="ER44" s="64"/>
      <c r="ES44" s="64"/>
      <c r="ET44" s="64"/>
      <c r="EU44" s="64"/>
      <c r="EV44" s="64"/>
      <c r="EW44" s="64"/>
      <c r="EX44" s="64"/>
      <c r="EY44" s="64"/>
      <c r="EZ44" s="64"/>
      <c r="FA44" s="64"/>
      <c r="FB44" s="64"/>
      <c r="FC44" s="64"/>
      <c r="FD44" s="64"/>
      <c r="FE44" s="64"/>
      <c r="FF44" s="64"/>
      <c r="FG44" s="64"/>
      <c r="FH44" s="64"/>
      <c r="FI44" s="64"/>
      <c r="FJ44" s="64"/>
      <c r="FK44" s="64"/>
      <c r="FL44" s="64"/>
      <c r="FM44" s="64"/>
      <c r="FN44" s="64"/>
      <c r="FO44" s="64"/>
      <c r="FP44" s="64"/>
      <c r="FQ44" s="64"/>
      <c r="FR44" s="64"/>
      <c r="FS44" s="64"/>
      <c r="FT44" s="64"/>
      <c r="FU44" s="64"/>
      <c r="FV44" s="64"/>
      <c r="FW44" s="64"/>
      <c r="FX44" s="64"/>
      <c r="FY44" s="64"/>
      <c r="FZ44" s="64"/>
      <c r="GA44" s="64"/>
      <c r="GB44" s="64"/>
      <c r="GC44" s="64"/>
      <c r="GD44" s="64"/>
      <c r="GE44" s="64"/>
      <c r="GF44" s="64"/>
      <c r="GG44" s="64"/>
      <c r="GH44" s="64"/>
      <c r="GI44" s="64"/>
      <c r="GJ44" s="64"/>
      <c r="GK44" s="64"/>
      <c r="GL44" s="64"/>
      <c r="GM44" s="64"/>
      <c r="GN44" s="64"/>
      <c r="GO44" s="64"/>
      <c r="GP44" s="64"/>
      <c r="GQ44" s="64"/>
      <c r="GR44" s="64"/>
      <c r="GS44" s="64"/>
      <c r="GT44" s="64"/>
      <c r="GU44" s="64"/>
      <c r="GV44" s="64"/>
      <c r="GW44" s="64"/>
      <c r="GX44" s="64"/>
      <c r="GY44" s="64"/>
      <c r="GZ44" s="64"/>
      <c r="HA44" s="64"/>
      <c r="HB44" s="64"/>
      <c r="HC44" s="64"/>
      <c r="HD44" s="64"/>
      <c r="HE44" s="64"/>
      <c r="HF44" s="64"/>
      <c r="HG44" s="64"/>
      <c r="HH44" s="64"/>
      <c r="HI44" s="64"/>
      <c r="HJ44" s="64"/>
      <c r="HK44" s="64"/>
      <c r="HL44" s="64"/>
      <c r="HM44" s="64"/>
      <c r="HN44" s="64"/>
      <c r="HO44" s="64"/>
      <c r="HP44" s="64"/>
      <c r="HQ44" s="64"/>
      <c r="HR44" s="64"/>
      <c r="HS44" s="64"/>
      <c r="HT44" s="64"/>
      <c r="HU44" s="64"/>
      <c r="HV44" s="64"/>
      <c r="HW44" s="64"/>
      <c r="HX44" s="64"/>
      <c r="HY44" s="64"/>
      <c r="HZ44" s="64"/>
      <c r="IA44" s="64"/>
      <c r="IB44" s="64"/>
      <c r="IC44" s="64"/>
      <c r="ID44" s="64"/>
      <c r="IE44" s="64"/>
      <c r="IF44" s="64"/>
      <c r="IG44" s="64"/>
      <c r="IH44" s="64"/>
      <c r="II44" s="64"/>
      <c r="IJ44" s="64"/>
      <c r="IK44" s="64"/>
      <c r="IL44" s="64"/>
      <c r="IM44" s="64"/>
      <c r="IN44" s="64"/>
      <c r="IO44" s="64"/>
      <c r="IP44" s="64"/>
      <c r="IQ44" s="64"/>
      <c r="IR44" s="64"/>
      <c r="IS44" s="64"/>
      <c r="IT44" s="64"/>
      <c r="IU44" s="64"/>
      <c r="IV44" s="64"/>
      <c r="IW44" s="64"/>
    </row>
    <row r="45" spans="1:257" ht="13.7" customHeight="1">
      <c r="A45" s="165" t="s">
        <v>202</v>
      </c>
      <c r="B45" s="165" t="s">
        <v>231</v>
      </c>
      <c r="C45" s="71">
        <v>1093</v>
      </c>
      <c r="D45" s="90">
        <v>631</v>
      </c>
      <c r="E45" s="90">
        <v>462</v>
      </c>
      <c r="F45" s="211">
        <f t="shared" si="0"/>
        <v>0.42268984446477587</v>
      </c>
      <c r="G45" s="58"/>
      <c r="H45" s="58"/>
      <c r="I45" s="8"/>
    </row>
    <row r="46" spans="1:257" ht="13.7" customHeight="1">
      <c r="A46" s="165" t="s">
        <v>219</v>
      </c>
      <c r="B46" s="165" t="s">
        <v>477</v>
      </c>
      <c r="C46" s="71">
        <v>343</v>
      </c>
      <c r="D46" s="71">
        <v>159</v>
      </c>
      <c r="E46" s="71">
        <v>184</v>
      </c>
      <c r="F46" s="211">
        <f t="shared" si="0"/>
        <v>0.53644314868804666</v>
      </c>
      <c r="G46" s="58"/>
      <c r="H46" s="58"/>
      <c r="I46" s="8"/>
    </row>
    <row r="47" spans="1:257" ht="13.7" customHeight="1">
      <c r="A47" s="143" t="s">
        <v>325</v>
      </c>
      <c r="B47" s="143"/>
      <c r="C47" s="58"/>
      <c r="D47" s="58"/>
      <c r="E47" s="58"/>
      <c r="F47" s="70"/>
      <c r="G47" s="58"/>
      <c r="H47" s="58"/>
      <c r="I47" s="8"/>
    </row>
    <row r="48" spans="1:257" ht="13.7" customHeight="1">
      <c r="A48" s="143" t="s">
        <v>504</v>
      </c>
      <c r="B48" s="143"/>
      <c r="C48" s="58"/>
      <c r="D48" s="58"/>
      <c r="E48" s="58"/>
      <c r="F48" s="70"/>
      <c r="G48" s="58"/>
      <c r="H48" s="58"/>
      <c r="I48" s="8"/>
    </row>
    <row r="49" spans="1:9" ht="13.7" customHeight="1">
      <c r="A49" s="143" t="s">
        <v>326</v>
      </c>
      <c r="B49" s="143"/>
      <c r="C49" s="58"/>
      <c r="D49" s="58"/>
      <c r="E49" s="58"/>
      <c r="F49" s="70"/>
      <c r="G49" s="58"/>
      <c r="H49" s="58"/>
      <c r="I49" s="8"/>
    </row>
    <row r="50" spans="1:9" ht="13.7" customHeight="1">
      <c r="A50" s="143" t="s">
        <v>386</v>
      </c>
      <c r="B50" s="143"/>
      <c r="C50" s="58"/>
      <c r="D50" s="58"/>
      <c r="E50" s="58"/>
      <c r="F50" s="70"/>
      <c r="G50" s="58"/>
      <c r="H50" s="58"/>
      <c r="I50" s="8"/>
    </row>
    <row r="51" spans="1:9" ht="13.7" customHeight="1">
      <c r="A51" s="58"/>
      <c r="B51" s="58"/>
      <c r="C51" s="58"/>
      <c r="D51" s="58"/>
      <c r="E51" s="58"/>
      <c r="F51" s="70"/>
      <c r="G51" s="58"/>
      <c r="H51" s="58"/>
      <c r="I51" s="8"/>
    </row>
    <row r="52" spans="1:9" ht="13.7" customHeight="1">
      <c r="A52" s="58"/>
      <c r="B52" s="58"/>
      <c r="C52" s="58"/>
      <c r="D52" s="58"/>
      <c r="E52" s="58"/>
      <c r="F52" s="70"/>
      <c r="G52" s="58"/>
      <c r="H52" s="58"/>
      <c r="I52" s="8"/>
    </row>
    <row r="53" spans="1:9" ht="13.7" customHeight="1">
      <c r="A53" s="58"/>
      <c r="B53" s="58"/>
      <c r="C53" s="58"/>
      <c r="D53" s="58"/>
      <c r="E53" s="58"/>
      <c r="F53" s="70"/>
      <c r="G53" s="58"/>
      <c r="H53" s="58"/>
      <c r="I53" s="8"/>
    </row>
    <row r="54" spans="1:9" ht="13.7" customHeight="1">
      <c r="A54" s="8"/>
      <c r="B54" s="8"/>
      <c r="C54" s="8"/>
      <c r="D54" s="8"/>
      <c r="E54" s="8"/>
      <c r="F54" s="30"/>
      <c r="G54" s="58"/>
      <c r="H54" s="58"/>
      <c r="I54" s="8"/>
    </row>
    <row r="55" spans="1:9" ht="13.7" customHeight="1">
      <c r="A55" s="8"/>
      <c r="B55" s="8"/>
      <c r="C55" s="8"/>
      <c r="D55" s="8"/>
      <c r="E55" s="8"/>
      <c r="F55" s="30"/>
      <c r="G55" s="58"/>
      <c r="H55" s="58"/>
      <c r="I55" s="8"/>
    </row>
    <row r="56" spans="1:9" ht="13.7" customHeight="1">
      <c r="A56" s="8"/>
      <c r="B56" s="8"/>
      <c r="C56" s="8"/>
      <c r="D56" s="8"/>
      <c r="E56" s="8"/>
      <c r="F56" s="30"/>
      <c r="G56" s="58"/>
      <c r="H56" s="58"/>
      <c r="I56" s="8"/>
    </row>
    <row r="57" spans="1:9" ht="13.7" customHeight="1">
      <c r="A57" s="8"/>
      <c r="B57" s="8"/>
      <c r="C57" s="8"/>
      <c r="D57" s="8"/>
      <c r="E57" s="8"/>
      <c r="F57" s="30"/>
      <c r="G57" s="58"/>
      <c r="H57" s="58"/>
      <c r="I57" s="8"/>
    </row>
    <row r="58" spans="1:9" ht="13.7" customHeight="1">
      <c r="A58" s="8"/>
      <c r="B58" s="8"/>
      <c r="C58" s="8"/>
      <c r="D58" s="8"/>
      <c r="E58" s="8"/>
      <c r="F58" s="30"/>
      <c r="G58" s="58"/>
      <c r="H58" s="58"/>
      <c r="I58" s="8"/>
    </row>
    <row r="59" spans="1:9" ht="13.7" customHeight="1">
      <c r="A59" s="8"/>
      <c r="B59" s="8"/>
      <c r="C59" s="8"/>
      <c r="D59" s="8"/>
      <c r="E59" s="8"/>
      <c r="F59" s="30"/>
      <c r="G59" s="58"/>
      <c r="H59" s="58"/>
      <c r="I59" s="8"/>
    </row>
    <row r="60" spans="1:9" ht="13.7" customHeight="1">
      <c r="A60" s="8"/>
      <c r="B60" s="8"/>
      <c r="C60" s="8"/>
      <c r="D60" s="8"/>
      <c r="E60" s="8"/>
      <c r="F60" s="30"/>
      <c r="G60" s="58"/>
      <c r="H60" s="58"/>
      <c r="I60" s="8"/>
    </row>
    <row r="61" spans="1:9" ht="13.7" customHeight="1">
      <c r="A61" s="8"/>
      <c r="B61" s="8"/>
      <c r="C61" s="8"/>
      <c r="D61" s="8"/>
      <c r="E61" s="8"/>
      <c r="F61" s="30"/>
      <c r="G61" s="58"/>
      <c r="H61" s="58"/>
      <c r="I61" s="8"/>
    </row>
    <row r="62" spans="1:9" ht="13.7" customHeight="1">
      <c r="A62" s="8"/>
      <c r="B62" s="8"/>
      <c r="C62" s="8"/>
      <c r="D62" s="8"/>
      <c r="E62" s="8"/>
      <c r="F62" s="30"/>
      <c r="G62" s="58"/>
      <c r="H62" s="58"/>
      <c r="I62" s="8"/>
    </row>
    <row r="63" spans="1:9" ht="13.7" customHeight="1">
      <c r="A63" s="8"/>
      <c r="B63" s="8"/>
      <c r="C63" s="8"/>
      <c r="D63" s="8"/>
      <c r="E63" s="8"/>
      <c r="F63" s="30"/>
      <c r="G63" s="58"/>
      <c r="H63" s="58"/>
      <c r="I63" s="8"/>
    </row>
    <row r="64" spans="1:9" ht="13.7" customHeight="1">
      <c r="A64" s="8"/>
      <c r="B64" s="8"/>
      <c r="C64" s="8"/>
      <c r="D64" s="8"/>
      <c r="E64" s="8"/>
      <c r="F64" s="30"/>
      <c r="G64" s="58"/>
      <c r="H64" s="58"/>
      <c r="I64" s="8"/>
    </row>
    <row r="65" spans="1:9" ht="13.7" customHeight="1">
      <c r="A65" s="8"/>
      <c r="B65" s="8"/>
      <c r="C65" s="8"/>
      <c r="D65" s="8"/>
      <c r="E65" s="8"/>
      <c r="F65" s="30"/>
      <c r="G65" s="58"/>
      <c r="H65" s="58"/>
      <c r="I65" s="8"/>
    </row>
    <row r="66" spans="1:9" ht="13.7" customHeight="1">
      <c r="A66" s="8"/>
      <c r="B66" s="8"/>
      <c r="C66" s="8"/>
      <c r="D66" s="8"/>
      <c r="E66" s="8"/>
      <c r="F66" s="30"/>
      <c r="G66" s="58"/>
      <c r="H66" s="58"/>
      <c r="I66" s="8"/>
    </row>
    <row r="67" spans="1:9" ht="13.7" customHeight="1">
      <c r="A67" s="8"/>
      <c r="B67" s="8"/>
      <c r="C67" s="8"/>
      <c r="D67" s="8"/>
      <c r="E67" s="8"/>
      <c r="F67" s="30"/>
      <c r="G67" s="58"/>
      <c r="H67" s="58"/>
      <c r="I67" s="8"/>
    </row>
    <row r="68" spans="1:9" ht="13.7" customHeight="1">
      <c r="A68" s="8"/>
      <c r="B68" s="8"/>
      <c r="C68" s="8"/>
      <c r="D68" s="8"/>
      <c r="E68" s="8"/>
      <c r="F68" s="30"/>
      <c r="G68" s="58"/>
      <c r="H68" s="58"/>
      <c r="I68" s="8"/>
    </row>
    <row r="69" spans="1:9" ht="13.7" customHeight="1">
      <c r="A69" s="8"/>
      <c r="B69" s="8"/>
      <c r="C69" s="8"/>
      <c r="D69" s="8"/>
      <c r="E69" s="8"/>
      <c r="F69" s="30"/>
      <c r="G69" s="58"/>
      <c r="H69" s="58"/>
      <c r="I69" s="8"/>
    </row>
    <row r="70" spans="1:9" ht="13.7" customHeight="1">
      <c r="A70" s="8"/>
      <c r="B70" s="8"/>
      <c r="C70" s="8"/>
      <c r="D70" s="8"/>
      <c r="E70" s="8"/>
      <c r="F70" s="30"/>
      <c r="G70" s="58"/>
      <c r="H70" s="58"/>
      <c r="I70" s="8"/>
    </row>
    <row r="71" spans="1:9" ht="13.7" customHeight="1">
      <c r="A71" s="8"/>
      <c r="B71" s="8"/>
      <c r="C71" s="8"/>
      <c r="D71" s="8"/>
      <c r="E71" s="8"/>
      <c r="F71" s="30"/>
      <c r="G71" s="58"/>
      <c r="H71" s="58"/>
      <c r="I71" s="8"/>
    </row>
    <row r="72" spans="1:9" ht="13.7" customHeight="1">
      <c r="A72" s="8"/>
      <c r="B72" s="8"/>
      <c r="C72" s="8"/>
      <c r="D72" s="8"/>
      <c r="E72" s="8"/>
      <c r="F72" s="30"/>
      <c r="G72" s="58"/>
      <c r="H72" s="58"/>
      <c r="I72" s="8"/>
    </row>
    <row r="73" spans="1:9" ht="13.7" customHeight="1">
      <c r="A73" s="8"/>
      <c r="B73" s="8"/>
      <c r="C73" s="8"/>
      <c r="D73" s="8"/>
      <c r="E73" s="8"/>
      <c r="F73" s="30"/>
      <c r="G73" s="58"/>
      <c r="H73" s="58"/>
      <c r="I73" s="8"/>
    </row>
    <row r="74" spans="1:9" ht="13.7" customHeight="1">
      <c r="A74" s="8"/>
      <c r="B74" s="8"/>
      <c r="C74" s="8"/>
      <c r="D74" s="8"/>
      <c r="E74" s="8"/>
      <c r="F74" s="30"/>
      <c r="G74" s="58"/>
      <c r="H74" s="58"/>
      <c r="I74" s="8"/>
    </row>
    <row r="75" spans="1:9" ht="13.7" customHeight="1">
      <c r="A75" s="8"/>
      <c r="B75" s="8"/>
      <c r="C75" s="8"/>
      <c r="D75" s="8"/>
      <c r="E75" s="8"/>
      <c r="F75" s="30"/>
      <c r="G75" s="58"/>
      <c r="H75" s="58"/>
      <c r="I75" s="8"/>
    </row>
    <row r="76" spans="1:9" ht="13.7" customHeight="1">
      <c r="A76" s="8"/>
      <c r="B76" s="8"/>
      <c r="C76" s="8"/>
      <c r="D76" s="8"/>
      <c r="E76" s="8"/>
      <c r="F76" s="30"/>
      <c r="G76" s="58"/>
      <c r="H76" s="58"/>
      <c r="I76" s="8"/>
    </row>
    <row r="77" spans="1:9" ht="13.7" customHeight="1">
      <c r="A77" s="8"/>
      <c r="B77" s="8"/>
      <c r="C77" s="8"/>
      <c r="D77" s="8"/>
      <c r="E77" s="8"/>
      <c r="F77" s="30"/>
      <c r="G77" s="58"/>
      <c r="H77" s="58"/>
      <c r="I77" s="8"/>
    </row>
    <row r="78" spans="1:9" ht="13.7" customHeight="1">
      <c r="A78" s="8"/>
      <c r="B78" s="8"/>
      <c r="C78" s="8"/>
      <c r="D78" s="8"/>
      <c r="E78" s="8"/>
      <c r="F78" s="30"/>
      <c r="G78" s="58"/>
      <c r="H78" s="58"/>
      <c r="I78" s="8"/>
    </row>
    <row r="79" spans="1:9" ht="13.7" customHeight="1">
      <c r="A79" s="8"/>
      <c r="B79" s="8"/>
      <c r="C79" s="8"/>
      <c r="D79" s="8"/>
      <c r="E79" s="8"/>
      <c r="F79" s="30"/>
      <c r="G79" s="58"/>
      <c r="H79" s="58"/>
      <c r="I79" s="8"/>
    </row>
    <row r="80" spans="1:9" ht="13.7" customHeight="1">
      <c r="A80" s="8"/>
      <c r="B80" s="8"/>
      <c r="C80" s="8"/>
      <c r="D80" s="8"/>
      <c r="E80" s="8"/>
      <c r="F80" s="30"/>
      <c r="G80" s="58"/>
      <c r="H80" s="58"/>
      <c r="I80" s="8"/>
    </row>
    <row r="81" spans="1:9" ht="13.7" customHeight="1">
      <c r="A81" s="8"/>
      <c r="B81" s="8"/>
      <c r="C81" s="8"/>
      <c r="D81" s="8"/>
      <c r="E81" s="8"/>
      <c r="F81" s="30"/>
      <c r="G81" s="58"/>
      <c r="H81" s="58"/>
      <c r="I81" s="8"/>
    </row>
    <row r="82" spans="1:9" ht="13.7" customHeight="1">
      <c r="A82" s="8"/>
      <c r="B82" s="8"/>
      <c r="C82" s="8"/>
      <c r="D82" s="8"/>
      <c r="E82" s="8"/>
      <c r="F82" s="30"/>
      <c r="G82" s="58"/>
      <c r="H82" s="58"/>
      <c r="I82" s="8"/>
    </row>
    <row r="83" spans="1:9" ht="13.7" customHeight="1">
      <c r="A83" s="8"/>
      <c r="B83" s="8"/>
      <c r="C83" s="8"/>
      <c r="D83" s="8"/>
      <c r="E83" s="8"/>
      <c r="F83" s="30"/>
      <c r="G83" s="58"/>
      <c r="H83" s="58"/>
      <c r="I83" s="8"/>
    </row>
    <row r="84" spans="1:9" ht="13.7" customHeight="1">
      <c r="A84" s="8"/>
      <c r="B84" s="8"/>
      <c r="C84" s="8"/>
      <c r="D84" s="8"/>
      <c r="E84" s="8"/>
      <c r="F84" s="30"/>
      <c r="G84" s="58"/>
      <c r="H84" s="58"/>
      <c r="I84" s="8"/>
    </row>
    <row r="85" spans="1:9" ht="13.7" customHeight="1">
      <c r="A85" s="8"/>
      <c r="B85" s="8"/>
      <c r="C85" s="8"/>
      <c r="D85" s="8"/>
      <c r="E85" s="8"/>
      <c r="F85" s="30"/>
      <c r="G85" s="58"/>
      <c r="H85" s="58"/>
      <c r="I85" s="8"/>
    </row>
    <row r="86" spans="1:9" ht="13.7" customHeight="1">
      <c r="A86" s="8"/>
      <c r="B86" s="8"/>
      <c r="C86" s="8"/>
      <c r="D86" s="8"/>
      <c r="E86" s="8"/>
      <c r="F86" s="30"/>
      <c r="G86" s="58"/>
      <c r="H86" s="58"/>
      <c r="I86" s="8"/>
    </row>
    <row r="87" spans="1:9" ht="13.7" customHeight="1">
      <c r="G87" s="58"/>
      <c r="H87" s="58"/>
      <c r="I87" s="8"/>
    </row>
    <row r="88" spans="1:9" ht="13.7" customHeight="1">
      <c r="G88" s="58"/>
      <c r="H88" s="58"/>
      <c r="I88" s="8"/>
    </row>
    <row r="89" spans="1:9" ht="13.7" customHeight="1">
      <c r="G89" s="58"/>
      <c r="H89" s="58"/>
      <c r="I89" s="8"/>
    </row>
    <row r="90" spans="1:9" ht="13.7" customHeight="1">
      <c r="G90" s="58"/>
      <c r="H90" s="58"/>
      <c r="I90" s="8"/>
    </row>
    <row r="91" spans="1:9" ht="13.7" customHeight="1">
      <c r="G91" s="8"/>
      <c r="H91" s="8"/>
      <c r="I91" s="8"/>
    </row>
    <row r="92" spans="1:9" ht="13.7" customHeight="1">
      <c r="G92" s="8"/>
      <c r="H92" s="8"/>
      <c r="I92" s="8"/>
    </row>
    <row r="93" spans="1:9" ht="13.7" customHeight="1">
      <c r="G93" s="8"/>
      <c r="H93" s="8"/>
      <c r="I93" s="8"/>
    </row>
    <row r="94" spans="1:9" ht="13.7" customHeight="1">
      <c r="G94" s="8"/>
      <c r="H94" s="8"/>
      <c r="I94" s="8"/>
    </row>
    <row r="95" spans="1:9" ht="13.7" customHeight="1">
      <c r="G95" s="8"/>
      <c r="H95" s="8"/>
      <c r="I95" s="8"/>
    </row>
    <row r="96" spans="1:9" ht="13.7" customHeight="1">
      <c r="G96" s="8"/>
      <c r="H96" s="8"/>
      <c r="I96" s="8"/>
    </row>
    <row r="97" spans="7:9" ht="13.7" customHeight="1">
      <c r="G97" s="8"/>
      <c r="H97" s="8"/>
      <c r="I97" s="8"/>
    </row>
    <row r="98" spans="7:9" ht="13.7" customHeight="1">
      <c r="G98" s="8"/>
      <c r="H98" s="8"/>
      <c r="I98" s="8"/>
    </row>
    <row r="99" spans="7:9" ht="13.7" customHeight="1">
      <c r="G99" s="8"/>
      <c r="H99" s="8"/>
      <c r="I99" s="8"/>
    </row>
    <row r="100" spans="7:9" ht="13.7" customHeight="1">
      <c r="G100" s="8"/>
      <c r="H100" s="8"/>
      <c r="I100" s="8"/>
    </row>
    <row r="101" spans="7:9" ht="13.7" customHeight="1">
      <c r="G101" s="8"/>
      <c r="H101" s="8"/>
      <c r="I101" s="8"/>
    </row>
    <row r="102" spans="7:9" ht="13.7" customHeight="1">
      <c r="G102" s="8"/>
      <c r="H102" s="8"/>
      <c r="I102" s="8"/>
    </row>
    <row r="103" spans="7:9" ht="13.7" customHeight="1">
      <c r="G103" s="8"/>
      <c r="H103" s="8"/>
      <c r="I103" s="8"/>
    </row>
    <row r="104" spans="7:9" ht="13.7" customHeight="1">
      <c r="G104" s="8"/>
      <c r="H104" s="8"/>
      <c r="I104" s="8"/>
    </row>
    <row r="105" spans="7:9" ht="13.7" customHeight="1">
      <c r="G105" s="8"/>
      <c r="H105" s="8"/>
      <c r="I105" s="8"/>
    </row>
    <row r="106" spans="7:9" ht="13.7" customHeight="1">
      <c r="G106" s="8"/>
      <c r="H106" s="8"/>
      <c r="I106" s="8"/>
    </row>
    <row r="107" spans="7:9" ht="13.7" customHeight="1">
      <c r="G107" s="8"/>
      <c r="H107" s="8"/>
      <c r="I107" s="8"/>
    </row>
    <row r="108" spans="7:9" ht="13.7" customHeight="1">
      <c r="G108" s="8"/>
      <c r="H108" s="8"/>
      <c r="I108" s="8"/>
    </row>
    <row r="109" spans="7:9" ht="13.7" customHeight="1">
      <c r="G109" s="8"/>
      <c r="H109" s="8"/>
      <c r="I109" s="8"/>
    </row>
    <row r="110" spans="7:9" ht="13.7" customHeight="1">
      <c r="G110" s="8"/>
      <c r="H110" s="8"/>
      <c r="I110" s="8"/>
    </row>
    <row r="111" spans="7:9" ht="13.7" customHeight="1">
      <c r="G111" s="8"/>
      <c r="H111" s="8"/>
      <c r="I111" s="8"/>
    </row>
    <row r="112" spans="7:9" ht="13.7" customHeight="1">
      <c r="G112" s="8"/>
      <c r="H112" s="8"/>
      <c r="I112" s="8"/>
    </row>
    <row r="113" spans="7:9" ht="13.7" customHeight="1">
      <c r="G113" s="8"/>
      <c r="H113" s="8"/>
      <c r="I113" s="8"/>
    </row>
    <row r="114" spans="7:9" ht="13.7" customHeight="1">
      <c r="G114" s="8"/>
      <c r="H114" s="8"/>
      <c r="I114" s="8"/>
    </row>
    <row r="115" spans="7:9" ht="13.7" customHeight="1">
      <c r="G115" s="8"/>
      <c r="H115" s="8"/>
      <c r="I115" s="8"/>
    </row>
    <row r="116" spans="7:9" ht="13.7" customHeight="1">
      <c r="G116" s="8"/>
      <c r="H116" s="8"/>
      <c r="I116" s="8"/>
    </row>
    <row r="117" spans="7:9" ht="13.7" customHeight="1">
      <c r="G117" s="8"/>
      <c r="H117" s="8"/>
      <c r="I117" s="8"/>
    </row>
    <row r="118" spans="7:9" ht="13.7" customHeight="1">
      <c r="G118" s="8"/>
      <c r="H118" s="8"/>
      <c r="I118" s="8"/>
    </row>
    <row r="119" spans="7:9" ht="13.7" customHeight="1">
      <c r="G119" s="8"/>
      <c r="H119" s="8"/>
      <c r="I119" s="8"/>
    </row>
    <row r="120" spans="7:9" ht="13.7" customHeight="1">
      <c r="G120" s="8"/>
      <c r="H120" s="8"/>
      <c r="I120" s="8"/>
    </row>
    <row r="121" spans="7:9" ht="13.7" customHeight="1">
      <c r="G121" s="8"/>
      <c r="H121" s="8"/>
      <c r="I121" s="8"/>
    </row>
    <row r="122" spans="7:9" ht="13.7" customHeight="1">
      <c r="G122" s="8"/>
      <c r="H122" s="8"/>
      <c r="I122" s="8"/>
    </row>
    <row r="123" spans="7:9" ht="13.7" customHeight="1">
      <c r="G123" s="8"/>
      <c r="H123" s="8"/>
      <c r="I123" s="8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23"/>
  <sheetViews>
    <sheetView zoomScaleNormal="100" workbookViewId="0">
      <selection activeCell="A3" sqref="A3"/>
    </sheetView>
  </sheetViews>
  <sheetFormatPr baseColWidth="10" defaultColWidth="10.85546875" defaultRowHeight="12.75" customHeight="1"/>
  <cols>
    <col min="1" max="2" width="57.140625" style="9" customWidth="1"/>
    <col min="3" max="6" width="11.42578125" style="9" customWidth="1"/>
    <col min="7" max="257" width="10.85546875" style="9" customWidth="1"/>
    <col min="258" max="16384" width="10.85546875" style="8"/>
  </cols>
  <sheetData>
    <row r="1" spans="1:257" ht="13.5" customHeight="1">
      <c r="A1" s="2" t="s">
        <v>820</v>
      </c>
      <c r="B1" s="2"/>
      <c r="C1" s="68"/>
      <c r="D1" s="68"/>
      <c r="E1" s="68"/>
      <c r="F1" s="68"/>
      <c r="G1" s="69"/>
      <c r="H1" s="69"/>
    </row>
    <row r="2" spans="1:257" ht="13.5" customHeight="1">
      <c r="A2" s="4" t="s">
        <v>821</v>
      </c>
      <c r="B2" s="4"/>
      <c r="C2" s="68"/>
      <c r="D2" s="68"/>
      <c r="E2" s="68"/>
      <c r="F2" s="68"/>
      <c r="G2" s="69"/>
      <c r="H2" s="69"/>
    </row>
    <row r="3" spans="1:257" ht="13.5" customHeight="1">
      <c r="A3" s="68"/>
      <c r="B3" s="68"/>
      <c r="C3" s="68"/>
      <c r="D3" s="68"/>
      <c r="E3" s="68"/>
      <c r="F3" s="68"/>
      <c r="G3" s="69"/>
      <c r="H3" s="69"/>
    </row>
    <row r="4" spans="1:257" ht="19.5" customHeight="1">
      <c r="A4" s="61"/>
      <c r="B4" s="180"/>
      <c r="C4" s="179" t="s">
        <v>2</v>
      </c>
      <c r="D4" s="179" t="s">
        <v>3</v>
      </c>
      <c r="E4" s="179" t="s">
        <v>5</v>
      </c>
      <c r="F4" s="178" t="s">
        <v>40</v>
      </c>
      <c r="G4" s="69"/>
      <c r="H4" s="69"/>
    </row>
    <row r="5" spans="1:257" ht="19.5" customHeight="1">
      <c r="A5" s="180"/>
      <c r="B5" s="180"/>
      <c r="C5" s="179" t="s">
        <v>2</v>
      </c>
      <c r="D5" s="179" t="s">
        <v>375</v>
      </c>
      <c r="E5" s="179" t="s">
        <v>374</v>
      </c>
      <c r="F5" s="178" t="s">
        <v>378</v>
      </c>
      <c r="G5" s="69"/>
      <c r="H5" s="69"/>
    </row>
    <row r="6" spans="1:257" ht="13.5" customHeight="1">
      <c r="A6" s="41" t="s">
        <v>2</v>
      </c>
      <c r="B6" s="41" t="s">
        <v>2</v>
      </c>
      <c r="C6" s="89">
        <v>17395</v>
      </c>
      <c r="D6" s="89">
        <v>10521</v>
      </c>
      <c r="E6" s="89">
        <v>6874</v>
      </c>
      <c r="F6" s="210">
        <f t="shared" ref="F6:F46" si="0">E6/C6</f>
        <v>0.39517102615694166</v>
      </c>
      <c r="G6" s="69"/>
      <c r="H6" s="69"/>
    </row>
    <row r="7" spans="1:257" ht="13.5" customHeight="1">
      <c r="A7" s="2" t="s">
        <v>300</v>
      </c>
      <c r="B7" s="2" t="s">
        <v>232</v>
      </c>
      <c r="C7" s="98">
        <f>SUM(C8:C9)</f>
        <v>1681</v>
      </c>
      <c r="D7" s="98">
        <f t="shared" ref="D7:E7" si="1">SUM(D8:D9)</f>
        <v>799</v>
      </c>
      <c r="E7" s="98">
        <f t="shared" si="1"/>
        <v>882</v>
      </c>
      <c r="F7" s="210">
        <f t="shared" si="0"/>
        <v>0.52468768590124926</v>
      </c>
      <c r="G7" s="69"/>
      <c r="H7" s="69"/>
    </row>
    <row r="8" spans="1:257" ht="13.5" customHeight="1">
      <c r="A8" s="158" t="s">
        <v>317</v>
      </c>
      <c r="B8" s="158" t="s">
        <v>483</v>
      </c>
      <c r="C8" s="71">
        <v>27</v>
      </c>
      <c r="D8" s="71">
        <v>14</v>
      </c>
      <c r="E8" s="71">
        <v>13</v>
      </c>
      <c r="F8" s="211">
        <f t="shared" si="0"/>
        <v>0.48148148148148145</v>
      </c>
      <c r="G8" s="69"/>
      <c r="H8" s="69"/>
    </row>
    <row r="9" spans="1:257" ht="13.5" customHeight="1">
      <c r="A9" s="165" t="s">
        <v>222</v>
      </c>
      <c r="B9" s="165" t="s">
        <v>233</v>
      </c>
      <c r="C9" s="71">
        <v>1654</v>
      </c>
      <c r="D9" s="90">
        <v>785</v>
      </c>
      <c r="E9" s="90">
        <v>869</v>
      </c>
      <c r="F9" s="211">
        <f t="shared" si="0"/>
        <v>0.52539298669891177</v>
      </c>
      <c r="G9" s="69"/>
      <c r="H9" s="69"/>
    </row>
    <row r="10" spans="1:257" ht="13.5" customHeight="1">
      <c r="A10" s="2" t="s">
        <v>301</v>
      </c>
      <c r="B10" s="2" t="s">
        <v>234</v>
      </c>
      <c r="C10" s="98">
        <f>C11</f>
        <v>457</v>
      </c>
      <c r="D10" s="98">
        <f t="shared" ref="D10:E10" si="2">D11</f>
        <v>274</v>
      </c>
      <c r="E10" s="98">
        <f t="shared" si="2"/>
        <v>183</v>
      </c>
      <c r="F10" s="210">
        <f t="shared" si="0"/>
        <v>0.40043763676148797</v>
      </c>
      <c r="G10" s="69"/>
      <c r="H10" s="69"/>
    </row>
    <row r="11" spans="1:257" ht="13.5" customHeight="1">
      <c r="A11" s="158" t="s">
        <v>224</v>
      </c>
      <c r="B11" s="158" t="s">
        <v>259</v>
      </c>
      <c r="C11" s="71">
        <v>457</v>
      </c>
      <c r="D11" s="71">
        <v>274</v>
      </c>
      <c r="E11" s="71">
        <v>183</v>
      </c>
      <c r="F11" s="211">
        <f t="shared" si="0"/>
        <v>0.40043763676148797</v>
      </c>
      <c r="G11" s="69"/>
      <c r="H11" s="69"/>
    </row>
    <row r="12" spans="1:257" s="15" customFormat="1" ht="13.5" customHeight="1">
      <c r="A12" s="2" t="s">
        <v>302</v>
      </c>
      <c r="B12" s="2" t="s">
        <v>235</v>
      </c>
      <c r="C12" s="98">
        <f>SUM(C13:C14)</f>
        <v>2305</v>
      </c>
      <c r="D12" s="98">
        <f t="shared" ref="D12:E12" si="3">SUM(D13:D14)</f>
        <v>1973</v>
      </c>
      <c r="E12" s="98">
        <f t="shared" si="3"/>
        <v>332</v>
      </c>
      <c r="F12" s="210">
        <f t="shared" si="0"/>
        <v>0.1440347071583514</v>
      </c>
      <c r="G12" s="139"/>
      <c r="H12" s="139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  <c r="CR12" s="64"/>
      <c r="CS12" s="64"/>
      <c r="CT12" s="64"/>
      <c r="CU12" s="64"/>
      <c r="CV12" s="64"/>
      <c r="CW12" s="64"/>
      <c r="CX12" s="64"/>
      <c r="CY12" s="64"/>
      <c r="CZ12" s="64"/>
      <c r="DA12" s="64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  <c r="DT12" s="64"/>
      <c r="DU12" s="64"/>
      <c r="DV12" s="64"/>
      <c r="DW12" s="64"/>
      <c r="DX12" s="64"/>
      <c r="DY12" s="64"/>
      <c r="DZ12" s="64"/>
      <c r="EA12" s="64"/>
      <c r="EB12" s="64"/>
      <c r="EC12" s="64"/>
      <c r="ED12" s="64"/>
      <c r="EE12" s="64"/>
      <c r="EF12" s="64"/>
      <c r="EG12" s="64"/>
      <c r="EH12" s="64"/>
      <c r="EI12" s="64"/>
      <c r="EJ12" s="64"/>
      <c r="EK12" s="64"/>
      <c r="EL12" s="64"/>
      <c r="EM12" s="64"/>
      <c r="EN12" s="64"/>
      <c r="EO12" s="64"/>
      <c r="EP12" s="64"/>
      <c r="EQ12" s="64"/>
      <c r="ER12" s="64"/>
      <c r="ES12" s="64"/>
      <c r="ET12" s="64"/>
      <c r="EU12" s="64"/>
      <c r="EV12" s="64"/>
      <c r="EW12" s="64"/>
      <c r="EX12" s="64"/>
      <c r="EY12" s="64"/>
      <c r="EZ12" s="64"/>
      <c r="FA12" s="64"/>
      <c r="FB12" s="64"/>
      <c r="FC12" s="64"/>
      <c r="FD12" s="64"/>
      <c r="FE12" s="64"/>
      <c r="FF12" s="64"/>
      <c r="FG12" s="64"/>
      <c r="FH12" s="64"/>
      <c r="FI12" s="64"/>
      <c r="FJ12" s="64"/>
      <c r="FK12" s="64"/>
      <c r="FL12" s="64"/>
      <c r="FM12" s="64"/>
      <c r="FN12" s="64"/>
      <c r="FO12" s="64"/>
      <c r="FP12" s="64"/>
      <c r="FQ12" s="64"/>
      <c r="FR12" s="64"/>
      <c r="FS12" s="64"/>
      <c r="FT12" s="64"/>
      <c r="FU12" s="64"/>
      <c r="FV12" s="64"/>
      <c r="FW12" s="64"/>
      <c r="FX12" s="64"/>
      <c r="FY12" s="64"/>
      <c r="FZ12" s="64"/>
      <c r="GA12" s="64"/>
      <c r="GB12" s="64"/>
      <c r="GC12" s="64"/>
      <c r="GD12" s="64"/>
      <c r="GE12" s="64"/>
      <c r="GF12" s="64"/>
      <c r="GG12" s="64"/>
      <c r="GH12" s="64"/>
      <c r="GI12" s="64"/>
      <c r="GJ12" s="64"/>
      <c r="GK12" s="64"/>
      <c r="GL12" s="64"/>
      <c r="GM12" s="64"/>
      <c r="GN12" s="64"/>
      <c r="GO12" s="64"/>
      <c r="GP12" s="64"/>
      <c r="GQ12" s="64"/>
      <c r="GR12" s="64"/>
      <c r="GS12" s="64"/>
      <c r="GT12" s="64"/>
      <c r="GU12" s="64"/>
      <c r="GV12" s="64"/>
      <c r="GW12" s="64"/>
      <c r="GX12" s="64"/>
      <c r="GY12" s="64"/>
      <c r="GZ12" s="64"/>
      <c r="HA12" s="64"/>
      <c r="HB12" s="64"/>
      <c r="HC12" s="64"/>
      <c r="HD12" s="64"/>
      <c r="HE12" s="64"/>
      <c r="HF12" s="64"/>
      <c r="HG12" s="64"/>
      <c r="HH12" s="64"/>
      <c r="HI12" s="64"/>
      <c r="HJ12" s="64"/>
      <c r="HK12" s="64"/>
      <c r="HL12" s="64"/>
      <c r="HM12" s="64"/>
      <c r="HN12" s="64"/>
      <c r="HO12" s="64"/>
      <c r="HP12" s="64"/>
      <c r="HQ12" s="64"/>
      <c r="HR12" s="64"/>
      <c r="HS12" s="64"/>
      <c r="HT12" s="64"/>
      <c r="HU12" s="64"/>
      <c r="HV12" s="64"/>
      <c r="HW12" s="64"/>
      <c r="HX12" s="64"/>
      <c r="HY12" s="64"/>
      <c r="HZ12" s="64"/>
      <c r="IA12" s="64"/>
      <c r="IB12" s="64"/>
      <c r="IC12" s="64"/>
      <c r="ID12" s="64"/>
      <c r="IE12" s="64"/>
      <c r="IF12" s="64"/>
      <c r="IG12" s="64"/>
      <c r="IH12" s="64"/>
      <c r="II12" s="64"/>
      <c r="IJ12" s="64"/>
      <c r="IK12" s="64"/>
      <c r="IL12" s="64"/>
      <c r="IM12" s="64"/>
      <c r="IN12" s="64"/>
      <c r="IO12" s="64"/>
      <c r="IP12" s="64"/>
      <c r="IQ12" s="64"/>
      <c r="IR12" s="64"/>
      <c r="IS12" s="64"/>
      <c r="IT12" s="64"/>
      <c r="IU12" s="64"/>
      <c r="IV12" s="64"/>
      <c r="IW12" s="64"/>
    </row>
    <row r="13" spans="1:257" ht="13.5" customHeight="1">
      <c r="A13" s="158" t="s">
        <v>182</v>
      </c>
      <c r="B13" s="165" t="s">
        <v>229</v>
      </c>
      <c r="C13" s="71">
        <v>2095</v>
      </c>
      <c r="D13" s="90">
        <v>1838</v>
      </c>
      <c r="E13" s="90">
        <v>257</v>
      </c>
      <c r="F13" s="211">
        <f t="shared" si="0"/>
        <v>0.12267303102625299</v>
      </c>
      <c r="G13" s="69"/>
      <c r="H13" s="69"/>
    </row>
    <row r="14" spans="1:257" s="133" customFormat="1" ht="13.5" customHeight="1">
      <c r="A14" s="158" t="s">
        <v>303</v>
      </c>
      <c r="B14" s="158" t="s">
        <v>470</v>
      </c>
      <c r="C14" s="71">
        <v>210</v>
      </c>
      <c r="D14" s="71">
        <v>135</v>
      </c>
      <c r="E14" s="71">
        <v>75</v>
      </c>
      <c r="F14" s="211">
        <f t="shared" si="0"/>
        <v>0.35714285714285715</v>
      </c>
      <c r="G14" s="140"/>
      <c r="H14" s="140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1"/>
      <c r="BC14" s="131"/>
      <c r="BD14" s="131"/>
      <c r="BE14" s="131"/>
      <c r="BF14" s="131"/>
      <c r="BG14" s="131"/>
      <c r="BH14" s="131"/>
      <c r="BI14" s="131"/>
      <c r="BJ14" s="131"/>
      <c r="BK14" s="131"/>
      <c r="BL14" s="131"/>
      <c r="BM14" s="131"/>
      <c r="BN14" s="131"/>
      <c r="BO14" s="131"/>
      <c r="BP14" s="131"/>
      <c r="BQ14" s="131"/>
      <c r="BR14" s="131"/>
      <c r="BS14" s="131"/>
      <c r="BT14" s="131"/>
      <c r="BU14" s="131"/>
      <c r="BV14" s="131"/>
      <c r="BW14" s="131"/>
      <c r="BX14" s="131"/>
      <c r="BY14" s="131"/>
      <c r="BZ14" s="131"/>
      <c r="CA14" s="131"/>
      <c r="CB14" s="131"/>
      <c r="CC14" s="131"/>
      <c r="CD14" s="131"/>
      <c r="CE14" s="131"/>
      <c r="CF14" s="131"/>
      <c r="CG14" s="131"/>
      <c r="CH14" s="131"/>
      <c r="CI14" s="131"/>
      <c r="CJ14" s="131"/>
      <c r="CK14" s="131"/>
      <c r="CL14" s="131"/>
      <c r="CM14" s="131"/>
      <c r="CN14" s="131"/>
      <c r="CO14" s="131"/>
      <c r="CP14" s="131"/>
      <c r="CQ14" s="131"/>
      <c r="CR14" s="131"/>
      <c r="CS14" s="131"/>
      <c r="CT14" s="131"/>
      <c r="CU14" s="131"/>
      <c r="CV14" s="131"/>
      <c r="CW14" s="131"/>
      <c r="CX14" s="131"/>
      <c r="CY14" s="131"/>
      <c r="CZ14" s="131"/>
      <c r="DA14" s="131"/>
      <c r="DB14" s="131"/>
      <c r="DC14" s="131"/>
      <c r="DD14" s="131"/>
      <c r="DE14" s="131"/>
      <c r="DF14" s="131"/>
      <c r="DG14" s="131"/>
      <c r="DH14" s="131"/>
      <c r="DI14" s="131"/>
      <c r="DJ14" s="131"/>
      <c r="DK14" s="131"/>
      <c r="DL14" s="131"/>
      <c r="DM14" s="131"/>
      <c r="DN14" s="131"/>
      <c r="DO14" s="131"/>
      <c r="DP14" s="131"/>
      <c r="DQ14" s="131"/>
      <c r="DR14" s="131"/>
      <c r="DS14" s="131"/>
      <c r="DT14" s="131"/>
      <c r="DU14" s="131"/>
      <c r="DV14" s="131"/>
      <c r="DW14" s="131"/>
      <c r="DX14" s="131"/>
      <c r="DY14" s="131"/>
      <c r="DZ14" s="131"/>
      <c r="EA14" s="131"/>
      <c r="EB14" s="131"/>
      <c r="EC14" s="131"/>
      <c r="ED14" s="131"/>
      <c r="EE14" s="131"/>
      <c r="EF14" s="131"/>
      <c r="EG14" s="131"/>
      <c r="EH14" s="131"/>
      <c r="EI14" s="131"/>
      <c r="EJ14" s="131"/>
      <c r="EK14" s="131"/>
      <c r="EL14" s="131"/>
      <c r="EM14" s="131"/>
      <c r="EN14" s="131"/>
      <c r="EO14" s="131"/>
      <c r="EP14" s="131"/>
      <c r="EQ14" s="131"/>
      <c r="ER14" s="131"/>
      <c r="ES14" s="131"/>
      <c r="ET14" s="131"/>
      <c r="EU14" s="131"/>
      <c r="EV14" s="131"/>
      <c r="EW14" s="131"/>
      <c r="EX14" s="131"/>
      <c r="EY14" s="131"/>
      <c r="EZ14" s="131"/>
      <c r="FA14" s="131"/>
      <c r="FB14" s="131"/>
      <c r="FC14" s="131"/>
      <c r="FD14" s="131"/>
      <c r="FE14" s="131"/>
      <c r="FF14" s="131"/>
      <c r="FG14" s="131"/>
      <c r="FH14" s="131"/>
      <c r="FI14" s="131"/>
      <c r="FJ14" s="131"/>
      <c r="FK14" s="131"/>
      <c r="FL14" s="131"/>
      <c r="FM14" s="131"/>
      <c r="FN14" s="131"/>
      <c r="FO14" s="131"/>
      <c r="FP14" s="131"/>
      <c r="FQ14" s="131"/>
      <c r="FR14" s="131"/>
      <c r="FS14" s="131"/>
      <c r="FT14" s="131"/>
      <c r="FU14" s="131"/>
      <c r="FV14" s="131"/>
      <c r="FW14" s="131"/>
      <c r="FX14" s="131"/>
      <c r="FY14" s="131"/>
      <c r="FZ14" s="131"/>
      <c r="GA14" s="131"/>
      <c r="GB14" s="131"/>
      <c r="GC14" s="131"/>
      <c r="GD14" s="131"/>
      <c r="GE14" s="131"/>
      <c r="GF14" s="131"/>
      <c r="GG14" s="131"/>
      <c r="GH14" s="131"/>
      <c r="GI14" s="131"/>
      <c r="GJ14" s="131"/>
      <c r="GK14" s="131"/>
      <c r="GL14" s="131"/>
      <c r="GM14" s="131"/>
      <c r="GN14" s="131"/>
      <c r="GO14" s="131"/>
      <c r="GP14" s="131"/>
      <c r="GQ14" s="131"/>
      <c r="GR14" s="131"/>
      <c r="GS14" s="131"/>
      <c r="GT14" s="131"/>
      <c r="GU14" s="131"/>
      <c r="GV14" s="131"/>
      <c r="GW14" s="131"/>
      <c r="GX14" s="131"/>
      <c r="GY14" s="131"/>
      <c r="GZ14" s="131"/>
      <c r="HA14" s="131"/>
      <c r="HB14" s="131"/>
      <c r="HC14" s="131"/>
      <c r="HD14" s="131"/>
      <c r="HE14" s="131"/>
      <c r="HF14" s="131"/>
      <c r="HG14" s="131"/>
      <c r="HH14" s="131"/>
      <c r="HI14" s="131"/>
      <c r="HJ14" s="131"/>
      <c r="HK14" s="131"/>
      <c r="HL14" s="131"/>
      <c r="HM14" s="131"/>
      <c r="HN14" s="131"/>
      <c r="HO14" s="131"/>
      <c r="HP14" s="131"/>
      <c r="HQ14" s="131"/>
      <c r="HR14" s="131"/>
      <c r="HS14" s="131"/>
      <c r="HT14" s="131"/>
      <c r="HU14" s="131"/>
      <c r="HV14" s="131"/>
      <c r="HW14" s="131"/>
      <c r="HX14" s="131"/>
      <c r="HY14" s="131"/>
      <c r="HZ14" s="131"/>
      <c r="IA14" s="131"/>
      <c r="IB14" s="131"/>
      <c r="IC14" s="131"/>
      <c r="ID14" s="131"/>
      <c r="IE14" s="131"/>
      <c r="IF14" s="131"/>
      <c r="IG14" s="131"/>
      <c r="IH14" s="131"/>
      <c r="II14" s="131"/>
      <c r="IJ14" s="131"/>
      <c r="IK14" s="131"/>
      <c r="IL14" s="131"/>
      <c r="IM14" s="131"/>
      <c r="IN14" s="131"/>
      <c r="IO14" s="131"/>
      <c r="IP14" s="131"/>
      <c r="IQ14" s="131"/>
      <c r="IR14" s="131"/>
      <c r="IS14" s="131"/>
      <c r="IT14" s="131"/>
      <c r="IU14" s="131"/>
      <c r="IV14" s="131"/>
      <c r="IW14" s="131"/>
    </row>
    <row r="15" spans="1:257" s="15" customFormat="1" ht="13.5" customHeight="1">
      <c r="A15" s="2" t="s">
        <v>304</v>
      </c>
      <c r="B15" s="2" t="s">
        <v>236</v>
      </c>
      <c r="C15" s="98">
        <f>SUM(C16:C20)</f>
        <v>3005</v>
      </c>
      <c r="D15" s="98">
        <f t="shared" ref="D15:E15" si="4">SUM(D16:D20)</f>
        <v>2257</v>
      </c>
      <c r="E15" s="98">
        <f t="shared" si="4"/>
        <v>748</v>
      </c>
      <c r="F15" s="210">
        <f t="shared" si="0"/>
        <v>0.24891846921797006</v>
      </c>
      <c r="G15" s="139"/>
      <c r="H15" s="139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/>
      <c r="ET15" s="64"/>
      <c r="EU15" s="64"/>
      <c r="EV15" s="64"/>
      <c r="EW15" s="64"/>
      <c r="EX15" s="64"/>
      <c r="EY15" s="64"/>
      <c r="EZ15" s="64"/>
      <c r="FA15" s="64"/>
      <c r="FB15" s="64"/>
      <c r="FC15" s="64"/>
      <c r="FD15" s="64"/>
      <c r="FE15" s="64"/>
      <c r="FF15" s="64"/>
      <c r="FG15" s="64"/>
      <c r="FH15" s="64"/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/>
      <c r="FY15" s="64"/>
      <c r="FZ15" s="64"/>
      <c r="GA15" s="64"/>
      <c r="GB15" s="64"/>
      <c r="GC15" s="64"/>
      <c r="GD15" s="64"/>
      <c r="GE15" s="64"/>
      <c r="GF15" s="64"/>
      <c r="GG15" s="64"/>
      <c r="GH15" s="64"/>
      <c r="GI15" s="64"/>
      <c r="GJ15" s="64"/>
      <c r="GK15" s="64"/>
      <c r="GL15" s="64"/>
      <c r="GM15" s="64"/>
      <c r="GN15" s="64"/>
      <c r="GO15" s="64"/>
      <c r="GP15" s="64"/>
      <c r="GQ15" s="64"/>
      <c r="GR15" s="64"/>
      <c r="GS15" s="64"/>
      <c r="GT15" s="64"/>
      <c r="GU15" s="64"/>
      <c r="GV15" s="64"/>
      <c r="GW15" s="64"/>
      <c r="GX15" s="64"/>
      <c r="GY15" s="64"/>
      <c r="GZ15" s="64"/>
      <c r="HA15" s="64"/>
      <c r="HB15" s="64"/>
      <c r="HC15" s="64"/>
      <c r="HD15" s="64"/>
      <c r="HE15" s="64"/>
      <c r="HF15" s="64"/>
      <c r="HG15" s="64"/>
      <c r="HH15" s="64"/>
      <c r="HI15" s="64"/>
      <c r="HJ15" s="64"/>
      <c r="HK15" s="64"/>
      <c r="HL15" s="64"/>
      <c r="HM15" s="64"/>
      <c r="HN15" s="64"/>
      <c r="HO15" s="64"/>
      <c r="HP15" s="64"/>
      <c r="HQ15" s="64"/>
      <c r="HR15" s="64"/>
      <c r="HS15" s="64"/>
      <c r="HT15" s="64"/>
      <c r="HU15" s="64"/>
      <c r="HV15" s="64"/>
      <c r="HW15" s="64"/>
      <c r="HX15" s="64"/>
      <c r="HY15" s="64"/>
      <c r="HZ15" s="64"/>
      <c r="IA15" s="64"/>
      <c r="IB15" s="64"/>
      <c r="IC15" s="64"/>
      <c r="ID15" s="64"/>
      <c r="IE15" s="64"/>
      <c r="IF15" s="64"/>
      <c r="IG15" s="64"/>
      <c r="IH15" s="64"/>
      <c r="II15" s="64"/>
      <c r="IJ15" s="64"/>
      <c r="IK15" s="64"/>
      <c r="IL15" s="64"/>
      <c r="IM15" s="64"/>
      <c r="IN15" s="64"/>
      <c r="IO15" s="64"/>
      <c r="IP15" s="64"/>
      <c r="IQ15" s="64"/>
      <c r="IR15" s="64"/>
      <c r="IS15" s="64"/>
      <c r="IT15" s="64"/>
      <c r="IU15" s="64"/>
      <c r="IV15" s="64"/>
      <c r="IW15" s="64"/>
    </row>
    <row r="16" spans="1:257" ht="13.5" customHeight="1">
      <c r="A16" s="165" t="s">
        <v>209</v>
      </c>
      <c r="B16" s="165" t="s">
        <v>471</v>
      </c>
      <c r="C16" s="71">
        <v>515</v>
      </c>
      <c r="D16" s="71">
        <v>394</v>
      </c>
      <c r="E16" s="71">
        <v>121</v>
      </c>
      <c r="F16" s="211">
        <f t="shared" si="0"/>
        <v>0.23495145631067962</v>
      </c>
      <c r="G16" s="69"/>
      <c r="H16" s="69"/>
    </row>
    <row r="17" spans="1:257" ht="13.5" customHeight="1">
      <c r="A17" s="165" t="s">
        <v>208</v>
      </c>
      <c r="B17" s="165" t="s">
        <v>237</v>
      </c>
      <c r="C17" s="71">
        <v>369</v>
      </c>
      <c r="D17" s="71">
        <v>323</v>
      </c>
      <c r="E17" s="71">
        <v>46</v>
      </c>
      <c r="F17" s="211">
        <f t="shared" si="0"/>
        <v>0.12466124661246612</v>
      </c>
      <c r="G17" s="69"/>
      <c r="H17" s="69"/>
    </row>
    <row r="18" spans="1:257" ht="13.5" customHeight="1">
      <c r="A18" s="165" t="s">
        <v>207</v>
      </c>
      <c r="B18" s="165" t="s">
        <v>238</v>
      </c>
      <c r="C18" s="71">
        <v>738</v>
      </c>
      <c r="D18" s="71">
        <v>646</v>
      </c>
      <c r="E18" s="71">
        <v>92</v>
      </c>
      <c r="F18" s="211">
        <f t="shared" si="0"/>
        <v>0.12466124661246612</v>
      </c>
      <c r="G18" s="69"/>
      <c r="H18" s="69"/>
    </row>
    <row r="19" spans="1:257" ht="13.5" customHeight="1">
      <c r="A19" s="165" t="s">
        <v>210</v>
      </c>
      <c r="B19" s="165" t="s">
        <v>239</v>
      </c>
      <c r="C19" s="71">
        <v>714</v>
      </c>
      <c r="D19" s="71">
        <v>601</v>
      </c>
      <c r="E19" s="71">
        <v>113</v>
      </c>
      <c r="F19" s="211">
        <f t="shared" si="0"/>
        <v>0.15826330532212884</v>
      </c>
      <c r="G19" s="69"/>
      <c r="H19" s="69"/>
    </row>
    <row r="20" spans="1:257" s="133" customFormat="1" ht="13.5" customHeight="1">
      <c r="A20" s="158" t="s">
        <v>226</v>
      </c>
      <c r="B20" s="158" t="s">
        <v>240</v>
      </c>
      <c r="C20" s="71">
        <v>669</v>
      </c>
      <c r="D20" s="71">
        <v>293</v>
      </c>
      <c r="E20" s="71">
        <v>376</v>
      </c>
      <c r="F20" s="211">
        <f t="shared" si="0"/>
        <v>0.56203288490284009</v>
      </c>
      <c r="G20" s="140"/>
      <c r="H20" s="140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131"/>
      <c r="AQ20" s="131"/>
      <c r="AR20" s="131"/>
      <c r="AS20" s="131"/>
      <c r="AT20" s="131"/>
      <c r="AU20" s="131"/>
      <c r="AV20" s="131"/>
      <c r="AW20" s="131"/>
      <c r="AX20" s="131"/>
      <c r="AY20" s="131"/>
      <c r="AZ20" s="131"/>
      <c r="BA20" s="131"/>
      <c r="BB20" s="131"/>
      <c r="BC20" s="131"/>
      <c r="BD20" s="131"/>
      <c r="BE20" s="131"/>
      <c r="BF20" s="131"/>
      <c r="BG20" s="131"/>
      <c r="BH20" s="131"/>
      <c r="BI20" s="131"/>
      <c r="BJ20" s="131"/>
      <c r="BK20" s="131"/>
      <c r="BL20" s="131"/>
      <c r="BM20" s="131"/>
      <c r="BN20" s="131"/>
      <c r="BO20" s="131"/>
      <c r="BP20" s="131"/>
      <c r="BQ20" s="131"/>
      <c r="BR20" s="131"/>
      <c r="BS20" s="131"/>
      <c r="BT20" s="131"/>
      <c r="BU20" s="131"/>
      <c r="BV20" s="131"/>
      <c r="BW20" s="131"/>
      <c r="BX20" s="131"/>
      <c r="BY20" s="131"/>
      <c r="BZ20" s="131"/>
      <c r="CA20" s="131"/>
      <c r="CB20" s="131"/>
      <c r="CC20" s="131"/>
      <c r="CD20" s="131"/>
      <c r="CE20" s="131"/>
      <c r="CF20" s="131"/>
      <c r="CG20" s="131"/>
      <c r="CH20" s="131"/>
      <c r="CI20" s="131"/>
      <c r="CJ20" s="131"/>
      <c r="CK20" s="131"/>
      <c r="CL20" s="131"/>
      <c r="CM20" s="131"/>
      <c r="CN20" s="131"/>
      <c r="CO20" s="131"/>
      <c r="CP20" s="131"/>
      <c r="CQ20" s="131"/>
      <c r="CR20" s="131"/>
      <c r="CS20" s="131"/>
      <c r="CT20" s="131"/>
      <c r="CU20" s="131"/>
      <c r="CV20" s="131"/>
      <c r="CW20" s="131"/>
      <c r="CX20" s="131"/>
      <c r="CY20" s="131"/>
      <c r="CZ20" s="131"/>
      <c r="DA20" s="131"/>
      <c r="DB20" s="131"/>
      <c r="DC20" s="131"/>
      <c r="DD20" s="131"/>
      <c r="DE20" s="131"/>
      <c r="DF20" s="131"/>
      <c r="DG20" s="131"/>
      <c r="DH20" s="131"/>
      <c r="DI20" s="131"/>
      <c r="DJ20" s="131"/>
      <c r="DK20" s="131"/>
      <c r="DL20" s="131"/>
      <c r="DM20" s="131"/>
      <c r="DN20" s="131"/>
      <c r="DO20" s="131"/>
      <c r="DP20" s="131"/>
      <c r="DQ20" s="131"/>
      <c r="DR20" s="131"/>
      <c r="DS20" s="131"/>
      <c r="DT20" s="131"/>
      <c r="DU20" s="131"/>
      <c r="DV20" s="131"/>
      <c r="DW20" s="131"/>
      <c r="DX20" s="131"/>
      <c r="DY20" s="131"/>
      <c r="DZ20" s="131"/>
      <c r="EA20" s="131"/>
      <c r="EB20" s="131"/>
      <c r="EC20" s="131"/>
      <c r="ED20" s="131"/>
      <c r="EE20" s="131"/>
      <c r="EF20" s="131"/>
      <c r="EG20" s="131"/>
      <c r="EH20" s="131"/>
      <c r="EI20" s="131"/>
      <c r="EJ20" s="131"/>
      <c r="EK20" s="131"/>
      <c r="EL20" s="131"/>
      <c r="EM20" s="131"/>
      <c r="EN20" s="131"/>
      <c r="EO20" s="131"/>
      <c r="EP20" s="131"/>
      <c r="EQ20" s="131"/>
      <c r="ER20" s="131"/>
      <c r="ES20" s="131"/>
      <c r="ET20" s="131"/>
      <c r="EU20" s="131"/>
      <c r="EV20" s="131"/>
      <c r="EW20" s="131"/>
      <c r="EX20" s="131"/>
      <c r="EY20" s="131"/>
      <c r="EZ20" s="131"/>
      <c r="FA20" s="131"/>
      <c r="FB20" s="131"/>
      <c r="FC20" s="131"/>
      <c r="FD20" s="131"/>
      <c r="FE20" s="131"/>
      <c r="FF20" s="131"/>
      <c r="FG20" s="131"/>
      <c r="FH20" s="131"/>
      <c r="FI20" s="131"/>
      <c r="FJ20" s="131"/>
      <c r="FK20" s="131"/>
      <c r="FL20" s="131"/>
      <c r="FM20" s="131"/>
      <c r="FN20" s="131"/>
      <c r="FO20" s="131"/>
      <c r="FP20" s="131"/>
      <c r="FQ20" s="131"/>
      <c r="FR20" s="131"/>
      <c r="FS20" s="131"/>
      <c r="FT20" s="131"/>
      <c r="FU20" s="131"/>
      <c r="FV20" s="131"/>
      <c r="FW20" s="131"/>
      <c r="FX20" s="131"/>
      <c r="FY20" s="131"/>
      <c r="FZ20" s="131"/>
      <c r="GA20" s="131"/>
      <c r="GB20" s="131"/>
      <c r="GC20" s="131"/>
      <c r="GD20" s="131"/>
      <c r="GE20" s="131"/>
      <c r="GF20" s="131"/>
      <c r="GG20" s="131"/>
      <c r="GH20" s="131"/>
      <c r="GI20" s="131"/>
      <c r="GJ20" s="131"/>
      <c r="GK20" s="131"/>
      <c r="GL20" s="131"/>
      <c r="GM20" s="131"/>
      <c r="GN20" s="131"/>
      <c r="GO20" s="131"/>
      <c r="GP20" s="131"/>
      <c r="GQ20" s="131"/>
      <c r="GR20" s="131"/>
      <c r="GS20" s="131"/>
      <c r="GT20" s="131"/>
      <c r="GU20" s="131"/>
      <c r="GV20" s="131"/>
      <c r="GW20" s="131"/>
      <c r="GX20" s="131"/>
      <c r="GY20" s="131"/>
      <c r="GZ20" s="131"/>
      <c r="HA20" s="131"/>
      <c r="HB20" s="131"/>
      <c r="HC20" s="131"/>
      <c r="HD20" s="131"/>
      <c r="HE20" s="131"/>
      <c r="HF20" s="131"/>
      <c r="HG20" s="131"/>
      <c r="HH20" s="131"/>
      <c r="HI20" s="131"/>
      <c r="HJ20" s="131"/>
      <c r="HK20" s="131"/>
      <c r="HL20" s="131"/>
      <c r="HM20" s="131"/>
      <c r="HN20" s="131"/>
      <c r="HO20" s="131"/>
      <c r="HP20" s="131"/>
      <c r="HQ20" s="131"/>
      <c r="HR20" s="131"/>
      <c r="HS20" s="131"/>
      <c r="HT20" s="131"/>
      <c r="HU20" s="131"/>
      <c r="HV20" s="131"/>
      <c r="HW20" s="131"/>
      <c r="HX20" s="131"/>
      <c r="HY20" s="131"/>
      <c r="HZ20" s="131"/>
      <c r="IA20" s="131"/>
      <c r="IB20" s="131"/>
      <c r="IC20" s="131"/>
      <c r="ID20" s="131"/>
      <c r="IE20" s="131"/>
      <c r="IF20" s="131"/>
      <c r="IG20" s="131"/>
      <c r="IH20" s="131"/>
      <c r="II20" s="131"/>
      <c r="IJ20" s="131"/>
      <c r="IK20" s="131"/>
      <c r="IL20" s="131"/>
      <c r="IM20" s="131"/>
      <c r="IN20" s="131"/>
      <c r="IO20" s="131"/>
      <c r="IP20" s="131"/>
      <c r="IQ20" s="131"/>
      <c r="IR20" s="131"/>
      <c r="IS20" s="131"/>
      <c r="IT20" s="131"/>
      <c r="IU20" s="131"/>
      <c r="IV20" s="131"/>
      <c r="IW20" s="131"/>
    </row>
    <row r="21" spans="1:257" s="15" customFormat="1" ht="13.5" customHeight="1">
      <c r="A21" s="2" t="s">
        <v>305</v>
      </c>
      <c r="B21" s="2" t="s">
        <v>241</v>
      </c>
      <c r="C21" s="98">
        <f>SUM(C22:C25)</f>
        <v>1560</v>
      </c>
      <c r="D21" s="98">
        <f t="shared" ref="D21:E21" si="5">SUM(D22:D25)</f>
        <v>744</v>
      </c>
      <c r="E21" s="98">
        <f t="shared" si="5"/>
        <v>816</v>
      </c>
      <c r="F21" s="210">
        <f t="shared" si="0"/>
        <v>0.52307692307692311</v>
      </c>
      <c r="G21" s="139"/>
      <c r="H21" s="139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  <c r="CP21" s="64"/>
      <c r="CQ21" s="64"/>
      <c r="CR21" s="64"/>
      <c r="CS21" s="64"/>
      <c r="CT21" s="64"/>
      <c r="CU21" s="64"/>
      <c r="CV21" s="64"/>
      <c r="CW21" s="64"/>
      <c r="CX21" s="64"/>
      <c r="CY21" s="64"/>
      <c r="CZ21" s="64"/>
      <c r="DA21" s="64"/>
      <c r="DB21" s="64"/>
      <c r="DC21" s="64"/>
      <c r="DD21" s="64"/>
      <c r="DE21" s="64"/>
      <c r="DF21" s="64"/>
      <c r="DG21" s="64"/>
      <c r="DH21" s="64"/>
      <c r="DI21" s="64"/>
      <c r="DJ21" s="64"/>
      <c r="DK21" s="64"/>
      <c r="DL21" s="64"/>
      <c r="DM21" s="64"/>
      <c r="DN21" s="64"/>
      <c r="DO21" s="64"/>
      <c r="DP21" s="64"/>
      <c r="DQ21" s="64"/>
      <c r="DR21" s="64"/>
      <c r="DS21" s="64"/>
      <c r="DT21" s="64"/>
      <c r="DU21" s="64"/>
      <c r="DV21" s="64"/>
      <c r="DW21" s="64"/>
      <c r="DX21" s="64"/>
      <c r="DY21" s="64"/>
      <c r="DZ21" s="64"/>
      <c r="EA21" s="64"/>
      <c r="EB21" s="64"/>
      <c r="EC21" s="64"/>
      <c r="ED21" s="64"/>
      <c r="EE21" s="64"/>
      <c r="EF21" s="64"/>
      <c r="EG21" s="64"/>
      <c r="EH21" s="64"/>
      <c r="EI21" s="64"/>
      <c r="EJ21" s="64"/>
      <c r="EK21" s="64"/>
      <c r="EL21" s="64"/>
      <c r="EM21" s="64"/>
      <c r="EN21" s="64"/>
      <c r="EO21" s="64"/>
      <c r="EP21" s="64"/>
      <c r="EQ21" s="64"/>
      <c r="ER21" s="64"/>
      <c r="ES21" s="64"/>
      <c r="ET21" s="64"/>
      <c r="EU21" s="64"/>
      <c r="EV21" s="64"/>
      <c r="EW21" s="64"/>
      <c r="EX21" s="64"/>
      <c r="EY21" s="64"/>
      <c r="EZ21" s="64"/>
      <c r="FA21" s="64"/>
      <c r="FB21" s="64"/>
      <c r="FC21" s="64"/>
      <c r="FD21" s="64"/>
      <c r="FE21" s="64"/>
      <c r="FF21" s="64"/>
      <c r="FG21" s="64"/>
      <c r="FH21" s="64"/>
      <c r="FI21" s="64"/>
      <c r="FJ21" s="64"/>
      <c r="FK21" s="64"/>
      <c r="FL21" s="64"/>
      <c r="FM21" s="64"/>
      <c r="FN21" s="64"/>
      <c r="FO21" s="64"/>
      <c r="FP21" s="64"/>
      <c r="FQ21" s="64"/>
      <c r="FR21" s="64"/>
      <c r="FS21" s="64"/>
      <c r="FT21" s="64"/>
      <c r="FU21" s="64"/>
      <c r="FV21" s="64"/>
      <c r="FW21" s="64"/>
      <c r="FX21" s="64"/>
      <c r="FY21" s="64"/>
      <c r="FZ21" s="64"/>
      <c r="GA21" s="64"/>
      <c r="GB21" s="64"/>
      <c r="GC21" s="64"/>
      <c r="GD21" s="64"/>
      <c r="GE21" s="64"/>
      <c r="GF21" s="64"/>
      <c r="GG21" s="64"/>
      <c r="GH21" s="64"/>
      <c r="GI21" s="64"/>
      <c r="GJ21" s="64"/>
      <c r="GK21" s="64"/>
      <c r="GL21" s="64"/>
      <c r="GM21" s="64"/>
      <c r="GN21" s="64"/>
      <c r="GO21" s="64"/>
      <c r="GP21" s="64"/>
      <c r="GQ21" s="64"/>
      <c r="GR21" s="64"/>
      <c r="GS21" s="64"/>
      <c r="GT21" s="64"/>
      <c r="GU21" s="64"/>
      <c r="GV21" s="64"/>
      <c r="GW21" s="64"/>
      <c r="GX21" s="64"/>
      <c r="GY21" s="64"/>
      <c r="GZ21" s="64"/>
      <c r="HA21" s="64"/>
      <c r="HB21" s="64"/>
      <c r="HC21" s="64"/>
      <c r="HD21" s="64"/>
      <c r="HE21" s="64"/>
      <c r="HF21" s="64"/>
      <c r="HG21" s="64"/>
      <c r="HH21" s="64"/>
      <c r="HI21" s="64"/>
      <c r="HJ21" s="64"/>
      <c r="HK21" s="64"/>
      <c r="HL21" s="64"/>
      <c r="HM21" s="64"/>
      <c r="HN21" s="64"/>
      <c r="HO21" s="64"/>
      <c r="HP21" s="64"/>
      <c r="HQ21" s="64"/>
      <c r="HR21" s="64"/>
      <c r="HS21" s="64"/>
      <c r="HT21" s="64"/>
      <c r="HU21" s="64"/>
      <c r="HV21" s="64"/>
      <c r="HW21" s="64"/>
      <c r="HX21" s="64"/>
      <c r="HY21" s="64"/>
      <c r="HZ21" s="64"/>
      <c r="IA21" s="64"/>
      <c r="IB21" s="64"/>
      <c r="IC21" s="64"/>
      <c r="ID21" s="64"/>
      <c r="IE21" s="64"/>
      <c r="IF21" s="64"/>
      <c r="IG21" s="64"/>
      <c r="IH21" s="64"/>
      <c r="II21" s="64"/>
      <c r="IJ21" s="64"/>
      <c r="IK21" s="64"/>
      <c r="IL21" s="64"/>
      <c r="IM21" s="64"/>
      <c r="IN21" s="64"/>
      <c r="IO21" s="64"/>
      <c r="IP21" s="64"/>
      <c r="IQ21" s="64"/>
      <c r="IR21" s="64"/>
      <c r="IS21" s="64"/>
      <c r="IT21" s="64"/>
      <c r="IU21" s="64"/>
      <c r="IV21" s="64"/>
      <c r="IW21" s="64"/>
    </row>
    <row r="22" spans="1:257" ht="13.5" customHeight="1">
      <c r="A22" s="165" t="s">
        <v>211</v>
      </c>
      <c r="B22" s="165" t="s">
        <v>242</v>
      </c>
      <c r="C22" s="71">
        <v>472</v>
      </c>
      <c r="D22" s="90">
        <v>164</v>
      </c>
      <c r="E22" s="90">
        <v>308</v>
      </c>
      <c r="F22" s="211">
        <f t="shared" si="0"/>
        <v>0.65254237288135597</v>
      </c>
      <c r="G22" s="69"/>
      <c r="H22" s="69"/>
    </row>
    <row r="23" spans="1:257" ht="13.5" customHeight="1">
      <c r="A23" s="165" t="s">
        <v>163</v>
      </c>
      <c r="B23" s="165" t="s">
        <v>228</v>
      </c>
      <c r="C23" s="71">
        <v>381</v>
      </c>
      <c r="D23" s="71">
        <v>122</v>
      </c>
      <c r="E23" s="71">
        <v>259</v>
      </c>
      <c r="F23" s="211">
        <f t="shared" si="0"/>
        <v>0.67979002624671914</v>
      </c>
      <c r="G23" s="69"/>
      <c r="H23" s="69"/>
    </row>
    <row r="24" spans="1:257" ht="13.5" customHeight="1">
      <c r="A24" s="165" t="s">
        <v>306</v>
      </c>
      <c r="B24" s="165" t="s">
        <v>243</v>
      </c>
      <c r="C24" s="71">
        <v>229</v>
      </c>
      <c r="D24" s="71">
        <v>151</v>
      </c>
      <c r="E24" s="71">
        <v>78</v>
      </c>
      <c r="F24" s="211">
        <f t="shared" si="0"/>
        <v>0.34061135371179041</v>
      </c>
      <c r="G24" s="69"/>
      <c r="H24" s="69"/>
    </row>
    <row r="25" spans="1:257" ht="13.5" customHeight="1">
      <c r="A25" s="165" t="s">
        <v>307</v>
      </c>
      <c r="B25" s="165" t="s">
        <v>244</v>
      </c>
      <c r="C25" s="71">
        <v>478</v>
      </c>
      <c r="D25" s="90">
        <v>307</v>
      </c>
      <c r="E25" s="90">
        <v>171</v>
      </c>
      <c r="F25" s="211">
        <f t="shared" si="0"/>
        <v>0.35774058577405859</v>
      </c>
      <c r="G25" s="69"/>
      <c r="H25" s="69"/>
    </row>
    <row r="26" spans="1:257" s="15" customFormat="1" ht="13.5" customHeight="1">
      <c r="A26" s="2" t="s">
        <v>308</v>
      </c>
      <c r="B26" s="2" t="s">
        <v>245</v>
      </c>
      <c r="C26" s="98">
        <f>SUM(C27:C29)</f>
        <v>2409</v>
      </c>
      <c r="D26" s="98">
        <f t="shared" ref="D26:E26" si="6">SUM(D27:D29)</f>
        <v>553</v>
      </c>
      <c r="E26" s="98">
        <f t="shared" si="6"/>
        <v>1856</v>
      </c>
      <c r="F26" s="210">
        <f t="shared" si="0"/>
        <v>0.77044416770444168</v>
      </c>
      <c r="G26" s="139"/>
      <c r="H26" s="139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  <c r="CP26" s="64"/>
      <c r="CQ26" s="64"/>
      <c r="CR26" s="64"/>
      <c r="CS26" s="64"/>
      <c r="CT26" s="64"/>
      <c r="CU26" s="64"/>
      <c r="CV26" s="64"/>
      <c r="CW26" s="64"/>
      <c r="CX26" s="64"/>
      <c r="CY26" s="64"/>
      <c r="CZ26" s="64"/>
      <c r="DA26" s="64"/>
      <c r="DB26" s="64"/>
      <c r="DC26" s="64"/>
      <c r="DD26" s="64"/>
      <c r="DE26" s="64"/>
      <c r="DF26" s="64"/>
      <c r="DG26" s="64"/>
      <c r="DH26" s="64"/>
      <c r="DI26" s="64"/>
      <c r="DJ26" s="64"/>
      <c r="DK26" s="64"/>
      <c r="DL26" s="64"/>
      <c r="DM26" s="64"/>
      <c r="DN26" s="64"/>
      <c r="DO26" s="64"/>
      <c r="DP26" s="64"/>
      <c r="DQ26" s="64"/>
      <c r="DR26" s="64"/>
      <c r="DS26" s="64"/>
      <c r="DT26" s="64"/>
      <c r="DU26" s="64"/>
      <c r="DV26" s="64"/>
      <c r="DW26" s="64"/>
      <c r="DX26" s="64"/>
      <c r="DY26" s="64"/>
      <c r="DZ26" s="64"/>
      <c r="EA26" s="64"/>
      <c r="EB26" s="64"/>
      <c r="EC26" s="64"/>
      <c r="ED26" s="64"/>
      <c r="EE26" s="64"/>
      <c r="EF26" s="64"/>
      <c r="EG26" s="64"/>
      <c r="EH26" s="64"/>
      <c r="EI26" s="64"/>
      <c r="EJ26" s="64"/>
      <c r="EK26" s="64"/>
      <c r="EL26" s="64"/>
      <c r="EM26" s="64"/>
      <c r="EN26" s="64"/>
      <c r="EO26" s="64"/>
      <c r="EP26" s="64"/>
      <c r="EQ26" s="64"/>
      <c r="ER26" s="64"/>
      <c r="ES26" s="64"/>
      <c r="ET26" s="64"/>
      <c r="EU26" s="64"/>
      <c r="EV26" s="64"/>
      <c r="EW26" s="64"/>
      <c r="EX26" s="64"/>
      <c r="EY26" s="64"/>
      <c r="EZ26" s="64"/>
      <c r="FA26" s="64"/>
      <c r="FB26" s="64"/>
      <c r="FC26" s="64"/>
      <c r="FD26" s="64"/>
      <c r="FE26" s="64"/>
      <c r="FF26" s="64"/>
      <c r="FG26" s="64"/>
      <c r="FH26" s="64"/>
      <c r="FI26" s="64"/>
      <c r="FJ26" s="64"/>
      <c r="FK26" s="64"/>
      <c r="FL26" s="64"/>
      <c r="FM26" s="64"/>
      <c r="FN26" s="64"/>
      <c r="FO26" s="64"/>
      <c r="FP26" s="64"/>
      <c r="FQ26" s="64"/>
      <c r="FR26" s="64"/>
      <c r="FS26" s="64"/>
      <c r="FT26" s="64"/>
      <c r="FU26" s="64"/>
      <c r="FV26" s="64"/>
      <c r="FW26" s="64"/>
      <c r="FX26" s="64"/>
      <c r="FY26" s="64"/>
      <c r="FZ26" s="64"/>
      <c r="GA26" s="64"/>
      <c r="GB26" s="64"/>
      <c r="GC26" s="64"/>
      <c r="GD26" s="64"/>
      <c r="GE26" s="64"/>
      <c r="GF26" s="64"/>
      <c r="GG26" s="64"/>
      <c r="GH26" s="64"/>
      <c r="GI26" s="64"/>
      <c r="GJ26" s="64"/>
      <c r="GK26" s="64"/>
      <c r="GL26" s="64"/>
      <c r="GM26" s="64"/>
      <c r="GN26" s="64"/>
      <c r="GO26" s="64"/>
      <c r="GP26" s="64"/>
      <c r="GQ26" s="64"/>
      <c r="GR26" s="64"/>
      <c r="GS26" s="64"/>
      <c r="GT26" s="64"/>
      <c r="GU26" s="64"/>
      <c r="GV26" s="64"/>
      <c r="GW26" s="64"/>
      <c r="GX26" s="64"/>
      <c r="GY26" s="64"/>
      <c r="GZ26" s="64"/>
      <c r="HA26" s="64"/>
      <c r="HB26" s="64"/>
      <c r="HC26" s="64"/>
      <c r="HD26" s="64"/>
      <c r="HE26" s="64"/>
      <c r="HF26" s="64"/>
      <c r="HG26" s="64"/>
      <c r="HH26" s="64"/>
      <c r="HI26" s="64"/>
      <c r="HJ26" s="64"/>
      <c r="HK26" s="64"/>
      <c r="HL26" s="64"/>
      <c r="HM26" s="64"/>
      <c r="HN26" s="64"/>
      <c r="HO26" s="64"/>
      <c r="HP26" s="64"/>
      <c r="HQ26" s="64"/>
      <c r="HR26" s="64"/>
      <c r="HS26" s="64"/>
      <c r="HT26" s="64"/>
      <c r="HU26" s="64"/>
      <c r="HV26" s="64"/>
      <c r="HW26" s="64"/>
      <c r="HX26" s="64"/>
      <c r="HY26" s="64"/>
      <c r="HZ26" s="64"/>
      <c r="IA26" s="64"/>
      <c r="IB26" s="64"/>
      <c r="IC26" s="64"/>
      <c r="ID26" s="64"/>
      <c r="IE26" s="64"/>
      <c r="IF26" s="64"/>
      <c r="IG26" s="64"/>
      <c r="IH26" s="64"/>
      <c r="II26" s="64"/>
      <c r="IJ26" s="64"/>
      <c r="IK26" s="64"/>
      <c r="IL26" s="64"/>
      <c r="IM26" s="64"/>
      <c r="IN26" s="64"/>
      <c r="IO26" s="64"/>
      <c r="IP26" s="64"/>
      <c r="IQ26" s="64"/>
      <c r="IR26" s="64"/>
      <c r="IS26" s="64"/>
      <c r="IT26" s="64"/>
      <c r="IU26" s="64"/>
      <c r="IV26" s="64"/>
      <c r="IW26" s="64"/>
    </row>
    <row r="27" spans="1:257" ht="13.5" customHeight="1">
      <c r="A27" s="165" t="s">
        <v>309</v>
      </c>
      <c r="B27" s="165" t="s">
        <v>246</v>
      </c>
      <c r="C27" s="71">
        <v>1573</v>
      </c>
      <c r="D27" s="71">
        <v>368</v>
      </c>
      <c r="E27" s="71">
        <v>1205</v>
      </c>
      <c r="F27" s="211">
        <f t="shared" si="0"/>
        <v>0.76605212968849334</v>
      </c>
      <c r="G27" s="69"/>
      <c r="H27" s="69"/>
    </row>
    <row r="28" spans="1:257" ht="13.5" customHeight="1">
      <c r="A28" s="165" t="s">
        <v>212</v>
      </c>
      <c r="B28" s="165" t="s">
        <v>247</v>
      </c>
      <c r="C28" s="71">
        <v>400</v>
      </c>
      <c r="D28" s="71">
        <v>73</v>
      </c>
      <c r="E28" s="71">
        <v>327</v>
      </c>
      <c r="F28" s="211">
        <f t="shared" si="0"/>
        <v>0.8175</v>
      </c>
      <c r="G28" s="69"/>
      <c r="H28" s="69"/>
    </row>
    <row r="29" spans="1:257" ht="13.5" customHeight="1">
      <c r="A29" s="165" t="s">
        <v>310</v>
      </c>
      <c r="B29" s="165" t="s">
        <v>472</v>
      </c>
      <c r="C29" s="71">
        <v>436</v>
      </c>
      <c r="D29" s="90">
        <v>112</v>
      </c>
      <c r="E29" s="90">
        <v>324</v>
      </c>
      <c r="F29" s="211">
        <f t="shared" si="0"/>
        <v>0.74311926605504586</v>
      </c>
      <c r="G29" s="69"/>
      <c r="H29" s="69"/>
    </row>
    <row r="30" spans="1:257" s="15" customFormat="1" ht="13.5" customHeight="1">
      <c r="A30" s="2" t="s">
        <v>311</v>
      </c>
      <c r="B30" s="2" t="s">
        <v>248</v>
      </c>
      <c r="C30" s="98">
        <f>SUM(C31:C32)</f>
        <v>540</v>
      </c>
      <c r="D30" s="98">
        <f t="shared" ref="D30:E30" si="7">SUM(D31:D32)</f>
        <v>391</v>
      </c>
      <c r="E30" s="98">
        <f t="shared" si="7"/>
        <v>149</v>
      </c>
      <c r="F30" s="210">
        <f t="shared" si="0"/>
        <v>0.27592592592592591</v>
      </c>
      <c r="G30" s="139"/>
      <c r="H30" s="139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  <c r="CP30" s="64"/>
      <c r="CQ30" s="64"/>
      <c r="CR30" s="64"/>
      <c r="CS30" s="64"/>
      <c r="CT30" s="64"/>
      <c r="CU30" s="64"/>
      <c r="CV30" s="64"/>
      <c r="CW30" s="64"/>
      <c r="CX30" s="64"/>
      <c r="CY30" s="64"/>
      <c r="CZ30" s="64"/>
      <c r="DA30" s="64"/>
      <c r="DB30" s="64"/>
      <c r="DC30" s="64"/>
      <c r="DD30" s="64"/>
      <c r="DE30" s="64"/>
      <c r="DF30" s="64"/>
      <c r="DG30" s="64"/>
      <c r="DH30" s="64"/>
      <c r="DI30" s="64"/>
      <c r="DJ30" s="64"/>
      <c r="DK30" s="64"/>
      <c r="DL30" s="64"/>
      <c r="DM30" s="64"/>
      <c r="DN30" s="64"/>
      <c r="DO30" s="64"/>
      <c r="DP30" s="64"/>
      <c r="DQ30" s="64"/>
      <c r="DR30" s="64"/>
      <c r="DS30" s="64"/>
      <c r="DT30" s="64"/>
      <c r="DU30" s="64"/>
      <c r="DV30" s="64"/>
      <c r="DW30" s="64"/>
      <c r="DX30" s="64"/>
      <c r="DY30" s="64"/>
      <c r="DZ30" s="64"/>
      <c r="EA30" s="64"/>
      <c r="EB30" s="64"/>
      <c r="EC30" s="64"/>
      <c r="ED30" s="64"/>
      <c r="EE30" s="64"/>
      <c r="EF30" s="64"/>
      <c r="EG30" s="64"/>
      <c r="EH30" s="64"/>
      <c r="EI30" s="64"/>
      <c r="EJ30" s="64"/>
      <c r="EK30" s="64"/>
      <c r="EL30" s="64"/>
      <c r="EM30" s="64"/>
      <c r="EN30" s="64"/>
      <c r="EO30" s="64"/>
      <c r="EP30" s="64"/>
      <c r="EQ30" s="64"/>
      <c r="ER30" s="64"/>
      <c r="ES30" s="64"/>
      <c r="ET30" s="64"/>
      <c r="EU30" s="64"/>
      <c r="EV30" s="64"/>
      <c r="EW30" s="64"/>
      <c r="EX30" s="64"/>
      <c r="EY30" s="64"/>
      <c r="EZ30" s="64"/>
      <c r="FA30" s="64"/>
      <c r="FB30" s="64"/>
      <c r="FC30" s="64"/>
      <c r="FD30" s="64"/>
      <c r="FE30" s="64"/>
      <c r="FF30" s="64"/>
      <c r="FG30" s="64"/>
      <c r="FH30" s="64"/>
      <c r="FI30" s="64"/>
      <c r="FJ30" s="64"/>
      <c r="FK30" s="64"/>
      <c r="FL30" s="64"/>
      <c r="FM30" s="64"/>
      <c r="FN30" s="64"/>
      <c r="FO30" s="64"/>
      <c r="FP30" s="64"/>
      <c r="FQ30" s="64"/>
      <c r="FR30" s="64"/>
      <c r="FS30" s="64"/>
      <c r="FT30" s="64"/>
      <c r="FU30" s="64"/>
      <c r="FV30" s="64"/>
      <c r="FW30" s="64"/>
      <c r="FX30" s="64"/>
      <c r="FY30" s="64"/>
      <c r="FZ30" s="64"/>
      <c r="GA30" s="64"/>
      <c r="GB30" s="64"/>
      <c r="GC30" s="64"/>
      <c r="GD30" s="64"/>
      <c r="GE30" s="64"/>
      <c r="GF30" s="64"/>
      <c r="GG30" s="64"/>
      <c r="GH30" s="64"/>
      <c r="GI30" s="64"/>
      <c r="GJ30" s="64"/>
      <c r="GK30" s="64"/>
      <c r="GL30" s="64"/>
      <c r="GM30" s="64"/>
      <c r="GN30" s="64"/>
      <c r="GO30" s="64"/>
      <c r="GP30" s="64"/>
      <c r="GQ30" s="64"/>
      <c r="GR30" s="64"/>
      <c r="GS30" s="64"/>
      <c r="GT30" s="64"/>
      <c r="GU30" s="64"/>
      <c r="GV30" s="64"/>
      <c r="GW30" s="64"/>
      <c r="GX30" s="64"/>
      <c r="GY30" s="64"/>
      <c r="GZ30" s="64"/>
      <c r="HA30" s="64"/>
      <c r="HB30" s="64"/>
      <c r="HC30" s="64"/>
      <c r="HD30" s="64"/>
      <c r="HE30" s="64"/>
      <c r="HF30" s="64"/>
      <c r="HG30" s="64"/>
      <c r="HH30" s="64"/>
      <c r="HI30" s="64"/>
      <c r="HJ30" s="64"/>
      <c r="HK30" s="64"/>
      <c r="HL30" s="64"/>
      <c r="HM30" s="64"/>
      <c r="HN30" s="64"/>
      <c r="HO30" s="64"/>
      <c r="HP30" s="64"/>
      <c r="HQ30" s="64"/>
      <c r="HR30" s="64"/>
      <c r="HS30" s="64"/>
      <c r="HT30" s="64"/>
      <c r="HU30" s="64"/>
      <c r="HV30" s="64"/>
      <c r="HW30" s="64"/>
      <c r="HX30" s="64"/>
      <c r="HY30" s="64"/>
      <c r="HZ30" s="64"/>
      <c r="IA30" s="64"/>
      <c r="IB30" s="64"/>
      <c r="IC30" s="64"/>
      <c r="ID30" s="64"/>
      <c r="IE30" s="64"/>
      <c r="IF30" s="64"/>
      <c r="IG30" s="64"/>
      <c r="IH30" s="64"/>
      <c r="II30" s="64"/>
      <c r="IJ30" s="64"/>
      <c r="IK30" s="64"/>
      <c r="IL30" s="64"/>
      <c r="IM30" s="64"/>
      <c r="IN30" s="64"/>
      <c r="IO30" s="64"/>
      <c r="IP30" s="64"/>
      <c r="IQ30" s="64"/>
      <c r="IR30" s="64"/>
      <c r="IS30" s="64"/>
      <c r="IT30" s="64"/>
      <c r="IU30" s="64"/>
      <c r="IV30" s="64"/>
      <c r="IW30" s="64"/>
    </row>
    <row r="31" spans="1:257" ht="13.5" customHeight="1">
      <c r="A31" s="165" t="s">
        <v>214</v>
      </c>
      <c r="B31" s="165" t="s">
        <v>249</v>
      </c>
      <c r="C31" s="71">
        <v>194</v>
      </c>
      <c r="D31" s="71">
        <v>145</v>
      </c>
      <c r="E31" s="71">
        <v>49</v>
      </c>
      <c r="F31" s="211">
        <f t="shared" si="0"/>
        <v>0.25257731958762886</v>
      </c>
      <c r="G31" s="69"/>
      <c r="H31" s="69"/>
    </row>
    <row r="32" spans="1:257" ht="13.5" customHeight="1">
      <c r="A32" s="165" t="s">
        <v>213</v>
      </c>
      <c r="B32" s="165" t="s">
        <v>250</v>
      </c>
      <c r="C32" s="71">
        <v>346</v>
      </c>
      <c r="D32" s="71">
        <v>246</v>
      </c>
      <c r="E32" s="71">
        <v>100</v>
      </c>
      <c r="F32" s="211">
        <f t="shared" si="0"/>
        <v>0.28901734104046245</v>
      </c>
      <c r="G32" s="69"/>
      <c r="H32" s="69"/>
    </row>
    <row r="33" spans="1:257" ht="13.5" customHeight="1">
      <c r="A33" s="2" t="s">
        <v>312</v>
      </c>
      <c r="B33" s="2" t="s">
        <v>251</v>
      </c>
      <c r="C33" s="98">
        <f>SUM(C34:C35)</f>
        <v>1099</v>
      </c>
      <c r="D33" s="98">
        <f t="shared" ref="D33:E33" si="8">SUM(D34:D35)</f>
        <v>845</v>
      </c>
      <c r="E33" s="98">
        <f t="shared" si="8"/>
        <v>254</v>
      </c>
      <c r="F33" s="211">
        <f t="shared" si="0"/>
        <v>0.23111919927206551</v>
      </c>
      <c r="G33" s="69"/>
      <c r="H33" s="69"/>
    </row>
    <row r="34" spans="1:257" ht="13.5" customHeight="1">
      <c r="A34" s="165" t="s">
        <v>313</v>
      </c>
      <c r="B34" s="165" t="s">
        <v>473</v>
      </c>
      <c r="C34" s="71">
        <v>960</v>
      </c>
      <c r="D34" s="71">
        <v>740</v>
      </c>
      <c r="E34" s="71">
        <v>220</v>
      </c>
      <c r="F34" s="211">
        <f t="shared" si="0"/>
        <v>0.22916666666666666</v>
      </c>
      <c r="G34" s="69"/>
      <c r="H34" s="69"/>
    </row>
    <row r="35" spans="1:257" ht="13.5" customHeight="1">
      <c r="A35" s="165" t="s">
        <v>314</v>
      </c>
      <c r="B35" s="165" t="s">
        <v>474</v>
      </c>
      <c r="C35" s="71">
        <v>139</v>
      </c>
      <c r="D35" s="71">
        <v>105</v>
      </c>
      <c r="E35" s="71">
        <v>34</v>
      </c>
      <c r="F35" s="211">
        <f t="shared" si="0"/>
        <v>0.2446043165467626</v>
      </c>
      <c r="G35" s="69"/>
      <c r="H35" s="69"/>
    </row>
    <row r="36" spans="1:257" s="15" customFormat="1" ht="13.5" customHeight="1">
      <c r="A36" s="2" t="s">
        <v>315</v>
      </c>
      <c r="B36" s="2" t="s">
        <v>475</v>
      </c>
      <c r="C36" s="98">
        <f>SUM(C37)</f>
        <v>256</v>
      </c>
      <c r="D36" s="98">
        <f t="shared" ref="D36:E36" si="9">SUM(D37)</f>
        <v>203</v>
      </c>
      <c r="E36" s="98">
        <f t="shared" si="9"/>
        <v>53</v>
      </c>
      <c r="F36" s="210">
        <f t="shared" si="0"/>
        <v>0.20703125</v>
      </c>
      <c r="G36" s="139"/>
      <c r="H36" s="139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64"/>
      <c r="BP36" s="64"/>
      <c r="BQ36" s="64"/>
      <c r="BR36" s="64"/>
      <c r="BS36" s="64"/>
      <c r="BT36" s="64"/>
      <c r="BU36" s="64"/>
      <c r="BV36" s="64"/>
      <c r="BW36" s="64"/>
      <c r="BX36" s="64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  <c r="CN36" s="64"/>
      <c r="CO36" s="64"/>
      <c r="CP36" s="64"/>
      <c r="CQ36" s="64"/>
      <c r="CR36" s="64"/>
      <c r="CS36" s="64"/>
      <c r="CT36" s="64"/>
      <c r="CU36" s="64"/>
      <c r="CV36" s="64"/>
      <c r="CW36" s="64"/>
      <c r="CX36" s="64"/>
      <c r="CY36" s="64"/>
      <c r="CZ36" s="64"/>
      <c r="DA36" s="64"/>
      <c r="DB36" s="64"/>
      <c r="DC36" s="64"/>
      <c r="DD36" s="64"/>
      <c r="DE36" s="64"/>
      <c r="DF36" s="64"/>
      <c r="DG36" s="64"/>
      <c r="DH36" s="64"/>
      <c r="DI36" s="64"/>
      <c r="DJ36" s="64"/>
      <c r="DK36" s="64"/>
      <c r="DL36" s="64"/>
      <c r="DM36" s="64"/>
      <c r="DN36" s="64"/>
      <c r="DO36" s="64"/>
      <c r="DP36" s="64"/>
      <c r="DQ36" s="64"/>
      <c r="DR36" s="64"/>
      <c r="DS36" s="64"/>
      <c r="DT36" s="64"/>
      <c r="DU36" s="64"/>
      <c r="DV36" s="64"/>
      <c r="DW36" s="64"/>
      <c r="DX36" s="64"/>
      <c r="DY36" s="64"/>
      <c r="DZ36" s="64"/>
      <c r="EA36" s="64"/>
      <c r="EB36" s="64"/>
      <c r="EC36" s="64"/>
      <c r="ED36" s="64"/>
      <c r="EE36" s="64"/>
      <c r="EF36" s="64"/>
      <c r="EG36" s="64"/>
      <c r="EH36" s="64"/>
      <c r="EI36" s="64"/>
      <c r="EJ36" s="64"/>
      <c r="EK36" s="64"/>
      <c r="EL36" s="64"/>
      <c r="EM36" s="64"/>
      <c r="EN36" s="64"/>
      <c r="EO36" s="64"/>
      <c r="EP36" s="64"/>
      <c r="EQ36" s="64"/>
      <c r="ER36" s="64"/>
      <c r="ES36" s="64"/>
      <c r="ET36" s="64"/>
      <c r="EU36" s="64"/>
      <c r="EV36" s="64"/>
      <c r="EW36" s="64"/>
      <c r="EX36" s="64"/>
      <c r="EY36" s="64"/>
      <c r="EZ36" s="64"/>
      <c r="FA36" s="64"/>
      <c r="FB36" s="64"/>
      <c r="FC36" s="64"/>
      <c r="FD36" s="64"/>
      <c r="FE36" s="64"/>
      <c r="FF36" s="64"/>
      <c r="FG36" s="64"/>
      <c r="FH36" s="64"/>
      <c r="FI36" s="64"/>
      <c r="FJ36" s="64"/>
      <c r="FK36" s="64"/>
      <c r="FL36" s="64"/>
      <c r="FM36" s="64"/>
      <c r="FN36" s="64"/>
      <c r="FO36" s="64"/>
      <c r="FP36" s="64"/>
      <c r="FQ36" s="64"/>
      <c r="FR36" s="64"/>
      <c r="FS36" s="64"/>
      <c r="FT36" s="64"/>
      <c r="FU36" s="64"/>
      <c r="FV36" s="64"/>
      <c r="FW36" s="64"/>
      <c r="FX36" s="64"/>
      <c r="FY36" s="64"/>
      <c r="FZ36" s="64"/>
      <c r="GA36" s="64"/>
      <c r="GB36" s="64"/>
      <c r="GC36" s="64"/>
      <c r="GD36" s="64"/>
      <c r="GE36" s="64"/>
      <c r="GF36" s="64"/>
      <c r="GG36" s="64"/>
      <c r="GH36" s="64"/>
      <c r="GI36" s="64"/>
      <c r="GJ36" s="64"/>
      <c r="GK36" s="64"/>
      <c r="GL36" s="64"/>
      <c r="GM36" s="64"/>
      <c r="GN36" s="64"/>
      <c r="GO36" s="64"/>
      <c r="GP36" s="64"/>
      <c r="GQ36" s="64"/>
      <c r="GR36" s="64"/>
      <c r="GS36" s="64"/>
      <c r="GT36" s="64"/>
      <c r="GU36" s="64"/>
      <c r="GV36" s="64"/>
      <c r="GW36" s="64"/>
      <c r="GX36" s="64"/>
      <c r="GY36" s="64"/>
      <c r="GZ36" s="64"/>
      <c r="HA36" s="64"/>
      <c r="HB36" s="64"/>
      <c r="HC36" s="64"/>
      <c r="HD36" s="64"/>
      <c r="HE36" s="64"/>
      <c r="HF36" s="64"/>
      <c r="HG36" s="64"/>
      <c r="HH36" s="64"/>
      <c r="HI36" s="64"/>
      <c r="HJ36" s="64"/>
      <c r="HK36" s="64"/>
      <c r="HL36" s="64"/>
      <c r="HM36" s="64"/>
      <c r="HN36" s="64"/>
      <c r="HO36" s="64"/>
      <c r="HP36" s="64"/>
      <c r="HQ36" s="64"/>
      <c r="HR36" s="64"/>
      <c r="HS36" s="64"/>
      <c r="HT36" s="64"/>
      <c r="HU36" s="64"/>
      <c r="HV36" s="64"/>
      <c r="HW36" s="64"/>
      <c r="HX36" s="64"/>
      <c r="HY36" s="64"/>
      <c r="HZ36" s="64"/>
      <c r="IA36" s="64"/>
      <c r="IB36" s="64"/>
      <c r="IC36" s="64"/>
      <c r="ID36" s="64"/>
      <c r="IE36" s="64"/>
      <c r="IF36" s="64"/>
      <c r="IG36" s="64"/>
      <c r="IH36" s="64"/>
      <c r="II36" s="64"/>
      <c r="IJ36" s="64"/>
      <c r="IK36" s="64"/>
      <c r="IL36" s="64"/>
      <c r="IM36" s="64"/>
      <c r="IN36" s="64"/>
      <c r="IO36" s="64"/>
      <c r="IP36" s="64"/>
      <c r="IQ36" s="64"/>
      <c r="IR36" s="64"/>
      <c r="IS36" s="64"/>
      <c r="IT36" s="64"/>
      <c r="IU36" s="64"/>
      <c r="IV36" s="64"/>
      <c r="IW36" s="64"/>
    </row>
    <row r="37" spans="1:257" ht="13.5" customHeight="1">
      <c r="A37" s="165" t="s">
        <v>215</v>
      </c>
      <c r="B37" s="165" t="s">
        <v>252</v>
      </c>
      <c r="C37" s="71">
        <v>256</v>
      </c>
      <c r="D37" s="71">
        <v>203</v>
      </c>
      <c r="E37" s="71">
        <v>53</v>
      </c>
      <c r="F37" s="211">
        <f t="shared" si="0"/>
        <v>0.20703125</v>
      </c>
      <c r="G37" s="69"/>
      <c r="H37" s="69"/>
    </row>
    <row r="38" spans="1:257" s="15" customFormat="1" ht="13.5" customHeight="1">
      <c r="A38" s="2" t="s">
        <v>316</v>
      </c>
      <c r="B38" s="2" t="s">
        <v>253</v>
      </c>
      <c r="C38" s="98">
        <f>SUM(C39:C43)</f>
        <v>2556</v>
      </c>
      <c r="D38" s="98">
        <f t="shared" ref="D38:E38" si="10">SUM(D39:D43)</f>
        <v>1636</v>
      </c>
      <c r="E38" s="98">
        <f t="shared" si="10"/>
        <v>920</v>
      </c>
      <c r="F38" s="210">
        <f t="shared" si="0"/>
        <v>0.35993740219092329</v>
      </c>
      <c r="G38" s="139"/>
      <c r="H38" s="139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64"/>
      <c r="BP38" s="64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4"/>
      <c r="CO38" s="64"/>
      <c r="CP38" s="64"/>
      <c r="CQ38" s="64"/>
      <c r="CR38" s="64"/>
      <c r="CS38" s="64"/>
      <c r="CT38" s="64"/>
      <c r="CU38" s="64"/>
      <c r="CV38" s="64"/>
      <c r="CW38" s="64"/>
      <c r="CX38" s="64"/>
      <c r="CY38" s="64"/>
      <c r="CZ38" s="64"/>
      <c r="DA38" s="64"/>
      <c r="DB38" s="64"/>
      <c r="DC38" s="64"/>
      <c r="DD38" s="64"/>
      <c r="DE38" s="64"/>
      <c r="DF38" s="64"/>
      <c r="DG38" s="64"/>
      <c r="DH38" s="64"/>
      <c r="DI38" s="64"/>
      <c r="DJ38" s="64"/>
      <c r="DK38" s="64"/>
      <c r="DL38" s="64"/>
      <c r="DM38" s="64"/>
      <c r="DN38" s="64"/>
      <c r="DO38" s="64"/>
      <c r="DP38" s="64"/>
      <c r="DQ38" s="64"/>
      <c r="DR38" s="64"/>
      <c r="DS38" s="64"/>
      <c r="DT38" s="64"/>
      <c r="DU38" s="64"/>
      <c r="DV38" s="64"/>
      <c r="DW38" s="64"/>
      <c r="DX38" s="64"/>
      <c r="DY38" s="64"/>
      <c r="DZ38" s="64"/>
      <c r="EA38" s="64"/>
      <c r="EB38" s="64"/>
      <c r="EC38" s="64"/>
      <c r="ED38" s="64"/>
      <c r="EE38" s="64"/>
      <c r="EF38" s="64"/>
      <c r="EG38" s="64"/>
      <c r="EH38" s="64"/>
      <c r="EI38" s="64"/>
      <c r="EJ38" s="64"/>
      <c r="EK38" s="64"/>
      <c r="EL38" s="64"/>
      <c r="EM38" s="64"/>
      <c r="EN38" s="64"/>
      <c r="EO38" s="64"/>
      <c r="EP38" s="64"/>
      <c r="EQ38" s="64"/>
      <c r="ER38" s="64"/>
      <c r="ES38" s="64"/>
      <c r="ET38" s="64"/>
      <c r="EU38" s="64"/>
      <c r="EV38" s="64"/>
      <c r="EW38" s="64"/>
      <c r="EX38" s="64"/>
      <c r="EY38" s="64"/>
      <c r="EZ38" s="64"/>
      <c r="FA38" s="64"/>
      <c r="FB38" s="64"/>
      <c r="FC38" s="64"/>
      <c r="FD38" s="64"/>
      <c r="FE38" s="64"/>
      <c r="FF38" s="64"/>
      <c r="FG38" s="64"/>
      <c r="FH38" s="64"/>
      <c r="FI38" s="64"/>
      <c r="FJ38" s="64"/>
      <c r="FK38" s="64"/>
      <c r="FL38" s="64"/>
      <c r="FM38" s="64"/>
      <c r="FN38" s="64"/>
      <c r="FO38" s="64"/>
      <c r="FP38" s="64"/>
      <c r="FQ38" s="64"/>
      <c r="FR38" s="64"/>
      <c r="FS38" s="64"/>
      <c r="FT38" s="64"/>
      <c r="FU38" s="64"/>
      <c r="FV38" s="64"/>
      <c r="FW38" s="64"/>
      <c r="FX38" s="64"/>
      <c r="FY38" s="64"/>
      <c r="FZ38" s="64"/>
      <c r="GA38" s="64"/>
      <c r="GB38" s="64"/>
      <c r="GC38" s="64"/>
      <c r="GD38" s="64"/>
      <c r="GE38" s="64"/>
      <c r="GF38" s="64"/>
      <c r="GG38" s="64"/>
      <c r="GH38" s="64"/>
      <c r="GI38" s="64"/>
      <c r="GJ38" s="64"/>
      <c r="GK38" s="64"/>
      <c r="GL38" s="64"/>
      <c r="GM38" s="64"/>
      <c r="GN38" s="64"/>
      <c r="GO38" s="64"/>
      <c r="GP38" s="64"/>
      <c r="GQ38" s="64"/>
      <c r="GR38" s="64"/>
      <c r="GS38" s="64"/>
      <c r="GT38" s="64"/>
      <c r="GU38" s="64"/>
      <c r="GV38" s="64"/>
      <c r="GW38" s="64"/>
      <c r="GX38" s="64"/>
      <c r="GY38" s="64"/>
      <c r="GZ38" s="64"/>
      <c r="HA38" s="64"/>
      <c r="HB38" s="64"/>
      <c r="HC38" s="64"/>
      <c r="HD38" s="64"/>
      <c r="HE38" s="64"/>
      <c r="HF38" s="64"/>
      <c r="HG38" s="64"/>
      <c r="HH38" s="64"/>
      <c r="HI38" s="64"/>
      <c r="HJ38" s="64"/>
      <c r="HK38" s="64"/>
      <c r="HL38" s="64"/>
      <c r="HM38" s="64"/>
      <c r="HN38" s="64"/>
      <c r="HO38" s="64"/>
      <c r="HP38" s="64"/>
      <c r="HQ38" s="64"/>
      <c r="HR38" s="64"/>
      <c r="HS38" s="64"/>
      <c r="HT38" s="64"/>
      <c r="HU38" s="64"/>
      <c r="HV38" s="64"/>
      <c r="HW38" s="64"/>
      <c r="HX38" s="64"/>
      <c r="HY38" s="64"/>
      <c r="HZ38" s="64"/>
      <c r="IA38" s="64"/>
      <c r="IB38" s="64"/>
      <c r="IC38" s="64"/>
      <c r="ID38" s="64"/>
      <c r="IE38" s="64"/>
      <c r="IF38" s="64"/>
      <c r="IG38" s="64"/>
      <c r="IH38" s="64"/>
      <c r="II38" s="64"/>
      <c r="IJ38" s="64"/>
      <c r="IK38" s="64"/>
      <c r="IL38" s="64"/>
      <c r="IM38" s="64"/>
      <c r="IN38" s="64"/>
      <c r="IO38" s="64"/>
      <c r="IP38" s="64"/>
      <c r="IQ38" s="64"/>
      <c r="IR38" s="64"/>
      <c r="IS38" s="64"/>
      <c r="IT38" s="64"/>
      <c r="IU38" s="64"/>
      <c r="IV38" s="64"/>
      <c r="IW38" s="64"/>
    </row>
    <row r="39" spans="1:257" ht="13.5" customHeight="1">
      <c r="A39" s="165" t="s">
        <v>220</v>
      </c>
      <c r="B39" s="165" t="s">
        <v>254</v>
      </c>
      <c r="C39" s="71">
        <v>327</v>
      </c>
      <c r="D39" s="71">
        <v>125</v>
      </c>
      <c r="E39" s="71">
        <v>202</v>
      </c>
      <c r="F39" s="211">
        <f t="shared" si="0"/>
        <v>0.61773700305810397</v>
      </c>
      <c r="G39" s="69"/>
      <c r="H39" s="69"/>
    </row>
    <row r="40" spans="1:257" ht="13.5" customHeight="1">
      <c r="A40" s="165" t="s">
        <v>184</v>
      </c>
      <c r="B40" s="165" t="s">
        <v>230</v>
      </c>
      <c r="C40" s="71">
        <v>338</v>
      </c>
      <c r="D40" s="71">
        <v>186</v>
      </c>
      <c r="E40" s="71">
        <v>152</v>
      </c>
      <c r="F40" s="211">
        <f t="shared" si="0"/>
        <v>0.44970414201183434</v>
      </c>
      <c r="G40" s="69"/>
      <c r="H40" s="69"/>
    </row>
    <row r="41" spans="1:257" ht="13.5" customHeight="1">
      <c r="A41" s="165" t="s">
        <v>218</v>
      </c>
      <c r="B41" s="165" t="s">
        <v>476</v>
      </c>
      <c r="C41" s="71">
        <v>318</v>
      </c>
      <c r="D41" s="90">
        <v>227</v>
      </c>
      <c r="E41" s="90">
        <v>91</v>
      </c>
      <c r="F41" s="211">
        <f t="shared" si="0"/>
        <v>0.28616352201257861</v>
      </c>
      <c r="G41" s="69"/>
      <c r="H41" s="69"/>
    </row>
    <row r="42" spans="1:257" ht="13.5" customHeight="1">
      <c r="A42" s="165" t="s">
        <v>216</v>
      </c>
      <c r="B42" s="165" t="s">
        <v>255</v>
      </c>
      <c r="C42" s="71">
        <v>363</v>
      </c>
      <c r="D42" s="71">
        <v>202</v>
      </c>
      <c r="E42" s="71">
        <v>161</v>
      </c>
      <c r="F42" s="211">
        <f t="shared" si="0"/>
        <v>0.44352617079889806</v>
      </c>
      <c r="G42" s="69"/>
      <c r="H42" s="69"/>
    </row>
    <row r="43" spans="1:257" ht="13.5" customHeight="1">
      <c r="A43" s="165" t="s">
        <v>217</v>
      </c>
      <c r="B43" s="165" t="s">
        <v>256</v>
      </c>
      <c r="C43" s="71">
        <v>1210</v>
      </c>
      <c r="D43" s="71">
        <v>896</v>
      </c>
      <c r="E43" s="71">
        <v>314</v>
      </c>
      <c r="F43" s="211">
        <f t="shared" si="0"/>
        <v>0.25950413223140495</v>
      </c>
      <c r="G43" s="69"/>
      <c r="H43" s="69"/>
    </row>
    <row r="44" spans="1:257" s="15" customFormat="1" ht="13.5" customHeight="1">
      <c r="A44" s="2" t="s">
        <v>221</v>
      </c>
      <c r="B44" s="2" t="s">
        <v>257</v>
      </c>
      <c r="C44" s="98">
        <f>SUM(C45:C46)</f>
        <v>1527</v>
      </c>
      <c r="D44" s="98">
        <f t="shared" ref="D44:E44" si="11">SUM(D45:D46)</f>
        <v>846</v>
      </c>
      <c r="E44" s="98">
        <f t="shared" si="11"/>
        <v>681</v>
      </c>
      <c r="F44" s="210">
        <f t="shared" si="0"/>
        <v>0.44597249508840864</v>
      </c>
      <c r="G44" s="139"/>
      <c r="H44" s="139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64"/>
      <c r="CQ44" s="64"/>
      <c r="CR44" s="64"/>
      <c r="CS44" s="64"/>
      <c r="CT44" s="64"/>
      <c r="CU44" s="64"/>
      <c r="CV44" s="64"/>
      <c r="CW44" s="64"/>
      <c r="CX44" s="64"/>
      <c r="CY44" s="64"/>
      <c r="CZ44" s="64"/>
      <c r="DA44" s="64"/>
      <c r="DB44" s="64"/>
      <c r="DC44" s="64"/>
      <c r="DD44" s="64"/>
      <c r="DE44" s="64"/>
      <c r="DF44" s="64"/>
      <c r="DG44" s="64"/>
      <c r="DH44" s="64"/>
      <c r="DI44" s="64"/>
      <c r="DJ44" s="64"/>
      <c r="DK44" s="64"/>
      <c r="DL44" s="64"/>
      <c r="DM44" s="64"/>
      <c r="DN44" s="64"/>
      <c r="DO44" s="64"/>
      <c r="DP44" s="64"/>
      <c r="DQ44" s="64"/>
      <c r="DR44" s="64"/>
      <c r="DS44" s="64"/>
      <c r="DT44" s="64"/>
      <c r="DU44" s="64"/>
      <c r="DV44" s="64"/>
      <c r="DW44" s="64"/>
      <c r="DX44" s="64"/>
      <c r="DY44" s="64"/>
      <c r="DZ44" s="64"/>
      <c r="EA44" s="64"/>
      <c r="EB44" s="64"/>
      <c r="EC44" s="64"/>
      <c r="ED44" s="64"/>
      <c r="EE44" s="64"/>
      <c r="EF44" s="64"/>
      <c r="EG44" s="64"/>
      <c r="EH44" s="64"/>
      <c r="EI44" s="64"/>
      <c r="EJ44" s="64"/>
      <c r="EK44" s="64"/>
      <c r="EL44" s="64"/>
      <c r="EM44" s="64"/>
      <c r="EN44" s="64"/>
      <c r="EO44" s="64"/>
      <c r="EP44" s="64"/>
      <c r="EQ44" s="64"/>
      <c r="ER44" s="64"/>
      <c r="ES44" s="64"/>
      <c r="ET44" s="64"/>
      <c r="EU44" s="64"/>
      <c r="EV44" s="64"/>
      <c r="EW44" s="64"/>
      <c r="EX44" s="64"/>
      <c r="EY44" s="64"/>
      <c r="EZ44" s="64"/>
      <c r="FA44" s="64"/>
      <c r="FB44" s="64"/>
      <c r="FC44" s="64"/>
      <c r="FD44" s="64"/>
      <c r="FE44" s="64"/>
      <c r="FF44" s="64"/>
      <c r="FG44" s="64"/>
      <c r="FH44" s="64"/>
      <c r="FI44" s="64"/>
      <c r="FJ44" s="64"/>
      <c r="FK44" s="64"/>
      <c r="FL44" s="64"/>
      <c r="FM44" s="64"/>
      <c r="FN44" s="64"/>
      <c r="FO44" s="64"/>
      <c r="FP44" s="64"/>
      <c r="FQ44" s="64"/>
      <c r="FR44" s="64"/>
      <c r="FS44" s="64"/>
      <c r="FT44" s="64"/>
      <c r="FU44" s="64"/>
      <c r="FV44" s="64"/>
      <c r="FW44" s="64"/>
      <c r="FX44" s="64"/>
      <c r="FY44" s="64"/>
      <c r="FZ44" s="64"/>
      <c r="GA44" s="64"/>
      <c r="GB44" s="64"/>
      <c r="GC44" s="64"/>
      <c r="GD44" s="64"/>
      <c r="GE44" s="64"/>
      <c r="GF44" s="64"/>
      <c r="GG44" s="64"/>
      <c r="GH44" s="64"/>
      <c r="GI44" s="64"/>
      <c r="GJ44" s="64"/>
      <c r="GK44" s="64"/>
      <c r="GL44" s="64"/>
      <c r="GM44" s="64"/>
      <c r="GN44" s="64"/>
      <c r="GO44" s="64"/>
      <c r="GP44" s="64"/>
      <c r="GQ44" s="64"/>
      <c r="GR44" s="64"/>
      <c r="GS44" s="64"/>
      <c r="GT44" s="64"/>
      <c r="GU44" s="64"/>
      <c r="GV44" s="64"/>
      <c r="GW44" s="64"/>
      <c r="GX44" s="64"/>
      <c r="GY44" s="64"/>
      <c r="GZ44" s="64"/>
      <c r="HA44" s="64"/>
      <c r="HB44" s="64"/>
      <c r="HC44" s="64"/>
      <c r="HD44" s="64"/>
      <c r="HE44" s="64"/>
      <c r="HF44" s="64"/>
      <c r="HG44" s="64"/>
      <c r="HH44" s="64"/>
      <c r="HI44" s="64"/>
      <c r="HJ44" s="64"/>
      <c r="HK44" s="64"/>
      <c r="HL44" s="64"/>
      <c r="HM44" s="64"/>
      <c r="HN44" s="64"/>
      <c r="HO44" s="64"/>
      <c r="HP44" s="64"/>
      <c r="HQ44" s="64"/>
      <c r="HR44" s="64"/>
      <c r="HS44" s="64"/>
      <c r="HT44" s="64"/>
      <c r="HU44" s="64"/>
      <c r="HV44" s="64"/>
      <c r="HW44" s="64"/>
      <c r="HX44" s="64"/>
      <c r="HY44" s="64"/>
      <c r="HZ44" s="64"/>
      <c r="IA44" s="64"/>
      <c r="IB44" s="64"/>
      <c r="IC44" s="64"/>
      <c r="ID44" s="64"/>
      <c r="IE44" s="64"/>
      <c r="IF44" s="64"/>
      <c r="IG44" s="64"/>
      <c r="IH44" s="64"/>
      <c r="II44" s="64"/>
      <c r="IJ44" s="64"/>
      <c r="IK44" s="64"/>
      <c r="IL44" s="64"/>
      <c r="IM44" s="64"/>
      <c r="IN44" s="64"/>
      <c r="IO44" s="64"/>
      <c r="IP44" s="64"/>
      <c r="IQ44" s="64"/>
      <c r="IR44" s="64"/>
      <c r="IS44" s="64"/>
      <c r="IT44" s="64"/>
      <c r="IU44" s="64"/>
      <c r="IV44" s="64"/>
      <c r="IW44" s="64"/>
    </row>
    <row r="45" spans="1:257" ht="13.5" customHeight="1">
      <c r="A45" s="165" t="s">
        <v>202</v>
      </c>
      <c r="B45" s="165" t="s">
        <v>231</v>
      </c>
      <c r="C45" s="71">
        <v>1186</v>
      </c>
      <c r="D45" s="90">
        <v>681</v>
      </c>
      <c r="E45" s="90">
        <v>505</v>
      </c>
      <c r="F45" s="211">
        <f t="shared" si="0"/>
        <v>0.42580101180438451</v>
      </c>
      <c r="G45" s="69"/>
      <c r="H45" s="69"/>
    </row>
    <row r="46" spans="1:257" ht="13.5" customHeight="1">
      <c r="A46" s="165" t="s">
        <v>219</v>
      </c>
      <c r="B46" s="165" t="s">
        <v>477</v>
      </c>
      <c r="C46" s="71">
        <v>341</v>
      </c>
      <c r="D46" s="71">
        <v>165</v>
      </c>
      <c r="E46" s="71">
        <v>176</v>
      </c>
      <c r="F46" s="211">
        <f t="shared" si="0"/>
        <v>0.5161290322580645</v>
      </c>
      <c r="G46" s="69"/>
      <c r="H46" s="69"/>
    </row>
    <row r="47" spans="1:257" ht="13.5" customHeight="1">
      <c r="A47" s="143" t="s">
        <v>325</v>
      </c>
      <c r="B47" s="143"/>
      <c r="C47" s="58"/>
      <c r="D47" s="58"/>
      <c r="E47" s="58"/>
      <c r="F47" s="70"/>
      <c r="G47" s="69"/>
      <c r="H47" s="69"/>
    </row>
    <row r="48" spans="1:257" ht="13.5" customHeight="1">
      <c r="A48" s="143" t="s">
        <v>504</v>
      </c>
      <c r="B48" s="143"/>
      <c r="C48" s="58"/>
      <c r="D48" s="58"/>
      <c r="E48" s="58"/>
      <c r="F48" s="70"/>
      <c r="G48" s="69"/>
      <c r="H48" s="69"/>
    </row>
    <row r="49" spans="1:8" ht="13.5" customHeight="1">
      <c r="A49" s="143" t="s">
        <v>326</v>
      </c>
      <c r="B49" s="143"/>
      <c r="C49" s="58"/>
      <c r="D49" s="58"/>
      <c r="E49" s="58"/>
      <c r="F49" s="70"/>
      <c r="G49" s="69"/>
      <c r="H49" s="69"/>
    </row>
    <row r="50" spans="1:8" ht="13.5" customHeight="1">
      <c r="A50" s="143" t="s">
        <v>386</v>
      </c>
      <c r="B50" s="143"/>
      <c r="C50" s="58"/>
      <c r="D50" s="58"/>
      <c r="E50" s="58"/>
      <c r="F50" s="70"/>
      <c r="G50" s="69"/>
      <c r="H50" s="69"/>
    </row>
    <row r="51" spans="1:8" ht="13.5" customHeight="1">
      <c r="A51" s="58"/>
      <c r="B51" s="58"/>
      <c r="C51" s="58"/>
      <c r="D51" s="58"/>
      <c r="E51" s="58"/>
      <c r="F51" s="70"/>
      <c r="G51" s="69"/>
      <c r="H51" s="69"/>
    </row>
    <row r="52" spans="1:8" ht="13.5" customHeight="1">
      <c r="A52" s="58"/>
      <c r="B52" s="58"/>
      <c r="C52" s="58"/>
      <c r="D52" s="58"/>
      <c r="E52" s="58"/>
      <c r="F52" s="70"/>
      <c r="G52" s="69"/>
      <c r="H52" s="69"/>
    </row>
    <row r="53" spans="1:8" ht="13.5" customHeight="1">
      <c r="A53" s="58"/>
      <c r="B53" s="58"/>
      <c r="C53" s="58"/>
      <c r="D53" s="58"/>
      <c r="E53" s="58"/>
      <c r="F53" s="70"/>
      <c r="G53" s="69"/>
      <c r="H53" s="69"/>
    </row>
    <row r="54" spans="1:8" ht="13.5" customHeight="1">
      <c r="A54" s="58"/>
      <c r="B54" s="58"/>
      <c r="C54" s="58"/>
      <c r="D54" s="58"/>
      <c r="E54" s="58"/>
      <c r="F54" s="70"/>
      <c r="G54" s="69"/>
      <c r="H54" s="69"/>
    </row>
    <row r="55" spans="1:8" ht="13.5" customHeight="1">
      <c r="A55" s="58"/>
      <c r="B55" s="58"/>
      <c r="C55" s="58"/>
      <c r="D55" s="58"/>
      <c r="E55" s="58"/>
      <c r="F55" s="70"/>
      <c r="G55" s="69"/>
      <c r="H55" s="69"/>
    </row>
    <row r="56" spans="1:8" ht="13.5" customHeight="1">
      <c r="A56" s="58"/>
      <c r="B56" s="58"/>
      <c r="C56" s="58"/>
      <c r="D56" s="58"/>
      <c r="E56" s="58"/>
      <c r="F56" s="70"/>
      <c r="G56" s="69"/>
      <c r="H56" s="69"/>
    </row>
    <row r="57" spans="1:8" ht="13.5" customHeight="1">
      <c r="A57" s="8"/>
      <c r="B57" s="8"/>
      <c r="C57" s="8"/>
      <c r="D57" s="8"/>
      <c r="E57" s="8"/>
      <c r="F57" s="30"/>
      <c r="G57" s="69"/>
      <c r="H57" s="69"/>
    </row>
    <row r="58" spans="1:8" ht="13.5" customHeight="1">
      <c r="A58" s="8"/>
      <c r="B58" s="8"/>
      <c r="C58" s="8"/>
      <c r="D58" s="8"/>
      <c r="E58" s="8"/>
      <c r="F58" s="30"/>
      <c r="G58" s="69"/>
      <c r="H58" s="69"/>
    </row>
    <row r="59" spans="1:8" ht="13.5" customHeight="1">
      <c r="A59" s="8"/>
      <c r="B59" s="8"/>
      <c r="C59" s="8"/>
      <c r="D59" s="8"/>
      <c r="E59" s="8"/>
      <c r="F59" s="30"/>
      <c r="G59" s="69"/>
      <c r="H59" s="69"/>
    </row>
    <row r="60" spans="1:8" ht="13.5" customHeight="1">
      <c r="A60" s="8"/>
      <c r="B60" s="8"/>
      <c r="C60" s="8"/>
      <c r="D60" s="8"/>
      <c r="E60" s="8"/>
      <c r="F60" s="30"/>
      <c r="G60" s="69"/>
      <c r="H60" s="69"/>
    </row>
    <row r="61" spans="1:8" ht="13.5" customHeight="1">
      <c r="A61" s="8"/>
      <c r="B61" s="8"/>
      <c r="C61" s="8"/>
      <c r="D61" s="8"/>
      <c r="E61" s="8"/>
      <c r="F61" s="30"/>
      <c r="G61" s="69"/>
      <c r="H61" s="69"/>
    </row>
    <row r="62" spans="1:8" ht="13.5" customHeight="1">
      <c r="A62" s="8"/>
      <c r="B62" s="8"/>
      <c r="C62" s="8"/>
      <c r="D62" s="8"/>
      <c r="E62" s="8"/>
      <c r="F62" s="30"/>
      <c r="G62" s="69"/>
      <c r="H62" s="69"/>
    </row>
    <row r="63" spans="1:8" ht="13.5" customHeight="1">
      <c r="A63" s="8"/>
      <c r="B63" s="8"/>
      <c r="C63" s="8"/>
      <c r="D63" s="8"/>
      <c r="E63" s="8"/>
      <c r="F63" s="30"/>
      <c r="G63" s="69"/>
      <c r="H63" s="69"/>
    </row>
    <row r="64" spans="1:8" ht="13.5" customHeight="1">
      <c r="A64" s="8"/>
      <c r="B64" s="8"/>
      <c r="C64" s="8"/>
      <c r="D64" s="8"/>
      <c r="E64" s="8"/>
      <c r="F64" s="30"/>
      <c r="G64" s="69"/>
      <c r="H64" s="69"/>
    </row>
    <row r="65" spans="1:8" ht="13.5" customHeight="1">
      <c r="A65" s="8"/>
      <c r="B65" s="8"/>
      <c r="C65" s="8"/>
      <c r="D65" s="8"/>
      <c r="E65" s="8"/>
      <c r="F65" s="30"/>
      <c r="G65" s="69"/>
      <c r="H65" s="69"/>
    </row>
    <row r="66" spans="1:8" ht="13.5" customHeight="1">
      <c r="A66" s="8"/>
      <c r="B66" s="8"/>
      <c r="C66" s="8"/>
      <c r="D66" s="8"/>
      <c r="E66" s="8"/>
      <c r="F66" s="30"/>
      <c r="G66" s="69"/>
      <c r="H66" s="69"/>
    </row>
    <row r="67" spans="1:8" ht="13.5" customHeight="1">
      <c r="A67" s="8"/>
      <c r="B67" s="8"/>
      <c r="C67" s="8"/>
      <c r="D67" s="8"/>
      <c r="E67" s="8"/>
      <c r="F67" s="30"/>
      <c r="G67" s="69"/>
      <c r="H67" s="69"/>
    </row>
    <row r="68" spans="1:8" ht="13.5" customHeight="1">
      <c r="A68" s="8"/>
      <c r="B68" s="8"/>
      <c r="C68" s="8"/>
      <c r="D68" s="8"/>
      <c r="E68" s="8"/>
      <c r="F68" s="30"/>
      <c r="G68" s="69"/>
      <c r="H68" s="69"/>
    </row>
    <row r="69" spans="1:8" ht="13.5" customHeight="1">
      <c r="A69" s="8"/>
      <c r="B69" s="8"/>
      <c r="C69" s="8"/>
      <c r="D69" s="8"/>
      <c r="E69" s="8"/>
      <c r="F69" s="30"/>
      <c r="G69" s="69"/>
      <c r="H69" s="69"/>
    </row>
    <row r="70" spans="1:8" ht="13.5" customHeight="1">
      <c r="A70" s="8"/>
      <c r="B70" s="8"/>
      <c r="C70" s="8"/>
      <c r="D70" s="8"/>
      <c r="E70" s="8"/>
      <c r="F70" s="30"/>
      <c r="G70" s="69"/>
      <c r="H70" s="69"/>
    </row>
    <row r="71" spans="1:8" ht="13.5" customHeight="1">
      <c r="A71" s="8"/>
      <c r="B71" s="8"/>
      <c r="C71" s="8"/>
      <c r="D71" s="8"/>
      <c r="E71" s="8"/>
      <c r="F71" s="30"/>
      <c r="G71" s="69"/>
      <c r="H71" s="69"/>
    </row>
    <row r="72" spans="1:8" ht="13.5" customHeight="1">
      <c r="A72" s="8"/>
      <c r="B72" s="8"/>
      <c r="C72" s="8"/>
      <c r="D72" s="8"/>
      <c r="E72" s="8"/>
      <c r="F72" s="30"/>
      <c r="G72" s="69"/>
      <c r="H72" s="69"/>
    </row>
    <row r="73" spans="1:8" ht="13.5" customHeight="1">
      <c r="A73" s="8"/>
      <c r="B73" s="8"/>
      <c r="C73" s="8"/>
      <c r="D73" s="8"/>
      <c r="E73" s="8"/>
      <c r="F73" s="30"/>
      <c r="G73" s="69"/>
      <c r="H73" s="69"/>
    </row>
    <row r="74" spans="1:8" ht="13.5" customHeight="1">
      <c r="A74" s="8"/>
      <c r="B74" s="8"/>
      <c r="C74" s="8"/>
      <c r="D74" s="8"/>
      <c r="E74" s="8"/>
      <c r="F74" s="30"/>
      <c r="G74" s="69"/>
      <c r="H74" s="69"/>
    </row>
    <row r="75" spans="1:8" ht="13.5" customHeight="1">
      <c r="A75" s="8"/>
      <c r="B75" s="8"/>
      <c r="C75" s="8"/>
      <c r="D75" s="8"/>
      <c r="E75" s="8"/>
      <c r="F75" s="30"/>
      <c r="G75" s="69"/>
      <c r="H75" s="69"/>
    </row>
    <row r="76" spans="1:8" ht="13.5" customHeight="1">
      <c r="A76" s="8"/>
      <c r="B76" s="8"/>
      <c r="C76" s="8"/>
      <c r="D76" s="8"/>
      <c r="E76" s="8"/>
      <c r="F76" s="30"/>
      <c r="G76" s="69"/>
      <c r="H76" s="69"/>
    </row>
    <row r="77" spans="1:8" ht="13.5" customHeight="1">
      <c r="A77" s="8"/>
      <c r="B77" s="8"/>
      <c r="C77" s="8"/>
      <c r="D77" s="8"/>
      <c r="E77" s="8"/>
      <c r="F77" s="30"/>
      <c r="G77" s="69"/>
      <c r="H77" s="69"/>
    </row>
    <row r="78" spans="1:8" ht="13.5" customHeight="1">
      <c r="A78" s="8"/>
      <c r="B78" s="8"/>
      <c r="C78" s="8"/>
      <c r="D78" s="8"/>
      <c r="E78" s="8"/>
      <c r="F78" s="30"/>
      <c r="G78" s="69"/>
      <c r="H78" s="69"/>
    </row>
    <row r="79" spans="1:8" ht="13.5" customHeight="1">
      <c r="A79" s="8"/>
      <c r="B79" s="8"/>
      <c r="C79" s="8"/>
      <c r="D79" s="8"/>
      <c r="E79" s="8"/>
      <c r="F79" s="30"/>
      <c r="G79" s="69"/>
      <c r="H79" s="69"/>
    </row>
    <row r="80" spans="1:8" ht="13.5" customHeight="1">
      <c r="A80" s="8"/>
      <c r="B80" s="8"/>
      <c r="C80" s="8"/>
      <c r="D80" s="8"/>
      <c r="E80" s="8"/>
      <c r="F80" s="30"/>
      <c r="G80" s="69"/>
      <c r="H80" s="69"/>
    </row>
    <row r="81" spans="1:8" ht="13.5" customHeight="1">
      <c r="A81" s="8"/>
      <c r="B81" s="8"/>
      <c r="C81" s="8"/>
      <c r="D81" s="8"/>
      <c r="E81" s="8"/>
      <c r="F81" s="30"/>
      <c r="G81" s="69"/>
      <c r="H81" s="69"/>
    </row>
    <row r="82" spans="1:8" ht="13.5" customHeight="1">
      <c r="A82" s="8"/>
      <c r="B82" s="8"/>
      <c r="C82" s="8"/>
      <c r="D82" s="8"/>
      <c r="E82" s="8"/>
      <c r="F82" s="30"/>
      <c r="G82" s="69"/>
      <c r="H82" s="69"/>
    </row>
    <row r="83" spans="1:8" ht="13.7" customHeight="1">
      <c r="A83" s="8"/>
      <c r="B83" s="8"/>
      <c r="C83" s="8"/>
      <c r="D83" s="8"/>
      <c r="E83" s="8"/>
      <c r="F83" s="30"/>
      <c r="G83" s="69"/>
      <c r="H83" s="69"/>
    </row>
    <row r="84" spans="1:8" ht="13.7" customHeight="1">
      <c r="A84" s="8"/>
      <c r="B84" s="8"/>
      <c r="C84" s="8"/>
      <c r="D84" s="8"/>
      <c r="E84" s="8"/>
      <c r="F84" s="30"/>
      <c r="G84" s="69"/>
      <c r="H84" s="69"/>
    </row>
    <row r="85" spans="1:8" ht="13.7" customHeight="1">
      <c r="A85" s="8"/>
      <c r="B85" s="8"/>
      <c r="C85" s="8"/>
      <c r="D85" s="8"/>
      <c r="E85" s="8"/>
      <c r="F85" s="30"/>
      <c r="G85" s="69"/>
      <c r="H85" s="69"/>
    </row>
    <row r="86" spans="1:8" ht="13.7" customHeight="1">
      <c r="A86" s="8"/>
      <c r="B86" s="8"/>
      <c r="C86" s="8"/>
      <c r="D86" s="8"/>
      <c r="E86" s="8"/>
      <c r="F86" s="30"/>
      <c r="G86" s="69"/>
      <c r="H86" s="69"/>
    </row>
    <row r="87" spans="1:8" ht="13.7" customHeight="1">
      <c r="A87" s="8"/>
      <c r="B87" s="8"/>
      <c r="C87" s="8"/>
      <c r="D87" s="8"/>
      <c r="E87" s="8"/>
      <c r="F87" s="30"/>
      <c r="G87" s="69"/>
      <c r="H87" s="69"/>
    </row>
    <row r="88" spans="1:8" ht="13.7" customHeight="1">
      <c r="G88" s="69"/>
      <c r="H88" s="69"/>
    </row>
    <row r="89" spans="1:8" ht="13.7" customHeight="1">
      <c r="G89" s="69"/>
      <c r="H89" s="69"/>
    </row>
    <row r="90" spans="1:8" ht="13.7" customHeight="1">
      <c r="G90" s="69"/>
      <c r="H90" s="69"/>
    </row>
    <row r="91" spans="1:8" ht="13.7" customHeight="1">
      <c r="G91" s="69"/>
      <c r="H91" s="69"/>
    </row>
    <row r="92" spans="1:8" ht="13.7" customHeight="1">
      <c r="G92" s="69"/>
      <c r="H92" s="69"/>
    </row>
    <row r="93" spans="1:8" ht="13.7" customHeight="1"/>
    <row r="94" spans="1:8" ht="13.7" customHeight="1"/>
    <row r="95" spans="1:8" ht="13.7" customHeight="1"/>
    <row r="96" spans="1:8" ht="13.7" customHeight="1"/>
    <row r="97" ht="13.7" customHeight="1"/>
    <row r="98" ht="13.7" customHeight="1"/>
    <row r="99" ht="13.7" customHeight="1"/>
    <row r="100" ht="13.7" customHeight="1"/>
    <row r="101" ht="13.7" customHeight="1"/>
    <row r="102" ht="13.7" customHeight="1"/>
    <row r="103" ht="13.7" customHeight="1"/>
    <row r="104" ht="13.7" customHeight="1"/>
    <row r="105" ht="13.7" customHeight="1"/>
    <row r="106" ht="13.7" customHeight="1"/>
    <row r="107" ht="13.7" customHeight="1"/>
    <row r="108" ht="13.7" customHeight="1"/>
    <row r="109" ht="13.7" customHeight="1"/>
    <row r="110" ht="13.7" customHeight="1"/>
    <row r="111" ht="13.7" customHeight="1"/>
    <row r="112" ht="13.7" customHeight="1"/>
    <row r="113" ht="13.7" customHeight="1"/>
    <row r="114" ht="13.7" customHeight="1"/>
    <row r="115" ht="13.7" customHeight="1"/>
    <row r="116" ht="13.7" customHeight="1"/>
    <row r="117" ht="13.7" customHeight="1"/>
    <row r="118" ht="13.7" customHeight="1"/>
    <row r="119" ht="13.7" customHeight="1"/>
    <row r="120" ht="13.7" customHeight="1"/>
    <row r="121" ht="13.7" customHeight="1"/>
    <row r="122" ht="13.7" customHeight="1"/>
    <row r="123" ht="13.7" customHeight="1"/>
  </sheetData>
  <pageMargins left="0" right="0" top="0" bottom="0" header="0" footer="0"/>
  <pageSetup orientation="portrait"/>
  <headerFooter>
    <oddFooter>&amp;C&amp;"Helvetica Neue,Regular"&amp;12&amp;K000000&amp;P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23"/>
  <sheetViews>
    <sheetView zoomScaleNormal="100" workbookViewId="0">
      <selection activeCell="A3" sqref="A3"/>
    </sheetView>
  </sheetViews>
  <sheetFormatPr baseColWidth="10" defaultColWidth="10.85546875" defaultRowHeight="12.75" customHeight="1"/>
  <cols>
    <col min="1" max="2" width="57.140625" style="9" customWidth="1"/>
    <col min="3" max="6" width="11.42578125" style="9" customWidth="1"/>
    <col min="7" max="257" width="10.85546875" style="9" customWidth="1"/>
    <col min="258" max="16384" width="10.85546875" style="8"/>
  </cols>
  <sheetData>
    <row r="1" spans="1:257" ht="13.5" customHeight="1">
      <c r="A1" s="2" t="s">
        <v>854</v>
      </c>
      <c r="B1" s="2"/>
      <c r="C1" s="3"/>
      <c r="D1" s="3"/>
      <c r="E1" s="3"/>
      <c r="F1" s="3"/>
    </row>
    <row r="2" spans="1:257" ht="13.5" customHeight="1">
      <c r="A2" s="4" t="s">
        <v>855</v>
      </c>
      <c r="B2" s="4"/>
      <c r="C2" s="3"/>
      <c r="D2" s="3"/>
      <c r="E2" s="3"/>
      <c r="F2" s="3"/>
    </row>
    <row r="3" spans="1:257" ht="13.5" customHeight="1">
      <c r="A3" s="3"/>
      <c r="B3" s="3"/>
      <c r="C3" s="3"/>
      <c r="D3" s="3"/>
      <c r="E3" s="3"/>
      <c r="F3" s="3"/>
    </row>
    <row r="4" spans="1:257" ht="19.5" customHeight="1">
      <c r="A4" s="51"/>
      <c r="B4" s="180"/>
      <c r="C4" s="179" t="s">
        <v>2</v>
      </c>
      <c r="D4" s="179" t="s">
        <v>3</v>
      </c>
      <c r="E4" s="179" t="s">
        <v>5</v>
      </c>
      <c r="F4" s="178" t="s">
        <v>40</v>
      </c>
    </row>
    <row r="5" spans="1:257" ht="19.5" customHeight="1">
      <c r="A5" s="180"/>
      <c r="B5" s="180"/>
      <c r="C5" s="179" t="s">
        <v>2</v>
      </c>
      <c r="D5" s="179" t="s">
        <v>375</v>
      </c>
      <c r="E5" s="179" t="s">
        <v>374</v>
      </c>
      <c r="F5" s="178" t="s">
        <v>378</v>
      </c>
    </row>
    <row r="6" spans="1:257" ht="13.5" customHeight="1">
      <c r="A6" s="41" t="s">
        <v>2</v>
      </c>
      <c r="B6" s="41" t="s">
        <v>2</v>
      </c>
      <c r="C6" s="89">
        <v>17998</v>
      </c>
      <c r="D6" s="89">
        <v>10616</v>
      </c>
      <c r="E6" s="89">
        <v>7382</v>
      </c>
      <c r="F6" s="210">
        <f t="shared" ref="F6:F49" si="0">E6/C6</f>
        <v>0.41015668407600847</v>
      </c>
    </row>
    <row r="7" spans="1:257" ht="13.5" customHeight="1">
      <c r="A7" s="2" t="s">
        <v>300</v>
      </c>
      <c r="B7" s="2" t="s">
        <v>232</v>
      </c>
      <c r="C7" s="98">
        <f>SUM(C8:C10)</f>
        <v>1935</v>
      </c>
      <c r="D7" s="98">
        <f t="shared" ref="D7:E7" si="1">SUM(D8:D10)</f>
        <v>826</v>
      </c>
      <c r="E7" s="98">
        <f t="shared" si="1"/>
        <v>1109</v>
      </c>
      <c r="F7" s="210">
        <f t="shared" si="0"/>
        <v>0.57312661498708006</v>
      </c>
    </row>
    <row r="8" spans="1:257" ht="13.5" customHeight="1">
      <c r="A8" s="158" t="s">
        <v>317</v>
      </c>
      <c r="B8" s="158" t="s">
        <v>469</v>
      </c>
      <c r="C8" s="71">
        <v>24</v>
      </c>
      <c r="D8" s="71">
        <v>11</v>
      </c>
      <c r="E8" s="71">
        <v>13</v>
      </c>
      <c r="F8" s="211">
        <f t="shared" si="0"/>
        <v>0.54166666666666663</v>
      </c>
    </row>
    <row r="9" spans="1:257" ht="13.5" customHeight="1">
      <c r="A9" s="165" t="s">
        <v>349</v>
      </c>
      <c r="B9" s="165" t="s">
        <v>485</v>
      </c>
      <c r="C9" s="71">
        <v>146</v>
      </c>
      <c r="D9" s="90">
        <v>20</v>
      </c>
      <c r="E9" s="90">
        <v>126</v>
      </c>
      <c r="F9" s="211">
        <f t="shared" si="0"/>
        <v>0.86301369863013699</v>
      </c>
    </row>
    <row r="10" spans="1:257" s="133" customFormat="1" ht="13.5" customHeight="1">
      <c r="A10" s="165" t="s">
        <v>222</v>
      </c>
      <c r="B10" s="165" t="s">
        <v>233</v>
      </c>
      <c r="C10" s="71">
        <v>1765</v>
      </c>
      <c r="D10" s="71">
        <v>795</v>
      </c>
      <c r="E10" s="71">
        <v>970</v>
      </c>
      <c r="F10" s="211">
        <f t="shared" si="0"/>
        <v>0.54957507082152979</v>
      </c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  <c r="BB10" s="131"/>
      <c r="BC10" s="131"/>
      <c r="BD10" s="131"/>
      <c r="BE10" s="131"/>
      <c r="BF10" s="131"/>
      <c r="BG10" s="131"/>
      <c r="BH10" s="131"/>
      <c r="BI10" s="131"/>
      <c r="BJ10" s="131"/>
      <c r="BK10" s="131"/>
      <c r="BL10" s="131"/>
      <c r="BM10" s="131"/>
      <c r="BN10" s="131"/>
      <c r="BO10" s="131"/>
      <c r="BP10" s="131"/>
      <c r="BQ10" s="131"/>
      <c r="BR10" s="131"/>
      <c r="BS10" s="131"/>
      <c r="BT10" s="131"/>
      <c r="BU10" s="131"/>
      <c r="BV10" s="131"/>
      <c r="BW10" s="131"/>
      <c r="BX10" s="131"/>
      <c r="BY10" s="131"/>
      <c r="BZ10" s="131"/>
      <c r="CA10" s="131"/>
      <c r="CB10" s="131"/>
      <c r="CC10" s="131"/>
      <c r="CD10" s="131"/>
      <c r="CE10" s="131"/>
      <c r="CF10" s="131"/>
      <c r="CG10" s="131"/>
      <c r="CH10" s="131"/>
      <c r="CI10" s="131"/>
      <c r="CJ10" s="131"/>
      <c r="CK10" s="131"/>
      <c r="CL10" s="131"/>
      <c r="CM10" s="131"/>
      <c r="CN10" s="131"/>
      <c r="CO10" s="131"/>
      <c r="CP10" s="131"/>
      <c r="CQ10" s="131"/>
      <c r="CR10" s="131"/>
      <c r="CS10" s="131"/>
      <c r="CT10" s="131"/>
      <c r="CU10" s="131"/>
      <c r="CV10" s="131"/>
      <c r="CW10" s="131"/>
      <c r="CX10" s="131"/>
      <c r="CY10" s="131"/>
      <c r="CZ10" s="131"/>
      <c r="DA10" s="131"/>
      <c r="DB10" s="131"/>
      <c r="DC10" s="131"/>
      <c r="DD10" s="131"/>
      <c r="DE10" s="131"/>
      <c r="DF10" s="131"/>
      <c r="DG10" s="131"/>
      <c r="DH10" s="131"/>
      <c r="DI10" s="131"/>
      <c r="DJ10" s="131"/>
      <c r="DK10" s="131"/>
      <c r="DL10" s="131"/>
      <c r="DM10" s="131"/>
      <c r="DN10" s="131"/>
      <c r="DO10" s="131"/>
      <c r="DP10" s="131"/>
      <c r="DQ10" s="131"/>
      <c r="DR10" s="131"/>
      <c r="DS10" s="131"/>
      <c r="DT10" s="131"/>
      <c r="DU10" s="131"/>
      <c r="DV10" s="131"/>
      <c r="DW10" s="131"/>
      <c r="DX10" s="131"/>
      <c r="DY10" s="131"/>
      <c r="DZ10" s="131"/>
      <c r="EA10" s="131"/>
      <c r="EB10" s="131"/>
      <c r="EC10" s="131"/>
      <c r="ED10" s="131"/>
      <c r="EE10" s="131"/>
      <c r="EF10" s="131"/>
      <c r="EG10" s="131"/>
      <c r="EH10" s="131"/>
      <c r="EI10" s="131"/>
      <c r="EJ10" s="131"/>
      <c r="EK10" s="131"/>
      <c r="EL10" s="131"/>
      <c r="EM10" s="131"/>
      <c r="EN10" s="131"/>
      <c r="EO10" s="131"/>
      <c r="EP10" s="131"/>
      <c r="EQ10" s="131"/>
      <c r="ER10" s="131"/>
      <c r="ES10" s="131"/>
      <c r="ET10" s="131"/>
      <c r="EU10" s="131"/>
      <c r="EV10" s="131"/>
      <c r="EW10" s="131"/>
      <c r="EX10" s="131"/>
      <c r="EY10" s="131"/>
      <c r="EZ10" s="131"/>
      <c r="FA10" s="131"/>
      <c r="FB10" s="131"/>
      <c r="FC10" s="131"/>
      <c r="FD10" s="131"/>
      <c r="FE10" s="131"/>
      <c r="FF10" s="131"/>
      <c r="FG10" s="131"/>
      <c r="FH10" s="131"/>
      <c r="FI10" s="131"/>
      <c r="FJ10" s="131"/>
      <c r="FK10" s="131"/>
      <c r="FL10" s="131"/>
      <c r="FM10" s="131"/>
      <c r="FN10" s="131"/>
      <c r="FO10" s="131"/>
      <c r="FP10" s="131"/>
      <c r="FQ10" s="131"/>
      <c r="FR10" s="131"/>
      <c r="FS10" s="131"/>
      <c r="FT10" s="131"/>
      <c r="FU10" s="131"/>
      <c r="FV10" s="131"/>
      <c r="FW10" s="131"/>
      <c r="FX10" s="131"/>
      <c r="FY10" s="131"/>
      <c r="FZ10" s="131"/>
      <c r="GA10" s="131"/>
      <c r="GB10" s="131"/>
      <c r="GC10" s="131"/>
      <c r="GD10" s="131"/>
      <c r="GE10" s="131"/>
      <c r="GF10" s="131"/>
      <c r="GG10" s="131"/>
      <c r="GH10" s="131"/>
      <c r="GI10" s="131"/>
      <c r="GJ10" s="131"/>
      <c r="GK10" s="131"/>
      <c r="GL10" s="131"/>
      <c r="GM10" s="131"/>
      <c r="GN10" s="131"/>
      <c r="GO10" s="131"/>
      <c r="GP10" s="131"/>
      <c r="GQ10" s="131"/>
      <c r="GR10" s="131"/>
      <c r="GS10" s="131"/>
      <c r="GT10" s="131"/>
      <c r="GU10" s="131"/>
      <c r="GV10" s="131"/>
      <c r="GW10" s="131"/>
      <c r="GX10" s="131"/>
      <c r="GY10" s="131"/>
      <c r="GZ10" s="131"/>
      <c r="HA10" s="131"/>
      <c r="HB10" s="131"/>
      <c r="HC10" s="131"/>
      <c r="HD10" s="131"/>
      <c r="HE10" s="131"/>
      <c r="HF10" s="131"/>
      <c r="HG10" s="131"/>
      <c r="HH10" s="131"/>
      <c r="HI10" s="131"/>
      <c r="HJ10" s="131"/>
      <c r="HK10" s="131"/>
      <c r="HL10" s="131"/>
      <c r="HM10" s="131"/>
      <c r="HN10" s="131"/>
      <c r="HO10" s="131"/>
      <c r="HP10" s="131"/>
      <c r="HQ10" s="131"/>
      <c r="HR10" s="131"/>
      <c r="HS10" s="131"/>
      <c r="HT10" s="131"/>
      <c r="HU10" s="131"/>
      <c r="HV10" s="131"/>
      <c r="HW10" s="131"/>
      <c r="HX10" s="131"/>
      <c r="HY10" s="131"/>
      <c r="HZ10" s="131"/>
      <c r="IA10" s="131"/>
      <c r="IB10" s="131"/>
      <c r="IC10" s="131"/>
      <c r="ID10" s="131"/>
      <c r="IE10" s="131"/>
      <c r="IF10" s="131"/>
      <c r="IG10" s="131"/>
      <c r="IH10" s="131"/>
      <c r="II10" s="131"/>
      <c r="IJ10" s="131"/>
      <c r="IK10" s="131"/>
      <c r="IL10" s="131"/>
      <c r="IM10" s="131"/>
      <c r="IN10" s="131"/>
      <c r="IO10" s="131"/>
      <c r="IP10" s="131"/>
      <c r="IQ10" s="131"/>
      <c r="IR10" s="131"/>
      <c r="IS10" s="131"/>
      <c r="IT10" s="131"/>
      <c r="IU10" s="131"/>
      <c r="IV10" s="131"/>
      <c r="IW10" s="131"/>
    </row>
    <row r="11" spans="1:257" ht="13.5" customHeight="1">
      <c r="A11" s="2" t="s">
        <v>301</v>
      </c>
      <c r="B11" s="2" t="s">
        <v>234</v>
      </c>
      <c r="C11" s="98">
        <f>C12</f>
        <v>550</v>
      </c>
      <c r="D11" s="98">
        <f t="shared" ref="D11:E11" si="2">D12</f>
        <v>308</v>
      </c>
      <c r="E11" s="98">
        <f t="shared" si="2"/>
        <v>242</v>
      </c>
      <c r="F11" s="210">
        <f t="shared" si="0"/>
        <v>0.44</v>
      </c>
    </row>
    <row r="12" spans="1:257" ht="13.5" customHeight="1">
      <c r="A12" s="158" t="s">
        <v>224</v>
      </c>
      <c r="B12" s="158" t="s">
        <v>259</v>
      </c>
      <c r="C12" s="71">
        <v>550</v>
      </c>
      <c r="D12" s="90">
        <v>308</v>
      </c>
      <c r="E12" s="90">
        <v>242</v>
      </c>
      <c r="F12" s="211">
        <f t="shared" si="0"/>
        <v>0.44</v>
      </c>
    </row>
    <row r="13" spans="1:257" ht="13.5" customHeight="1">
      <c r="A13" s="2" t="s">
        <v>302</v>
      </c>
      <c r="B13" s="2" t="s">
        <v>235</v>
      </c>
      <c r="C13" s="98">
        <f>SUM(C14:C15)</f>
        <v>2308</v>
      </c>
      <c r="D13" s="98">
        <f t="shared" ref="D13:E13" si="3">SUM(D14:D15)</f>
        <v>1937</v>
      </c>
      <c r="E13" s="98">
        <f t="shared" si="3"/>
        <v>371</v>
      </c>
      <c r="F13" s="210">
        <f t="shared" si="0"/>
        <v>0.16074523396880416</v>
      </c>
    </row>
    <row r="14" spans="1:257" ht="13.5" customHeight="1">
      <c r="A14" s="158" t="s">
        <v>182</v>
      </c>
      <c r="B14" s="158" t="s">
        <v>229</v>
      </c>
      <c r="C14" s="71">
        <v>2034</v>
      </c>
      <c r="D14" s="71">
        <v>1763</v>
      </c>
      <c r="E14" s="71">
        <v>271</v>
      </c>
      <c r="F14" s="211">
        <f t="shared" si="0"/>
        <v>0.13323500491642085</v>
      </c>
    </row>
    <row r="15" spans="1:257" ht="13.5" customHeight="1">
      <c r="A15" s="165" t="s">
        <v>303</v>
      </c>
      <c r="B15" s="165" t="s">
        <v>470</v>
      </c>
      <c r="C15" s="71">
        <v>274</v>
      </c>
      <c r="D15" s="71">
        <v>174</v>
      </c>
      <c r="E15" s="71">
        <v>100</v>
      </c>
      <c r="F15" s="211">
        <f t="shared" si="0"/>
        <v>0.36496350364963503</v>
      </c>
    </row>
    <row r="16" spans="1:257" ht="13.5" customHeight="1">
      <c r="A16" s="2" t="s">
        <v>304</v>
      </c>
      <c r="B16" s="2" t="s">
        <v>236</v>
      </c>
      <c r="C16" s="98">
        <f>SUM(C17:C21)</f>
        <v>2908</v>
      </c>
      <c r="D16" s="98">
        <f t="shared" ref="D16:E16" si="4">SUM(D17:D21)</f>
        <v>2166</v>
      </c>
      <c r="E16" s="98">
        <f t="shared" si="4"/>
        <v>742</v>
      </c>
      <c r="F16" s="210">
        <f t="shared" si="0"/>
        <v>0.25515818431911969</v>
      </c>
    </row>
    <row r="17" spans="1:6" ht="13.5" customHeight="1">
      <c r="A17" s="165" t="s">
        <v>209</v>
      </c>
      <c r="B17" s="165" t="s">
        <v>471</v>
      </c>
      <c r="C17" s="71">
        <v>505</v>
      </c>
      <c r="D17" s="71">
        <v>388</v>
      </c>
      <c r="E17" s="71">
        <v>117</v>
      </c>
      <c r="F17" s="211">
        <f t="shared" si="0"/>
        <v>0.23168316831683169</v>
      </c>
    </row>
    <row r="18" spans="1:6" ht="13.5" customHeight="1">
      <c r="A18" s="165" t="s">
        <v>208</v>
      </c>
      <c r="B18" s="165" t="s">
        <v>237</v>
      </c>
      <c r="C18" s="71">
        <v>348</v>
      </c>
      <c r="D18" s="71">
        <v>300</v>
      </c>
      <c r="E18" s="71">
        <v>48</v>
      </c>
      <c r="F18" s="211">
        <f t="shared" si="0"/>
        <v>0.13793103448275862</v>
      </c>
    </row>
    <row r="19" spans="1:6" ht="13.5" customHeight="1">
      <c r="A19" s="165" t="s">
        <v>207</v>
      </c>
      <c r="B19" s="165" t="s">
        <v>238</v>
      </c>
      <c r="C19" s="71">
        <v>720</v>
      </c>
      <c r="D19" s="71">
        <v>632</v>
      </c>
      <c r="E19" s="71">
        <v>88</v>
      </c>
      <c r="F19" s="211">
        <f t="shared" si="0"/>
        <v>0.12222222222222222</v>
      </c>
    </row>
    <row r="20" spans="1:6" ht="13.5" customHeight="1">
      <c r="A20" s="165" t="s">
        <v>210</v>
      </c>
      <c r="B20" s="165" t="s">
        <v>239</v>
      </c>
      <c r="C20" s="71">
        <v>680</v>
      </c>
      <c r="D20" s="71">
        <v>572</v>
      </c>
      <c r="E20" s="71">
        <v>108</v>
      </c>
      <c r="F20" s="211">
        <f t="shared" si="0"/>
        <v>0.1588235294117647</v>
      </c>
    </row>
    <row r="21" spans="1:6" ht="13.5" customHeight="1">
      <c r="A21" s="165" t="s">
        <v>226</v>
      </c>
      <c r="B21" s="165" t="s">
        <v>240</v>
      </c>
      <c r="C21" s="71">
        <v>655</v>
      </c>
      <c r="D21" s="90">
        <v>274</v>
      </c>
      <c r="E21" s="90">
        <v>381</v>
      </c>
      <c r="F21" s="211">
        <f t="shared" si="0"/>
        <v>0.58167938931297714</v>
      </c>
    </row>
    <row r="22" spans="1:6" ht="13.5" customHeight="1">
      <c r="A22" s="2" t="s">
        <v>305</v>
      </c>
      <c r="B22" s="2" t="s">
        <v>241</v>
      </c>
      <c r="C22" s="98">
        <f>SUM(C23:C26)</f>
        <v>1635</v>
      </c>
      <c r="D22" s="98">
        <f t="shared" ref="D22:E22" si="5">SUM(D23:D26)</f>
        <v>811</v>
      </c>
      <c r="E22" s="98">
        <f t="shared" si="5"/>
        <v>824</v>
      </c>
      <c r="F22" s="210">
        <f t="shared" si="0"/>
        <v>0.50397553516819571</v>
      </c>
    </row>
    <row r="23" spans="1:6" ht="13.5" customHeight="1">
      <c r="A23" s="165" t="s">
        <v>211</v>
      </c>
      <c r="B23" s="165" t="s">
        <v>242</v>
      </c>
      <c r="C23" s="71">
        <v>483</v>
      </c>
      <c r="D23" s="71">
        <v>164</v>
      </c>
      <c r="E23" s="71">
        <v>319</v>
      </c>
      <c r="F23" s="211">
        <f t="shared" si="0"/>
        <v>0.66045548654244302</v>
      </c>
    </row>
    <row r="24" spans="1:6" ht="13.5" customHeight="1">
      <c r="A24" s="165" t="s">
        <v>163</v>
      </c>
      <c r="B24" s="165" t="s">
        <v>228</v>
      </c>
      <c r="C24" s="71">
        <v>391</v>
      </c>
      <c r="D24" s="71">
        <v>145</v>
      </c>
      <c r="E24" s="71">
        <v>246</v>
      </c>
      <c r="F24" s="211">
        <f t="shared" si="0"/>
        <v>0.62915601023017897</v>
      </c>
    </row>
    <row r="25" spans="1:6" ht="13.5" customHeight="1">
      <c r="A25" s="165" t="s">
        <v>306</v>
      </c>
      <c r="B25" s="165" t="s">
        <v>243</v>
      </c>
      <c r="C25" s="71">
        <v>253</v>
      </c>
      <c r="D25" s="90">
        <v>164</v>
      </c>
      <c r="E25" s="90">
        <v>89</v>
      </c>
      <c r="F25" s="211">
        <f t="shared" si="0"/>
        <v>0.35177865612648224</v>
      </c>
    </row>
    <row r="26" spans="1:6" ht="13.5" customHeight="1">
      <c r="A26" s="165" t="s">
        <v>307</v>
      </c>
      <c r="B26" s="165" t="s">
        <v>244</v>
      </c>
      <c r="C26" s="71">
        <v>508</v>
      </c>
      <c r="D26" s="71">
        <v>338</v>
      </c>
      <c r="E26" s="71">
        <v>170</v>
      </c>
      <c r="F26" s="211">
        <f t="shared" si="0"/>
        <v>0.3346456692913386</v>
      </c>
    </row>
    <row r="27" spans="1:6" ht="13.5" customHeight="1">
      <c r="A27" s="2" t="s">
        <v>308</v>
      </c>
      <c r="B27" s="2" t="s">
        <v>245</v>
      </c>
      <c r="C27" s="98">
        <f>SUM(C28:C30)</f>
        <v>2444</v>
      </c>
      <c r="D27" s="98">
        <f t="shared" ref="D27:E27" si="6">SUM(D28:D30)</f>
        <v>522</v>
      </c>
      <c r="E27" s="98">
        <f t="shared" si="6"/>
        <v>1922</v>
      </c>
      <c r="F27" s="210">
        <f t="shared" si="0"/>
        <v>0.78641571194762683</v>
      </c>
    </row>
    <row r="28" spans="1:6" ht="13.5" customHeight="1">
      <c r="A28" s="165" t="s">
        <v>309</v>
      </c>
      <c r="B28" s="165" t="s">
        <v>246</v>
      </c>
      <c r="C28" s="71">
        <v>1561</v>
      </c>
      <c r="D28" s="71">
        <v>357</v>
      </c>
      <c r="E28" s="71">
        <v>1204</v>
      </c>
      <c r="F28" s="211">
        <f t="shared" si="0"/>
        <v>0.77130044843049328</v>
      </c>
    </row>
    <row r="29" spans="1:6" ht="13.5" customHeight="1">
      <c r="A29" s="165" t="s">
        <v>212</v>
      </c>
      <c r="B29" s="165" t="s">
        <v>247</v>
      </c>
      <c r="C29" s="71">
        <v>412</v>
      </c>
      <c r="D29" s="90">
        <v>59</v>
      </c>
      <c r="E29" s="90">
        <v>353</v>
      </c>
      <c r="F29" s="211">
        <f t="shared" si="0"/>
        <v>0.85679611650485432</v>
      </c>
    </row>
    <row r="30" spans="1:6" ht="13.5" customHeight="1">
      <c r="A30" s="165" t="s">
        <v>310</v>
      </c>
      <c r="B30" s="165" t="s">
        <v>472</v>
      </c>
      <c r="C30" s="71">
        <v>471</v>
      </c>
      <c r="D30" s="71">
        <v>106</v>
      </c>
      <c r="E30" s="71">
        <v>365</v>
      </c>
      <c r="F30" s="211">
        <f t="shared" si="0"/>
        <v>0.77494692144373678</v>
      </c>
    </row>
    <row r="31" spans="1:6" ht="13.5" customHeight="1">
      <c r="A31" s="2" t="s">
        <v>311</v>
      </c>
      <c r="B31" s="2" t="s">
        <v>248</v>
      </c>
      <c r="C31" s="98">
        <f>SUM(C32:C33)</f>
        <v>536</v>
      </c>
      <c r="D31" s="98">
        <f t="shared" ref="D31:E31" si="7">SUM(D32:D33)</f>
        <v>377</v>
      </c>
      <c r="E31" s="98">
        <f t="shared" si="7"/>
        <v>159</v>
      </c>
      <c r="F31" s="210">
        <f t="shared" si="0"/>
        <v>0.29664179104477612</v>
      </c>
    </row>
    <row r="32" spans="1:6" ht="13.5" customHeight="1">
      <c r="A32" s="165" t="s">
        <v>214</v>
      </c>
      <c r="B32" s="165" t="s">
        <v>249</v>
      </c>
      <c r="C32" s="71">
        <v>191</v>
      </c>
      <c r="D32" s="71">
        <v>136</v>
      </c>
      <c r="E32" s="71">
        <v>55</v>
      </c>
      <c r="F32" s="211">
        <f t="shared" si="0"/>
        <v>0.2879581151832461</v>
      </c>
    </row>
    <row r="33" spans="1:6" ht="13.5" customHeight="1">
      <c r="A33" s="165" t="s">
        <v>213</v>
      </c>
      <c r="B33" s="165" t="s">
        <v>250</v>
      </c>
      <c r="C33" s="71">
        <v>345</v>
      </c>
      <c r="D33" s="71">
        <v>241</v>
      </c>
      <c r="E33" s="71">
        <v>104</v>
      </c>
      <c r="F33" s="211">
        <f t="shared" si="0"/>
        <v>0.30144927536231886</v>
      </c>
    </row>
    <row r="34" spans="1:6" ht="13.5" customHeight="1">
      <c r="A34" s="2" t="s">
        <v>312</v>
      </c>
      <c r="B34" s="2" t="s">
        <v>251</v>
      </c>
      <c r="C34" s="98">
        <f>SUM(C35:C38)</f>
        <v>1347</v>
      </c>
      <c r="D34" s="98">
        <f t="shared" ref="D34:E34" si="8">SUM(D35:D38)</f>
        <v>1018</v>
      </c>
      <c r="E34" s="98">
        <f t="shared" si="8"/>
        <v>329</v>
      </c>
      <c r="F34" s="210">
        <f t="shared" si="0"/>
        <v>0.24424647364513735</v>
      </c>
    </row>
    <row r="35" spans="1:6" ht="13.5" customHeight="1">
      <c r="A35" s="165" t="s">
        <v>313</v>
      </c>
      <c r="B35" s="165" t="s">
        <v>473</v>
      </c>
      <c r="C35" s="71">
        <v>1022</v>
      </c>
      <c r="D35" s="71">
        <v>799</v>
      </c>
      <c r="E35" s="71">
        <v>223</v>
      </c>
      <c r="F35" s="211">
        <f t="shared" si="0"/>
        <v>0.2181996086105675</v>
      </c>
    </row>
    <row r="36" spans="1:6" ht="13.5" customHeight="1">
      <c r="A36" s="165" t="s">
        <v>314</v>
      </c>
      <c r="B36" s="165" t="s">
        <v>474</v>
      </c>
      <c r="C36" s="71">
        <v>213</v>
      </c>
      <c r="D36" s="71">
        <v>147</v>
      </c>
      <c r="E36" s="71">
        <v>66</v>
      </c>
      <c r="F36" s="211">
        <f t="shared" si="0"/>
        <v>0.30985915492957744</v>
      </c>
    </row>
    <row r="37" spans="1:6" ht="13.5" customHeight="1">
      <c r="A37" s="165" t="s">
        <v>350</v>
      </c>
      <c r="B37" s="165" t="s">
        <v>486</v>
      </c>
      <c r="C37" s="71">
        <v>76</v>
      </c>
      <c r="D37" s="71">
        <v>52</v>
      </c>
      <c r="E37" s="71">
        <v>24</v>
      </c>
      <c r="F37" s="211">
        <f t="shared" si="0"/>
        <v>0.31578947368421051</v>
      </c>
    </row>
    <row r="38" spans="1:6" ht="13.5" customHeight="1">
      <c r="A38" s="165" t="s">
        <v>170</v>
      </c>
      <c r="B38" s="165" t="s">
        <v>423</v>
      </c>
      <c r="C38" s="71">
        <v>36</v>
      </c>
      <c r="D38" s="90">
        <v>20</v>
      </c>
      <c r="E38" s="90">
        <v>16</v>
      </c>
      <c r="F38" s="211">
        <f t="shared" si="0"/>
        <v>0.44444444444444442</v>
      </c>
    </row>
    <row r="39" spans="1:6" ht="13.5" customHeight="1">
      <c r="A39" s="2" t="s">
        <v>315</v>
      </c>
      <c r="B39" s="2" t="s">
        <v>475</v>
      </c>
      <c r="C39" s="98">
        <f>C40</f>
        <v>284</v>
      </c>
      <c r="D39" s="98">
        <f t="shared" ref="D39:E39" si="9">D40</f>
        <v>212</v>
      </c>
      <c r="E39" s="98">
        <f t="shared" si="9"/>
        <v>72</v>
      </c>
      <c r="F39" s="210">
        <f t="shared" si="0"/>
        <v>0.25352112676056338</v>
      </c>
    </row>
    <row r="40" spans="1:6" ht="13.5" customHeight="1">
      <c r="A40" s="165" t="s">
        <v>215</v>
      </c>
      <c r="B40" s="165" t="s">
        <v>252</v>
      </c>
      <c r="C40" s="71">
        <v>284</v>
      </c>
      <c r="D40" s="71">
        <v>212</v>
      </c>
      <c r="E40" s="71">
        <v>72</v>
      </c>
      <c r="F40" s="211">
        <f t="shared" si="0"/>
        <v>0.25352112676056338</v>
      </c>
    </row>
    <row r="41" spans="1:6" ht="13.5" customHeight="1">
      <c r="A41" s="2" t="s">
        <v>316</v>
      </c>
      <c r="B41" s="2" t="s">
        <v>253</v>
      </c>
      <c r="C41" s="98">
        <f>SUM(C42:C46)</f>
        <v>2505</v>
      </c>
      <c r="D41" s="98">
        <f t="shared" ref="D41:E41" si="10">SUM(D42:D46)</f>
        <v>1592</v>
      </c>
      <c r="E41" s="98">
        <f t="shared" si="10"/>
        <v>913</v>
      </c>
      <c r="F41" s="210">
        <f t="shared" si="0"/>
        <v>0.36447105788423156</v>
      </c>
    </row>
    <row r="42" spans="1:6" ht="13.5" customHeight="1">
      <c r="A42" s="165" t="s">
        <v>220</v>
      </c>
      <c r="B42" s="165" t="s">
        <v>254</v>
      </c>
      <c r="C42" s="71">
        <v>321</v>
      </c>
      <c r="D42" s="71">
        <v>122</v>
      </c>
      <c r="E42" s="71">
        <v>199</v>
      </c>
      <c r="F42" s="211">
        <f t="shared" si="0"/>
        <v>0.6199376947040498</v>
      </c>
    </row>
    <row r="43" spans="1:6" ht="13.5" customHeight="1">
      <c r="A43" s="165" t="s">
        <v>184</v>
      </c>
      <c r="B43" s="165" t="s">
        <v>230</v>
      </c>
      <c r="C43" s="71">
        <v>341</v>
      </c>
      <c r="D43" s="71">
        <v>186</v>
      </c>
      <c r="E43" s="71">
        <v>155</v>
      </c>
      <c r="F43" s="211">
        <f t="shared" si="0"/>
        <v>0.45454545454545453</v>
      </c>
    </row>
    <row r="44" spans="1:6" ht="13.5" customHeight="1">
      <c r="A44" s="165" t="s">
        <v>218</v>
      </c>
      <c r="B44" s="165" t="s">
        <v>476</v>
      </c>
      <c r="C44" s="71">
        <v>326</v>
      </c>
      <c r="D44" s="71">
        <v>233</v>
      </c>
      <c r="E44" s="71">
        <v>93</v>
      </c>
      <c r="F44" s="211">
        <f t="shared" si="0"/>
        <v>0.28527607361963192</v>
      </c>
    </row>
    <row r="45" spans="1:6" ht="13.5" customHeight="1">
      <c r="A45" s="165" t="s">
        <v>216</v>
      </c>
      <c r="B45" s="165" t="s">
        <v>255</v>
      </c>
      <c r="C45" s="71">
        <v>356</v>
      </c>
      <c r="D45" s="90">
        <v>197</v>
      </c>
      <c r="E45" s="90">
        <v>159</v>
      </c>
      <c r="F45" s="211">
        <f t="shared" si="0"/>
        <v>0.44662921348314605</v>
      </c>
    </row>
    <row r="46" spans="1:6" ht="13.5" customHeight="1">
      <c r="A46" s="165" t="s">
        <v>217</v>
      </c>
      <c r="B46" s="165" t="s">
        <v>256</v>
      </c>
      <c r="C46" s="71">
        <v>1161</v>
      </c>
      <c r="D46" s="71">
        <v>854</v>
      </c>
      <c r="E46" s="71">
        <v>307</v>
      </c>
      <c r="F46" s="211">
        <f t="shared" si="0"/>
        <v>0.26442721791558998</v>
      </c>
    </row>
    <row r="47" spans="1:6" ht="13.5" customHeight="1">
      <c r="A47" s="2" t="s">
        <v>221</v>
      </c>
      <c r="B47" s="2" t="s">
        <v>257</v>
      </c>
      <c r="C47" s="98">
        <f>SUM(C48:C49)</f>
        <v>1546</v>
      </c>
      <c r="D47" s="98">
        <f t="shared" ref="D47:E47" si="11">SUM(D48:D49)</f>
        <v>847</v>
      </c>
      <c r="E47" s="98">
        <f t="shared" si="11"/>
        <v>699</v>
      </c>
      <c r="F47" s="210">
        <f t="shared" si="0"/>
        <v>0.45213454075032339</v>
      </c>
    </row>
    <row r="48" spans="1:6" ht="13.5" customHeight="1">
      <c r="A48" s="165" t="s">
        <v>202</v>
      </c>
      <c r="B48" s="165" t="s">
        <v>231</v>
      </c>
      <c r="C48" s="71">
        <v>1224</v>
      </c>
      <c r="D48" s="71">
        <v>697</v>
      </c>
      <c r="E48" s="71">
        <v>527</v>
      </c>
      <c r="F48" s="211">
        <f t="shared" si="0"/>
        <v>0.43055555555555558</v>
      </c>
    </row>
    <row r="49" spans="1:6" ht="13.5" customHeight="1">
      <c r="A49" s="165" t="s">
        <v>219</v>
      </c>
      <c r="B49" s="62" t="s">
        <v>477</v>
      </c>
      <c r="C49" s="71">
        <v>322</v>
      </c>
      <c r="D49" s="71">
        <v>150</v>
      </c>
      <c r="E49" s="71">
        <v>172</v>
      </c>
      <c r="F49" s="211">
        <f t="shared" si="0"/>
        <v>0.53416149068322982</v>
      </c>
    </row>
    <row r="50" spans="1:6" ht="13.5" customHeight="1">
      <c r="A50" s="143" t="s">
        <v>325</v>
      </c>
      <c r="B50" s="143"/>
      <c r="C50" s="14"/>
      <c r="D50" s="14"/>
      <c r="E50" s="14"/>
      <c r="F50" s="30"/>
    </row>
    <row r="51" spans="1:6" ht="13.5" customHeight="1">
      <c r="A51" s="143" t="s">
        <v>504</v>
      </c>
      <c r="B51" s="143"/>
      <c r="C51" s="8"/>
      <c r="D51" s="8"/>
      <c r="E51" s="8"/>
      <c r="F51" s="30"/>
    </row>
    <row r="52" spans="1:6" ht="13.5" customHeight="1">
      <c r="A52" s="143" t="s">
        <v>326</v>
      </c>
      <c r="B52" s="143"/>
      <c r="C52" s="8"/>
      <c r="D52" s="8"/>
      <c r="E52" s="8"/>
      <c r="F52" s="30"/>
    </row>
    <row r="53" spans="1:6" ht="13.5" customHeight="1">
      <c r="A53" s="143" t="s">
        <v>386</v>
      </c>
      <c r="B53" s="143"/>
      <c r="C53" s="8"/>
      <c r="D53" s="8"/>
      <c r="E53" s="8"/>
      <c r="F53" s="30"/>
    </row>
    <row r="54" spans="1:6" ht="13.5" customHeight="1">
      <c r="A54" s="8"/>
      <c r="B54" s="8"/>
      <c r="C54" s="8"/>
      <c r="D54" s="8"/>
      <c r="E54" s="8"/>
      <c r="F54" s="30"/>
    </row>
    <row r="55" spans="1:6" ht="13.5" customHeight="1">
      <c r="A55" s="8"/>
      <c r="B55" s="8"/>
      <c r="C55" s="8"/>
      <c r="D55" s="8"/>
      <c r="E55" s="8"/>
      <c r="F55" s="30"/>
    </row>
    <row r="56" spans="1:6" ht="13.5" customHeight="1">
      <c r="A56" s="8"/>
      <c r="B56" s="8"/>
      <c r="C56" s="8"/>
      <c r="D56" s="8"/>
      <c r="E56" s="8"/>
      <c r="F56" s="30"/>
    </row>
    <row r="57" spans="1:6" ht="13.5" customHeight="1">
      <c r="A57" s="8"/>
      <c r="B57" s="8"/>
      <c r="C57" s="8"/>
      <c r="D57" s="8"/>
      <c r="E57" s="8"/>
      <c r="F57" s="30"/>
    </row>
    <row r="58" spans="1:6" ht="13.5" customHeight="1">
      <c r="A58" s="8"/>
      <c r="B58" s="8"/>
      <c r="C58" s="8"/>
      <c r="D58" s="8"/>
      <c r="E58" s="8"/>
      <c r="F58" s="30"/>
    </row>
    <row r="59" spans="1:6" ht="13.5" customHeight="1">
      <c r="A59" s="8"/>
      <c r="B59" s="8"/>
      <c r="C59" s="8"/>
      <c r="D59" s="8"/>
      <c r="E59" s="8"/>
      <c r="F59" s="30"/>
    </row>
    <row r="60" spans="1:6" ht="13.5" customHeight="1">
      <c r="A60" s="8"/>
      <c r="B60" s="8"/>
      <c r="C60" s="8"/>
      <c r="D60" s="8"/>
      <c r="E60" s="8"/>
      <c r="F60" s="30"/>
    </row>
    <row r="61" spans="1:6" ht="13.5" customHeight="1">
      <c r="A61" s="8"/>
      <c r="B61" s="8"/>
      <c r="C61" s="8"/>
      <c r="D61" s="8"/>
      <c r="E61" s="8"/>
      <c r="F61" s="30"/>
    </row>
    <row r="62" spans="1:6" ht="13.5" customHeight="1">
      <c r="A62" s="8"/>
      <c r="B62" s="8"/>
      <c r="C62" s="8"/>
      <c r="D62" s="8"/>
      <c r="E62" s="8"/>
      <c r="F62" s="30"/>
    </row>
    <row r="63" spans="1:6" ht="13.5" customHeight="1">
      <c r="A63" s="8"/>
      <c r="B63" s="8"/>
      <c r="C63" s="8"/>
      <c r="D63" s="8"/>
      <c r="E63" s="8"/>
      <c r="F63" s="30"/>
    </row>
    <row r="64" spans="1:6" ht="13.5" customHeight="1">
      <c r="A64" s="8"/>
      <c r="B64" s="8"/>
      <c r="C64" s="8"/>
      <c r="D64" s="8"/>
      <c r="E64" s="8"/>
      <c r="F64" s="30"/>
    </row>
    <row r="65" spans="1:6" ht="13.5" customHeight="1">
      <c r="A65" s="8"/>
      <c r="B65" s="8"/>
      <c r="C65" s="8"/>
      <c r="D65" s="8"/>
      <c r="E65" s="8"/>
      <c r="F65" s="30"/>
    </row>
    <row r="66" spans="1:6" ht="13.5" customHeight="1">
      <c r="A66" s="8"/>
      <c r="B66" s="8"/>
      <c r="C66" s="8"/>
      <c r="D66" s="8"/>
      <c r="E66" s="8"/>
      <c r="F66" s="30"/>
    </row>
    <row r="67" spans="1:6" ht="13.5" customHeight="1">
      <c r="A67" s="8"/>
      <c r="B67" s="8"/>
      <c r="C67" s="8"/>
      <c r="D67" s="8"/>
      <c r="E67" s="8"/>
      <c r="F67" s="30"/>
    </row>
    <row r="68" spans="1:6" ht="13.5" customHeight="1">
      <c r="A68" s="8"/>
      <c r="B68" s="8"/>
      <c r="C68" s="8"/>
      <c r="D68" s="8"/>
      <c r="E68" s="8"/>
      <c r="F68" s="30"/>
    </row>
    <row r="69" spans="1:6" ht="13.5" customHeight="1">
      <c r="A69" s="8"/>
      <c r="B69" s="8"/>
      <c r="C69" s="8"/>
      <c r="D69" s="8"/>
      <c r="E69" s="8"/>
      <c r="F69" s="30"/>
    </row>
    <row r="70" spans="1:6" ht="13.5" customHeight="1">
      <c r="A70" s="8"/>
      <c r="B70" s="8"/>
      <c r="C70" s="8"/>
      <c r="D70" s="8"/>
      <c r="E70" s="8"/>
      <c r="F70" s="30"/>
    </row>
    <row r="71" spans="1:6" ht="13.5" customHeight="1">
      <c r="A71" s="8"/>
      <c r="B71" s="8"/>
      <c r="C71" s="8"/>
      <c r="D71" s="8"/>
      <c r="E71" s="8"/>
      <c r="F71" s="30"/>
    </row>
    <row r="72" spans="1:6" ht="13.5" customHeight="1">
      <c r="A72" s="8"/>
      <c r="B72" s="8"/>
      <c r="C72" s="8"/>
      <c r="D72" s="8"/>
      <c r="E72" s="8"/>
      <c r="F72" s="30"/>
    </row>
    <row r="73" spans="1:6" ht="13.5" customHeight="1">
      <c r="A73" s="8"/>
      <c r="B73" s="8"/>
      <c r="C73" s="8"/>
      <c r="D73" s="8"/>
      <c r="E73" s="8"/>
      <c r="F73" s="30"/>
    </row>
    <row r="74" spans="1:6" ht="13.5" customHeight="1">
      <c r="A74" s="8"/>
      <c r="B74" s="8"/>
      <c r="C74" s="8"/>
      <c r="D74" s="8"/>
      <c r="E74" s="8"/>
      <c r="F74" s="30"/>
    </row>
    <row r="75" spans="1:6" ht="13.5" customHeight="1">
      <c r="A75" s="8"/>
      <c r="B75" s="8"/>
      <c r="C75" s="8"/>
      <c r="D75" s="8"/>
      <c r="E75" s="8"/>
      <c r="F75" s="30"/>
    </row>
    <row r="76" spans="1:6" ht="13.5" customHeight="1">
      <c r="A76" s="8"/>
      <c r="B76" s="8"/>
      <c r="C76" s="8"/>
      <c r="D76" s="8"/>
      <c r="E76" s="8"/>
      <c r="F76" s="30"/>
    </row>
    <row r="77" spans="1:6" ht="13.5" customHeight="1">
      <c r="A77" s="8"/>
      <c r="B77" s="8"/>
      <c r="C77" s="8"/>
      <c r="D77" s="8"/>
      <c r="E77" s="8"/>
      <c r="F77" s="30"/>
    </row>
    <row r="78" spans="1:6" ht="13.5" customHeight="1">
      <c r="A78" s="8"/>
      <c r="B78" s="8"/>
      <c r="C78" s="8"/>
      <c r="D78" s="8"/>
      <c r="E78" s="8"/>
      <c r="F78" s="30"/>
    </row>
    <row r="79" spans="1:6" ht="13.5" customHeight="1">
      <c r="A79" s="8"/>
      <c r="B79" s="8"/>
      <c r="C79" s="8"/>
      <c r="D79" s="8"/>
      <c r="E79" s="8"/>
      <c r="F79" s="30"/>
    </row>
    <row r="80" spans="1:6" ht="13.5" customHeight="1">
      <c r="A80" s="8"/>
      <c r="B80" s="8"/>
      <c r="C80" s="8"/>
      <c r="D80" s="8"/>
      <c r="E80" s="8"/>
      <c r="F80" s="30"/>
    </row>
    <row r="81" spans="1:6" ht="13.5" customHeight="1">
      <c r="A81" s="8"/>
      <c r="B81" s="8"/>
      <c r="C81" s="8"/>
      <c r="D81" s="8"/>
      <c r="E81" s="8"/>
      <c r="F81" s="30"/>
    </row>
    <row r="82" spans="1:6" ht="13.7" customHeight="1">
      <c r="A82" s="8"/>
      <c r="B82" s="8"/>
      <c r="C82" s="8"/>
      <c r="D82" s="8"/>
      <c r="E82" s="8"/>
      <c r="F82" s="30"/>
    </row>
    <row r="83" spans="1:6" ht="13.5" customHeight="1">
      <c r="A83" s="8"/>
      <c r="B83" s="8"/>
      <c r="C83" s="8"/>
      <c r="D83" s="8"/>
      <c r="E83" s="8"/>
      <c r="F83" s="30"/>
    </row>
    <row r="84" spans="1:6" ht="13.7" customHeight="1">
      <c r="A84" s="8"/>
      <c r="B84" s="8"/>
      <c r="C84" s="8"/>
      <c r="D84" s="8"/>
      <c r="E84" s="8"/>
      <c r="F84" s="30"/>
    </row>
    <row r="85" spans="1:6" ht="13.7" customHeight="1">
      <c r="A85" s="8"/>
      <c r="B85" s="8"/>
      <c r="C85" s="8"/>
      <c r="D85" s="8"/>
      <c r="E85" s="8"/>
      <c r="F85" s="30"/>
    </row>
    <row r="86" spans="1:6" ht="13.7" customHeight="1">
      <c r="A86" s="8"/>
      <c r="B86" s="8"/>
      <c r="C86" s="8"/>
      <c r="D86" s="8"/>
      <c r="E86" s="8"/>
      <c r="F86" s="30"/>
    </row>
    <row r="87" spans="1:6" ht="13.7" customHeight="1">
      <c r="A87" s="8"/>
      <c r="B87" s="8"/>
      <c r="C87" s="8"/>
      <c r="D87" s="8"/>
      <c r="E87" s="8"/>
      <c r="F87" s="30"/>
    </row>
    <row r="88" spans="1:6" ht="13.7" customHeight="1">
      <c r="A88" s="8"/>
      <c r="B88" s="8"/>
      <c r="C88" s="8"/>
      <c r="D88" s="8"/>
      <c r="E88" s="8"/>
      <c r="F88" s="30"/>
    </row>
    <row r="89" spans="1:6" ht="13.7" customHeight="1">
      <c r="A89" s="8"/>
      <c r="B89" s="8"/>
      <c r="C89" s="8"/>
      <c r="D89" s="8"/>
      <c r="E89" s="8"/>
      <c r="F89" s="30"/>
    </row>
    <row r="90" spans="1:6" ht="13.7" customHeight="1">
      <c r="A90" s="8"/>
      <c r="B90" s="8"/>
      <c r="C90" s="8"/>
      <c r="D90" s="8"/>
      <c r="E90" s="8"/>
      <c r="F90" s="30"/>
    </row>
    <row r="91" spans="1:6" ht="13.7" customHeight="1"/>
    <row r="92" spans="1:6" ht="13.7" customHeight="1"/>
    <row r="93" spans="1:6" ht="13.7" customHeight="1"/>
    <row r="94" spans="1:6" ht="13.7" customHeight="1"/>
    <row r="95" spans="1:6" ht="13.7" customHeight="1"/>
    <row r="96" spans="1:6" ht="13.7" customHeight="1"/>
    <row r="97" ht="13.7" customHeight="1"/>
    <row r="98" ht="13.7" customHeight="1"/>
    <row r="99" ht="13.7" customHeight="1"/>
    <row r="100" ht="13.7" customHeight="1"/>
    <row r="101" ht="13.7" customHeight="1"/>
    <row r="102" ht="13.7" customHeight="1"/>
    <row r="103" ht="13.7" customHeight="1"/>
    <row r="104" ht="13.7" customHeight="1"/>
    <row r="105" ht="13.7" customHeight="1"/>
    <row r="106" ht="13.7" customHeight="1"/>
    <row r="107" ht="13.7" customHeight="1"/>
    <row r="108" ht="13.7" customHeight="1"/>
    <row r="109" ht="13.7" customHeight="1"/>
    <row r="110" ht="13.7" customHeight="1"/>
    <row r="111" ht="13.7" customHeight="1"/>
    <row r="112" ht="13.7" customHeight="1"/>
    <row r="113" ht="13.7" customHeight="1"/>
    <row r="114" ht="13.7" customHeight="1"/>
    <row r="115" ht="13.7" customHeight="1"/>
    <row r="116" ht="13.7" customHeight="1"/>
    <row r="117" ht="13.7" customHeight="1"/>
    <row r="118" ht="13.7" customHeight="1"/>
    <row r="119" ht="13.7" customHeight="1"/>
    <row r="120" ht="13.7" customHeight="1"/>
    <row r="121" ht="13.7" customHeight="1"/>
    <row r="122" ht="13.7" customHeight="1"/>
    <row r="123" ht="13.7" customHeight="1"/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12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57.140625" style="9" customWidth="1"/>
    <col min="3" max="6" width="11.42578125" style="9" customWidth="1"/>
    <col min="7" max="257" width="10.85546875" style="9" customWidth="1"/>
    <col min="258" max="16384" width="10.85546875" style="8"/>
  </cols>
  <sheetData>
    <row r="1" spans="1:257" ht="13.5" customHeight="1">
      <c r="A1" s="2" t="s">
        <v>888</v>
      </c>
      <c r="B1" s="2"/>
      <c r="C1" s="68"/>
      <c r="D1" s="68"/>
      <c r="E1" s="68"/>
      <c r="F1" s="68"/>
      <c r="G1" s="69"/>
    </row>
    <row r="2" spans="1:257" ht="13.5" customHeight="1">
      <c r="A2" s="4" t="s">
        <v>889</v>
      </c>
      <c r="B2" s="4"/>
      <c r="C2" s="68"/>
      <c r="D2" s="68"/>
      <c r="E2" s="68"/>
      <c r="F2" s="68"/>
      <c r="G2" s="69"/>
    </row>
    <row r="3" spans="1:257" ht="13.5" customHeight="1">
      <c r="A3" s="68"/>
      <c r="B3" s="68"/>
      <c r="C3" s="68"/>
      <c r="D3" s="68"/>
      <c r="E3" s="68"/>
      <c r="F3" s="68"/>
      <c r="G3" s="69"/>
    </row>
    <row r="4" spans="1:257" ht="19.5" customHeight="1">
      <c r="A4" s="61"/>
      <c r="B4" s="180"/>
      <c r="C4" s="179" t="s">
        <v>2</v>
      </c>
      <c r="D4" s="179" t="s">
        <v>3</v>
      </c>
      <c r="E4" s="179" t="s">
        <v>5</v>
      </c>
      <c r="F4" s="178" t="s">
        <v>40</v>
      </c>
      <c r="G4" s="69"/>
    </row>
    <row r="5" spans="1:257" ht="19.5" customHeight="1">
      <c r="A5" s="180"/>
      <c r="B5" s="180"/>
      <c r="C5" s="179" t="s">
        <v>2</v>
      </c>
      <c r="D5" s="179" t="s">
        <v>375</v>
      </c>
      <c r="E5" s="179" t="s">
        <v>374</v>
      </c>
      <c r="F5" s="178" t="s">
        <v>378</v>
      </c>
      <c r="G5" s="69"/>
    </row>
    <row r="6" spans="1:257" ht="13.5" customHeight="1">
      <c r="A6" s="41" t="s">
        <v>2</v>
      </c>
      <c r="B6" s="42" t="s">
        <v>2</v>
      </c>
      <c r="C6" s="89">
        <v>19173</v>
      </c>
      <c r="D6" s="89">
        <v>11111</v>
      </c>
      <c r="E6" s="89">
        <v>8062</v>
      </c>
      <c r="F6" s="114">
        <f t="shared" ref="F6:F50" si="0">E6/C6</f>
        <v>0.42048714337870963</v>
      </c>
      <c r="G6" s="69"/>
    </row>
    <row r="7" spans="1:257" ht="13.5" customHeight="1">
      <c r="A7" s="2" t="s">
        <v>300</v>
      </c>
      <c r="B7" s="189" t="s">
        <v>232</v>
      </c>
      <c r="C7" s="98">
        <f>SUM(C8:C9)</f>
        <v>2237</v>
      </c>
      <c r="D7" s="98">
        <f t="shared" ref="D7:E7" si="1">SUM(D8:D9)</f>
        <v>850</v>
      </c>
      <c r="E7" s="98">
        <f t="shared" si="1"/>
        <v>1387</v>
      </c>
      <c r="F7" s="114">
        <f t="shared" si="0"/>
        <v>0.62002682163611977</v>
      </c>
      <c r="G7" s="69"/>
    </row>
    <row r="8" spans="1:257" ht="13.5" customHeight="1">
      <c r="A8" s="165" t="s">
        <v>349</v>
      </c>
      <c r="B8" s="190" t="s">
        <v>485</v>
      </c>
      <c r="C8" s="71">
        <v>364</v>
      </c>
      <c r="D8" s="71">
        <v>49</v>
      </c>
      <c r="E8" s="71">
        <v>315</v>
      </c>
      <c r="F8" s="115">
        <f t="shared" si="0"/>
        <v>0.86538461538461542</v>
      </c>
      <c r="G8" s="69"/>
    </row>
    <row r="9" spans="1:257" ht="13.5" customHeight="1">
      <c r="A9" s="165" t="s">
        <v>222</v>
      </c>
      <c r="B9" s="190" t="s">
        <v>233</v>
      </c>
      <c r="C9" s="71">
        <v>1873</v>
      </c>
      <c r="D9" s="90">
        <v>801</v>
      </c>
      <c r="E9" s="90">
        <v>1072</v>
      </c>
      <c r="F9" s="115">
        <f t="shared" si="0"/>
        <v>0.57234383342231709</v>
      </c>
      <c r="G9" s="69"/>
    </row>
    <row r="10" spans="1:257" ht="13.5" customHeight="1">
      <c r="A10" s="2" t="s">
        <v>301</v>
      </c>
      <c r="B10" s="189" t="s">
        <v>234</v>
      </c>
      <c r="C10" s="98">
        <f>C11</f>
        <v>629</v>
      </c>
      <c r="D10" s="98">
        <f t="shared" ref="D10:E10" si="2">D11</f>
        <v>352</v>
      </c>
      <c r="E10" s="98">
        <f t="shared" si="2"/>
        <v>277</v>
      </c>
      <c r="F10" s="114">
        <f t="shared" si="0"/>
        <v>0.44038155802861684</v>
      </c>
      <c r="G10" s="69"/>
    </row>
    <row r="11" spans="1:257" ht="13.5" customHeight="1">
      <c r="A11" s="165" t="s">
        <v>224</v>
      </c>
      <c r="B11" s="190" t="s">
        <v>259</v>
      </c>
      <c r="C11" s="71">
        <v>629</v>
      </c>
      <c r="D11" s="71">
        <v>352</v>
      </c>
      <c r="E11" s="71">
        <v>277</v>
      </c>
      <c r="F11" s="115">
        <f t="shared" si="0"/>
        <v>0.44038155802861684</v>
      </c>
      <c r="G11" s="69"/>
    </row>
    <row r="12" spans="1:257" s="15" customFormat="1" ht="13.5" customHeight="1">
      <c r="A12" s="2" t="s">
        <v>302</v>
      </c>
      <c r="B12" s="189" t="s">
        <v>235</v>
      </c>
      <c r="C12" s="98">
        <f>SUM(C13:C15)</f>
        <v>2461</v>
      </c>
      <c r="D12" s="98">
        <f t="shared" ref="D12:E12" si="3">SUM(D13:D15)</f>
        <v>2027</v>
      </c>
      <c r="E12" s="98">
        <f t="shared" si="3"/>
        <v>434</v>
      </c>
      <c r="F12" s="114">
        <f t="shared" si="0"/>
        <v>0.17635107679804957</v>
      </c>
      <c r="G12" s="139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  <c r="CR12" s="64"/>
      <c r="CS12" s="64"/>
      <c r="CT12" s="64"/>
      <c r="CU12" s="64"/>
      <c r="CV12" s="64"/>
      <c r="CW12" s="64"/>
      <c r="CX12" s="64"/>
      <c r="CY12" s="64"/>
      <c r="CZ12" s="64"/>
      <c r="DA12" s="64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  <c r="DT12" s="64"/>
      <c r="DU12" s="64"/>
      <c r="DV12" s="64"/>
      <c r="DW12" s="64"/>
      <c r="DX12" s="64"/>
      <c r="DY12" s="64"/>
      <c r="DZ12" s="64"/>
      <c r="EA12" s="64"/>
      <c r="EB12" s="64"/>
      <c r="EC12" s="64"/>
      <c r="ED12" s="64"/>
      <c r="EE12" s="64"/>
      <c r="EF12" s="64"/>
      <c r="EG12" s="64"/>
      <c r="EH12" s="64"/>
      <c r="EI12" s="64"/>
      <c r="EJ12" s="64"/>
      <c r="EK12" s="64"/>
      <c r="EL12" s="64"/>
      <c r="EM12" s="64"/>
      <c r="EN12" s="64"/>
      <c r="EO12" s="64"/>
      <c r="EP12" s="64"/>
      <c r="EQ12" s="64"/>
      <c r="ER12" s="64"/>
      <c r="ES12" s="64"/>
      <c r="ET12" s="64"/>
      <c r="EU12" s="64"/>
      <c r="EV12" s="64"/>
      <c r="EW12" s="64"/>
      <c r="EX12" s="64"/>
      <c r="EY12" s="64"/>
      <c r="EZ12" s="64"/>
      <c r="FA12" s="64"/>
      <c r="FB12" s="64"/>
      <c r="FC12" s="64"/>
      <c r="FD12" s="64"/>
      <c r="FE12" s="64"/>
      <c r="FF12" s="64"/>
      <c r="FG12" s="64"/>
      <c r="FH12" s="64"/>
      <c r="FI12" s="64"/>
      <c r="FJ12" s="64"/>
      <c r="FK12" s="64"/>
      <c r="FL12" s="64"/>
      <c r="FM12" s="64"/>
      <c r="FN12" s="64"/>
      <c r="FO12" s="64"/>
      <c r="FP12" s="64"/>
      <c r="FQ12" s="64"/>
      <c r="FR12" s="64"/>
      <c r="FS12" s="64"/>
      <c r="FT12" s="64"/>
      <c r="FU12" s="64"/>
      <c r="FV12" s="64"/>
      <c r="FW12" s="64"/>
      <c r="FX12" s="64"/>
      <c r="FY12" s="64"/>
      <c r="FZ12" s="64"/>
      <c r="GA12" s="64"/>
      <c r="GB12" s="64"/>
      <c r="GC12" s="64"/>
      <c r="GD12" s="64"/>
      <c r="GE12" s="64"/>
      <c r="GF12" s="64"/>
      <c r="GG12" s="64"/>
      <c r="GH12" s="64"/>
      <c r="GI12" s="64"/>
      <c r="GJ12" s="64"/>
      <c r="GK12" s="64"/>
      <c r="GL12" s="64"/>
      <c r="GM12" s="64"/>
      <c r="GN12" s="64"/>
      <c r="GO12" s="64"/>
      <c r="GP12" s="64"/>
      <c r="GQ12" s="64"/>
      <c r="GR12" s="64"/>
      <c r="GS12" s="64"/>
      <c r="GT12" s="64"/>
      <c r="GU12" s="64"/>
      <c r="GV12" s="64"/>
      <c r="GW12" s="64"/>
      <c r="GX12" s="64"/>
      <c r="GY12" s="64"/>
      <c r="GZ12" s="64"/>
      <c r="HA12" s="64"/>
      <c r="HB12" s="64"/>
      <c r="HC12" s="64"/>
      <c r="HD12" s="64"/>
      <c r="HE12" s="64"/>
      <c r="HF12" s="64"/>
      <c r="HG12" s="64"/>
      <c r="HH12" s="64"/>
      <c r="HI12" s="64"/>
      <c r="HJ12" s="64"/>
      <c r="HK12" s="64"/>
      <c r="HL12" s="64"/>
      <c r="HM12" s="64"/>
      <c r="HN12" s="64"/>
      <c r="HO12" s="64"/>
      <c r="HP12" s="64"/>
      <c r="HQ12" s="64"/>
      <c r="HR12" s="64"/>
      <c r="HS12" s="64"/>
      <c r="HT12" s="64"/>
      <c r="HU12" s="64"/>
      <c r="HV12" s="64"/>
      <c r="HW12" s="64"/>
      <c r="HX12" s="64"/>
      <c r="HY12" s="64"/>
      <c r="HZ12" s="64"/>
      <c r="IA12" s="64"/>
      <c r="IB12" s="64"/>
      <c r="IC12" s="64"/>
      <c r="ID12" s="64"/>
      <c r="IE12" s="64"/>
      <c r="IF12" s="64"/>
      <c r="IG12" s="64"/>
      <c r="IH12" s="64"/>
      <c r="II12" s="64"/>
      <c r="IJ12" s="64"/>
      <c r="IK12" s="64"/>
      <c r="IL12" s="64"/>
      <c r="IM12" s="64"/>
      <c r="IN12" s="64"/>
      <c r="IO12" s="64"/>
      <c r="IP12" s="64"/>
      <c r="IQ12" s="64"/>
      <c r="IR12" s="64"/>
      <c r="IS12" s="64"/>
      <c r="IT12" s="64"/>
      <c r="IU12" s="64"/>
      <c r="IV12" s="64"/>
      <c r="IW12" s="64"/>
    </row>
    <row r="13" spans="1:257" ht="13.5" customHeight="1">
      <c r="A13" s="165" t="s">
        <v>303</v>
      </c>
      <c r="B13" s="190" t="s">
        <v>470</v>
      </c>
      <c r="C13" s="71">
        <v>347</v>
      </c>
      <c r="D13" s="90">
        <v>227</v>
      </c>
      <c r="E13" s="90">
        <v>120</v>
      </c>
      <c r="F13" s="115">
        <f t="shared" si="0"/>
        <v>0.345821325648415</v>
      </c>
      <c r="G13" s="69"/>
    </row>
    <row r="14" spans="1:257" ht="13.5" customHeight="1">
      <c r="A14" s="158" t="s">
        <v>368</v>
      </c>
      <c r="B14" s="191" t="s">
        <v>502</v>
      </c>
      <c r="C14" s="71">
        <v>72</v>
      </c>
      <c r="D14" s="71">
        <v>60</v>
      </c>
      <c r="E14" s="71">
        <v>12</v>
      </c>
      <c r="F14" s="115">
        <f t="shared" si="0"/>
        <v>0.16666666666666666</v>
      </c>
      <c r="G14" s="69"/>
    </row>
    <row r="15" spans="1:257" ht="13.5" customHeight="1">
      <c r="A15" s="165" t="s">
        <v>182</v>
      </c>
      <c r="B15" s="190" t="s">
        <v>229</v>
      </c>
      <c r="C15" s="71">
        <v>2042</v>
      </c>
      <c r="D15" s="71">
        <v>1740</v>
      </c>
      <c r="E15" s="71">
        <v>302</v>
      </c>
      <c r="F15" s="115">
        <f t="shared" si="0"/>
        <v>0.14789422135161606</v>
      </c>
      <c r="G15" s="69"/>
    </row>
    <row r="16" spans="1:257" s="15" customFormat="1" ht="13.5" customHeight="1">
      <c r="A16" s="2" t="s">
        <v>304</v>
      </c>
      <c r="B16" s="189" t="s">
        <v>236</v>
      </c>
      <c r="C16" s="98">
        <f>SUM(C17:C21)</f>
        <v>2936</v>
      </c>
      <c r="D16" s="98">
        <f t="shared" ref="D16:E16" si="4">SUM(D17:D21)</f>
        <v>2174</v>
      </c>
      <c r="E16" s="98">
        <f t="shared" si="4"/>
        <v>762</v>
      </c>
      <c r="F16" s="114">
        <f t="shared" si="0"/>
        <v>0.25953678474114439</v>
      </c>
      <c r="G16" s="139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4"/>
      <c r="DL16" s="64"/>
      <c r="DM16" s="64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/>
      <c r="EA16" s="64"/>
      <c r="EB16" s="64"/>
      <c r="EC16" s="64"/>
      <c r="ED16" s="64"/>
      <c r="EE16" s="64"/>
      <c r="EF16" s="64"/>
      <c r="EG16" s="64"/>
      <c r="EH16" s="64"/>
      <c r="EI16" s="64"/>
      <c r="EJ16" s="64"/>
      <c r="EK16" s="64"/>
      <c r="EL16" s="64"/>
      <c r="EM16" s="64"/>
      <c r="EN16" s="64"/>
      <c r="EO16" s="64"/>
      <c r="EP16" s="64"/>
      <c r="EQ16" s="64"/>
      <c r="ER16" s="64"/>
      <c r="ES16" s="64"/>
      <c r="ET16" s="64"/>
      <c r="EU16" s="64"/>
      <c r="EV16" s="64"/>
      <c r="EW16" s="64"/>
      <c r="EX16" s="64"/>
      <c r="EY16" s="64"/>
      <c r="EZ16" s="64"/>
      <c r="FA16" s="64"/>
      <c r="FB16" s="64"/>
      <c r="FC16" s="64"/>
      <c r="FD16" s="64"/>
      <c r="FE16" s="64"/>
      <c r="FF16" s="64"/>
      <c r="FG16" s="64"/>
      <c r="FH16" s="64"/>
      <c r="FI16" s="64"/>
      <c r="FJ16" s="64"/>
      <c r="FK16" s="64"/>
      <c r="FL16" s="64"/>
      <c r="FM16" s="64"/>
      <c r="FN16" s="64"/>
      <c r="FO16" s="64"/>
      <c r="FP16" s="64"/>
      <c r="FQ16" s="64"/>
      <c r="FR16" s="64"/>
      <c r="FS16" s="64"/>
      <c r="FT16" s="64"/>
      <c r="FU16" s="64"/>
      <c r="FV16" s="64"/>
      <c r="FW16" s="64"/>
      <c r="FX16" s="64"/>
      <c r="FY16" s="64"/>
      <c r="FZ16" s="64"/>
      <c r="GA16" s="64"/>
      <c r="GB16" s="64"/>
      <c r="GC16" s="64"/>
      <c r="GD16" s="64"/>
      <c r="GE16" s="64"/>
      <c r="GF16" s="64"/>
      <c r="GG16" s="64"/>
      <c r="GH16" s="64"/>
      <c r="GI16" s="64"/>
      <c r="GJ16" s="64"/>
      <c r="GK16" s="64"/>
      <c r="GL16" s="64"/>
      <c r="GM16" s="64"/>
      <c r="GN16" s="64"/>
      <c r="GO16" s="64"/>
      <c r="GP16" s="64"/>
      <c r="GQ16" s="64"/>
      <c r="GR16" s="64"/>
      <c r="GS16" s="64"/>
      <c r="GT16" s="64"/>
      <c r="GU16" s="64"/>
      <c r="GV16" s="64"/>
      <c r="GW16" s="64"/>
      <c r="GX16" s="64"/>
      <c r="GY16" s="64"/>
      <c r="GZ16" s="64"/>
      <c r="HA16" s="64"/>
      <c r="HB16" s="64"/>
      <c r="HC16" s="64"/>
      <c r="HD16" s="64"/>
      <c r="HE16" s="64"/>
      <c r="HF16" s="64"/>
      <c r="HG16" s="64"/>
      <c r="HH16" s="64"/>
      <c r="HI16" s="64"/>
      <c r="HJ16" s="64"/>
      <c r="HK16" s="64"/>
      <c r="HL16" s="64"/>
      <c r="HM16" s="64"/>
      <c r="HN16" s="64"/>
      <c r="HO16" s="64"/>
      <c r="HP16" s="64"/>
      <c r="HQ16" s="64"/>
      <c r="HR16" s="64"/>
      <c r="HS16" s="64"/>
      <c r="HT16" s="64"/>
      <c r="HU16" s="64"/>
      <c r="HV16" s="64"/>
      <c r="HW16" s="64"/>
      <c r="HX16" s="64"/>
      <c r="HY16" s="64"/>
      <c r="HZ16" s="64"/>
      <c r="IA16" s="64"/>
      <c r="IB16" s="64"/>
      <c r="IC16" s="64"/>
      <c r="ID16" s="64"/>
      <c r="IE16" s="64"/>
      <c r="IF16" s="64"/>
      <c r="IG16" s="64"/>
      <c r="IH16" s="64"/>
      <c r="II16" s="64"/>
      <c r="IJ16" s="64"/>
      <c r="IK16" s="64"/>
      <c r="IL16" s="64"/>
      <c r="IM16" s="64"/>
      <c r="IN16" s="64"/>
      <c r="IO16" s="64"/>
      <c r="IP16" s="64"/>
      <c r="IQ16" s="64"/>
      <c r="IR16" s="64"/>
      <c r="IS16" s="64"/>
      <c r="IT16" s="64"/>
      <c r="IU16" s="64"/>
      <c r="IV16" s="64"/>
      <c r="IW16" s="64"/>
    </row>
    <row r="17" spans="1:257" ht="13.5" customHeight="1">
      <c r="A17" s="165" t="s">
        <v>209</v>
      </c>
      <c r="B17" s="190" t="s">
        <v>471</v>
      </c>
      <c r="C17" s="71">
        <v>515</v>
      </c>
      <c r="D17" s="71">
        <v>396</v>
      </c>
      <c r="E17" s="71">
        <v>119</v>
      </c>
      <c r="F17" s="115">
        <f t="shared" si="0"/>
        <v>0.23106796116504855</v>
      </c>
      <c r="G17" s="69"/>
    </row>
    <row r="18" spans="1:257" ht="13.5" customHeight="1">
      <c r="A18" s="165" t="s">
        <v>208</v>
      </c>
      <c r="B18" s="190" t="s">
        <v>237</v>
      </c>
      <c r="C18" s="71">
        <v>342</v>
      </c>
      <c r="D18" s="71">
        <v>299</v>
      </c>
      <c r="E18" s="71">
        <v>43</v>
      </c>
      <c r="F18" s="115">
        <f t="shared" si="0"/>
        <v>0.12573099415204678</v>
      </c>
      <c r="G18" s="69"/>
    </row>
    <row r="19" spans="1:257" ht="13.5" customHeight="1">
      <c r="A19" s="165" t="s">
        <v>207</v>
      </c>
      <c r="B19" s="190" t="s">
        <v>238</v>
      </c>
      <c r="C19" s="71">
        <v>714</v>
      </c>
      <c r="D19" s="71">
        <v>621</v>
      </c>
      <c r="E19" s="71">
        <v>93</v>
      </c>
      <c r="F19" s="115">
        <f t="shared" si="0"/>
        <v>0.13025210084033614</v>
      </c>
      <c r="G19" s="69"/>
    </row>
    <row r="20" spans="1:257" ht="13.5" customHeight="1">
      <c r="A20" s="158" t="s">
        <v>210</v>
      </c>
      <c r="B20" s="191" t="s">
        <v>239</v>
      </c>
      <c r="C20" s="71">
        <v>708</v>
      </c>
      <c r="D20" s="71">
        <v>594</v>
      </c>
      <c r="E20" s="71">
        <v>114</v>
      </c>
      <c r="F20" s="115">
        <f t="shared" si="0"/>
        <v>0.16101694915254236</v>
      </c>
      <c r="G20" s="69"/>
    </row>
    <row r="21" spans="1:257" ht="13.5" customHeight="1">
      <c r="A21" s="165" t="s">
        <v>226</v>
      </c>
      <c r="B21" s="190" t="s">
        <v>240</v>
      </c>
      <c r="C21" s="71">
        <v>657</v>
      </c>
      <c r="D21" s="90">
        <v>264</v>
      </c>
      <c r="E21" s="90">
        <v>393</v>
      </c>
      <c r="F21" s="115">
        <f t="shared" si="0"/>
        <v>0.59817351598173518</v>
      </c>
      <c r="G21" s="69"/>
    </row>
    <row r="22" spans="1:257" s="15" customFormat="1" ht="13.5" customHeight="1">
      <c r="A22" s="2" t="s">
        <v>305</v>
      </c>
      <c r="B22" s="189" t="s">
        <v>241</v>
      </c>
      <c r="C22" s="98">
        <f>SUM(C23:C26)</f>
        <v>1691</v>
      </c>
      <c r="D22" s="98">
        <f t="shared" ref="D22:E22" si="5">SUM(D23:D26)</f>
        <v>814</v>
      </c>
      <c r="E22" s="98">
        <f t="shared" si="5"/>
        <v>877</v>
      </c>
      <c r="F22" s="114">
        <f t="shared" si="0"/>
        <v>0.51862803075103492</v>
      </c>
      <c r="G22" s="139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  <c r="CP22" s="64"/>
      <c r="CQ22" s="64"/>
      <c r="CR22" s="64"/>
      <c r="CS22" s="64"/>
      <c r="CT22" s="64"/>
      <c r="CU22" s="64"/>
      <c r="CV22" s="64"/>
      <c r="CW22" s="64"/>
      <c r="CX22" s="64"/>
      <c r="CY22" s="64"/>
      <c r="CZ22" s="64"/>
      <c r="DA22" s="64"/>
      <c r="DB22" s="64"/>
      <c r="DC22" s="64"/>
      <c r="DD22" s="64"/>
      <c r="DE22" s="64"/>
      <c r="DF22" s="64"/>
      <c r="DG22" s="64"/>
      <c r="DH22" s="64"/>
      <c r="DI22" s="64"/>
      <c r="DJ22" s="64"/>
      <c r="DK22" s="64"/>
      <c r="DL22" s="64"/>
      <c r="DM22" s="64"/>
      <c r="DN22" s="64"/>
      <c r="DO22" s="64"/>
      <c r="DP22" s="64"/>
      <c r="DQ22" s="64"/>
      <c r="DR22" s="64"/>
      <c r="DS22" s="64"/>
      <c r="DT22" s="64"/>
      <c r="DU22" s="64"/>
      <c r="DV22" s="64"/>
      <c r="DW22" s="64"/>
      <c r="DX22" s="64"/>
      <c r="DY22" s="64"/>
      <c r="DZ22" s="64"/>
      <c r="EA22" s="64"/>
      <c r="EB22" s="64"/>
      <c r="EC22" s="64"/>
      <c r="ED22" s="64"/>
      <c r="EE22" s="64"/>
      <c r="EF22" s="64"/>
      <c r="EG22" s="64"/>
      <c r="EH22" s="64"/>
      <c r="EI22" s="64"/>
      <c r="EJ22" s="64"/>
      <c r="EK22" s="64"/>
      <c r="EL22" s="64"/>
      <c r="EM22" s="64"/>
      <c r="EN22" s="64"/>
      <c r="EO22" s="64"/>
      <c r="EP22" s="64"/>
      <c r="EQ22" s="64"/>
      <c r="ER22" s="64"/>
      <c r="ES22" s="64"/>
      <c r="ET22" s="64"/>
      <c r="EU22" s="64"/>
      <c r="EV22" s="64"/>
      <c r="EW22" s="64"/>
      <c r="EX22" s="64"/>
      <c r="EY22" s="64"/>
      <c r="EZ22" s="64"/>
      <c r="FA22" s="64"/>
      <c r="FB22" s="64"/>
      <c r="FC22" s="64"/>
      <c r="FD22" s="64"/>
      <c r="FE22" s="64"/>
      <c r="FF22" s="64"/>
      <c r="FG22" s="64"/>
      <c r="FH22" s="64"/>
      <c r="FI22" s="64"/>
      <c r="FJ22" s="64"/>
      <c r="FK22" s="64"/>
      <c r="FL22" s="64"/>
      <c r="FM22" s="64"/>
      <c r="FN22" s="64"/>
      <c r="FO22" s="64"/>
      <c r="FP22" s="64"/>
      <c r="FQ22" s="64"/>
      <c r="FR22" s="64"/>
      <c r="FS22" s="64"/>
      <c r="FT22" s="64"/>
      <c r="FU22" s="64"/>
      <c r="FV22" s="64"/>
      <c r="FW22" s="64"/>
      <c r="FX22" s="64"/>
      <c r="FY22" s="64"/>
      <c r="FZ22" s="64"/>
      <c r="GA22" s="64"/>
      <c r="GB22" s="64"/>
      <c r="GC22" s="64"/>
      <c r="GD22" s="64"/>
      <c r="GE22" s="64"/>
      <c r="GF22" s="64"/>
      <c r="GG22" s="64"/>
      <c r="GH22" s="64"/>
      <c r="GI22" s="64"/>
      <c r="GJ22" s="64"/>
      <c r="GK22" s="64"/>
      <c r="GL22" s="64"/>
      <c r="GM22" s="64"/>
      <c r="GN22" s="64"/>
      <c r="GO22" s="64"/>
      <c r="GP22" s="64"/>
      <c r="GQ22" s="64"/>
      <c r="GR22" s="64"/>
      <c r="GS22" s="64"/>
      <c r="GT22" s="64"/>
      <c r="GU22" s="64"/>
      <c r="GV22" s="64"/>
      <c r="GW22" s="64"/>
      <c r="GX22" s="64"/>
      <c r="GY22" s="64"/>
      <c r="GZ22" s="64"/>
      <c r="HA22" s="64"/>
      <c r="HB22" s="64"/>
      <c r="HC22" s="64"/>
      <c r="HD22" s="64"/>
      <c r="HE22" s="64"/>
      <c r="HF22" s="64"/>
      <c r="HG22" s="64"/>
      <c r="HH22" s="64"/>
      <c r="HI22" s="64"/>
      <c r="HJ22" s="64"/>
      <c r="HK22" s="64"/>
      <c r="HL22" s="64"/>
      <c r="HM22" s="64"/>
      <c r="HN22" s="64"/>
      <c r="HO22" s="64"/>
      <c r="HP22" s="64"/>
      <c r="HQ22" s="64"/>
      <c r="HR22" s="64"/>
      <c r="HS22" s="64"/>
      <c r="HT22" s="64"/>
      <c r="HU22" s="64"/>
      <c r="HV22" s="64"/>
      <c r="HW22" s="64"/>
      <c r="HX22" s="64"/>
      <c r="HY22" s="64"/>
      <c r="HZ22" s="64"/>
      <c r="IA22" s="64"/>
      <c r="IB22" s="64"/>
      <c r="IC22" s="64"/>
      <c r="ID22" s="64"/>
      <c r="IE22" s="64"/>
      <c r="IF22" s="64"/>
      <c r="IG22" s="64"/>
      <c r="IH22" s="64"/>
      <c r="II22" s="64"/>
      <c r="IJ22" s="64"/>
      <c r="IK22" s="64"/>
      <c r="IL22" s="64"/>
      <c r="IM22" s="64"/>
      <c r="IN22" s="64"/>
      <c r="IO22" s="64"/>
      <c r="IP22" s="64"/>
      <c r="IQ22" s="64"/>
      <c r="IR22" s="64"/>
      <c r="IS22" s="64"/>
      <c r="IT22" s="64"/>
      <c r="IU22" s="64"/>
      <c r="IV22" s="64"/>
      <c r="IW22" s="64"/>
    </row>
    <row r="23" spans="1:257" ht="13.5" customHeight="1">
      <c r="A23" s="165" t="s">
        <v>211</v>
      </c>
      <c r="B23" s="190" t="s">
        <v>242</v>
      </c>
      <c r="C23" s="71">
        <v>474</v>
      </c>
      <c r="D23" s="71">
        <v>166</v>
      </c>
      <c r="E23" s="71">
        <v>308</v>
      </c>
      <c r="F23" s="115">
        <f t="shared" si="0"/>
        <v>0.64978902953586493</v>
      </c>
      <c r="G23" s="69"/>
    </row>
    <row r="24" spans="1:257" ht="13.5" customHeight="1">
      <c r="A24" s="165" t="s">
        <v>163</v>
      </c>
      <c r="B24" s="190" t="s">
        <v>228</v>
      </c>
      <c r="C24" s="71">
        <v>426</v>
      </c>
      <c r="D24" s="71">
        <v>150</v>
      </c>
      <c r="E24" s="71">
        <v>276</v>
      </c>
      <c r="F24" s="115">
        <f t="shared" si="0"/>
        <v>0.647887323943662</v>
      </c>
      <c r="G24" s="69"/>
    </row>
    <row r="25" spans="1:257" ht="13.5" customHeight="1">
      <c r="A25" s="165" t="s">
        <v>306</v>
      </c>
      <c r="B25" s="190" t="s">
        <v>243</v>
      </c>
      <c r="C25" s="71">
        <v>254</v>
      </c>
      <c r="D25" s="90">
        <v>161</v>
      </c>
      <c r="E25" s="90">
        <v>93</v>
      </c>
      <c r="F25" s="115">
        <f t="shared" si="0"/>
        <v>0.36614173228346458</v>
      </c>
      <c r="G25" s="69"/>
    </row>
    <row r="26" spans="1:257" ht="13.5" customHeight="1">
      <c r="A26" s="165" t="s">
        <v>307</v>
      </c>
      <c r="B26" s="190" t="s">
        <v>244</v>
      </c>
      <c r="C26" s="71">
        <v>537</v>
      </c>
      <c r="D26" s="71">
        <v>337</v>
      </c>
      <c r="E26" s="71">
        <v>200</v>
      </c>
      <c r="F26" s="115">
        <f t="shared" si="0"/>
        <v>0.37243947858472998</v>
      </c>
      <c r="G26" s="69"/>
    </row>
    <row r="27" spans="1:257" s="15" customFormat="1" ht="13.5" customHeight="1">
      <c r="A27" s="2" t="s">
        <v>308</v>
      </c>
      <c r="B27" s="189" t="s">
        <v>245</v>
      </c>
      <c r="C27" s="98">
        <f>SUM(C28:C30)</f>
        <v>2465</v>
      </c>
      <c r="D27" s="98">
        <f t="shared" ref="D27:E27" si="6">SUM(D28:D30)</f>
        <v>511</v>
      </c>
      <c r="E27" s="98">
        <f t="shared" si="6"/>
        <v>1954</v>
      </c>
      <c r="F27" s="114">
        <f t="shared" si="0"/>
        <v>0.7926977687626775</v>
      </c>
      <c r="G27" s="139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  <c r="CP27" s="64"/>
      <c r="CQ27" s="64"/>
      <c r="CR27" s="64"/>
      <c r="CS27" s="64"/>
      <c r="CT27" s="64"/>
      <c r="CU27" s="64"/>
      <c r="CV27" s="64"/>
      <c r="CW27" s="64"/>
      <c r="CX27" s="64"/>
      <c r="CY27" s="64"/>
      <c r="CZ27" s="64"/>
      <c r="DA27" s="64"/>
      <c r="DB27" s="64"/>
      <c r="DC27" s="64"/>
      <c r="DD27" s="64"/>
      <c r="DE27" s="64"/>
      <c r="DF27" s="64"/>
      <c r="DG27" s="64"/>
      <c r="DH27" s="64"/>
      <c r="DI27" s="64"/>
      <c r="DJ27" s="64"/>
      <c r="DK27" s="64"/>
      <c r="DL27" s="64"/>
      <c r="DM27" s="64"/>
      <c r="DN27" s="64"/>
      <c r="DO27" s="64"/>
      <c r="DP27" s="64"/>
      <c r="DQ27" s="64"/>
      <c r="DR27" s="64"/>
      <c r="DS27" s="64"/>
      <c r="DT27" s="64"/>
      <c r="DU27" s="64"/>
      <c r="DV27" s="64"/>
      <c r="DW27" s="64"/>
      <c r="DX27" s="64"/>
      <c r="DY27" s="64"/>
      <c r="DZ27" s="64"/>
      <c r="EA27" s="64"/>
      <c r="EB27" s="64"/>
      <c r="EC27" s="64"/>
      <c r="ED27" s="64"/>
      <c r="EE27" s="64"/>
      <c r="EF27" s="64"/>
      <c r="EG27" s="64"/>
      <c r="EH27" s="64"/>
      <c r="EI27" s="64"/>
      <c r="EJ27" s="64"/>
      <c r="EK27" s="64"/>
      <c r="EL27" s="64"/>
      <c r="EM27" s="64"/>
      <c r="EN27" s="64"/>
      <c r="EO27" s="64"/>
      <c r="EP27" s="64"/>
      <c r="EQ27" s="64"/>
      <c r="ER27" s="64"/>
      <c r="ES27" s="64"/>
      <c r="ET27" s="64"/>
      <c r="EU27" s="64"/>
      <c r="EV27" s="64"/>
      <c r="EW27" s="64"/>
      <c r="EX27" s="64"/>
      <c r="EY27" s="64"/>
      <c r="EZ27" s="64"/>
      <c r="FA27" s="64"/>
      <c r="FB27" s="64"/>
      <c r="FC27" s="64"/>
      <c r="FD27" s="64"/>
      <c r="FE27" s="64"/>
      <c r="FF27" s="64"/>
      <c r="FG27" s="64"/>
      <c r="FH27" s="64"/>
      <c r="FI27" s="64"/>
      <c r="FJ27" s="64"/>
      <c r="FK27" s="64"/>
      <c r="FL27" s="64"/>
      <c r="FM27" s="64"/>
      <c r="FN27" s="64"/>
      <c r="FO27" s="64"/>
      <c r="FP27" s="64"/>
      <c r="FQ27" s="64"/>
      <c r="FR27" s="64"/>
      <c r="FS27" s="64"/>
      <c r="FT27" s="64"/>
      <c r="FU27" s="64"/>
      <c r="FV27" s="64"/>
      <c r="FW27" s="64"/>
      <c r="FX27" s="64"/>
      <c r="FY27" s="64"/>
      <c r="FZ27" s="64"/>
      <c r="GA27" s="64"/>
      <c r="GB27" s="64"/>
      <c r="GC27" s="64"/>
      <c r="GD27" s="64"/>
      <c r="GE27" s="64"/>
      <c r="GF27" s="64"/>
      <c r="GG27" s="64"/>
      <c r="GH27" s="64"/>
      <c r="GI27" s="64"/>
      <c r="GJ27" s="64"/>
      <c r="GK27" s="64"/>
      <c r="GL27" s="64"/>
      <c r="GM27" s="64"/>
      <c r="GN27" s="64"/>
      <c r="GO27" s="64"/>
      <c r="GP27" s="64"/>
      <c r="GQ27" s="64"/>
      <c r="GR27" s="64"/>
      <c r="GS27" s="64"/>
      <c r="GT27" s="64"/>
      <c r="GU27" s="64"/>
      <c r="GV27" s="64"/>
      <c r="GW27" s="64"/>
      <c r="GX27" s="64"/>
      <c r="GY27" s="64"/>
      <c r="GZ27" s="64"/>
      <c r="HA27" s="64"/>
      <c r="HB27" s="64"/>
      <c r="HC27" s="64"/>
      <c r="HD27" s="64"/>
      <c r="HE27" s="64"/>
      <c r="HF27" s="64"/>
      <c r="HG27" s="64"/>
      <c r="HH27" s="64"/>
      <c r="HI27" s="64"/>
      <c r="HJ27" s="64"/>
      <c r="HK27" s="64"/>
      <c r="HL27" s="64"/>
      <c r="HM27" s="64"/>
      <c r="HN27" s="64"/>
      <c r="HO27" s="64"/>
      <c r="HP27" s="64"/>
      <c r="HQ27" s="64"/>
      <c r="HR27" s="64"/>
      <c r="HS27" s="64"/>
      <c r="HT27" s="64"/>
      <c r="HU27" s="64"/>
      <c r="HV27" s="64"/>
      <c r="HW27" s="64"/>
      <c r="HX27" s="64"/>
      <c r="HY27" s="64"/>
      <c r="HZ27" s="64"/>
      <c r="IA27" s="64"/>
      <c r="IB27" s="64"/>
      <c r="IC27" s="64"/>
      <c r="ID27" s="64"/>
      <c r="IE27" s="64"/>
      <c r="IF27" s="64"/>
      <c r="IG27" s="64"/>
      <c r="IH27" s="64"/>
      <c r="II27" s="64"/>
      <c r="IJ27" s="64"/>
      <c r="IK27" s="64"/>
      <c r="IL27" s="64"/>
      <c r="IM27" s="64"/>
      <c r="IN27" s="64"/>
      <c r="IO27" s="64"/>
      <c r="IP27" s="64"/>
      <c r="IQ27" s="64"/>
      <c r="IR27" s="64"/>
      <c r="IS27" s="64"/>
      <c r="IT27" s="64"/>
      <c r="IU27" s="64"/>
      <c r="IV27" s="64"/>
      <c r="IW27" s="64"/>
    </row>
    <row r="28" spans="1:257" ht="13.5" customHeight="1">
      <c r="A28" s="165" t="s">
        <v>309</v>
      </c>
      <c r="B28" s="190" t="s">
        <v>246</v>
      </c>
      <c r="C28" s="71">
        <v>1581</v>
      </c>
      <c r="D28" s="71">
        <v>344</v>
      </c>
      <c r="E28" s="71">
        <v>1237</v>
      </c>
      <c r="F28" s="115">
        <f t="shared" si="0"/>
        <v>0.78241619228336501</v>
      </c>
      <c r="G28" s="69"/>
    </row>
    <row r="29" spans="1:257" ht="13.5" customHeight="1">
      <c r="A29" s="165" t="s">
        <v>212</v>
      </c>
      <c r="B29" s="190" t="s">
        <v>247</v>
      </c>
      <c r="C29" s="71">
        <v>418</v>
      </c>
      <c r="D29" s="90">
        <v>66</v>
      </c>
      <c r="E29" s="90">
        <v>352</v>
      </c>
      <c r="F29" s="115">
        <f t="shared" si="0"/>
        <v>0.84210526315789469</v>
      </c>
      <c r="G29" s="69"/>
    </row>
    <row r="30" spans="1:257" ht="13.5" customHeight="1">
      <c r="A30" s="165" t="s">
        <v>310</v>
      </c>
      <c r="B30" s="190" t="s">
        <v>472</v>
      </c>
      <c r="C30" s="71">
        <v>466</v>
      </c>
      <c r="D30" s="71">
        <v>101</v>
      </c>
      <c r="E30" s="71">
        <v>365</v>
      </c>
      <c r="F30" s="115">
        <f t="shared" si="0"/>
        <v>0.78326180257510725</v>
      </c>
      <c r="G30" s="69"/>
    </row>
    <row r="31" spans="1:257" s="15" customFormat="1" ht="13.5" customHeight="1">
      <c r="A31" s="2" t="s">
        <v>311</v>
      </c>
      <c r="B31" s="189" t="s">
        <v>248</v>
      </c>
      <c r="C31" s="98">
        <f>SUM(C32:C34)</f>
        <v>628</v>
      </c>
      <c r="D31" s="98">
        <f t="shared" ref="D31:E31" si="7">SUM(D32:D34)</f>
        <v>440</v>
      </c>
      <c r="E31" s="98">
        <f t="shared" si="7"/>
        <v>188</v>
      </c>
      <c r="F31" s="114">
        <f t="shared" si="0"/>
        <v>0.29936305732484075</v>
      </c>
      <c r="G31" s="139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  <c r="CP31" s="64"/>
      <c r="CQ31" s="64"/>
      <c r="CR31" s="64"/>
      <c r="CS31" s="64"/>
      <c r="CT31" s="64"/>
      <c r="CU31" s="64"/>
      <c r="CV31" s="64"/>
      <c r="CW31" s="64"/>
      <c r="CX31" s="64"/>
      <c r="CY31" s="64"/>
      <c r="CZ31" s="64"/>
      <c r="DA31" s="64"/>
      <c r="DB31" s="64"/>
      <c r="DC31" s="64"/>
      <c r="DD31" s="64"/>
      <c r="DE31" s="64"/>
      <c r="DF31" s="64"/>
      <c r="DG31" s="64"/>
      <c r="DH31" s="64"/>
      <c r="DI31" s="64"/>
      <c r="DJ31" s="64"/>
      <c r="DK31" s="64"/>
      <c r="DL31" s="64"/>
      <c r="DM31" s="64"/>
      <c r="DN31" s="64"/>
      <c r="DO31" s="64"/>
      <c r="DP31" s="64"/>
      <c r="DQ31" s="64"/>
      <c r="DR31" s="64"/>
      <c r="DS31" s="64"/>
      <c r="DT31" s="64"/>
      <c r="DU31" s="64"/>
      <c r="DV31" s="64"/>
      <c r="DW31" s="64"/>
      <c r="DX31" s="64"/>
      <c r="DY31" s="64"/>
      <c r="DZ31" s="64"/>
      <c r="EA31" s="64"/>
      <c r="EB31" s="64"/>
      <c r="EC31" s="64"/>
      <c r="ED31" s="64"/>
      <c r="EE31" s="64"/>
      <c r="EF31" s="64"/>
      <c r="EG31" s="64"/>
      <c r="EH31" s="64"/>
      <c r="EI31" s="64"/>
      <c r="EJ31" s="64"/>
      <c r="EK31" s="64"/>
      <c r="EL31" s="64"/>
      <c r="EM31" s="64"/>
      <c r="EN31" s="64"/>
      <c r="EO31" s="64"/>
      <c r="EP31" s="64"/>
      <c r="EQ31" s="64"/>
      <c r="ER31" s="64"/>
      <c r="ES31" s="64"/>
      <c r="ET31" s="64"/>
      <c r="EU31" s="64"/>
      <c r="EV31" s="64"/>
      <c r="EW31" s="64"/>
      <c r="EX31" s="64"/>
      <c r="EY31" s="64"/>
      <c r="EZ31" s="64"/>
      <c r="FA31" s="64"/>
      <c r="FB31" s="64"/>
      <c r="FC31" s="64"/>
      <c r="FD31" s="64"/>
      <c r="FE31" s="64"/>
      <c r="FF31" s="64"/>
      <c r="FG31" s="64"/>
      <c r="FH31" s="64"/>
      <c r="FI31" s="64"/>
      <c r="FJ31" s="64"/>
      <c r="FK31" s="64"/>
      <c r="FL31" s="64"/>
      <c r="FM31" s="64"/>
      <c r="FN31" s="64"/>
      <c r="FO31" s="64"/>
      <c r="FP31" s="64"/>
      <c r="FQ31" s="64"/>
      <c r="FR31" s="64"/>
      <c r="FS31" s="64"/>
      <c r="FT31" s="64"/>
      <c r="FU31" s="64"/>
      <c r="FV31" s="64"/>
      <c r="FW31" s="64"/>
      <c r="FX31" s="64"/>
      <c r="FY31" s="64"/>
      <c r="FZ31" s="64"/>
      <c r="GA31" s="64"/>
      <c r="GB31" s="64"/>
      <c r="GC31" s="64"/>
      <c r="GD31" s="64"/>
      <c r="GE31" s="64"/>
      <c r="GF31" s="64"/>
      <c r="GG31" s="64"/>
      <c r="GH31" s="64"/>
      <c r="GI31" s="64"/>
      <c r="GJ31" s="64"/>
      <c r="GK31" s="64"/>
      <c r="GL31" s="64"/>
      <c r="GM31" s="64"/>
      <c r="GN31" s="64"/>
      <c r="GO31" s="64"/>
      <c r="GP31" s="64"/>
      <c r="GQ31" s="64"/>
      <c r="GR31" s="64"/>
      <c r="GS31" s="64"/>
      <c r="GT31" s="64"/>
      <c r="GU31" s="64"/>
      <c r="GV31" s="64"/>
      <c r="GW31" s="64"/>
      <c r="GX31" s="64"/>
      <c r="GY31" s="64"/>
      <c r="GZ31" s="64"/>
      <c r="HA31" s="64"/>
      <c r="HB31" s="64"/>
      <c r="HC31" s="64"/>
      <c r="HD31" s="64"/>
      <c r="HE31" s="64"/>
      <c r="HF31" s="64"/>
      <c r="HG31" s="64"/>
      <c r="HH31" s="64"/>
      <c r="HI31" s="64"/>
      <c r="HJ31" s="64"/>
      <c r="HK31" s="64"/>
      <c r="HL31" s="64"/>
      <c r="HM31" s="64"/>
      <c r="HN31" s="64"/>
      <c r="HO31" s="64"/>
      <c r="HP31" s="64"/>
      <c r="HQ31" s="64"/>
      <c r="HR31" s="64"/>
      <c r="HS31" s="64"/>
      <c r="HT31" s="64"/>
      <c r="HU31" s="64"/>
      <c r="HV31" s="64"/>
      <c r="HW31" s="64"/>
      <c r="HX31" s="64"/>
      <c r="HY31" s="64"/>
      <c r="HZ31" s="64"/>
      <c r="IA31" s="64"/>
      <c r="IB31" s="64"/>
      <c r="IC31" s="64"/>
      <c r="ID31" s="64"/>
      <c r="IE31" s="64"/>
      <c r="IF31" s="64"/>
      <c r="IG31" s="64"/>
      <c r="IH31" s="64"/>
      <c r="II31" s="64"/>
      <c r="IJ31" s="64"/>
      <c r="IK31" s="64"/>
      <c r="IL31" s="64"/>
      <c r="IM31" s="64"/>
      <c r="IN31" s="64"/>
      <c r="IO31" s="64"/>
      <c r="IP31" s="64"/>
      <c r="IQ31" s="64"/>
      <c r="IR31" s="64"/>
      <c r="IS31" s="64"/>
      <c r="IT31" s="64"/>
      <c r="IU31" s="64"/>
      <c r="IV31" s="64"/>
      <c r="IW31" s="64"/>
    </row>
    <row r="32" spans="1:257" ht="13.5" customHeight="1">
      <c r="A32" s="165" t="s">
        <v>369</v>
      </c>
      <c r="B32" s="190" t="s">
        <v>503</v>
      </c>
      <c r="C32" s="71">
        <v>83</v>
      </c>
      <c r="D32" s="71">
        <v>61</v>
      </c>
      <c r="E32" s="71">
        <v>22</v>
      </c>
      <c r="F32" s="115">
        <f t="shared" si="0"/>
        <v>0.26506024096385544</v>
      </c>
      <c r="G32" s="69"/>
    </row>
    <row r="33" spans="1:257" s="133" customFormat="1" ht="13.5" customHeight="1">
      <c r="A33" s="158" t="s">
        <v>213</v>
      </c>
      <c r="B33" s="191" t="s">
        <v>250</v>
      </c>
      <c r="C33" s="71">
        <v>424</v>
      </c>
      <c r="D33" s="71">
        <v>296</v>
      </c>
      <c r="E33" s="71">
        <v>128</v>
      </c>
      <c r="F33" s="115">
        <f t="shared" si="0"/>
        <v>0.30188679245283018</v>
      </c>
      <c r="G33" s="140"/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31"/>
      <c r="AI33" s="131"/>
      <c r="AJ33" s="131"/>
      <c r="AK33" s="131"/>
      <c r="AL33" s="131"/>
      <c r="AM33" s="131"/>
      <c r="AN33" s="131"/>
      <c r="AO33" s="131"/>
      <c r="AP33" s="131"/>
      <c r="AQ33" s="131"/>
      <c r="AR33" s="131"/>
      <c r="AS33" s="131"/>
      <c r="AT33" s="131"/>
      <c r="AU33" s="131"/>
      <c r="AV33" s="131"/>
      <c r="AW33" s="131"/>
      <c r="AX33" s="131"/>
      <c r="AY33" s="131"/>
      <c r="AZ33" s="131"/>
      <c r="BA33" s="131"/>
      <c r="BB33" s="131"/>
      <c r="BC33" s="131"/>
      <c r="BD33" s="131"/>
      <c r="BE33" s="131"/>
      <c r="BF33" s="131"/>
      <c r="BG33" s="131"/>
      <c r="BH33" s="131"/>
      <c r="BI33" s="131"/>
      <c r="BJ33" s="131"/>
      <c r="BK33" s="131"/>
      <c r="BL33" s="131"/>
      <c r="BM33" s="131"/>
      <c r="BN33" s="131"/>
      <c r="BO33" s="131"/>
      <c r="BP33" s="131"/>
      <c r="BQ33" s="131"/>
      <c r="BR33" s="131"/>
      <c r="BS33" s="131"/>
      <c r="BT33" s="131"/>
      <c r="BU33" s="131"/>
      <c r="BV33" s="131"/>
      <c r="BW33" s="131"/>
      <c r="BX33" s="131"/>
      <c r="BY33" s="131"/>
      <c r="BZ33" s="131"/>
      <c r="CA33" s="131"/>
      <c r="CB33" s="131"/>
      <c r="CC33" s="131"/>
      <c r="CD33" s="131"/>
      <c r="CE33" s="131"/>
      <c r="CF33" s="131"/>
      <c r="CG33" s="131"/>
      <c r="CH33" s="131"/>
      <c r="CI33" s="131"/>
      <c r="CJ33" s="131"/>
      <c r="CK33" s="131"/>
      <c r="CL33" s="131"/>
      <c r="CM33" s="131"/>
      <c r="CN33" s="131"/>
      <c r="CO33" s="131"/>
      <c r="CP33" s="131"/>
      <c r="CQ33" s="131"/>
      <c r="CR33" s="131"/>
      <c r="CS33" s="131"/>
      <c r="CT33" s="131"/>
      <c r="CU33" s="131"/>
      <c r="CV33" s="131"/>
      <c r="CW33" s="131"/>
      <c r="CX33" s="131"/>
      <c r="CY33" s="131"/>
      <c r="CZ33" s="131"/>
      <c r="DA33" s="131"/>
      <c r="DB33" s="131"/>
      <c r="DC33" s="131"/>
      <c r="DD33" s="131"/>
      <c r="DE33" s="131"/>
      <c r="DF33" s="131"/>
      <c r="DG33" s="131"/>
      <c r="DH33" s="131"/>
      <c r="DI33" s="131"/>
      <c r="DJ33" s="131"/>
      <c r="DK33" s="131"/>
      <c r="DL33" s="131"/>
      <c r="DM33" s="131"/>
      <c r="DN33" s="131"/>
      <c r="DO33" s="131"/>
      <c r="DP33" s="131"/>
      <c r="DQ33" s="131"/>
      <c r="DR33" s="131"/>
      <c r="DS33" s="131"/>
      <c r="DT33" s="131"/>
      <c r="DU33" s="131"/>
      <c r="DV33" s="131"/>
      <c r="DW33" s="131"/>
      <c r="DX33" s="131"/>
      <c r="DY33" s="131"/>
      <c r="DZ33" s="131"/>
      <c r="EA33" s="131"/>
      <c r="EB33" s="131"/>
      <c r="EC33" s="131"/>
      <c r="ED33" s="131"/>
      <c r="EE33" s="131"/>
      <c r="EF33" s="131"/>
      <c r="EG33" s="131"/>
      <c r="EH33" s="131"/>
      <c r="EI33" s="131"/>
      <c r="EJ33" s="131"/>
      <c r="EK33" s="131"/>
      <c r="EL33" s="131"/>
      <c r="EM33" s="131"/>
      <c r="EN33" s="131"/>
      <c r="EO33" s="131"/>
      <c r="EP33" s="131"/>
      <c r="EQ33" s="131"/>
      <c r="ER33" s="131"/>
      <c r="ES33" s="131"/>
      <c r="ET33" s="131"/>
      <c r="EU33" s="131"/>
      <c r="EV33" s="131"/>
      <c r="EW33" s="131"/>
      <c r="EX33" s="131"/>
      <c r="EY33" s="131"/>
      <c r="EZ33" s="131"/>
      <c r="FA33" s="131"/>
      <c r="FB33" s="131"/>
      <c r="FC33" s="131"/>
      <c r="FD33" s="131"/>
      <c r="FE33" s="131"/>
      <c r="FF33" s="131"/>
      <c r="FG33" s="131"/>
      <c r="FH33" s="131"/>
      <c r="FI33" s="131"/>
      <c r="FJ33" s="131"/>
      <c r="FK33" s="131"/>
      <c r="FL33" s="131"/>
      <c r="FM33" s="131"/>
      <c r="FN33" s="131"/>
      <c r="FO33" s="131"/>
      <c r="FP33" s="131"/>
      <c r="FQ33" s="131"/>
      <c r="FR33" s="131"/>
      <c r="FS33" s="131"/>
      <c r="FT33" s="131"/>
      <c r="FU33" s="131"/>
      <c r="FV33" s="131"/>
      <c r="FW33" s="131"/>
      <c r="FX33" s="131"/>
      <c r="FY33" s="131"/>
      <c r="FZ33" s="131"/>
      <c r="GA33" s="131"/>
      <c r="GB33" s="131"/>
      <c r="GC33" s="131"/>
      <c r="GD33" s="131"/>
      <c r="GE33" s="131"/>
      <c r="GF33" s="131"/>
      <c r="GG33" s="131"/>
      <c r="GH33" s="131"/>
      <c r="GI33" s="131"/>
      <c r="GJ33" s="131"/>
      <c r="GK33" s="131"/>
      <c r="GL33" s="131"/>
      <c r="GM33" s="131"/>
      <c r="GN33" s="131"/>
      <c r="GO33" s="131"/>
      <c r="GP33" s="131"/>
      <c r="GQ33" s="131"/>
      <c r="GR33" s="131"/>
      <c r="GS33" s="131"/>
      <c r="GT33" s="131"/>
      <c r="GU33" s="131"/>
      <c r="GV33" s="131"/>
      <c r="GW33" s="131"/>
      <c r="GX33" s="131"/>
      <c r="GY33" s="131"/>
      <c r="GZ33" s="131"/>
      <c r="HA33" s="131"/>
      <c r="HB33" s="131"/>
      <c r="HC33" s="131"/>
      <c r="HD33" s="131"/>
      <c r="HE33" s="131"/>
      <c r="HF33" s="131"/>
      <c r="HG33" s="131"/>
      <c r="HH33" s="131"/>
      <c r="HI33" s="131"/>
      <c r="HJ33" s="131"/>
      <c r="HK33" s="131"/>
      <c r="HL33" s="131"/>
      <c r="HM33" s="131"/>
      <c r="HN33" s="131"/>
      <c r="HO33" s="131"/>
      <c r="HP33" s="131"/>
      <c r="HQ33" s="131"/>
      <c r="HR33" s="131"/>
      <c r="HS33" s="131"/>
      <c r="HT33" s="131"/>
      <c r="HU33" s="131"/>
      <c r="HV33" s="131"/>
      <c r="HW33" s="131"/>
      <c r="HX33" s="131"/>
      <c r="HY33" s="131"/>
      <c r="HZ33" s="131"/>
      <c r="IA33" s="131"/>
      <c r="IB33" s="131"/>
      <c r="IC33" s="131"/>
      <c r="ID33" s="131"/>
      <c r="IE33" s="131"/>
      <c r="IF33" s="131"/>
      <c r="IG33" s="131"/>
      <c r="IH33" s="131"/>
      <c r="II33" s="131"/>
      <c r="IJ33" s="131"/>
      <c r="IK33" s="131"/>
      <c r="IL33" s="131"/>
      <c r="IM33" s="131"/>
      <c r="IN33" s="131"/>
      <c r="IO33" s="131"/>
      <c r="IP33" s="131"/>
      <c r="IQ33" s="131"/>
      <c r="IR33" s="131"/>
      <c r="IS33" s="131"/>
      <c r="IT33" s="131"/>
      <c r="IU33" s="131"/>
      <c r="IV33" s="131"/>
      <c r="IW33" s="131"/>
    </row>
    <row r="34" spans="1:257" ht="13.5" customHeight="1">
      <c r="A34" s="165" t="s">
        <v>214</v>
      </c>
      <c r="B34" s="190" t="s">
        <v>249</v>
      </c>
      <c r="C34" s="71">
        <v>121</v>
      </c>
      <c r="D34" s="71">
        <v>83</v>
      </c>
      <c r="E34" s="71">
        <v>38</v>
      </c>
      <c r="F34" s="115">
        <f t="shared" si="0"/>
        <v>0.31404958677685951</v>
      </c>
      <c r="G34" s="69"/>
    </row>
    <row r="35" spans="1:257" s="15" customFormat="1" ht="13.5" customHeight="1">
      <c r="A35" s="2" t="s">
        <v>312</v>
      </c>
      <c r="B35" s="189" t="s">
        <v>251</v>
      </c>
      <c r="C35" s="98">
        <f>SUM(C36:C39)</f>
        <v>1607</v>
      </c>
      <c r="D35" s="98">
        <f t="shared" ref="D35:E35" si="8">SUM(D36:D39)</f>
        <v>1188</v>
      </c>
      <c r="E35" s="98">
        <f t="shared" si="8"/>
        <v>419</v>
      </c>
      <c r="F35" s="114">
        <f t="shared" si="0"/>
        <v>0.26073428749222155</v>
      </c>
      <c r="G35" s="139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4"/>
      <c r="BQ35" s="64"/>
      <c r="BR35" s="64"/>
      <c r="BS35" s="64"/>
      <c r="BT35" s="64"/>
      <c r="BU35" s="64"/>
      <c r="BV35" s="64"/>
      <c r="BW35" s="64"/>
      <c r="BX35" s="64"/>
      <c r="BY35" s="64"/>
      <c r="BZ35" s="64"/>
      <c r="CA35" s="64"/>
      <c r="CB35" s="64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4"/>
      <c r="CN35" s="64"/>
      <c r="CO35" s="64"/>
      <c r="CP35" s="64"/>
      <c r="CQ35" s="64"/>
      <c r="CR35" s="64"/>
      <c r="CS35" s="64"/>
      <c r="CT35" s="64"/>
      <c r="CU35" s="64"/>
      <c r="CV35" s="64"/>
      <c r="CW35" s="64"/>
      <c r="CX35" s="64"/>
      <c r="CY35" s="64"/>
      <c r="CZ35" s="64"/>
      <c r="DA35" s="64"/>
      <c r="DB35" s="64"/>
      <c r="DC35" s="64"/>
      <c r="DD35" s="64"/>
      <c r="DE35" s="64"/>
      <c r="DF35" s="64"/>
      <c r="DG35" s="64"/>
      <c r="DH35" s="64"/>
      <c r="DI35" s="64"/>
      <c r="DJ35" s="64"/>
      <c r="DK35" s="64"/>
      <c r="DL35" s="64"/>
      <c r="DM35" s="64"/>
      <c r="DN35" s="64"/>
      <c r="DO35" s="64"/>
      <c r="DP35" s="64"/>
      <c r="DQ35" s="64"/>
      <c r="DR35" s="64"/>
      <c r="DS35" s="64"/>
      <c r="DT35" s="64"/>
      <c r="DU35" s="64"/>
      <c r="DV35" s="64"/>
      <c r="DW35" s="64"/>
      <c r="DX35" s="64"/>
      <c r="DY35" s="64"/>
      <c r="DZ35" s="64"/>
      <c r="EA35" s="64"/>
      <c r="EB35" s="64"/>
      <c r="EC35" s="64"/>
      <c r="ED35" s="64"/>
      <c r="EE35" s="64"/>
      <c r="EF35" s="64"/>
      <c r="EG35" s="64"/>
      <c r="EH35" s="64"/>
      <c r="EI35" s="64"/>
      <c r="EJ35" s="64"/>
      <c r="EK35" s="64"/>
      <c r="EL35" s="64"/>
      <c r="EM35" s="64"/>
      <c r="EN35" s="64"/>
      <c r="EO35" s="64"/>
      <c r="EP35" s="64"/>
      <c r="EQ35" s="64"/>
      <c r="ER35" s="64"/>
      <c r="ES35" s="64"/>
      <c r="ET35" s="64"/>
      <c r="EU35" s="64"/>
      <c r="EV35" s="64"/>
      <c r="EW35" s="64"/>
      <c r="EX35" s="64"/>
      <c r="EY35" s="64"/>
      <c r="EZ35" s="64"/>
      <c r="FA35" s="64"/>
      <c r="FB35" s="64"/>
      <c r="FC35" s="64"/>
      <c r="FD35" s="64"/>
      <c r="FE35" s="64"/>
      <c r="FF35" s="64"/>
      <c r="FG35" s="64"/>
      <c r="FH35" s="64"/>
      <c r="FI35" s="64"/>
      <c r="FJ35" s="64"/>
      <c r="FK35" s="64"/>
      <c r="FL35" s="64"/>
      <c r="FM35" s="64"/>
      <c r="FN35" s="64"/>
      <c r="FO35" s="64"/>
      <c r="FP35" s="64"/>
      <c r="FQ35" s="64"/>
      <c r="FR35" s="64"/>
      <c r="FS35" s="64"/>
      <c r="FT35" s="64"/>
      <c r="FU35" s="64"/>
      <c r="FV35" s="64"/>
      <c r="FW35" s="64"/>
      <c r="FX35" s="64"/>
      <c r="FY35" s="64"/>
      <c r="FZ35" s="64"/>
      <c r="GA35" s="64"/>
      <c r="GB35" s="64"/>
      <c r="GC35" s="64"/>
      <c r="GD35" s="64"/>
      <c r="GE35" s="64"/>
      <c r="GF35" s="64"/>
      <c r="GG35" s="64"/>
      <c r="GH35" s="64"/>
      <c r="GI35" s="64"/>
      <c r="GJ35" s="64"/>
      <c r="GK35" s="64"/>
      <c r="GL35" s="64"/>
      <c r="GM35" s="64"/>
      <c r="GN35" s="64"/>
      <c r="GO35" s="64"/>
      <c r="GP35" s="64"/>
      <c r="GQ35" s="64"/>
      <c r="GR35" s="64"/>
      <c r="GS35" s="64"/>
      <c r="GT35" s="64"/>
      <c r="GU35" s="64"/>
      <c r="GV35" s="64"/>
      <c r="GW35" s="64"/>
      <c r="GX35" s="64"/>
      <c r="GY35" s="64"/>
      <c r="GZ35" s="64"/>
      <c r="HA35" s="64"/>
      <c r="HB35" s="64"/>
      <c r="HC35" s="64"/>
      <c r="HD35" s="64"/>
      <c r="HE35" s="64"/>
      <c r="HF35" s="64"/>
      <c r="HG35" s="64"/>
      <c r="HH35" s="64"/>
      <c r="HI35" s="64"/>
      <c r="HJ35" s="64"/>
      <c r="HK35" s="64"/>
      <c r="HL35" s="64"/>
      <c r="HM35" s="64"/>
      <c r="HN35" s="64"/>
      <c r="HO35" s="64"/>
      <c r="HP35" s="64"/>
      <c r="HQ35" s="64"/>
      <c r="HR35" s="64"/>
      <c r="HS35" s="64"/>
      <c r="HT35" s="64"/>
      <c r="HU35" s="64"/>
      <c r="HV35" s="64"/>
      <c r="HW35" s="64"/>
      <c r="HX35" s="64"/>
      <c r="HY35" s="64"/>
      <c r="HZ35" s="64"/>
      <c r="IA35" s="64"/>
      <c r="IB35" s="64"/>
      <c r="IC35" s="64"/>
      <c r="ID35" s="64"/>
      <c r="IE35" s="64"/>
      <c r="IF35" s="64"/>
      <c r="IG35" s="64"/>
      <c r="IH35" s="64"/>
      <c r="II35" s="64"/>
      <c r="IJ35" s="64"/>
      <c r="IK35" s="64"/>
      <c r="IL35" s="64"/>
      <c r="IM35" s="64"/>
      <c r="IN35" s="64"/>
      <c r="IO35" s="64"/>
      <c r="IP35" s="64"/>
      <c r="IQ35" s="64"/>
      <c r="IR35" s="64"/>
      <c r="IS35" s="64"/>
      <c r="IT35" s="64"/>
      <c r="IU35" s="64"/>
      <c r="IV35" s="64"/>
      <c r="IW35" s="64"/>
    </row>
    <row r="36" spans="1:257" ht="13.5" customHeight="1">
      <c r="A36" s="165" t="s">
        <v>313</v>
      </c>
      <c r="B36" s="190" t="s">
        <v>473</v>
      </c>
      <c r="C36" s="71">
        <v>1076</v>
      </c>
      <c r="D36" s="71">
        <v>826</v>
      </c>
      <c r="E36" s="71">
        <v>250</v>
      </c>
      <c r="F36" s="115">
        <f t="shared" si="0"/>
        <v>0.23234200743494424</v>
      </c>
      <c r="G36" s="69"/>
    </row>
    <row r="37" spans="1:257" ht="13.5" customHeight="1">
      <c r="A37" s="165" t="s">
        <v>350</v>
      </c>
      <c r="B37" s="190" t="s">
        <v>486</v>
      </c>
      <c r="C37" s="71">
        <v>151</v>
      </c>
      <c r="D37" s="71">
        <v>103</v>
      </c>
      <c r="E37" s="71">
        <v>48</v>
      </c>
      <c r="F37" s="115">
        <f t="shared" si="0"/>
        <v>0.31788079470198677</v>
      </c>
      <c r="G37" s="69"/>
    </row>
    <row r="38" spans="1:257" ht="13.5" customHeight="1">
      <c r="A38" s="165" t="s">
        <v>170</v>
      </c>
      <c r="B38" s="190" t="s">
        <v>423</v>
      </c>
      <c r="C38" s="71">
        <v>97</v>
      </c>
      <c r="D38" s="90">
        <v>61</v>
      </c>
      <c r="E38" s="90">
        <v>36</v>
      </c>
      <c r="F38" s="115">
        <f t="shared" si="0"/>
        <v>0.37113402061855671</v>
      </c>
      <c r="G38" s="69"/>
    </row>
    <row r="39" spans="1:257" ht="13.5" customHeight="1">
      <c r="A39" s="165" t="s">
        <v>314</v>
      </c>
      <c r="B39" s="190" t="s">
        <v>474</v>
      </c>
      <c r="C39" s="71">
        <v>283</v>
      </c>
      <c r="D39" s="71">
        <v>198</v>
      </c>
      <c r="E39" s="71">
        <v>85</v>
      </c>
      <c r="F39" s="115">
        <f t="shared" si="0"/>
        <v>0.30035335689045939</v>
      </c>
      <c r="G39" s="69"/>
    </row>
    <row r="40" spans="1:257" s="15" customFormat="1" ht="13.5" customHeight="1">
      <c r="A40" s="2" t="s">
        <v>315</v>
      </c>
      <c r="B40" s="189" t="s">
        <v>475</v>
      </c>
      <c r="C40" s="98">
        <f>C41</f>
        <v>281</v>
      </c>
      <c r="D40" s="98">
        <f t="shared" ref="D40:E40" si="9">D41</f>
        <v>214</v>
      </c>
      <c r="E40" s="98">
        <f t="shared" si="9"/>
        <v>67</v>
      </c>
      <c r="F40" s="114">
        <f t="shared" si="0"/>
        <v>0.23843416370106763</v>
      </c>
      <c r="G40" s="139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  <c r="BM40" s="64"/>
      <c r="BN40" s="64"/>
      <c r="BO40" s="64"/>
      <c r="BP40" s="64"/>
      <c r="BQ40" s="64"/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G40" s="64"/>
      <c r="CH40" s="64"/>
      <c r="CI40" s="64"/>
      <c r="CJ40" s="64"/>
      <c r="CK40" s="64"/>
      <c r="CL40" s="64"/>
      <c r="CM40" s="64"/>
      <c r="CN40" s="64"/>
      <c r="CO40" s="64"/>
      <c r="CP40" s="64"/>
      <c r="CQ40" s="64"/>
      <c r="CR40" s="64"/>
      <c r="CS40" s="64"/>
      <c r="CT40" s="64"/>
      <c r="CU40" s="64"/>
      <c r="CV40" s="64"/>
      <c r="CW40" s="64"/>
      <c r="CX40" s="64"/>
      <c r="CY40" s="64"/>
      <c r="CZ40" s="64"/>
      <c r="DA40" s="64"/>
      <c r="DB40" s="64"/>
      <c r="DC40" s="64"/>
      <c r="DD40" s="64"/>
      <c r="DE40" s="64"/>
      <c r="DF40" s="64"/>
      <c r="DG40" s="64"/>
      <c r="DH40" s="64"/>
      <c r="DI40" s="64"/>
      <c r="DJ40" s="64"/>
      <c r="DK40" s="64"/>
      <c r="DL40" s="64"/>
      <c r="DM40" s="64"/>
      <c r="DN40" s="64"/>
      <c r="DO40" s="64"/>
      <c r="DP40" s="64"/>
      <c r="DQ40" s="64"/>
      <c r="DR40" s="64"/>
      <c r="DS40" s="64"/>
      <c r="DT40" s="64"/>
      <c r="DU40" s="64"/>
      <c r="DV40" s="64"/>
      <c r="DW40" s="64"/>
      <c r="DX40" s="64"/>
      <c r="DY40" s="64"/>
      <c r="DZ40" s="64"/>
      <c r="EA40" s="64"/>
      <c r="EB40" s="64"/>
      <c r="EC40" s="64"/>
      <c r="ED40" s="64"/>
      <c r="EE40" s="64"/>
      <c r="EF40" s="64"/>
      <c r="EG40" s="64"/>
      <c r="EH40" s="64"/>
      <c r="EI40" s="64"/>
      <c r="EJ40" s="64"/>
      <c r="EK40" s="64"/>
      <c r="EL40" s="64"/>
      <c r="EM40" s="64"/>
      <c r="EN40" s="64"/>
      <c r="EO40" s="64"/>
      <c r="EP40" s="64"/>
      <c r="EQ40" s="64"/>
      <c r="ER40" s="64"/>
      <c r="ES40" s="64"/>
      <c r="ET40" s="64"/>
      <c r="EU40" s="64"/>
      <c r="EV40" s="64"/>
      <c r="EW40" s="64"/>
      <c r="EX40" s="64"/>
      <c r="EY40" s="64"/>
      <c r="EZ40" s="64"/>
      <c r="FA40" s="64"/>
      <c r="FB40" s="64"/>
      <c r="FC40" s="64"/>
      <c r="FD40" s="64"/>
      <c r="FE40" s="64"/>
      <c r="FF40" s="64"/>
      <c r="FG40" s="64"/>
      <c r="FH40" s="64"/>
      <c r="FI40" s="64"/>
      <c r="FJ40" s="64"/>
      <c r="FK40" s="64"/>
      <c r="FL40" s="64"/>
      <c r="FM40" s="64"/>
      <c r="FN40" s="64"/>
      <c r="FO40" s="64"/>
      <c r="FP40" s="64"/>
      <c r="FQ40" s="64"/>
      <c r="FR40" s="64"/>
      <c r="FS40" s="64"/>
      <c r="FT40" s="64"/>
      <c r="FU40" s="64"/>
      <c r="FV40" s="64"/>
      <c r="FW40" s="64"/>
      <c r="FX40" s="64"/>
      <c r="FY40" s="64"/>
      <c r="FZ40" s="64"/>
      <c r="GA40" s="64"/>
      <c r="GB40" s="64"/>
      <c r="GC40" s="64"/>
      <c r="GD40" s="64"/>
      <c r="GE40" s="64"/>
      <c r="GF40" s="64"/>
      <c r="GG40" s="64"/>
      <c r="GH40" s="64"/>
      <c r="GI40" s="64"/>
      <c r="GJ40" s="64"/>
      <c r="GK40" s="64"/>
      <c r="GL40" s="64"/>
      <c r="GM40" s="64"/>
      <c r="GN40" s="64"/>
      <c r="GO40" s="64"/>
      <c r="GP40" s="64"/>
      <c r="GQ40" s="64"/>
      <c r="GR40" s="64"/>
      <c r="GS40" s="64"/>
      <c r="GT40" s="64"/>
      <c r="GU40" s="64"/>
      <c r="GV40" s="64"/>
      <c r="GW40" s="64"/>
      <c r="GX40" s="64"/>
      <c r="GY40" s="64"/>
      <c r="GZ40" s="64"/>
      <c r="HA40" s="64"/>
      <c r="HB40" s="64"/>
      <c r="HC40" s="64"/>
      <c r="HD40" s="64"/>
      <c r="HE40" s="64"/>
      <c r="HF40" s="64"/>
      <c r="HG40" s="64"/>
      <c r="HH40" s="64"/>
      <c r="HI40" s="64"/>
      <c r="HJ40" s="64"/>
      <c r="HK40" s="64"/>
      <c r="HL40" s="64"/>
      <c r="HM40" s="64"/>
      <c r="HN40" s="64"/>
      <c r="HO40" s="64"/>
      <c r="HP40" s="64"/>
      <c r="HQ40" s="64"/>
      <c r="HR40" s="64"/>
      <c r="HS40" s="64"/>
      <c r="HT40" s="64"/>
      <c r="HU40" s="64"/>
      <c r="HV40" s="64"/>
      <c r="HW40" s="64"/>
      <c r="HX40" s="64"/>
      <c r="HY40" s="64"/>
      <c r="HZ40" s="64"/>
      <c r="IA40" s="64"/>
      <c r="IB40" s="64"/>
      <c r="IC40" s="64"/>
      <c r="ID40" s="64"/>
      <c r="IE40" s="64"/>
      <c r="IF40" s="64"/>
      <c r="IG40" s="64"/>
      <c r="IH40" s="64"/>
      <c r="II40" s="64"/>
      <c r="IJ40" s="64"/>
      <c r="IK40" s="64"/>
      <c r="IL40" s="64"/>
      <c r="IM40" s="64"/>
      <c r="IN40" s="64"/>
      <c r="IO40" s="64"/>
      <c r="IP40" s="64"/>
      <c r="IQ40" s="64"/>
      <c r="IR40" s="64"/>
      <c r="IS40" s="64"/>
      <c r="IT40" s="64"/>
      <c r="IU40" s="64"/>
      <c r="IV40" s="64"/>
      <c r="IW40" s="64"/>
    </row>
    <row r="41" spans="1:257" ht="13.5" customHeight="1">
      <c r="A41" s="165" t="s">
        <v>215</v>
      </c>
      <c r="B41" s="190" t="s">
        <v>252</v>
      </c>
      <c r="C41" s="71">
        <v>281</v>
      </c>
      <c r="D41" s="90">
        <v>214</v>
      </c>
      <c r="E41" s="90">
        <v>67</v>
      </c>
      <c r="F41" s="115">
        <f t="shared" si="0"/>
        <v>0.23843416370106763</v>
      </c>
      <c r="G41" s="69"/>
    </row>
    <row r="42" spans="1:257" s="15" customFormat="1" ht="13.5" customHeight="1">
      <c r="A42" s="2" t="s">
        <v>316</v>
      </c>
      <c r="B42" s="189" t="s">
        <v>253</v>
      </c>
      <c r="C42" s="98">
        <f>SUM(C43:C47)</f>
        <v>2587</v>
      </c>
      <c r="D42" s="98">
        <f t="shared" ref="D42:E42" si="10">SUM(D43:D47)</f>
        <v>1665</v>
      </c>
      <c r="E42" s="98">
        <f t="shared" si="10"/>
        <v>922</v>
      </c>
      <c r="F42" s="114">
        <f t="shared" si="0"/>
        <v>0.35639737147274836</v>
      </c>
      <c r="G42" s="139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  <c r="BN42" s="64"/>
      <c r="BO42" s="64"/>
      <c r="BP42" s="64"/>
      <c r="BQ42" s="64"/>
      <c r="BR42" s="64"/>
      <c r="BS42" s="64"/>
      <c r="BT42" s="64"/>
      <c r="BU42" s="64"/>
      <c r="BV42" s="64"/>
      <c r="BW42" s="64"/>
      <c r="BX42" s="64"/>
      <c r="BY42" s="64"/>
      <c r="BZ42" s="64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  <c r="CM42" s="64"/>
      <c r="CN42" s="64"/>
      <c r="CO42" s="64"/>
      <c r="CP42" s="64"/>
      <c r="CQ42" s="64"/>
      <c r="CR42" s="64"/>
      <c r="CS42" s="64"/>
      <c r="CT42" s="64"/>
      <c r="CU42" s="64"/>
      <c r="CV42" s="64"/>
      <c r="CW42" s="64"/>
      <c r="CX42" s="64"/>
      <c r="CY42" s="64"/>
      <c r="CZ42" s="64"/>
      <c r="DA42" s="64"/>
      <c r="DB42" s="64"/>
      <c r="DC42" s="64"/>
      <c r="DD42" s="64"/>
      <c r="DE42" s="64"/>
      <c r="DF42" s="64"/>
      <c r="DG42" s="64"/>
      <c r="DH42" s="64"/>
      <c r="DI42" s="64"/>
      <c r="DJ42" s="64"/>
      <c r="DK42" s="64"/>
      <c r="DL42" s="64"/>
      <c r="DM42" s="64"/>
      <c r="DN42" s="64"/>
      <c r="DO42" s="64"/>
      <c r="DP42" s="64"/>
      <c r="DQ42" s="64"/>
      <c r="DR42" s="64"/>
      <c r="DS42" s="64"/>
      <c r="DT42" s="64"/>
      <c r="DU42" s="64"/>
      <c r="DV42" s="64"/>
      <c r="DW42" s="64"/>
      <c r="DX42" s="64"/>
      <c r="DY42" s="64"/>
      <c r="DZ42" s="64"/>
      <c r="EA42" s="64"/>
      <c r="EB42" s="64"/>
      <c r="EC42" s="64"/>
      <c r="ED42" s="64"/>
      <c r="EE42" s="64"/>
      <c r="EF42" s="64"/>
      <c r="EG42" s="64"/>
      <c r="EH42" s="64"/>
      <c r="EI42" s="64"/>
      <c r="EJ42" s="64"/>
      <c r="EK42" s="64"/>
      <c r="EL42" s="64"/>
      <c r="EM42" s="64"/>
      <c r="EN42" s="64"/>
      <c r="EO42" s="64"/>
      <c r="EP42" s="64"/>
      <c r="EQ42" s="64"/>
      <c r="ER42" s="64"/>
      <c r="ES42" s="64"/>
      <c r="ET42" s="64"/>
      <c r="EU42" s="64"/>
      <c r="EV42" s="64"/>
      <c r="EW42" s="64"/>
      <c r="EX42" s="64"/>
      <c r="EY42" s="64"/>
      <c r="EZ42" s="64"/>
      <c r="FA42" s="64"/>
      <c r="FB42" s="64"/>
      <c r="FC42" s="64"/>
      <c r="FD42" s="64"/>
      <c r="FE42" s="64"/>
      <c r="FF42" s="64"/>
      <c r="FG42" s="64"/>
      <c r="FH42" s="64"/>
      <c r="FI42" s="64"/>
      <c r="FJ42" s="64"/>
      <c r="FK42" s="64"/>
      <c r="FL42" s="64"/>
      <c r="FM42" s="64"/>
      <c r="FN42" s="64"/>
      <c r="FO42" s="64"/>
      <c r="FP42" s="64"/>
      <c r="FQ42" s="64"/>
      <c r="FR42" s="64"/>
      <c r="FS42" s="64"/>
      <c r="FT42" s="64"/>
      <c r="FU42" s="64"/>
      <c r="FV42" s="64"/>
      <c r="FW42" s="64"/>
      <c r="FX42" s="64"/>
      <c r="FY42" s="64"/>
      <c r="FZ42" s="64"/>
      <c r="GA42" s="64"/>
      <c r="GB42" s="64"/>
      <c r="GC42" s="64"/>
      <c r="GD42" s="64"/>
      <c r="GE42" s="64"/>
      <c r="GF42" s="64"/>
      <c r="GG42" s="64"/>
      <c r="GH42" s="64"/>
      <c r="GI42" s="64"/>
      <c r="GJ42" s="64"/>
      <c r="GK42" s="64"/>
      <c r="GL42" s="64"/>
      <c r="GM42" s="64"/>
      <c r="GN42" s="64"/>
      <c r="GO42" s="64"/>
      <c r="GP42" s="64"/>
      <c r="GQ42" s="64"/>
      <c r="GR42" s="64"/>
      <c r="GS42" s="64"/>
      <c r="GT42" s="64"/>
      <c r="GU42" s="64"/>
      <c r="GV42" s="64"/>
      <c r="GW42" s="64"/>
      <c r="GX42" s="64"/>
      <c r="GY42" s="64"/>
      <c r="GZ42" s="64"/>
      <c r="HA42" s="64"/>
      <c r="HB42" s="64"/>
      <c r="HC42" s="64"/>
      <c r="HD42" s="64"/>
      <c r="HE42" s="64"/>
      <c r="HF42" s="64"/>
      <c r="HG42" s="64"/>
      <c r="HH42" s="64"/>
      <c r="HI42" s="64"/>
      <c r="HJ42" s="64"/>
      <c r="HK42" s="64"/>
      <c r="HL42" s="64"/>
      <c r="HM42" s="64"/>
      <c r="HN42" s="64"/>
      <c r="HO42" s="64"/>
      <c r="HP42" s="64"/>
      <c r="HQ42" s="64"/>
      <c r="HR42" s="64"/>
      <c r="HS42" s="64"/>
      <c r="HT42" s="64"/>
      <c r="HU42" s="64"/>
      <c r="HV42" s="64"/>
      <c r="HW42" s="64"/>
      <c r="HX42" s="64"/>
      <c r="HY42" s="64"/>
      <c r="HZ42" s="64"/>
      <c r="IA42" s="64"/>
      <c r="IB42" s="64"/>
      <c r="IC42" s="64"/>
      <c r="ID42" s="64"/>
      <c r="IE42" s="64"/>
      <c r="IF42" s="64"/>
      <c r="IG42" s="64"/>
      <c r="IH42" s="64"/>
      <c r="II42" s="64"/>
      <c r="IJ42" s="64"/>
      <c r="IK42" s="64"/>
      <c r="IL42" s="64"/>
      <c r="IM42" s="64"/>
      <c r="IN42" s="64"/>
      <c r="IO42" s="64"/>
      <c r="IP42" s="64"/>
      <c r="IQ42" s="64"/>
      <c r="IR42" s="64"/>
      <c r="IS42" s="64"/>
      <c r="IT42" s="64"/>
      <c r="IU42" s="64"/>
      <c r="IV42" s="64"/>
      <c r="IW42" s="64"/>
    </row>
    <row r="43" spans="1:257" ht="13.5" customHeight="1">
      <c r="A43" s="165" t="s">
        <v>220</v>
      </c>
      <c r="B43" s="190" t="s">
        <v>254</v>
      </c>
      <c r="C43" s="71">
        <v>325</v>
      </c>
      <c r="D43" s="71">
        <v>124</v>
      </c>
      <c r="E43" s="71">
        <v>201</v>
      </c>
      <c r="F43" s="115">
        <f t="shared" si="0"/>
        <v>0.61846153846153851</v>
      </c>
      <c r="G43" s="69"/>
    </row>
    <row r="44" spans="1:257" ht="13.5" customHeight="1">
      <c r="A44" s="165" t="s">
        <v>184</v>
      </c>
      <c r="B44" s="190" t="s">
        <v>230</v>
      </c>
      <c r="C44" s="71">
        <v>351</v>
      </c>
      <c r="D44" s="71">
        <v>183</v>
      </c>
      <c r="E44" s="71">
        <v>168</v>
      </c>
      <c r="F44" s="115">
        <f t="shared" si="0"/>
        <v>0.47863247863247865</v>
      </c>
      <c r="G44" s="69"/>
    </row>
    <row r="45" spans="1:257" ht="13.5" customHeight="1">
      <c r="A45" s="165" t="s">
        <v>218</v>
      </c>
      <c r="B45" s="190" t="s">
        <v>476</v>
      </c>
      <c r="C45" s="71">
        <v>364</v>
      </c>
      <c r="D45" s="90">
        <v>267</v>
      </c>
      <c r="E45" s="90">
        <v>97</v>
      </c>
      <c r="F45" s="115">
        <f t="shared" si="0"/>
        <v>0.26648351648351648</v>
      </c>
      <c r="G45" s="69"/>
    </row>
    <row r="46" spans="1:257" ht="13.5" customHeight="1">
      <c r="A46" s="165" t="s">
        <v>216</v>
      </c>
      <c r="B46" s="190" t="s">
        <v>255</v>
      </c>
      <c r="C46" s="71">
        <v>363</v>
      </c>
      <c r="D46" s="71">
        <v>198</v>
      </c>
      <c r="E46" s="71">
        <v>165</v>
      </c>
      <c r="F46" s="115">
        <f t="shared" si="0"/>
        <v>0.45454545454545453</v>
      </c>
      <c r="G46" s="69"/>
    </row>
    <row r="47" spans="1:257" s="133" customFormat="1" ht="13.5" customHeight="1">
      <c r="A47" s="158" t="s">
        <v>217</v>
      </c>
      <c r="B47" s="191" t="s">
        <v>256</v>
      </c>
      <c r="C47" s="71">
        <v>1184</v>
      </c>
      <c r="D47" s="71">
        <v>893</v>
      </c>
      <c r="E47" s="71">
        <v>291</v>
      </c>
      <c r="F47" s="115">
        <f t="shared" si="0"/>
        <v>0.24577702702702703</v>
      </c>
      <c r="G47" s="140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131"/>
      <c r="Z47" s="131"/>
      <c r="AA47" s="131"/>
      <c r="AB47" s="131"/>
      <c r="AC47" s="131"/>
      <c r="AD47" s="131"/>
      <c r="AE47" s="131"/>
      <c r="AF47" s="131"/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131"/>
      <c r="AT47" s="131"/>
      <c r="AU47" s="131"/>
      <c r="AV47" s="131"/>
      <c r="AW47" s="131"/>
      <c r="AX47" s="131"/>
      <c r="AY47" s="131"/>
      <c r="AZ47" s="131"/>
      <c r="BA47" s="131"/>
      <c r="BB47" s="131"/>
      <c r="BC47" s="131"/>
      <c r="BD47" s="131"/>
      <c r="BE47" s="131"/>
      <c r="BF47" s="131"/>
      <c r="BG47" s="131"/>
      <c r="BH47" s="131"/>
      <c r="BI47" s="131"/>
      <c r="BJ47" s="131"/>
      <c r="BK47" s="131"/>
      <c r="BL47" s="131"/>
      <c r="BM47" s="131"/>
      <c r="BN47" s="131"/>
      <c r="BO47" s="131"/>
      <c r="BP47" s="131"/>
      <c r="BQ47" s="131"/>
      <c r="BR47" s="131"/>
      <c r="BS47" s="131"/>
      <c r="BT47" s="131"/>
      <c r="BU47" s="131"/>
      <c r="BV47" s="131"/>
      <c r="BW47" s="131"/>
      <c r="BX47" s="131"/>
      <c r="BY47" s="131"/>
      <c r="BZ47" s="131"/>
      <c r="CA47" s="131"/>
      <c r="CB47" s="131"/>
      <c r="CC47" s="131"/>
      <c r="CD47" s="131"/>
      <c r="CE47" s="131"/>
      <c r="CF47" s="131"/>
      <c r="CG47" s="131"/>
      <c r="CH47" s="131"/>
      <c r="CI47" s="131"/>
      <c r="CJ47" s="131"/>
      <c r="CK47" s="131"/>
      <c r="CL47" s="131"/>
      <c r="CM47" s="131"/>
      <c r="CN47" s="131"/>
      <c r="CO47" s="131"/>
      <c r="CP47" s="131"/>
      <c r="CQ47" s="131"/>
      <c r="CR47" s="131"/>
      <c r="CS47" s="131"/>
      <c r="CT47" s="131"/>
      <c r="CU47" s="131"/>
      <c r="CV47" s="131"/>
      <c r="CW47" s="131"/>
      <c r="CX47" s="131"/>
      <c r="CY47" s="131"/>
      <c r="CZ47" s="131"/>
      <c r="DA47" s="131"/>
      <c r="DB47" s="131"/>
      <c r="DC47" s="131"/>
      <c r="DD47" s="131"/>
      <c r="DE47" s="131"/>
      <c r="DF47" s="131"/>
      <c r="DG47" s="131"/>
      <c r="DH47" s="131"/>
      <c r="DI47" s="131"/>
      <c r="DJ47" s="131"/>
      <c r="DK47" s="131"/>
      <c r="DL47" s="131"/>
      <c r="DM47" s="131"/>
      <c r="DN47" s="131"/>
      <c r="DO47" s="131"/>
      <c r="DP47" s="131"/>
      <c r="DQ47" s="131"/>
      <c r="DR47" s="131"/>
      <c r="DS47" s="131"/>
      <c r="DT47" s="131"/>
      <c r="DU47" s="131"/>
      <c r="DV47" s="131"/>
      <c r="DW47" s="131"/>
      <c r="DX47" s="131"/>
      <c r="DY47" s="131"/>
      <c r="DZ47" s="131"/>
      <c r="EA47" s="131"/>
      <c r="EB47" s="131"/>
      <c r="EC47" s="131"/>
      <c r="ED47" s="131"/>
      <c r="EE47" s="131"/>
      <c r="EF47" s="131"/>
      <c r="EG47" s="131"/>
      <c r="EH47" s="131"/>
      <c r="EI47" s="131"/>
      <c r="EJ47" s="131"/>
      <c r="EK47" s="131"/>
      <c r="EL47" s="131"/>
      <c r="EM47" s="131"/>
      <c r="EN47" s="131"/>
      <c r="EO47" s="131"/>
      <c r="EP47" s="131"/>
      <c r="EQ47" s="131"/>
      <c r="ER47" s="131"/>
      <c r="ES47" s="131"/>
      <c r="ET47" s="131"/>
      <c r="EU47" s="131"/>
      <c r="EV47" s="131"/>
      <c r="EW47" s="131"/>
      <c r="EX47" s="131"/>
      <c r="EY47" s="131"/>
      <c r="EZ47" s="131"/>
      <c r="FA47" s="131"/>
      <c r="FB47" s="131"/>
      <c r="FC47" s="131"/>
      <c r="FD47" s="131"/>
      <c r="FE47" s="131"/>
      <c r="FF47" s="131"/>
      <c r="FG47" s="131"/>
      <c r="FH47" s="131"/>
      <c r="FI47" s="131"/>
      <c r="FJ47" s="131"/>
      <c r="FK47" s="131"/>
      <c r="FL47" s="131"/>
      <c r="FM47" s="131"/>
      <c r="FN47" s="131"/>
      <c r="FO47" s="131"/>
      <c r="FP47" s="131"/>
      <c r="FQ47" s="131"/>
      <c r="FR47" s="131"/>
      <c r="FS47" s="131"/>
      <c r="FT47" s="131"/>
      <c r="FU47" s="131"/>
      <c r="FV47" s="131"/>
      <c r="FW47" s="131"/>
      <c r="FX47" s="131"/>
      <c r="FY47" s="131"/>
      <c r="FZ47" s="131"/>
      <c r="GA47" s="131"/>
      <c r="GB47" s="131"/>
      <c r="GC47" s="131"/>
      <c r="GD47" s="131"/>
      <c r="GE47" s="131"/>
      <c r="GF47" s="131"/>
      <c r="GG47" s="131"/>
      <c r="GH47" s="131"/>
      <c r="GI47" s="131"/>
      <c r="GJ47" s="131"/>
      <c r="GK47" s="131"/>
      <c r="GL47" s="131"/>
      <c r="GM47" s="131"/>
      <c r="GN47" s="131"/>
      <c r="GO47" s="131"/>
      <c r="GP47" s="131"/>
      <c r="GQ47" s="131"/>
      <c r="GR47" s="131"/>
      <c r="GS47" s="131"/>
      <c r="GT47" s="131"/>
      <c r="GU47" s="131"/>
      <c r="GV47" s="131"/>
      <c r="GW47" s="131"/>
      <c r="GX47" s="131"/>
      <c r="GY47" s="131"/>
      <c r="GZ47" s="131"/>
      <c r="HA47" s="131"/>
      <c r="HB47" s="131"/>
      <c r="HC47" s="131"/>
      <c r="HD47" s="131"/>
      <c r="HE47" s="131"/>
      <c r="HF47" s="131"/>
      <c r="HG47" s="131"/>
      <c r="HH47" s="131"/>
      <c r="HI47" s="131"/>
      <c r="HJ47" s="131"/>
      <c r="HK47" s="131"/>
      <c r="HL47" s="131"/>
      <c r="HM47" s="131"/>
      <c r="HN47" s="131"/>
      <c r="HO47" s="131"/>
      <c r="HP47" s="131"/>
      <c r="HQ47" s="131"/>
      <c r="HR47" s="131"/>
      <c r="HS47" s="131"/>
      <c r="HT47" s="131"/>
      <c r="HU47" s="131"/>
      <c r="HV47" s="131"/>
      <c r="HW47" s="131"/>
      <c r="HX47" s="131"/>
      <c r="HY47" s="131"/>
      <c r="HZ47" s="131"/>
      <c r="IA47" s="131"/>
      <c r="IB47" s="131"/>
      <c r="IC47" s="131"/>
      <c r="ID47" s="131"/>
      <c r="IE47" s="131"/>
      <c r="IF47" s="131"/>
      <c r="IG47" s="131"/>
      <c r="IH47" s="131"/>
      <c r="II47" s="131"/>
      <c r="IJ47" s="131"/>
      <c r="IK47" s="131"/>
      <c r="IL47" s="131"/>
      <c r="IM47" s="131"/>
      <c r="IN47" s="131"/>
      <c r="IO47" s="131"/>
      <c r="IP47" s="131"/>
      <c r="IQ47" s="131"/>
      <c r="IR47" s="131"/>
      <c r="IS47" s="131"/>
      <c r="IT47" s="131"/>
      <c r="IU47" s="131"/>
      <c r="IV47" s="131"/>
      <c r="IW47" s="131"/>
    </row>
    <row r="48" spans="1:257" s="15" customFormat="1" ht="13.5" customHeight="1">
      <c r="A48" s="2" t="s">
        <v>221</v>
      </c>
      <c r="B48" s="189" t="s">
        <v>257</v>
      </c>
      <c r="C48" s="98">
        <f>SUM(C49:C50)</f>
        <v>1651</v>
      </c>
      <c r="D48" s="98">
        <f t="shared" ref="D48:E48" si="11">SUM(D49:D50)</f>
        <v>876</v>
      </c>
      <c r="E48" s="98">
        <f t="shared" si="11"/>
        <v>775</v>
      </c>
      <c r="F48" s="114">
        <f t="shared" si="0"/>
        <v>0.46941247728649305</v>
      </c>
      <c r="G48" s="139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64"/>
      <c r="BP48" s="64"/>
      <c r="BQ48" s="64"/>
      <c r="BR48" s="64"/>
      <c r="BS48" s="64"/>
      <c r="BT48" s="64"/>
      <c r="BU48" s="64"/>
      <c r="BV48" s="64"/>
      <c r="BW48" s="64"/>
      <c r="BX48" s="64"/>
      <c r="BY48" s="64"/>
      <c r="BZ48" s="64"/>
      <c r="CA48" s="64"/>
      <c r="CB48" s="64"/>
      <c r="CC48" s="64"/>
      <c r="CD48" s="64"/>
      <c r="CE48" s="64"/>
      <c r="CF48" s="64"/>
      <c r="CG48" s="64"/>
      <c r="CH48" s="64"/>
      <c r="CI48" s="64"/>
      <c r="CJ48" s="64"/>
      <c r="CK48" s="64"/>
      <c r="CL48" s="64"/>
      <c r="CM48" s="64"/>
      <c r="CN48" s="64"/>
      <c r="CO48" s="64"/>
      <c r="CP48" s="64"/>
      <c r="CQ48" s="64"/>
      <c r="CR48" s="64"/>
      <c r="CS48" s="64"/>
      <c r="CT48" s="64"/>
      <c r="CU48" s="64"/>
      <c r="CV48" s="64"/>
      <c r="CW48" s="64"/>
      <c r="CX48" s="64"/>
      <c r="CY48" s="64"/>
      <c r="CZ48" s="64"/>
      <c r="DA48" s="64"/>
      <c r="DB48" s="64"/>
      <c r="DC48" s="64"/>
      <c r="DD48" s="64"/>
      <c r="DE48" s="64"/>
      <c r="DF48" s="64"/>
      <c r="DG48" s="64"/>
      <c r="DH48" s="64"/>
      <c r="DI48" s="64"/>
      <c r="DJ48" s="64"/>
      <c r="DK48" s="64"/>
      <c r="DL48" s="64"/>
      <c r="DM48" s="64"/>
      <c r="DN48" s="64"/>
      <c r="DO48" s="64"/>
      <c r="DP48" s="64"/>
      <c r="DQ48" s="64"/>
      <c r="DR48" s="64"/>
      <c r="DS48" s="64"/>
      <c r="DT48" s="64"/>
      <c r="DU48" s="64"/>
      <c r="DV48" s="64"/>
      <c r="DW48" s="64"/>
      <c r="DX48" s="64"/>
      <c r="DY48" s="64"/>
      <c r="DZ48" s="64"/>
      <c r="EA48" s="64"/>
      <c r="EB48" s="64"/>
      <c r="EC48" s="64"/>
      <c r="ED48" s="64"/>
      <c r="EE48" s="64"/>
      <c r="EF48" s="64"/>
      <c r="EG48" s="64"/>
      <c r="EH48" s="64"/>
      <c r="EI48" s="64"/>
      <c r="EJ48" s="64"/>
      <c r="EK48" s="64"/>
      <c r="EL48" s="64"/>
      <c r="EM48" s="64"/>
      <c r="EN48" s="64"/>
      <c r="EO48" s="64"/>
      <c r="EP48" s="64"/>
      <c r="EQ48" s="64"/>
      <c r="ER48" s="64"/>
      <c r="ES48" s="64"/>
      <c r="ET48" s="64"/>
      <c r="EU48" s="64"/>
      <c r="EV48" s="64"/>
      <c r="EW48" s="64"/>
      <c r="EX48" s="64"/>
      <c r="EY48" s="64"/>
      <c r="EZ48" s="64"/>
      <c r="FA48" s="64"/>
      <c r="FB48" s="64"/>
      <c r="FC48" s="64"/>
      <c r="FD48" s="64"/>
      <c r="FE48" s="64"/>
      <c r="FF48" s="64"/>
      <c r="FG48" s="64"/>
      <c r="FH48" s="64"/>
      <c r="FI48" s="64"/>
      <c r="FJ48" s="64"/>
      <c r="FK48" s="64"/>
      <c r="FL48" s="64"/>
      <c r="FM48" s="64"/>
      <c r="FN48" s="64"/>
      <c r="FO48" s="64"/>
      <c r="FP48" s="64"/>
      <c r="FQ48" s="64"/>
      <c r="FR48" s="64"/>
      <c r="FS48" s="64"/>
      <c r="FT48" s="64"/>
      <c r="FU48" s="64"/>
      <c r="FV48" s="64"/>
      <c r="FW48" s="64"/>
      <c r="FX48" s="64"/>
      <c r="FY48" s="64"/>
      <c r="FZ48" s="64"/>
      <c r="GA48" s="64"/>
      <c r="GB48" s="64"/>
      <c r="GC48" s="64"/>
      <c r="GD48" s="64"/>
      <c r="GE48" s="64"/>
      <c r="GF48" s="64"/>
      <c r="GG48" s="64"/>
      <c r="GH48" s="64"/>
      <c r="GI48" s="64"/>
      <c r="GJ48" s="64"/>
      <c r="GK48" s="64"/>
      <c r="GL48" s="64"/>
      <c r="GM48" s="64"/>
      <c r="GN48" s="64"/>
      <c r="GO48" s="64"/>
      <c r="GP48" s="64"/>
      <c r="GQ48" s="64"/>
      <c r="GR48" s="64"/>
      <c r="GS48" s="64"/>
      <c r="GT48" s="64"/>
      <c r="GU48" s="64"/>
      <c r="GV48" s="64"/>
      <c r="GW48" s="64"/>
      <c r="GX48" s="64"/>
      <c r="GY48" s="64"/>
      <c r="GZ48" s="64"/>
      <c r="HA48" s="64"/>
      <c r="HB48" s="64"/>
      <c r="HC48" s="64"/>
      <c r="HD48" s="64"/>
      <c r="HE48" s="64"/>
      <c r="HF48" s="64"/>
      <c r="HG48" s="64"/>
      <c r="HH48" s="64"/>
      <c r="HI48" s="64"/>
      <c r="HJ48" s="64"/>
      <c r="HK48" s="64"/>
      <c r="HL48" s="64"/>
      <c r="HM48" s="64"/>
      <c r="HN48" s="64"/>
      <c r="HO48" s="64"/>
      <c r="HP48" s="64"/>
      <c r="HQ48" s="64"/>
      <c r="HR48" s="64"/>
      <c r="HS48" s="64"/>
      <c r="HT48" s="64"/>
      <c r="HU48" s="64"/>
      <c r="HV48" s="64"/>
      <c r="HW48" s="64"/>
      <c r="HX48" s="64"/>
      <c r="HY48" s="64"/>
      <c r="HZ48" s="64"/>
      <c r="IA48" s="64"/>
      <c r="IB48" s="64"/>
      <c r="IC48" s="64"/>
      <c r="ID48" s="64"/>
      <c r="IE48" s="64"/>
      <c r="IF48" s="64"/>
      <c r="IG48" s="64"/>
      <c r="IH48" s="64"/>
      <c r="II48" s="64"/>
      <c r="IJ48" s="64"/>
      <c r="IK48" s="64"/>
      <c r="IL48" s="64"/>
      <c r="IM48" s="64"/>
      <c r="IN48" s="64"/>
      <c r="IO48" s="64"/>
      <c r="IP48" s="64"/>
      <c r="IQ48" s="64"/>
      <c r="IR48" s="64"/>
      <c r="IS48" s="64"/>
      <c r="IT48" s="64"/>
      <c r="IU48" s="64"/>
      <c r="IV48" s="64"/>
      <c r="IW48" s="64"/>
    </row>
    <row r="49" spans="1:257" ht="13.5" customHeight="1">
      <c r="A49" s="165" t="s">
        <v>202</v>
      </c>
      <c r="B49" s="190" t="s">
        <v>231</v>
      </c>
      <c r="C49" s="71">
        <v>1325</v>
      </c>
      <c r="D49" s="71">
        <v>721</v>
      </c>
      <c r="E49" s="71">
        <v>604</v>
      </c>
      <c r="F49" s="115">
        <f t="shared" si="0"/>
        <v>0.45584905660377356</v>
      </c>
      <c r="G49" s="69"/>
    </row>
    <row r="50" spans="1:257" ht="13.5" customHeight="1">
      <c r="A50" s="165" t="s">
        <v>219</v>
      </c>
      <c r="B50" s="190" t="s">
        <v>477</v>
      </c>
      <c r="C50" s="71">
        <v>326</v>
      </c>
      <c r="D50" s="71">
        <v>155</v>
      </c>
      <c r="E50" s="71">
        <v>171</v>
      </c>
      <c r="F50" s="115">
        <f t="shared" si="0"/>
        <v>0.52453987730061347</v>
      </c>
      <c r="G50" s="69"/>
    </row>
    <row r="51" spans="1:257" ht="13.5" customHeight="1">
      <c r="A51" s="143" t="s">
        <v>325</v>
      </c>
      <c r="B51" s="143"/>
      <c r="IS51" s="8"/>
      <c r="IT51" s="8"/>
      <c r="IU51" s="8"/>
      <c r="IV51" s="8"/>
      <c r="IW51" s="8"/>
    </row>
    <row r="52" spans="1:257" ht="13.5" customHeight="1">
      <c r="A52" s="143" t="s">
        <v>504</v>
      </c>
      <c r="B52" s="143"/>
      <c r="IS52" s="8"/>
      <c r="IT52" s="8"/>
      <c r="IU52" s="8"/>
      <c r="IV52" s="8"/>
      <c r="IW52" s="8"/>
    </row>
    <row r="53" spans="1:257" ht="13.5" customHeight="1">
      <c r="A53" s="143" t="s">
        <v>326</v>
      </c>
      <c r="B53" s="143"/>
      <c r="IS53" s="8"/>
      <c r="IT53" s="8"/>
      <c r="IU53" s="8"/>
      <c r="IV53" s="8"/>
      <c r="IW53" s="8"/>
    </row>
    <row r="54" spans="1:257" ht="13.5" customHeight="1">
      <c r="A54" s="143" t="s">
        <v>386</v>
      </c>
      <c r="B54" s="143"/>
      <c r="IS54" s="8"/>
      <c r="IT54" s="8"/>
      <c r="IU54" s="8"/>
      <c r="IV54" s="8"/>
      <c r="IW54" s="8"/>
    </row>
    <row r="55" spans="1:257" ht="13.5" customHeight="1">
      <c r="A55" s="69"/>
      <c r="B55" s="69"/>
      <c r="IS55" s="8"/>
      <c r="IT55" s="8"/>
      <c r="IU55" s="8"/>
      <c r="IV55" s="8"/>
      <c r="IW55" s="8"/>
    </row>
    <row r="56" spans="1:257" ht="13.5" customHeight="1">
      <c r="A56" s="69"/>
      <c r="B56" s="69"/>
      <c r="IS56" s="8"/>
      <c r="IT56" s="8"/>
      <c r="IU56" s="8"/>
      <c r="IV56" s="8"/>
      <c r="IW56" s="8"/>
    </row>
    <row r="57" spans="1:257" ht="13.5" customHeight="1">
      <c r="A57" s="69"/>
      <c r="B57" s="69"/>
      <c r="IS57" s="8"/>
      <c r="IT57" s="8"/>
      <c r="IU57" s="8"/>
      <c r="IV57" s="8"/>
      <c r="IW57" s="8"/>
    </row>
    <row r="58" spans="1:257" ht="13.5" customHeight="1">
      <c r="A58" s="69"/>
      <c r="B58" s="69"/>
      <c r="IS58" s="8"/>
      <c r="IT58" s="8"/>
      <c r="IU58" s="8"/>
      <c r="IV58" s="8"/>
      <c r="IW58" s="8"/>
    </row>
    <row r="59" spans="1:257" ht="13.5" customHeight="1">
      <c r="A59" s="69"/>
      <c r="B59" s="69"/>
      <c r="IS59" s="8"/>
      <c r="IT59" s="8"/>
      <c r="IU59" s="8"/>
      <c r="IV59" s="8"/>
      <c r="IW59" s="8"/>
    </row>
    <row r="60" spans="1:257" ht="13.5" customHeight="1">
      <c r="A60" s="69"/>
      <c r="B60" s="69"/>
      <c r="IS60" s="8"/>
      <c r="IT60" s="8"/>
      <c r="IU60" s="8"/>
      <c r="IV60" s="8"/>
      <c r="IW60" s="8"/>
    </row>
    <row r="61" spans="1:257" ht="13.5" customHeight="1">
      <c r="A61" s="69"/>
      <c r="B61" s="69"/>
      <c r="IS61" s="8"/>
      <c r="IT61" s="8"/>
      <c r="IU61" s="8"/>
      <c r="IV61" s="8"/>
      <c r="IW61" s="8"/>
    </row>
    <row r="62" spans="1:257" ht="13.5" customHeight="1">
      <c r="A62" s="69"/>
      <c r="B62" s="69"/>
      <c r="IS62" s="8"/>
      <c r="IT62" s="8"/>
      <c r="IU62" s="8"/>
      <c r="IV62" s="8"/>
      <c r="IW62" s="8"/>
    </row>
    <row r="63" spans="1:257" ht="13.5" customHeight="1">
      <c r="A63" s="69"/>
      <c r="B63" s="69"/>
      <c r="IS63" s="8"/>
      <c r="IT63" s="8"/>
      <c r="IU63" s="8"/>
      <c r="IV63" s="8"/>
      <c r="IW63" s="8"/>
    </row>
    <row r="64" spans="1:257" ht="13.5" customHeight="1">
      <c r="A64" s="69"/>
      <c r="B64" s="69"/>
      <c r="IS64" s="8"/>
      <c r="IT64" s="8"/>
      <c r="IU64" s="8"/>
      <c r="IV64" s="8"/>
      <c r="IW64" s="8"/>
    </row>
    <row r="65" spans="1:257" ht="13.5" customHeight="1">
      <c r="A65" s="69"/>
      <c r="B65" s="69"/>
      <c r="IS65" s="8"/>
      <c r="IT65" s="8"/>
      <c r="IU65" s="8"/>
      <c r="IV65" s="8"/>
      <c r="IW65" s="8"/>
    </row>
    <row r="66" spans="1:257" ht="13.5" customHeight="1">
      <c r="A66" s="69"/>
      <c r="B66" s="69"/>
      <c r="IS66" s="8"/>
      <c r="IT66" s="8"/>
      <c r="IU66" s="8"/>
      <c r="IV66" s="8"/>
      <c r="IW66" s="8"/>
    </row>
    <row r="67" spans="1:257" ht="13.5" customHeight="1">
      <c r="A67" s="69"/>
      <c r="B67" s="69"/>
      <c r="IS67" s="8"/>
      <c r="IT67" s="8"/>
      <c r="IU67" s="8"/>
      <c r="IV67" s="8"/>
      <c r="IW67" s="8"/>
    </row>
    <row r="68" spans="1:257" ht="13.5" customHeight="1">
      <c r="A68" s="69"/>
      <c r="B68" s="69"/>
      <c r="IS68" s="8"/>
      <c r="IT68" s="8"/>
      <c r="IU68" s="8"/>
      <c r="IV68" s="8"/>
      <c r="IW68" s="8"/>
    </row>
    <row r="69" spans="1:257" ht="13.5" customHeight="1">
      <c r="A69" s="69"/>
      <c r="B69" s="69"/>
      <c r="IS69" s="8"/>
      <c r="IT69" s="8"/>
      <c r="IU69" s="8"/>
      <c r="IV69" s="8"/>
      <c r="IW69" s="8"/>
    </row>
    <row r="70" spans="1:257" ht="13.5" customHeight="1">
      <c r="A70" s="69"/>
      <c r="B70" s="69"/>
      <c r="IS70" s="8"/>
      <c r="IT70" s="8"/>
      <c r="IU70" s="8"/>
      <c r="IV70" s="8"/>
      <c r="IW70" s="8"/>
    </row>
    <row r="71" spans="1:257" ht="13.5" customHeight="1">
      <c r="A71" s="69"/>
      <c r="B71" s="69"/>
      <c r="IS71" s="8"/>
      <c r="IT71" s="8"/>
      <c r="IU71" s="8"/>
      <c r="IV71" s="8"/>
      <c r="IW71" s="8"/>
    </row>
    <row r="72" spans="1:257" ht="13.7" customHeight="1">
      <c r="A72" s="69"/>
      <c r="B72" s="69"/>
      <c r="IS72" s="8"/>
      <c r="IT72" s="8"/>
      <c r="IU72" s="8"/>
      <c r="IV72" s="8"/>
      <c r="IW72" s="8"/>
    </row>
    <row r="73" spans="1:257" ht="13.7" customHeight="1">
      <c r="A73" s="69"/>
      <c r="B73" s="69"/>
      <c r="IS73" s="8"/>
      <c r="IT73" s="8"/>
      <c r="IU73" s="8"/>
      <c r="IV73" s="8"/>
      <c r="IW73" s="8"/>
    </row>
    <row r="74" spans="1:257" ht="13.7" customHeight="1">
      <c r="A74" s="69"/>
      <c r="B74" s="69"/>
      <c r="IS74" s="8"/>
      <c r="IT74" s="8"/>
      <c r="IU74" s="8"/>
      <c r="IV74" s="8"/>
      <c r="IW74" s="8"/>
    </row>
    <row r="75" spans="1:257" ht="13.7" customHeight="1">
      <c r="A75" s="69"/>
      <c r="B75" s="69"/>
      <c r="IS75" s="8"/>
      <c r="IT75" s="8"/>
      <c r="IU75" s="8"/>
      <c r="IV75" s="8"/>
      <c r="IW75" s="8"/>
    </row>
    <row r="76" spans="1:257" ht="13.7" customHeight="1">
      <c r="A76" s="69"/>
      <c r="B76" s="69"/>
      <c r="IS76" s="8"/>
      <c r="IT76" s="8"/>
      <c r="IU76" s="8"/>
      <c r="IV76" s="8"/>
      <c r="IW76" s="8"/>
    </row>
    <row r="77" spans="1:257" ht="13.7" customHeight="1">
      <c r="A77" s="69"/>
      <c r="B77" s="69"/>
      <c r="IS77" s="8"/>
      <c r="IT77" s="8"/>
      <c r="IU77" s="8"/>
      <c r="IV77" s="8"/>
      <c r="IW77" s="8"/>
    </row>
    <row r="78" spans="1:257" ht="13.7" customHeight="1">
      <c r="A78" s="69"/>
      <c r="B78" s="69"/>
      <c r="IS78" s="8"/>
      <c r="IT78" s="8"/>
      <c r="IU78" s="8"/>
      <c r="IV78" s="8"/>
      <c r="IW78" s="8"/>
    </row>
    <row r="79" spans="1:257" ht="13.7" customHeight="1">
      <c r="A79" s="69"/>
      <c r="B79" s="69"/>
      <c r="IS79" s="8"/>
      <c r="IT79" s="8"/>
      <c r="IU79" s="8"/>
      <c r="IV79" s="8"/>
      <c r="IW79" s="8"/>
    </row>
    <row r="80" spans="1:257" ht="13.7" customHeight="1">
      <c r="A80" s="69"/>
      <c r="B80" s="69"/>
      <c r="IS80" s="8"/>
      <c r="IT80" s="8"/>
      <c r="IU80" s="8"/>
      <c r="IV80" s="8"/>
      <c r="IW80" s="8"/>
    </row>
    <row r="81" spans="1:257" ht="13.7" customHeight="1">
      <c r="A81" s="69"/>
      <c r="B81" s="69"/>
      <c r="IS81" s="8"/>
      <c r="IT81" s="8"/>
      <c r="IU81" s="8"/>
      <c r="IV81" s="8"/>
      <c r="IW81" s="8"/>
    </row>
    <row r="82" spans="1:257" ht="13.7" customHeight="1">
      <c r="A82" s="69"/>
      <c r="B82" s="69"/>
      <c r="IS82" s="8"/>
      <c r="IT82" s="8"/>
      <c r="IU82" s="8"/>
      <c r="IV82" s="8"/>
      <c r="IW82" s="8"/>
    </row>
    <row r="83" spans="1:257" ht="13.7" customHeight="1">
      <c r="A83" s="58"/>
      <c r="B83" s="58"/>
      <c r="C83" s="58"/>
      <c r="D83" s="58"/>
      <c r="E83" s="58"/>
      <c r="F83" s="70"/>
      <c r="G83" s="69"/>
    </row>
    <row r="84" spans="1:257" ht="13.7" customHeight="1">
      <c r="A84" s="58"/>
      <c r="B84" s="58"/>
      <c r="C84" s="58"/>
      <c r="D84" s="58"/>
      <c r="E84" s="58"/>
      <c r="F84" s="70"/>
      <c r="G84" s="69"/>
    </row>
    <row r="85" spans="1:257" ht="13.7" customHeight="1">
      <c r="A85" s="8"/>
      <c r="B85" s="8"/>
      <c r="C85" s="8"/>
      <c r="D85" s="8"/>
      <c r="E85" s="8"/>
      <c r="F85" s="30"/>
    </row>
    <row r="86" spans="1:257" ht="13.7" customHeight="1">
      <c r="A86" s="8"/>
      <c r="B86" s="8"/>
      <c r="C86" s="8"/>
      <c r="D86" s="8"/>
      <c r="E86" s="8"/>
      <c r="F86" s="30"/>
    </row>
    <row r="87" spans="1:257" ht="13.7" customHeight="1">
      <c r="A87" s="8"/>
      <c r="B87" s="8"/>
      <c r="C87" s="8"/>
      <c r="D87" s="8"/>
      <c r="E87" s="8"/>
      <c r="F87" s="30"/>
    </row>
    <row r="88" spans="1:257" ht="13.7" customHeight="1">
      <c r="A88" s="8"/>
      <c r="B88" s="8"/>
      <c r="C88" s="8"/>
      <c r="D88" s="8"/>
      <c r="E88" s="8"/>
      <c r="F88" s="30"/>
    </row>
    <row r="89" spans="1:257" ht="13.7" customHeight="1">
      <c r="A89" s="8"/>
      <c r="B89" s="8"/>
      <c r="C89" s="8"/>
      <c r="D89" s="8"/>
      <c r="E89" s="8"/>
      <c r="F89" s="30"/>
    </row>
    <row r="90" spans="1:257" ht="13.7" customHeight="1">
      <c r="A90" s="8"/>
      <c r="B90" s="8"/>
      <c r="C90" s="8"/>
      <c r="D90" s="8"/>
      <c r="E90" s="8"/>
      <c r="F90" s="30"/>
    </row>
    <row r="91" spans="1:257" ht="13.7" customHeight="1">
      <c r="A91" s="8"/>
      <c r="B91" s="8"/>
      <c r="C91" s="8"/>
      <c r="D91" s="8"/>
      <c r="E91" s="8"/>
      <c r="F91" s="30"/>
    </row>
    <row r="92" spans="1:257" ht="13.7" customHeight="1">
      <c r="A92" s="8"/>
      <c r="B92" s="8"/>
      <c r="C92" s="8"/>
      <c r="D92" s="8"/>
      <c r="E92" s="8"/>
      <c r="F92" s="30"/>
    </row>
    <row r="93" spans="1:257" ht="13.7" customHeight="1">
      <c r="A93" s="8"/>
      <c r="B93" s="8"/>
      <c r="C93" s="8"/>
      <c r="D93" s="8"/>
      <c r="E93" s="8"/>
      <c r="F93" s="30"/>
    </row>
    <row r="94" spans="1:257" ht="13.7" customHeight="1">
      <c r="A94" s="8"/>
      <c r="B94" s="8"/>
      <c r="C94" s="8"/>
      <c r="D94" s="8"/>
      <c r="E94" s="8"/>
      <c r="F94" s="30"/>
    </row>
    <row r="95" spans="1:257" ht="13.7" customHeight="1">
      <c r="A95" s="8"/>
      <c r="B95" s="8"/>
      <c r="C95" s="8"/>
      <c r="D95" s="8"/>
      <c r="E95" s="8"/>
      <c r="F95" s="30"/>
    </row>
    <row r="96" spans="1:257" ht="13.7" customHeight="1">
      <c r="A96" s="8"/>
      <c r="B96" s="8"/>
      <c r="C96" s="8"/>
      <c r="D96" s="8"/>
      <c r="E96" s="8"/>
      <c r="F96" s="30"/>
    </row>
    <row r="97" spans="1:6" ht="13.7" customHeight="1">
      <c r="A97" s="8"/>
      <c r="B97" s="8"/>
      <c r="C97" s="8"/>
      <c r="D97" s="8"/>
      <c r="E97" s="8"/>
      <c r="F97" s="30"/>
    </row>
    <row r="98" spans="1:6" ht="13.7" customHeight="1">
      <c r="A98" s="8"/>
      <c r="B98" s="8"/>
      <c r="C98" s="8"/>
      <c r="D98" s="8"/>
      <c r="E98" s="8"/>
      <c r="F98" s="30"/>
    </row>
    <row r="99" spans="1:6" ht="13.7" customHeight="1">
      <c r="A99" s="8"/>
      <c r="B99" s="8"/>
      <c r="C99" s="8"/>
      <c r="D99" s="8"/>
      <c r="E99" s="8"/>
      <c r="F99" s="30"/>
    </row>
    <row r="100" spans="1:6" ht="13.7" customHeight="1">
      <c r="A100" s="8"/>
      <c r="B100" s="8"/>
      <c r="C100" s="8"/>
      <c r="D100" s="8"/>
      <c r="E100" s="8"/>
      <c r="F100" s="30"/>
    </row>
    <row r="101" spans="1:6" ht="13.7" customHeight="1">
      <c r="A101" s="8"/>
      <c r="B101" s="8"/>
      <c r="C101" s="8"/>
      <c r="D101" s="8"/>
      <c r="E101" s="8"/>
      <c r="F101" s="30"/>
    </row>
    <row r="102" spans="1:6" ht="13.7" customHeight="1">
      <c r="A102" s="8"/>
      <c r="B102" s="8"/>
      <c r="C102" s="8"/>
      <c r="D102" s="8"/>
      <c r="E102" s="8"/>
      <c r="F102" s="30"/>
    </row>
    <row r="103" spans="1:6" ht="13.7" customHeight="1">
      <c r="A103" s="8"/>
      <c r="B103" s="8"/>
      <c r="C103" s="8"/>
      <c r="D103" s="8"/>
      <c r="E103" s="8"/>
      <c r="F103" s="30"/>
    </row>
    <row r="104" spans="1:6" ht="13.7" customHeight="1">
      <c r="A104" s="8"/>
      <c r="B104" s="8"/>
      <c r="C104" s="8"/>
      <c r="D104" s="8"/>
      <c r="E104" s="8"/>
      <c r="F104" s="30"/>
    </row>
    <row r="105" spans="1:6" ht="13.7" customHeight="1">
      <c r="A105" s="8"/>
      <c r="B105" s="8"/>
      <c r="C105" s="8"/>
      <c r="D105" s="8"/>
      <c r="E105" s="8"/>
      <c r="F105" s="30"/>
    </row>
    <row r="106" spans="1:6" ht="13.7" customHeight="1">
      <c r="A106" s="8"/>
      <c r="B106" s="8"/>
      <c r="C106" s="8"/>
      <c r="D106" s="8"/>
      <c r="E106" s="8"/>
      <c r="F106" s="30"/>
    </row>
    <row r="107" spans="1:6" ht="13.7" customHeight="1">
      <c r="A107" s="8"/>
      <c r="B107" s="8"/>
      <c r="C107" s="8"/>
      <c r="D107" s="8"/>
      <c r="E107" s="8"/>
      <c r="F107" s="30"/>
    </row>
    <row r="108" spans="1:6" ht="13.7" customHeight="1">
      <c r="A108" s="8"/>
      <c r="B108" s="8"/>
      <c r="C108" s="8"/>
      <c r="D108" s="8"/>
      <c r="E108" s="8"/>
      <c r="F108" s="30"/>
    </row>
    <row r="109" spans="1:6" ht="13.7" customHeight="1">
      <c r="A109" s="8"/>
      <c r="B109" s="8"/>
      <c r="C109" s="8"/>
      <c r="D109" s="8"/>
      <c r="E109" s="8"/>
      <c r="F109" s="30"/>
    </row>
    <row r="110" spans="1:6" ht="13.7" customHeight="1">
      <c r="A110" s="8"/>
      <c r="B110" s="8"/>
      <c r="C110" s="8"/>
      <c r="D110" s="8"/>
      <c r="E110" s="8"/>
      <c r="F110" s="30"/>
    </row>
    <row r="111" spans="1:6" ht="13.7" customHeight="1">
      <c r="A111" s="8"/>
      <c r="B111" s="8"/>
      <c r="C111" s="8"/>
      <c r="D111" s="8"/>
      <c r="E111" s="8"/>
      <c r="F111" s="30"/>
    </row>
    <row r="112" spans="1:6" ht="13.7" customHeight="1">
      <c r="A112" s="8"/>
      <c r="B112" s="8"/>
      <c r="C112" s="8"/>
      <c r="D112" s="8"/>
      <c r="E112" s="8"/>
      <c r="F112" s="30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92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57.140625" style="9" customWidth="1"/>
    <col min="3" max="8" width="11.42578125" style="9" customWidth="1"/>
    <col min="9" max="257" width="10.85546875" style="9" customWidth="1"/>
    <col min="258" max="16384" width="10.85546875" style="8"/>
  </cols>
  <sheetData>
    <row r="1" spans="1:257" ht="13.5" customHeight="1">
      <c r="A1" s="2" t="s">
        <v>909</v>
      </c>
      <c r="B1" s="2"/>
      <c r="C1" s="3"/>
      <c r="D1" s="3"/>
      <c r="E1" s="3"/>
      <c r="F1" s="3"/>
      <c r="G1" s="3"/>
      <c r="H1" s="8"/>
      <c r="I1" s="8"/>
      <c r="J1" s="8"/>
      <c r="K1" s="8"/>
      <c r="L1" s="8"/>
      <c r="M1" s="8"/>
    </row>
    <row r="2" spans="1:257" ht="13.5" customHeight="1">
      <c r="A2" s="4" t="s">
        <v>910</v>
      </c>
      <c r="B2" s="4"/>
      <c r="C2" s="3"/>
      <c r="D2" s="3"/>
      <c r="E2" s="3"/>
      <c r="F2" s="3"/>
      <c r="G2" s="3"/>
      <c r="H2" s="8"/>
      <c r="I2" s="8"/>
      <c r="J2" s="8"/>
      <c r="K2" s="8"/>
      <c r="L2" s="8"/>
      <c r="M2" s="8"/>
    </row>
    <row r="3" spans="1:257" ht="13.7" customHeight="1">
      <c r="A3" s="3"/>
      <c r="B3" s="3"/>
      <c r="C3" s="3"/>
      <c r="D3" s="3"/>
      <c r="E3" s="3"/>
      <c r="F3" s="3"/>
      <c r="G3" s="3"/>
      <c r="H3" s="8"/>
      <c r="I3" s="8"/>
      <c r="J3" s="8"/>
      <c r="K3" s="8"/>
      <c r="L3" s="8"/>
      <c r="M3" s="8"/>
    </row>
    <row r="4" spans="1:257" ht="19.5" customHeight="1">
      <c r="A4" s="51"/>
      <c r="B4" s="180"/>
      <c r="C4" s="179" t="s">
        <v>2</v>
      </c>
      <c r="D4" s="179" t="s">
        <v>3</v>
      </c>
      <c r="E4" s="179" t="s">
        <v>5</v>
      </c>
      <c r="F4" s="178" t="s">
        <v>40</v>
      </c>
      <c r="G4" s="3"/>
      <c r="H4" s="8"/>
      <c r="I4" s="8"/>
      <c r="J4" s="8"/>
      <c r="K4" s="8"/>
      <c r="L4" s="8"/>
      <c r="M4" s="8"/>
    </row>
    <row r="5" spans="1:257" ht="19.5" customHeight="1">
      <c r="A5" s="180"/>
      <c r="B5" s="180"/>
      <c r="C5" s="179" t="s">
        <v>2</v>
      </c>
      <c r="D5" s="179" t="s">
        <v>375</v>
      </c>
      <c r="E5" s="179" t="s">
        <v>374</v>
      </c>
      <c r="F5" s="178" t="s">
        <v>378</v>
      </c>
      <c r="G5" s="3"/>
      <c r="H5" s="8"/>
      <c r="I5" s="8"/>
      <c r="J5" s="8"/>
      <c r="K5" s="8"/>
      <c r="L5" s="8"/>
      <c r="M5" s="8"/>
    </row>
    <row r="6" spans="1:257" ht="13.7" customHeight="1">
      <c r="A6" s="41" t="s">
        <v>2</v>
      </c>
      <c r="B6" s="41" t="s">
        <v>2</v>
      </c>
      <c r="C6" s="262">
        <f>SUM(D6:E6)</f>
        <v>7133</v>
      </c>
      <c r="D6" s="262">
        <f>SUM(D7,D16,D21,D23,D26,D29,D34,D39,D41,D44,D46,D52,D59,D62,D65,D67,D72,D79)</f>
        <v>2497</v>
      </c>
      <c r="E6" s="262">
        <f>SUM(E7,E16,E21,E23,E26,E29,E34,E39,E41,E44,E46,E52,E59,E62,E65,E67,E72,E79)</f>
        <v>4636</v>
      </c>
      <c r="F6" s="263">
        <f t="shared" ref="F6:F37" si="0">E6/C6</f>
        <v>0.649936912939857</v>
      </c>
      <c r="G6" s="3"/>
      <c r="H6" s="8"/>
      <c r="I6" s="8"/>
      <c r="J6" s="8"/>
      <c r="K6" s="8"/>
      <c r="L6" s="8"/>
      <c r="M6" s="8"/>
    </row>
    <row r="7" spans="1:257" s="15" customFormat="1" ht="13.7" customHeight="1">
      <c r="A7" s="2" t="s">
        <v>142</v>
      </c>
      <c r="B7" s="2" t="s">
        <v>389</v>
      </c>
      <c r="C7" s="46">
        <f t="shared" ref="C7:C28" si="1">SUM(D7:E7)</f>
        <v>481</v>
      </c>
      <c r="D7" s="46">
        <f>SUM(D8:D15)</f>
        <v>115</v>
      </c>
      <c r="E7" s="46">
        <f>SUM(E8:E15)</f>
        <v>366</v>
      </c>
      <c r="F7" s="263">
        <f t="shared" si="0"/>
        <v>0.76091476091476096</v>
      </c>
      <c r="G7" s="120"/>
      <c r="I7" s="16"/>
      <c r="J7" s="17"/>
      <c r="K7" s="18"/>
      <c r="L7" s="18"/>
      <c r="M7" s="18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  <c r="FF7" s="64"/>
      <c r="FG7" s="64"/>
      <c r="FH7" s="64"/>
      <c r="FI7" s="64"/>
      <c r="FJ7" s="64"/>
      <c r="FK7" s="64"/>
      <c r="FL7" s="64"/>
      <c r="FM7" s="64"/>
      <c r="FN7" s="64"/>
      <c r="FO7" s="64"/>
      <c r="FP7" s="64"/>
      <c r="FQ7" s="64"/>
      <c r="FR7" s="64"/>
      <c r="FS7" s="64"/>
      <c r="FT7" s="64"/>
      <c r="FU7" s="64"/>
      <c r="FV7" s="64"/>
      <c r="FW7" s="64"/>
      <c r="FX7" s="64"/>
      <c r="FY7" s="64"/>
      <c r="FZ7" s="64"/>
      <c r="GA7" s="64"/>
      <c r="GB7" s="64"/>
      <c r="GC7" s="64"/>
      <c r="GD7" s="64"/>
      <c r="GE7" s="64"/>
      <c r="GF7" s="64"/>
      <c r="GG7" s="64"/>
      <c r="GH7" s="64"/>
      <c r="GI7" s="64"/>
      <c r="GJ7" s="64"/>
      <c r="GK7" s="64"/>
      <c r="GL7" s="64"/>
      <c r="GM7" s="64"/>
      <c r="GN7" s="64"/>
      <c r="GO7" s="64"/>
      <c r="GP7" s="64"/>
      <c r="GQ7" s="64"/>
      <c r="GR7" s="64"/>
      <c r="GS7" s="64"/>
      <c r="GT7" s="64"/>
      <c r="GU7" s="64"/>
      <c r="GV7" s="64"/>
      <c r="GW7" s="64"/>
      <c r="GX7" s="64"/>
      <c r="GY7" s="64"/>
      <c r="GZ7" s="64"/>
      <c r="HA7" s="64"/>
      <c r="HB7" s="64"/>
      <c r="HC7" s="64"/>
      <c r="HD7" s="64"/>
      <c r="HE7" s="64"/>
      <c r="HF7" s="64"/>
      <c r="HG7" s="64"/>
      <c r="HH7" s="64"/>
      <c r="HI7" s="64"/>
      <c r="HJ7" s="64"/>
      <c r="HK7" s="64"/>
      <c r="HL7" s="64"/>
      <c r="HM7" s="64"/>
      <c r="HN7" s="64"/>
      <c r="HO7" s="64"/>
      <c r="HP7" s="64"/>
      <c r="HQ7" s="64"/>
      <c r="HR7" s="64"/>
      <c r="HS7" s="64"/>
      <c r="HT7" s="64"/>
      <c r="HU7" s="64"/>
      <c r="HV7" s="64"/>
      <c r="HW7" s="64"/>
      <c r="HX7" s="64"/>
      <c r="HY7" s="64"/>
      <c r="HZ7" s="64"/>
      <c r="IA7" s="64"/>
      <c r="IB7" s="64"/>
      <c r="IC7" s="64"/>
      <c r="ID7" s="64"/>
      <c r="IE7" s="64"/>
      <c r="IF7" s="64"/>
      <c r="IG7" s="64"/>
      <c r="IH7" s="64"/>
      <c r="II7" s="64"/>
      <c r="IJ7" s="64"/>
      <c r="IK7" s="64"/>
      <c r="IL7" s="64"/>
      <c r="IM7" s="64"/>
      <c r="IN7" s="64"/>
      <c r="IO7" s="64"/>
      <c r="IP7" s="64"/>
      <c r="IQ7" s="64"/>
      <c r="IR7" s="64"/>
      <c r="IS7" s="64"/>
      <c r="IT7" s="64"/>
      <c r="IU7" s="64"/>
      <c r="IV7" s="64"/>
      <c r="IW7" s="64"/>
    </row>
    <row r="8" spans="1:257" ht="13.7" customHeight="1">
      <c r="A8" s="158" t="s">
        <v>143</v>
      </c>
      <c r="B8" s="158" t="s">
        <v>390</v>
      </c>
      <c r="C8" s="56">
        <f t="shared" si="1"/>
        <v>72</v>
      </c>
      <c r="D8" s="56">
        <v>29</v>
      </c>
      <c r="E8" s="56">
        <v>43</v>
      </c>
      <c r="F8" s="264">
        <f t="shared" si="0"/>
        <v>0.59722222222222221</v>
      </c>
      <c r="G8" s="3"/>
      <c r="H8" s="8"/>
      <c r="I8" s="8"/>
      <c r="J8" s="19"/>
      <c r="K8" s="20"/>
      <c r="L8" s="21"/>
      <c r="M8" s="21"/>
    </row>
    <row r="9" spans="1:257" ht="13.7" customHeight="1">
      <c r="A9" s="158" t="s">
        <v>144</v>
      </c>
      <c r="B9" s="158" t="s">
        <v>391</v>
      </c>
      <c r="C9" s="56">
        <f t="shared" si="1"/>
        <v>98</v>
      </c>
      <c r="D9" s="56">
        <v>18</v>
      </c>
      <c r="E9" s="56">
        <v>80</v>
      </c>
      <c r="F9" s="264">
        <f t="shared" si="0"/>
        <v>0.81632653061224492</v>
      </c>
      <c r="G9" s="3"/>
      <c r="H9" s="8"/>
      <c r="I9" s="8"/>
      <c r="J9" s="19"/>
      <c r="K9" s="20"/>
      <c r="L9" s="21"/>
      <c r="M9" s="21"/>
    </row>
    <row r="10" spans="1:257" s="15" customFormat="1" ht="13.7" customHeight="1">
      <c r="A10" s="158" t="s">
        <v>145</v>
      </c>
      <c r="B10" s="158" t="s">
        <v>392</v>
      </c>
      <c r="C10" s="56">
        <f t="shared" si="1"/>
        <v>62</v>
      </c>
      <c r="D10" s="56">
        <v>10</v>
      </c>
      <c r="E10" s="56">
        <v>52</v>
      </c>
      <c r="F10" s="264">
        <f t="shared" si="0"/>
        <v>0.83870967741935487</v>
      </c>
      <c r="G10" s="120"/>
      <c r="J10" s="121"/>
      <c r="K10" s="18"/>
      <c r="L10" s="122"/>
      <c r="M10" s="122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4"/>
      <c r="DR10" s="64"/>
      <c r="DS10" s="64"/>
      <c r="DT10" s="64"/>
      <c r="DU10" s="64"/>
      <c r="DV10" s="64"/>
      <c r="DW10" s="64"/>
      <c r="DX10" s="64"/>
      <c r="DY10" s="64"/>
      <c r="DZ10" s="64"/>
      <c r="EA10" s="64"/>
      <c r="EB10" s="64"/>
      <c r="EC10" s="64"/>
      <c r="ED10" s="64"/>
      <c r="EE10" s="64"/>
      <c r="EF10" s="64"/>
      <c r="EG10" s="64"/>
      <c r="EH10" s="64"/>
      <c r="EI10" s="64"/>
      <c r="EJ10" s="64"/>
      <c r="EK10" s="64"/>
      <c r="EL10" s="64"/>
      <c r="EM10" s="64"/>
      <c r="EN10" s="64"/>
      <c r="EO10" s="64"/>
      <c r="EP10" s="64"/>
      <c r="EQ10" s="64"/>
      <c r="ER10" s="64"/>
      <c r="ES10" s="64"/>
      <c r="ET10" s="64"/>
      <c r="EU10" s="64"/>
      <c r="EV10" s="64"/>
      <c r="EW10" s="64"/>
      <c r="EX10" s="64"/>
      <c r="EY10" s="64"/>
      <c r="EZ10" s="64"/>
      <c r="FA10" s="64"/>
      <c r="FB10" s="64"/>
      <c r="FC10" s="64"/>
      <c r="FD10" s="64"/>
      <c r="FE10" s="64"/>
      <c r="FF10" s="64"/>
      <c r="FG10" s="64"/>
      <c r="FH10" s="64"/>
      <c r="FI10" s="64"/>
      <c r="FJ10" s="64"/>
      <c r="FK10" s="64"/>
      <c r="FL10" s="64"/>
      <c r="FM10" s="64"/>
      <c r="FN10" s="64"/>
      <c r="FO10" s="64"/>
      <c r="FP10" s="64"/>
      <c r="FQ10" s="64"/>
      <c r="FR10" s="64"/>
      <c r="FS10" s="64"/>
      <c r="FT10" s="64"/>
      <c r="FU10" s="64"/>
      <c r="FV10" s="64"/>
      <c r="FW10" s="64"/>
      <c r="FX10" s="64"/>
      <c r="FY10" s="64"/>
      <c r="FZ10" s="64"/>
      <c r="GA10" s="64"/>
      <c r="GB10" s="64"/>
      <c r="GC10" s="64"/>
      <c r="GD10" s="64"/>
      <c r="GE10" s="64"/>
      <c r="GF10" s="64"/>
      <c r="GG10" s="64"/>
      <c r="GH10" s="64"/>
      <c r="GI10" s="64"/>
      <c r="GJ10" s="64"/>
      <c r="GK10" s="64"/>
      <c r="GL10" s="64"/>
      <c r="GM10" s="64"/>
      <c r="GN10" s="64"/>
      <c r="GO10" s="64"/>
      <c r="GP10" s="64"/>
      <c r="GQ10" s="64"/>
      <c r="GR10" s="64"/>
      <c r="GS10" s="64"/>
      <c r="GT10" s="64"/>
      <c r="GU10" s="64"/>
      <c r="GV10" s="64"/>
      <c r="GW10" s="64"/>
      <c r="GX10" s="64"/>
      <c r="GY10" s="64"/>
      <c r="GZ10" s="64"/>
      <c r="HA10" s="64"/>
      <c r="HB10" s="64"/>
      <c r="HC10" s="64"/>
      <c r="HD10" s="64"/>
      <c r="HE10" s="64"/>
      <c r="HF10" s="64"/>
      <c r="HG10" s="64"/>
      <c r="HH10" s="64"/>
      <c r="HI10" s="64"/>
      <c r="HJ10" s="64"/>
      <c r="HK10" s="64"/>
      <c r="HL10" s="64"/>
      <c r="HM10" s="64"/>
      <c r="HN10" s="64"/>
      <c r="HO10" s="64"/>
      <c r="HP10" s="64"/>
      <c r="HQ10" s="64"/>
      <c r="HR10" s="64"/>
      <c r="HS10" s="64"/>
      <c r="HT10" s="64"/>
      <c r="HU10" s="64"/>
      <c r="HV10" s="64"/>
      <c r="HW10" s="64"/>
      <c r="HX10" s="64"/>
      <c r="HY10" s="64"/>
      <c r="HZ10" s="64"/>
      <c r="IA10" s="64"/>
      <c r="IB10" s="64"/>
      <c r="IC10" s="64"/>
      <c r="ID10" s="64"/>
      <c r="IE10" s="64"/>
      <c r="IF10" s="64"/>
      <c r="IG10" s="64"/>
      <c r="IH10" s="64"/>
      <c r="II10" s="64"/>
      <c r="IJ10" s="64"/>
      <c r="IK10" s="64"/>
      <c r="IL10" s="64"/>
      <c r="IM10" s="64"/>
      <c r="IN10" s="64"/>
      <c r="IO10" s="64"/>
      <c r="IP10" s="64"/>
      <c r="IQ10" s="64"/>
      <c r="IR10" s="64"/>
      <c r="IS10" s="64"/>
      <c r="IT10" s="64"/>
      <c r="IU10" s="64"/>
      <c r="IV10" s="64"/>
      <c r="IW10" s="64"/>
    </row>
    <row r="11" spans="1:257" ht="13.7" customHeight="1">
      <c r="A11" s="158" t="s">
        <v>146</v>
      </c>
      <c r="B11" s="158" t="s">
        <v>393</v>
      </c>
      <c r="C11" s="56">
        <f t="shared" si="1"/>
        <v>28</v>
      </c>
      <c r="D11" s="56">
        <v>12</v>
      </c>
      <c r="E11" s="265">
        <v>16</v>
      </c>
      <c r="F11" s="264">
        <f t="shared" si="0"/>
        <v>0.5714285714285714</v>
      </c>
      <c r="G11" s="3"/>
      <c r="H11" s="8"/>
      <c r="I11" s="8"/>
      <c r="J11" s="19"/>
      <c r="K11" s="20"/>
      <c r="L11" s="21"/>
      <c r="M11" s="21"/>
    </row>
    <row r="12" spans="1:257" s="15" customFormat="1" ht="13.7" customHeight="1">
      <c r="A12" s="158" t="s">
        <v>147</v>
      </c>
      <c r="B12" s="158" t="s">
        <v>394</v>
      </c>
      <c r="C12" s="56">
        <f t="shared" si="1"/>
        <v>25</v>
      </c>
      <c r="D12" s="56">
        <v>4</v>
      </c>
      <c r="E12" s="56">
        <v>21</v>
      </c>
      <c r="F12" s="264">
        <f t="shared" si="0"/>
        <v>0.84</v>
      </c>
      <c r="G12" s="120"/>
      <c r="J12" s="121"/>
      <c r="K12" s="18"/>
      <c r="L12" s="122"/>
      <c r="M12" s="122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  <c r="CR12" s="64"/>
      <c r="CS12" s="64"/>
      <c r="CT12" s="64"/>
      <c r="CU12" s="64"/>
      <c r="CV12" s="64"/>
      <c r="CW12" s="64"/>
      <c r="CX12" s="64"/>
      <c r="CY12" s="64"/>
      <c r="CZ12" s="64"/>
      <c r="DA12" s="64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  <c r="DT12" s="64"/>
      <c r="DU12" s="64"/>
      <c r="DV12" s="64"/>
      <c r="DW12" s="64"/>
      <c r="DX12" s="64"/>
      <c r="DY12" s="64"/>
      <c r="DZ12" s="64"/>
      <c r="EA12" s="64"/>
      <c r="EB12" s="64"/>
      <c r="EC12" s="64"/>
      <c r="ED12" s="64"/>
      <c r="EE12" s="64"/>
      <c r="EF12" s="64"/>
      <c r="EG12" s="64"/>
      <c r="EH12" s="64"/>
      <c r="EI12" s="64"/>
      <c r="EJ12" s="64"/>
      <c r="EK12" s="64"/>
      <c r="EL12" s="64"/>
      <c r="EM12" s="64"/>
      <c r="EN12" s="64"/>
      <c r="EO12" s="64"/>
      <c r="EP12" s="64"/>
      <c r="EQ12" s="64"/>
      <c r="ER12" s="64"/>
      <c r="ES12" s="64"/>
      <c r="ET12" s="64"/>
      <c r="EU12" s="64"/>
      <c r="EV12" s="64"/>
      <c r="EW12" s="64"/>
      <c r="EX12" s="64"/>
      <c r="EY12" s="64"/>
      <c r="EZ12" s="64"/>
      <c r="FA12" s="64"/>
      <c r="FB12" s="64"/>
      <c r="FC12" s="64"/>
      <c r="FD12" s="64"/>
      <c r="FE12" s="64"/>
      <c r="FF12" s="64"/>
      <c r="FG12" s="64"/>
      <c r="FH12" s="64"/>
      <c r="FI12" s="64"/>
      <c r="FJ12" s="64"/>
      <c r="FK12" s="64"/>
      <c r="FL12" s="64"/>
      <c r="FM12" s="64"/>
      <c r="FN12" s="64"/>
      <c r="FO12" s="64"/>
      <c r="FP12" s="64"/>
      <c r="FQ12" s="64"/>
      <c r="FR12" s="64"/>
      <c r="FS12" s="64"/>
      <c r="FT12" s="64"/>
      <c r="FU12" s="64"/>
      <c r="FV12" s="64"/>
      <c r="FW12" s="64"/>
      <c r="FX12" s="64"/>
      <c r="FY12" s="64"/>
      <c r="FZ12" s="64"/>
      <c r="GA12" s="64"/>
      <c r="GB12" s="64"/>
      <c r="GC12" s="64"/>
      <c r="GD12" s="64"/>
      <c r="GE12" s="64"/>
      <c r="GF12" s="64"/>
      <c r="GG12" s="64"/>
      <c r="GH12" s="64"/>
      <c r="GI12" s="64"/>
      <c r="GJ12" s="64"/>
      <c r="GK12" s="64"/>
      <c r="GL12" s="64"/>
      <c r="GM12" s="64"/>
      <c r="GN12" s="64"/>
      <c r="GO12" s="64"/>
      <c r="GP12" s="64"/>
      <c r="GQ12" s="64"/>
      <c r="GR12" s="64"/>
      <c r="GS12" s="64"/>
      <c r="GT12" s="64"/>
      <c r="GU12" s="64"/>
      <c r="GV12" s="64"/>
      <c r="GW12" s="64"/>
      <c r="GX12" s="64"/>
      <c r="GY12" s="64"/>
      <c r="GZ12" s="64"/>
      <c r="HA12" s="64"/>
      <c r="HB12" s="64"/>
      <c r="HC12" s="64"/>
      <c r="HD12" s="64"/>
      <c r="HE12" s="64"/>
      <c r="HF12" s="64"/>
      <c r="HG12" s="64"/>
      <c r="HH12" s="64"/>
      <c r="HI12" s="64"/>
      <c r="HJ12" s="64"/>
      <c r="HK12" s="64"/>
      <c r="HL12" s="64"/>
      <c r="HM12" s="64"/>
      <c r="HN12" s="64"/>
      <c r="HO12" s="64"/>
      <c r="HP12" s="64"/>
      <c r="HQ12" s="64"/>
      <c r="HR12" s="64"/>
      <c r="HS12" s="64"/>
      <c r="HT12" s="64"/>
      <c r="HU12" s="64"/>
      <c r="HV12" s="64"/>
      <c r="HW12" s="64"/>
      <c r="HX12" s="64"/>
      <c r="HY12" s="64"/>
      <c r="HZ12" s="64"/>
      <c r="IA12" s="64"/>
      <c r="IB12" s="64"/>
      <c r="IC12" s="64"/>
      <c r="ID12" s="64"/>
      <c r="IE12" s="64"/>
      <c r="IF12" s="64"/>
      <c r="IG12" s="64"/>
      <c r="IH12" s="64"/>
      <c r="II12" s="64"/>
      <c r="IJ12" s="64"/>
      <c r="IK12" s="64"/>
      <c r="IL12" s="64"/>
      <c r="IM12" s="64"/>
      <c r="IN12" s="64"/>
      <c r="IO12" s="64"/>
      <c r="IP12" s="64"/>
      <c r="IQ12" s="64"/>
      <c r="IR12" s="64"/>
      <c r="IS12" s="64"/>
      <c r="IT12" s="64"/>
      <c r="IU12" s="64"/>
      <c r="IV12" s="64"/>
      <c r="IW12" s="64"/>
    </row>
    <row r="13" spans="1:257" ht="13.7" customHeight="1">
      <c r="A13" s="158" t="s">
        <v>148</v>
      </c>
      <c r="B13" s="158" t="s">
        <v>395</v>
      </c>
      <c r="C13" s="56">
        <f t="shared" si="1"/>
        <v>53</v>
      </c>
      <c r="D13" s="56">
        <v>11</v>
      </c>
      <c r="E13" s="265">
        <v>42</v>
      </c>
      <c r="F13" s="264">
        <f t="shared" si="0"/>
        <v>0.79245283018867929</v>
      </c>
      <c r="G13" s="3"/>
      <c r="H13" s="8"/>
      <c r="I13" s="8"/>
      <c r="J13" s="19"/>
      <c r="K13" s="20"/>
      <c r="L13" s="21"/>
      <c r="M13" s="21"/>
    </row>
    <row r="14" spans="1:257" s="15" customFormat="1" ht="13.7" customHeight="1">
      <c r="A14" s="158" t="s">
        <v>149</v>
      </c>
      <c r="B14" s="158" t="s">
        <v>396</v>
      </c>
      <c r="C14" s="56">
        <f t="shared" si="1"/>
        <v>69</v>
      </c>
      <c r="D14" s="56">
        <v>17</v>
      </c>
      <c r="E14" s="265">
        <v>52</v>
      </c>
      <c r="F14" s="264">
        <f t="shared" si="0"/>
        <v>0.75362318840579712</v>
      </c>
      <c r="G14" s="120"/>
      <c r="J14" s="121"/>
      <c r="K14" s="18"/>
      <c r="L14" s="122"/>
      <c r="M14" s="122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  <c r="IW14" s="64"/>
    </row>
    <row r="15" spans="1:257" ht="13.7" customHeight="1">
      <c r="A15" s="158" t="s">
        <v>281</v>
      </c>
      <c r="B15" s="158" t="s">
        <v>397</v>
      </c>
      <c r="C15" s="265">
        <f t="shared" si="1"/>
        <v>74</v>
      </c>
      <c r="D15" s="56">
        <v>14</v>
      </c>
      <c r="E15" s="56">
        <v>60</v>
      </c>
      <c r="F15" s="264">
        <f t="shared" si="0"/>
        <v>0.81081081081081086</v>
      </c>
      <c r="G15" s="3"/>
      <c r="H15" s="8"/>
      <c r="I15" s="8"/>
      <c r="J15" s="19"/>
      <c r="K15" s="20"/>
      <c r="L15" s="21"/>
      <c r="M15" s="21"/>
    </row>
    <row r="16" spans="1:257" s="133" customFormat="1" ht="13.7" customHeight="1">
      <c r="A16" s="2" t="s">
        <v>282</v>
      </c>
      <c r="B16" s="2" t="s">
        <v>398</v>
      </c>
      <c r="C16" s="261">
        <f t="shared" si="1"/>
        <v>349</v>
      </c>
      <c r="D16" s="46">
        <f>SUM(D17:D20)</f>
        <v>172</v>
      </c>
      <c r="E16" s="46">
        <f>SUM(E17:E20)</f>
        <v>177</v>
      </c>
      <c r="F16" s="263">
        <f t="shared" si="0"/>
        <v>0.50716332378223494</v>
      </c>
      <c r="G16" s="3"/>
      <c r="J16" s="134"/>
      <c r="K16" s="135"/>
      <c r="L16" s="136"/>
      <c r="M16" s="136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131"/>
      <c r="AP16" s="131"/>
      <c r="AQ16" s="131"/>
      <c r="AR16" s="131"/>
      <c r="AS16" s="131"/>
      <c r="AT16" s="131"/>
      <c r="AU16" s="131"/>
      <c r="AV16" s="131"/>
      <c r="AW16" s="131"/>
      <c r="AX16" s="131"/>
      <c r="AY16" s="131"/>
      <c r="AZ16" s="131"/>
      <c r="BA16" s="131"/>
      <c r="BB16" s="131"/>
      <c r="BC16" s="131"/>
      <c r="BD16" s="131"/>
      <c r="BE16" s="131"/>
      <c r="BF16" s="131"/>
      <c r="BG16" s="131"/>
      <c r="BH16" s="131"/>
      <c r="BI16" s="131"/>
      <c r="BJ16" s="131"/>
      <c r="BK16" s="131"/>
      <c r="BL16" s="131"/>
      <c r="BM16" s="131"/>
      <c r="BN16" s="131"/>
      <c r="BO16" s="131"/>
      <c r="BP16" s="131"/>
      <c r="BQ16" s="131"/>
      <c r="BR16" s="131"/>
      <c r="BS16" s="131"/>
      <c r="BT16" s="131"/>
      <c r="BU16" s="131"/>
      <c r="BV16" s="131"/>
      <c r="BW16" s="131"/>
      <c r="BX16" s="131"/>
      <c r="BY16" s="131"/>
      <c r="BZ16" s="131"/>
      <c r="CA16" s="131"/>
      <c r="CB16" s="131"/>
      <c r="CC16" s="131"/>
      <c r="CD16" s="131"/>
      <c r="CE16" s="131"/>
      <c r="CF16" s="131"/>
      <c r="CG16" s="131"/>
      <c r="CH16" s="131"/>
      <c r="CI16" s="131"/>
      <c r="CJ16" s="131"/>
      <c r="CK16" s="131"/>
      <c r="CL16" s="131"/>
      <c r="CM16" s="131"/>
      <c r="CN16" s="131"/>
      <c r="CO16" s="131"/>
      <c r="CP16" s="131"/>
      <c r="CQ16" s="131"/>
      <c r="CR16" s="131"/>
      <c r="CS16" s="131"/>
      <c r="CT16" s="131"/>
      <c r="CU16" s="131"/>
      <c r="CV16" s="131"/>
      <c r="CW16" s="131"/>
      <c r="CX16" s="131"/>
      <c r="CY16" s="131"/>
      <c r="CZ16" s="131"/>
      <c r="DA16" s="131"/>
      <c r="DB16" s="131"/>
      <c r="DC16" s="131"/>
      <c r="DD16" s="131"/>
      <c r="DE16" s="131"/>
      <c r="DF16" s="131"/>
      <c r="DG16" s="131"/>
      <c r="DH16" s="131"/>
      <c r="DI16" s="131"/>
      <c r="DJ16" s="131"/>
      <c r="DK16" s="131"/>
      <c r="DL16" s="131"/>
      <c r="DM16" s="131"/>
      <c r="DN16" s="131"/>
      <c r="DO16" s="131"/>
      <c r="DP16" s="131"/>
      <c r="DQ16" s="131"/>
      <c r="DR16" s="131"/>
      <c r="DS16" s="131"/>
      <c r="DT16" s="131"/>
      <c r="DU16" s="131"/>
      <c r="DV16" s="131"/>
      <c r="DW16" s="131"/>
      <c r="DX16" s="131"/>
      <c r="DY16" s="131"/>
      <c r="DZ16" s="131"/>
      <c r="EA16" s="131"/>
      <c r="EB16" s="131"/>
      <c r="EC16" s="131"/>
      <c r="ED16" s="131"/>
      <c r="EE16" s="131"/>
      <c r="EF16" s="131"/>
      <c r="EG16" s="131"/>
      <c r="EH16" s="131"/>
      <c r="EI16" s="131"/>
      <c r="EJ16" s="131"/>
      <c r="EK16" s="131"/>
      <c r="EL16" s="131"/>
      <c r="EM16" s="131"/>
      <c r="EN16" s="131"/>
      <c r="EO16" s="131"/>
      <c r="EP16" s="131"/>
      <c r="EQ16" s="131"/>
      <c r="ER16" s="131"/>
      <c r="ES16" s="131"/>
      <c r="ET16" s="131"/>
      <c r="EU16" s="131"/>
      <c r="EV16" s="131"/>
      <c r="EW16" s="131"/>
      <c r="EX16" s="131"/>
      <c r="EY16" s="131"/>
      <c r="EZ16" s="131"/>
      <c r="FA16" s="131"/>
      <c r="FB16" s="131"/>
      <c r="FC16" s="131"/>
      <c r="FD16" s="131"/>
      <c r="FE16" s="131"/>
      <c r="FF16" s="131"/>
      <c r="FG16" s="131"/>
      <c r="FH16" s="131"/>
      <c r="FI16" s="131"/>
      <c r="FJ16" s="131"/>
      <c r="FK16" s="131"/>
      <c r="FL16" s="131"/>
      <c r="FM16" s="131"/>
      <c r="FN16" s="131"/>
      <c r="FO16" s="131"/>
      <c r="FP16" s="131"/>
      <c r="FQ16" s="131"/>
      <c r="FR16" s="131"/>
      <c r="FS16" s="131"/>
      <c r="FT16" s="131"/>
      <c r="FU16" s="131"/>
      <c r="FV16" s="131"/>
      <c r="FW16" s="131"/>
      <c r="FX16" s="131"/>
      <c r="FY16" s="131"/>
      <c r="FZ16" s="131"/>
      <c r="GA16" s="131"/>
      <c r="GB16" s="131"/>
      <c r="GC16" s="131"/>
      <c r="GD16" s="131"/>
      <c r="GE16" s="131"/>
      <c r="GF16" s="131"/>
      <c r="GG16" s="131"/>
      <c r="GH16" s="131"/>
      <c r="GI16" s="131"/>
      <c r="GJ16" s="131"/>
      <c r="GK16" s="131"/>
      <c r="GL16" s="131"/>
      <c r="GM16" s="131"/>
      <c r="GN16" s="131"/>
      <c r="GO16" s="131"/>
      <c r="GP16" s="131"/>
      <c r="GQ16" s="131"/>
      <c r="GR16" s="131"/>
      <c r="GS16" s="131"/>
      <c r="GT16" s="131"/>
      <c r="GU16" s="131"/>
      <c r="GV16" s="131"/>
      <c r="GW16" s="131"/>
      <c r="GX16" s="131"/>
      <c r="GY16" s="131"/>
      <c r="GZ16" s="131"/>
      <c r="HA16" s="131"/>
      <c r="HB16" s="131"/>
      <c r="HC16" s="131"/>
      <c r="HD16" s="131"/>
      <c r="HE16" s="131"/>
      <c r="HF16" s="131"/>
      <c r="HG16" s="131"/>
      <c r="HH16" s="131"/>
      <c r="HI16" s="131"/>
      <c r="HJ16" s="131"/>
      <c r="HK16" s="131"/>
      <c r="HL16" s="131"/>
      <c r="HM16" s="131"/>
      <c r="HN16" s="131"/>
      <c r="HO16" s="131"/>
      <c r="HP16" s="131"/>
      <c r="HQ16" s="131"/>
      <c r="HR16" s="131"/>
      <c r="HS16" s="131"/>
      <c r="HT16" s="131"/>
      <c r="HU16" s="131"/>
      <c r="HV16" s="131"/>
      <c r="HW16" s="131"/>
      <c r="HX16" s="131"/>
      <c r="HY16" s="131"/>
      <c r="HZ16" s="131"/>
      <c r="IA16" s="131"/>
      <c r="IB16" s="131"/>
      <c r="IC16" s="131"/>
      <c r="ID16" s="131"/>
      <c r="IE16" s="131"/>
      <c r="IF16" s="131"/>
      <c r="IG16" s="131"/>
      <c r="IH16" s="131"/>
      <c r="II16" s="131"/>
      <c r="IJ16" s="131"/>
      <c r="IK16" s="131"/>
      <c r="IL16" s="131"/>
      <c r="IM16" s="131"/>
      <c r="IN16" s="131"/>
      <c r="IO16" s="131"/>
      <c r="IP16" s="131"/>
      <c r="IQ16" s="131"/>
      <c r="IR16" s="131"/>
      <c r="IS16" s="131"/>
      <c r="IT16" s="131"/>
      <c r="IU16" s="131"/>
      <c r="IV16" s="131"/>
      <c r="IW16" s="131"/>
    </row>
    <row r="17" spans="1:257" ht="13.7" customHeight="1">
      <c r="A17" s="158" t="s">
        <v>150</v>
      </c>
      <c r="B17" s="158" t="s">
        <v>399</v>
      </c>
      <c r="C17" s="56">
        <f t="shared" si="1"/>
        <v>43</v>
      </c>
      <c r="D17" s="56">
        <v>25</v>
      </c>
      <c r="E17" s="265">
        <v>18</v>
      </c>
      <c r="F17" s="264">
        <f t="shared" si="0"/>
        <v>0.41860465116279072</v>
      </c>
      <c r="G17" s="3"/>
      <c r="H17" s="8"/>
      <c r="I17" s="8"/>
      <c r="J17" s="19"/>
      <c r="K17" s="20"/>
      <c r="L17" s="21"/>
      <c r="M17" s="21"/>
    </row>
    <row r="18" spans="1:257" ht="13.7" customHeight="1">
      <c r="A18" s="158" t="s">
        <v>151</v>
      </c>
      <c r="B18" s="158" t="s">
        <v>400</v>
      </c>
      <c r="C18" s="56">
        <f t="shared" si="1"/>
        <v>155</v>
      </c>
      <c r="D18" s="56">
        <v>103</v>
      </c>
      <c r="E18" s="265">
        <v>52</v>
      </c>
      <c r="F18" s="264">
        <f t="shared" si="0"/>
        <v>0.33548387096774196</v>
      </c>
      <c r="G18" s="3"/>
      <c r="H18" s="8"/>
      <c r="I18" s="8"/>
      <c r="J18" s="19"/>
      <c r="K18" s="20"/>
      <c r="L18" s="21"/>
      <c r="M18" s="21"/>
    </row>
    <row r="19" spans="1:257" ht="13.7" customHeight="1">
      <c r="A19" s="158" t="s">
        <v>152</v>
      </c>
      <c r="B19" s="158" t="s">
        <v>401</v>
      </c>
      <c r="C19" s="265">
        <f t="shared" si="1"/>
        <v>124</v>
      </c>
      <c r="D19" s="56">
        <v>37</v>
      </c>
      <c r="E19" s="56">
        <v>87</v>
      </c>
      <c r="F19" s="264">
        <f t="shared" si="0"/>
        <v>0.70161290322580649</v>
      </c>
      <c r="G19" s="3"/>
      <c r="H19" s="8"/>
      <c r="I19" s="8"/>
      <c r="J19" s="19"/>
      <c r="K19" s="20"/>
      <c r="L19" s="21"/>
      <c r="M19" s="21"/>
    </row>
    <row r="20" spans="1:257" s="15" customFormat="1" ht="13.7" customHeight="1">
      <c r="A20" s="158" t="s">
        <v>153</v>
      </c>
      <c r="B20" s="158" t="s">
        <v>402</v>
      </c>
      <c r="C20" s="56">
        <f t="shared" si="1"/>
        <v>27</v>
      </c>
      <c r="D20" s="56">
        <v>7</v>
      </c>
      <c r="E20" s="56">
        <v>20</v>
      </c>
      <c r="F20" s="264">
        <f t="shared" si="0"/>
        <v>0.7407407407407407</v>
      </c>
      <c r="G20" s="120"/>
      <c r="J20" s="121"/>
      <c r="K20" s="18"/>
      <c r="L20" s="122"/>
      <c r="M20" s="122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  <c r="CP20" s="64"/>
      <c r="CQ20" s="64"/>
      <c r="CR20" s="64"/>
      <c r="CS20" s="64"/>
      <c r="CT20" s="64"/>
      <c r="CU20" s="64"/>
      <c r="CV20" s="64"/>
      <c r="CW20" s="64"/>
      <c r="CX20" s="64"/>
      <c r="CY20" s="64"/>
      <c r="CZ20" s="64"/>
      <c r="DA20" s="64"/>
      <c r="DB20" s="64"/>
      <c r="DC20" s="64"/>
      <c r="DD20" s="64"/>
      <c r="DE20" s="64"/>
      <c r="DF20" s="64"/>
      <c r="DG20" s="64"/>
      <c r="DH20" s="64"/>
      <c r="DI20" s="64"/>
      <c r="DJ20" s="64"/>
      <c r="DK20" s="64"/>
      <c r="DL20" s="64"/>
      <c r="DM20" s="64"/>
      <c r="DN20" s="64"/>
      <c r="DO20" s="64"/>
      <c r="DP20" s="64"/>
      <c r="DQ20" s="64"/>
      <c r="DR20" s="64"/>
      <c r="DS20" s="64"/>
      <c r="DT20" s="64"/>
      <c r="DU20" s="64"/>
      <c r="DV20" s="64"/>
      <c r="DW20" s="64"/>
      <c r="DX20" s="64"/>
      <c r="DY20" s="64"/>
      <c r="DZ20" s="64"/>
      <c r="EA20" s="64"/>
      <c r="EB20" s="64"/>
      <c r="EC20" s="64"/>
      <c r="ED20" s="64"/>
      <c r="EE20" s="64"/>
      <c r="EF20" s="64"/>
      <c r="EG20" s="64"/>
      <c r="EH20" s="64"/>
      <c r="EI20" s="64"/>
      <c r="EJ20" s="64"/>
      <c r="EK20" s="64"/>
      <c r="EL20" s="64"/>
      <c r="EM20" s="64"/>
      <c r="EN20" s="64"/>
      <c r="EO20" s="64"/>
      <c r="EP20" s="64"/>
      <c r="EQ20" s="64"/>
      <c r="ER20" s="64"/>
      <c r="ES20" s="64"/>
      <c r="ET20" s="64"/>
      <c r="EU20" s="64"/>
      <c r="EV20" s="64"/>
      <c r="EW20" s="64"/>
      <c r="EX20" s="64"/>
      <c r="EY20" s="64"/>
      <c r="EZ20" s="64"/>
      <c r="FA20" s="64"/>
      <c r="FB20" s="64"/>
      <c r="FC20" s="64"/>
      <c r="FD20" s="64"/>
      <c r="FE20" s="64"/>
      <c r="FF20" s="64"/>
      <c r="FG20" s="64"/>
      <c r="FH20" s="64"/>
      <c r="FI20" s="64"/>
      <c r="FJ20" s="64"/>
      <c r="FK20" s="64"/>
      <c r="FL20" s="64"/>
      <c r="FM20" s="64"/>
      <c r="FN20" s="64"/>
      <c r="FO20" s="64"/>
      <c r="FP20" s="64"/>
      <c r="FQ20" s="64"/>
      <c r="FR20" s="64"/>
      <c r="FS20" s="64"/>
      <c r="FT20" s="64"/>
      <c r="FU20" s="64"/>
      <c r="FV20" s="64"/>
      <c r="FW20" s="64"/>
      <c r="FX20" s="64"/>
      <c r="FY20" s="64"/>
      <c r="FZ20" s="64"/>
      <c r="GA20" s="64"/>
      <c r="GB20" s="64"/>
      <c r="GC20" s="64"/>
      <c r="GD20" s="64"/>
      <c r="GE20" s="64"/>
      <c r="GF20" s="64"/>
      <c r="GG20" s="64"/>
      <c r="GH20" s="64"/>
      <c r="GI20" s="64"/>
      <c r="GJ20" s="64"/>
      <c r="GK20" s="64"/>
      <c r="GL20" s="64"/>
      <c r="GM20" s="64"/>
      <c r="GN20" s="64"/>
      <c r="GO20" s="64"/>
      <c r="GP20" s="64"/>
      <c r="GQ20" s="64"/>
      <c r="GR20" s="64"/>
      <c r="GS20" s="64"/>
      <c r="GT20" s="64"/>
      <c r="GU20" s="64"/>
      <c r="GV20" s="64"/>
      <c r="GW20" s="64"/>
      <c r="GX20" s="64"/>
      <c r="GY20" s="64"/>
      <c r="GZ20" s="64"/>
      <c r="HA20" s="64"/>
      <c r="HB20" s="64"/>
      <c r="HC20" s="64"/>
      <c r="HD20" s="64"/>
      <c r="HE20" s="64"/>
      <c r="HF20" s="64"/>
      <c r="HG20" s="64"/>
      <c r="HH20" s="64"/>
      <c r="HI20" s="64"/>
      <c r="HJ20" s="64"/>
      <c r="HK20" s="64"/>
      <c r="HL20" s="64"/>
      <c r="HM20" s="64"/>
      <c r="HN20" s="64"/>
      <c r="HO20" s="64"/>
      <c r="HP20" s="64"/>
      <c r="HQ20" s="64"/>
      <c r="HR20" s="64"/>
      <c r="HS20" s="64"/>
      <c r="HT20" s="64"/>
      <c r="HU20" s="64"/>
      <c r="HV20" s="64"/>
      <c r="HW20" s="64"/>
      <c r="HX20" s="64"/>
      <c r="HY20" s="64"/>
      <c r="HZ20" s="64"/>
      <c r="IA20" s="64"/>
      <c r="IB20" s="64"/>
      <c r="IC20" s="64"/>
      <c r="ID20" s="64"/>
      <c r="IE20" s="64"/>
      <c r="IF20" s="64"/>
      <c r="IG20" s="64"/>
      <c r="IH20" s="64"/>
      <c r="II20" s="64"/>
      <c r="IJ20" s="64"/>
      <c r="IK20" s="64"/>
      <c r="IL20" s="64"/>
      <c r="IM20" s="64"/>
      <c r="IN20" s="64"/>
      <c r="IO20" s="64"/>
      <c r="IP20" s="64"/>
      <c r="IQ20" s="64"/>
      <c r="IR20" s="64"/>
      <c r="IS20" s="64"/>
      <c r="IT20" s="64"/>
      <c r="IU20" s="64"/>
      <c r="IV20" s="64"/>
      <c r="IW20" s="64"/>
    </row>
    <row r="21" spans="1:257" s="133" customFormat="1" ht="13.7" customHeight="1">
      <c r="A21" s="2" t="s">
        <v>154</v>
      </c>
      <c r="B21" s="2" t="s">
        <v>404</v>
      </c>
      <c r="C21" s="46">
        <f t="shared" si="1"/>
        <v>167</v>
      </c>
      <c r="D21" s="46">
        <v>127</v>
      </c>
      <c r="E21" s="260">
        <v>40</v>
      </c>
      <c r="F21" s="263">
        <f t="shared" si="0"/>
        <v>0.23952095808383234</v>
      </c>
      <c r="G21" s="3"/>
      <c r="J21" s="134"/>
      <c r="K21" s="135"/>
      <c r="L21" s="136"/>
      <c r="M21" s="136"/>
      <c r="N21" s="131"/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1"/>
      <c r="BA21" s="131"/>
      <c r="BB21" s="131"/>
      <c r="BC21" s="131"/>
      <c r="BD21" s="131"/>
      <c r="BE21" s="131"/>
      <c r="BF21" s="131"/>
      <c r="BG21" s="131"/>
      <c r="BH21" s="131"/>
      <c r="BI21" s="131"/>
      <c r="BJ21" s="131"/>
      <c r="BK21" s="131"/>
      <c r="BL21" s="131"/>
      <c r="BM21" s="131"/>
      <c r="BN21" s="131"/>
      <c r="BO21" s="131"/>
      <c r="BP21" s="131"/>
      <c r="BQ21" s="131"/>
      <c r="BR21" s="131"/>
      <c r="BS21" s="131"/>
      <c r="BT21" s="131"/>
      <c r="BU21" s="131"/>
      <c r="BV21" s="131"/>
      <c r="BW21" s="131"/>
      <c r="BX21" s="131"/>
      <c r="BY21" s="131"/>
      <c r="BZ21" s="131"/>
      <c r="CA21" s="131"/>
      <c r="CB21" s="131"/>
      <c r="CC21" s="131"/>
      <c r="CD21" s="131"/>
      <c r="CE21" s="131"/>
      <c r="CF21" s="131"/>
      <c r="CG21" s="131"/>
      <c r="CH21" s="131"/>
      <c r="CI21" s="131"/>
      <c r="CJ21" s="131"/>
      <c r="CK21" s="131"/>
      <c r="CL21" s="131"/>
      <c r="CM21" s="131"/>
      <c r="CN21" s="131"/>
      <c r="CO21" s="131"/>
      <c r="CP21" s="131"/>
      <c r="CQ21" s="131"/>
      <c r="CR21" s="131"/>
      <c r="CS21" s="131"/>
      <c r="CT21" s="131"/>
      <c r="CU21" s="131"/>
      <c r="CV21" s="131"/>
      <c r="CW21" s="131"/>
      <c r="CX21" s="131"/>
      <c r="CY21" s="131"/>
      <c r="CZ21" s="131"/>
      <c r="DA21" s="131"/>
      <c r="DB21" s="131"/>
      <c r="DC21" s="131"/>
      <c r="DD21" s="131"/>
      <c r="DE21" s="131"/>
      <c r="DF21" s="131"/>
      <c r="DG21" s="131"/>
      <c r="DH21" s="131"/>
      <c r="DI21" s="131"/>
      <c r="DJ21" s="131"/>
      <c r="DK21" s="131"/>
      <c r="DL21" s="131"/>
      <c r="DM21" s="131"/>
      <c r="DN21" s="131"/>
      <c r="DO21" s="131"/>
      <c r="DP21" s="131"/>
      <c r="DQ21" s="131"/>
      <c r="DR21" s="131"/>
      <c r="DS21" s="131"/>
      <c r="DT21" s="131"/>
      <c r="DU21" s="131"/>
      <c r="DV21" s="131"/>
      <c r="DW21" s="131"/>
      <c r="DX21" s="131"/>
      <c r="DY21" s="131"/>
      <c r="DZ21" s="131"/>
      <c r="EA21" s="131"/>
      <c r="EB21" s="131"/>
      <c r="EC21" s="131"/>
      <c r="ED21" s="131"/>
      <c r="EE21" s="131"/>
      <c r="EF21" s="131"/>
      <c r="EG21" s="131"/>
      <c r="EH21" s="131"/>
      <c r="EI21" s="131"/>
      <c r="EJ21" s="131"/>
      <c r="EK21" s="131"/>
      <c r="EL21" s="131"/>
      <c r="EM21" s="131"/>
      <c r="EN21" s="131"/>
      <c r="EO21" s="131"/>
      <c r="EP21" s="131"/>
      <c r="EQ21" s="131"/>
      <c r="ER21" s="131"/>
      <c r="ES21" s="131"/>
      <c r="ET21" s="131"/>
      <c r="EU21" s="131"/>
      <c r="EV21" s="131"/>
      <c r="EW21" s="131"/>
      <c r="EX21" s="131"/>
      <c r="EY21" s="131"/>
      <c r="EZ21" s="131"/>
      <c r="FA21" s="131"/>
      <c r="FB21" s="131"/>
      <c r="FC21" s="131"/>
      <c r="FD21" s="131"/>
      <c r="FE21" s="131"/>
      <c r="FF21" s="131"/>
      <c r="FG21" s="131"/>
      <c r="FH21" s="131"/>
      <c r="FI21" s="131"/>
      <c r="FJ21" s="131"/>
      <c r="FK21" s="131"/>
      <c r="FL21" s="131"/>
      <c r="FM21" s="131"/>
      <c r="FN21" s="131"/>
      <c r="FO21" s="131"/>
      <c r="FP21" s="131"/>
      <c r="FQ21" s="131"/>
      <c r="FR21" s="131"/>
      <c r="FS21" s="131"/>
      <c r="FT21" s="131"/>
      <c r="FU21" s="131"/>
      <c r="FV21" s="131"/>
      <c r="FW21" s="131"/>
      <c r="FX21" s="131"/>
      <c r="FY21" s="131"/>
      <c r="FZ21" s="131"/>
      <c r="GA21" s="131"/>
      <c r="GB21" s="131"/>
      <c r="GC21" s="131"/>
      <c r="GD21" s="131"/>
      <c r="GE21" s="131"/>
      <c r="GF21" s="131"/>
      <c r="GG21" s="131"/>
      <c r="GH21" s="131"/>
      <c r="GI21" s="131"/>
      <c r="GJ21" s="131"/>
      <c r="GK21" s="131"/>
      <c r="GL21" s="131"/>
      <c r="GM21" s="131"/>
      <c r="GN21" s="131"/>
      <c r="GO21" s="131"/>
      <c r="GP21" s="131"/>
      <c r="GQ21" s="131"/>
      <c r="GR21" s="131"/>
      <c r="GS21" s="131"/>
      <c r="GT21" s="131"/>
      <c r="GU21" s="131"/>
      <c r="GV21" s="131"/>
      <c r="GW21" s="131"/>
      <c r="GX21" s="131"/>
      <c r="GY21" s="131"/>
      <c r="GZ21" s="131"/>
      <c r="HA21" s="131"/>
      <c r="HB21" s="131"/>
      <c r="HC21" s="131"/>
      <c r="HD21" s="131"/>
      <c r="HE21" s="131"/>
      <c r="HF21" s="131"/>
      <c r="HG21" s="131"/>
      <c r="HH21" s="131"/>
      <c r="HI21" s="131"/>
      <c r="HJ21" s="131"/>
      <c r="HK21" s="131"/>
      <c r="HL21" s="131"/>
      <c r="HM21" s="131"/>
      <c r="HN21" s="131"/>
      <c r="HO21" s="131"/>
      <c r="HP21" s="131"/>
      <c r="HQ21" s="131"/>
      <c r="HR21" s="131"/>
      <c r="HS21" s="131"/>
      <c r="HT21" s="131"/>
      <c r="HU21" s="131"/>
      <c r="HV21" s="131"/>
      <c r="HW21" s="131"/>
      <c r="HX21" s="131"/>
      <c r="HY21" s="131"/>
      <c r="HZ21" s="131"/>
      <c r="IA21" s="131"/>
      <c r="IB21" s="131"/>
      <c r="IC21" s="131"/>
      <c r="ID21" s="131"/>
      <c r="IE21" s="131"/>
      <c r="IF21" s="131"/>
      <c r="IG21" s="131"/>
      <c r="IH21" s="131"/>
      <c r="II21" s="131"/>
      <c r="IJ21" s="131"/>
      <c r="IK21" s="131"/>
      <c r="IL21" s="131"/>
      <c r="IM21" s="131"/>
      <c r="IN21" s="131"/>
      <c r="IO21" s="131"/>
      <c r="IP21" s="131"/>
      <c r="IQ21" s="131"/>
      <c r="IR21" s="131"/>
      <c r="IS21" s="131"/>
      <c r="IT21" s="131"/>
      <c r="IU21" s="131"/>
      <c r="IV21" s="131"/>
      <c r="IW21" s="131"/>
    </row>
    <row r="22" spans="1:257" ht="13.7" customHeight="1">
      <c r="A22" s="158" t="s">
        <v>155</v>
      </c>
      <c r="B22" s="158" t="s">
        <v>405</v>
      </c>
      <c r="C22" s="56">
        <f t="shared" si="1"/>
        <v>167</v>
      </c>
      <c r="D22" s="56">
        <v>127</v>
      </c>
      <c r="E22" s="265">
        <v>40</v>
      </c>
      <c r="F22" s="264">
        <f t="shared" si="0"/>
        <v>0.23952095808383234</v>
      </c>
      <c r="G22" s="3"/>
      <c r="H22" s="8"/>
      <c r="I22" s="8"/>
      <c r="J22" s="19"/>
      <c r="K22" s="20"/>
      <c r="L22" s="21"/>
      <c r="M22" s="21"/>
    </row>
    <row r="23" spans="1:257" s="133" customFormat="1" ht="13.7" customHeight="1">
      <c r="A23" s="2" t="s">
        <v>156</v>
      </c>
      <c r="B23" s="2" t="s">
        <v>406</v>
      </c>
      <c r="C23" s="46">
        <f t="shared" si="1"/>
        <v>359</v>
      </c>
      <c r="D23" s="46">
        <f>SUM(D24:D25)</f>
        <v>101</v>
      </c>
      <c r="E23" s="46">
        <f>SUM(E24:E25)</f>
        <v>258</v>
      </c>
      <c r="F23" s="263">
        <f t="shared" si="0"/>
        <v>0.71866295264623958</v>
      </c>
      <c r="G23" s="3"/>
      <c r="J23" s="134"/>
      <c r="K23" s="135"/>
      <c r="L23" s="136"/>
      <c r="M23" s="136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  <c r="HF23" s="131"/>
      <c r="HG23" s="131"/>
      <c r="HH23" s="131"/>
      <c r="HI23" s="131"/>
      <c r="HJ23" s="131"/>
      <c r="HK23" s="131"/>
      <c r="HL23" s="131"/>
      <c r="HM23" s="131"/>
      <c r="HN23" s="131"/>
      <c r="HO23" s="131"/>
      <c r="HP23" s="131"/>
      <c r="HQ23" s="131"/>
      <c r="HR23" s="131"/>
      <c r="HS23" s="131"/>
      <c r="HT23" s="131"/>
      <c r="HU23" s="131"/>
      <c r="HV23" s="131"/>
      <c r="HW23" s="131"/>
      <c r="HX23" s="131"/>
      <c r="HY23" s="131"/>
      <c r="HZ23" s="131"/>
      <c r="IA23" s="131"/>
      <c r="IB23" s="131"/>
      <c r="IC23" s="131"/>
      <c r="ID23" s="131"/>
      <c r="IE23" s="131"/>
      <c r="IF23" s="131"/>
      <c r="IG23" s="131"/>
      <c r="IH23" s="131"/>
      <c r="II23" s="131"/>
      <c r="IJ23" s="131"/>
      <c r="IK23" s="131"/>
      <c r="IL23" s="131"/>
      <c r="IM23" s="131"/>
      <c r="IN23" s="131"/>
      <c r="IO23" s="131"/>
      <c r="IP23" s="131"/>
      <c r="IQ23" s="131"/>
      <c r="IR23" s="131"/>
      <c r="IS23" s="131"/>
      <c r="IT23" s="131"/>
      <c r="IU23" s="131"/>
      <c r="IV23" s="131"/>
      <c r="IW23" s="131"/>
    </row>
    <row r="24" spans="1:257" ht="13.7" customHeight="1">
      <c r="A24" s="158" t="s">
        <v>158</v>
      </c>
      <c r="B24" s="158" t="s">
        <v>408</v>
      </c>
      <c r="C24" s="56">
        <f t="shared" si="1"/>
        <v>66</v>
      </c>
      <c r="D24" s="56">
        <v>18</v>
      </c>
      <c r="E24" s="56">
        <v>48</v>
      </c>
      <c r="F24" s="264">
        <f t="shared" si="0"/>
        <v>0.72727272727272729</v>
      </c>
      <c r="G24" s="3"/>
      <c r="H24" s="8"/>
      <c r="I24" s="8"/>
      <c r="J24" s="19"/>
      <c r="K24" s="20"/>
      <c r="L24" s="21"/>
      <c r="M24" s="21"/>
    </row>
    <row r="25" spans="1:257" s="15" customFormat="1" ht="13.7" customHeight="1">
      <c r="A25" s="158" t="s">
        <v>157</v>
      </c>
      <c r="B25" s="158" t="s">
        <v>407</v>
      </c>
      <c r="C25" s="56">
        <f t="shared" si="1"/>
        <v>293</v>
      </c>
      <c r="D25" s="265">
        <v>83</v>
      </c>
      <c r="E25" s="56">
        <v>210</v>
      </c>
      <c r="F25" s="264">
        <f t="shared" si="0"/>
        <v>0.71672354948805461</v>
      </c>
      <c r="G25" s="120"/>
      <c r="J25" s="121"/>
      <c r="K25" s="18"/>
      <c r="L25" s="122"/>
      <c r="M25" s="122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4"/>
      <c r="CT25" s="64"/>
      <c r="CU25" s="64"/>
      <c r="CV25" s="64"/>
      <c r="CW25" s="64"/>
      <c r="CX25" s="64"/>
      <c r="CY25" s="64"/>
      <c r="CZ25" s="64"/>
      <c r="DA25" s="64"/>
      <c r="DB25" s="64"/>
      <c r="DC25" s="64"/>
      <c r="DD25" s="64"/>
      <c r="DE25" s="64"/>
      <c r="DF25" s="64"/>
      <c r="DG25" s="64"/>
      <c r="DH25" s="64"/>
      <c r="DI25" s="64"/>
      <c r="DJ25" s="64"/>
      <c r="DK25" s="64"/>
      <c r="DL25" s="64"/>
      <c r="DM25" s="64"/>
      <c r="DN25" s="64"/>
      <c r="DO25" s="64"/>
      <c r="DP25" s="64"/>
      <c r="DQ25" s="64"/>
      <c r="DR25" s="64"/>
      <c r="DS25" s="64"/>
      <c r="DT25" s="64"/>
      <c r="DU25" s="64"/>
      <c r="DV25" s="64"/>
      <c r="DW25" s="64"/>
      <c r="DX25" s="64"/>
      <c r="DY25" s="64"/>
      <c r="DZ25" s="64"/>
      <c r="EA25" s="64"/>
      <c r="EB25" s="64"/>
      <c r="EC25" s="64"/>
      <c r="ED25" s="64"/>
      <c r="EE25" s="64"/>
      <c r="EF25" s="64"/>
      <c r="EG25" s="64"/>
      <c r="EH25" s="64"/>
      <c r="EI25" s="64"/>
      <c r="EJ25" s="64"/>
      <c r="EK25" s="64"/>
      <c r="EL25" s="64"/>
      <c r="EM25" s="64"/>
      <c r="EN25" s="64"/>
      <c r="EO25" s="64"/>
      <c r="EP25" s="64"/>
      <c r="EQ25" s="64"/>
      <c r="ER25" s="64"/>
      <c r="ES25" s="64"/>
      <c r="ET25" s="64"/>
      <c r="EU25" s="64"/>
      <c r="EV25" s="64"/>
      <c r="EW25" s="64"/>
      <c r="EX25" s="64"/>
      <c r="EY25" s="64"/>
      <c r="EZ25" s="64"/>
      <c r="FA25" s="64"/>
      <c r="FB25" s="64"/>
      <c r="FC25" s="64"/>
      <c r="FD25" s="64"/>
      <c r="FE25" s="64"/>
      <c r="FF25" s="64"/>
      <c r="FG25" s="64"/>
      <c r="FH25" s="64"/>
      <c r="FI25" s="64"/>
      <c r="FJ25" s="64"/>
      <c r="FK25" s="64"/>
      <c r="FL25" s="64"/>
      <c r="FM25" s="64"/>
      <c r="FN25" s="64"/>
      <c r="FO25" s="64"/>
      <c r="FP25" s="64"/>
      <c r="FQ25" s="64"/>
      <c r="FR25" s="64"/>
      <c r="FS25" s="64"/>
      <c r="FT25" s="64"/>
      <c r="FU25" s="64"/>
      <c r="FV25" s="64"/>
      <c r="FW25" s="64"/>
      <c r="FX25" s="64"/>
      <c r="FY25" s="64"/>
      <c r="FZ25" s="64"/>
      <c r="GA25" s="64"/>
      <c r="GB25" s="64"/>
      <c r="GC25" s="64"/>
      <c r="GD25" s="64"/>
      <c r="GE25" s="64"/>
      <c r="GF25" s="64"/>
      <c r="GG25" s="64"/>
      <c r="GH25" s="64"/>
      <c r="GI25" s="64"/>
      <c r="GJ25" s="64"/>
      <c r="GK25" s="64"/>
      <c r="GL25" s="64"/>
      <c r="GM25" s="64"/>
      <c r="GN25" s="64"/>
      <c r="GO25" s="64"/>
      <c r="GP25" s="64"/>
      <c r="GQ25" s="64"/>
      <c r="GR25" s="64"/>
      <c r="GS25" s="64"/>
      <c r="GT25" s="64"/>
      <c r="GU25" s="64"/>
      <c r="GV25" s="64"/>
      <c r="GW25" s="64"/>
      <c r="GX25" s="64"/>
      <c r="GY25" s="64"/>
      <c r="GZ25" s="64"/>
      <c r="HA25" s="64"/>
      <c r="HB25" s="64"/>
      <c r="HC25" s="64"/>
      <c r="HD25" s="64"/>
      <c r="HE25" s="64"/>
      <c r="HF25" s="64"/>
      <c r="HG25" s="64"/>
      <c r="HH25" s="64"/>
      <c r="HI25" s="64"/>
      <c r="HJ25" s="64"/>
      <c r="HK25" s="64"/>
      <c r="HL25" s="64"/>
      <c r="HM25" s="64"/>
      <c r="HN25" s="64"/>
      <c r="HO25" s="64"/>
      <c r="HP25" s="64"/>
      <c r="HQ25" s="64"/>
      <c r="HR25" s="64"/>
      <c r="HS25" s="64"/>
      <c r="HT25" s="64"/>
      <c r="HU25" s="64"/>
      <c r="HV25" s="64"/>
      <c r="HW25" s="64"/>
      <c r="HX25" s="64"/>
      <c r="HY25" s="64"/>
      <c r="HZ25" s="64"/>
      <c r="IA25" s="64"/>
      <c r="IB25" s="64"/>
      <c r="IC25" s="64"/>
      <c r="ID25" s="64"/>
      <c r="IE25" s="64"/>
      <c r="IF25" s="64"/>
      <c r="IG25" s="64"/>
      <c r="IH25" s="64"/>
      <c r="II25" s="64"/>
      <c r="IJ25" s="64"/>
      <c r="IK25" s="64"/>
      <c r="IL25" s="64"/>
      <c r="IM25" s="64"/>
      <c r="IN25" s="64"/>
      <c r="IO25" s="64"/>
      <c r="IP25" s="64"/>
      <c r="IQ25" s="64"/>
      <c r="IR25" s="64"/>
      <c r="IS25" s="64"/>
      <c r="IT25" s="64"/>
      <c r="IU25" s="64"/>
      <c r="IV25" s="64"/>
      <c r="IW25" s="64"/>
    </row>
    <row r="26" spans="1:257" s="133" customFormat="1" ht="13.7" customHeight="1">
      <c r="A26" s="2" t="s">
        <v>159</v>
      </c>
      <c r="B26" s="2" t="s">
        <v>409</v>
      </c>
      <c r="C26" s="46">
        <f t="shared" si="1"/>
        <v>432</v>
      </c>
      <c r="D26" s="46">
        <f>SUM(D27:D28)</f>
        <v>82</v>
      </c>
      <c r="E26" s="46">
        <f>SUM(E27:E28)</f>
        <v>350</v>
      </c>
      <c r="F26" s="263">
        <f t="shared" si="0"/>
        <v>0.81018518518518523</v>
      </c>
      <c r="G26" s="3"/>
      <c r="J26" s="134"/>
      <c r="K26" s="135"/>
      <c r="L26" s="136"/>
      <c r="M26" s="136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  <c r="AG26" s="131"/>
      <c r="AH26" s="131"/>
      <c r="AI26" s="131"/>
      <c r="AJ26" s="131"/>
      <c r="AK26" s="131"/>
      <c r="AL26" s="131"/>
      <c r="AM26" s="131"/>
      <c r="AN26" s="131"/>
      <c r="AO26" s="131"/>
      <c r="AP26" s="131"/>
      <c r="AQ26" s="131"/>
      <c r="AR26" s="131"/>
      <c r="AS26" s="131"/>
      <c r="AT26" s="131"/>
      <c r="AU26" s="131"/>
      <c r="AV26" s="131"/>
      <c r="AW26" s="131"/>
      <c r="AX26" s="131"/>
      <c r="AY26" s="131"/>
      <c r="AZ26" s="131"/>
      <c r="BA26" s="131"/>
      <c r="BB26" s="131"/>
      <c r="BC26" s="131"/>
      <c r="BD26" s="131"/>
      <c r="BE26" s="131"/>
      <c r="BF26" s="131"/>
      <c r="BG26" s="131"/>
      <c r="BH26" s="131"/>
      <c r="BI26" s="131"/>
      <c r="BJ26" s="131"/>
      <c r="BK26" s="131"/>
      <c r="BL26" s="131"/>
      <c r="BM26" s="131"/>
      <c r="BN26" s="131"/>
      <c r="BO26" s="131"/>
      <c r="BP26" s="131"/>
      <c r="BQ26" s="131"/>
      <c r="BR26" s="131"/>
      <c r="BS26" s="131"/>
      <c r="BT26" s="131"/>
      <c r="BU26" s="131"/>
      <c r="BV26" s="131"/>
      <c r="BW26" s="131"/>
      <c r="BX26" s="131"/>
      <c r="BY26" s="131"/>
      <c r="BZ26" s="131"/>
      <c r="CA26" s="131"/>
      <c r="CB26" s="131"/>
      <c r="CC26" s="131"/>
      <c r="CD26" s="131"/>
      <c r="CE26" s="131"/>
      <c r="CF26" s="131"/>
      <c r="CG26" s="131"/>
      <c r="CH26" s="131"/>
      <c r="CI26" s="131"/>
      <c r="CJ26" s="131"/>
      <c r="CK26" s="131"/>
      <c r="CL26" s="131"/>
      <c r="CM26" s="131"/>
      <c r="CN26" s="131"/>
      <c r="CO26" s="131"/>
      <c r="CP26" s="131"/>
      <c r="CQ26" s="131"/>
      <c r="CR26" s="131"/>
      <c r="CS26" s="131"/>
      <c r="CT26" s="131"/>
      <c r="CU26" s="131"/>
      <c r="CV26" s="131"/>
      <c r="CW26" s="131"/>
      <c r="CX26" s="131"/>
      <c r="CY26" s="131"/>
      <c r="CZ26" s="131"/>
      <c r="DA26" s="131"/>
      <c r="DB26" s="131"/>
      <c r="DC26" s="131"/>
      <c r="DD26" s="131"/>
      <c r="DE26" s="131"/>
      <c r="DF26" s="131"/>
      <c r="DG26" s="131"/>
      <c r="DH26" s="131"/>
      <c r="DI26" s="131"/>
      <c r="DJ26" s="131"/>
      <c r="DK26" s="131"/>
      <c r="DL26" s="131"/>
      <c r="DM26" s="131"/>
      <c r="DN26" s="131"/>
      <c r="DO26" s="131"/>
      <c r="DP26" s="131"/>
      <c r="DQ26" s="131"/>
      <c r="DR26" s="131"/>
      <c r="DS26" s="131"/>
      <c r="DT26" s="131"/>
      <c r="DU26" s="131"/>
      <c r="DV26" s="131"/>
      <c r="DW26" s="131"/>
      <c r="DX26" s="131"/>
      <c r="DY26" s="131"/>
      <c r="DZ26" s="131"/>
      <c r="EA26" s="131"/>
      <c r="EB26" s="131"/>
      <c r="EC26" s="131"/>
      <c r="ED26" s="131"/>
      <c r="EE26" s="131"/>
      <c r="EF26" s="131"/>
      <c r="EG26" s="131"/>
      <c r="EH26" s="131"/>
      <c r="EI26" s="131"/>
      <c r="EJ26" s="131"/>
      <c r="EK26" s="131"/>
      <c r="EL26" s="131"/>
      <c r="EM26" s="131"/>
      <c r="EN26" s="131"/>
      <c r="EO26" s="131"/>
      <c r="EP26" s="131"/>
      <c r="EQ26" s="131"/>
      <c r="ER26" s="131"/>
      <c r="ES26" s="131"/>
      <c r="ET26" s="131"/>
      <c r="EU26" s="131"/>
      <c r="EV26" s="131"/>
      <c r="EW26" s="131"/>
      <c r="EX26" s="131"/>
      <c r="EY26" s="131"/>
      <c r="EZ26" s="131"/>
      <c r="FA26" s="131"/>
      <c r="FB26" s="131"/>
      <c r="FC26" s="131"/>
      <c r="FD26" s="131"/>
      <c r="FE26" s="131"/>
      <c r="FF26" s="131"/>
      <c r="FG26" s="131"/>
      <c r="FH26" s="131"/>
      <c r="FI26" s="131"/>
      <c r="FJ26" s="131"/>
      <c r="FK26" s="131"/>
      <c r="FL26" s="131"/>
      <c r="FM26" s="131"/>
      <c r="FN26" s="131"/>
      <c r="FO26" s="131"/>
      <c r="FP26" s="131"/>
      <c r="FQ26" s="131"/>
      <c r="FR26" s="131"/>
      <c r="FS26" s="131"/>
      <c r="FT26" s="131"/>
      <c r="FU26" s="131"/>
      <c r="FV26" s="131"/>
      <c r="FW26" s="131"/>
      <c r="FX26" s="131"/>
      <c r="FY26" s="131"/>
      <c r="FZ26" s="131"/>
      <c r="GA26" s="131"/>
      <c r="GB26" s="131"/>
      <c r="GC26" s="131"/>
      <c r="GD26" s="131"/>
      <c r="GE26" s="131"/>
      <c r="GF26" s="131"/>
      <c r="GG26" s="131"/>
      <c r="GH26" s="131"/>
      <c r="GI26" s="131"/>
      <c r="GJ26" s="131"/>
      <c r="GK26" s="131"/>
      <c r="GL26" s="131"/>
      <c r="GM26" s="131"/>
      <c r="GN26" s="131"/>
      <c r="GO26" s="131"/>
      <c r="GP26" s="131"/>
      <c r="GQ26" s="131"/>
      <c r="GR26" s="131"/>
      <c r="GS26" s="131"/>
      <c r="GT26" s="131"/>
      <c r="GU26" s="131"/>
      <c r="GV26" s="131"/>
      <c r="GW26" s="131"/>
      <c r="GX26" s="131"/>
      <c r="GY26" s="131"/>
      <c r="GZ26" s="131"/>
      <c r="HA26" s="131"/>
      <c r="HB26" s="131"/>
      <c r="HC26" s="131"/>
      <c r="HD26" s="131"/>
      <c r="HE26" s="131"/>
      <c r="HF26" s="131"/>
      <c r="HG26" s="131"/>
      <c r="HH26" s="131"/>
      <c r="HI26" s="131"/>
      <c r="HJ26" s="131"/>
      <c r="HK26" s="131"/>
      <c r="HL26" s="131"/>
      <c r="HM26" s="131"/>
      <c r="HN26" s="131"/>
      <c r="HO26" s="131"/>
      <c r="HP26" s="131"/>
      <c r="HQ26" s="131"/>
      <c r="HR26" s="131"/>
      <c r="HS26" s="131"/>
      <c r="HT26" s="131"/>
      <c r="HU26" s="131"/>
      <c r="HV26" s="131"/>
      <c r="HW26" s="131"/>
      <c r="HX26" s="131"/>
      <c r="HY26" s="131"/>
      <c r="HZ26" s="131"/>
      <c r="IA26" s="131"/>
      <c r="IB26" s="131"/>
      <c r="IC26" s="131"/>
      <c r="ID26" s="131"/>
      <c r="IE26" s="131"/>
      <c r="IF26" s="131"/>
      <c r="IG26" s="131"/>
      <c r="IH26" s="131"/>
      <c r="II26" s="131"/>
      <c r="IJ26" s="131"/>
      <c r="IK26" s="131"/>
      <c r="IL26" s="131"/>
      <c r="IM26" s="131"/>
      <c r="IN26" s="131"/>
      <c r="IO26" s="131"/>
      <c r="IP26" s="131"/>
      <c r="IQ26" s="131"/>
      <c r="IR26" s="131"/>
      <c r="IS26" s="131"/>
      <c r="IT26" s="131"/>
      <c r="IU26" s="131"/>
      <c r="IV26" s="131"/>
      <c r="IW26" s="131"/>
    </row>
    <row r="27" spans="1:257" ht="13.7" customHeight="1">
      <c r="A27" s="158" t="s">
        <v>160</v>
      </c>
      <c r="B27" s="158" t="s">
        <v>410</v>
      </c>
      <c r="C27" s="56">
        <f t="shared" si="1"/>
        <v>66</v>
      </c>
      <c r="D27" s="56">
        <v>4</v>
      </c>
      <c r="E27" s="56">
        <v>62</v>
      </c>
      <c r="F27" s="264">
        <f t="shared" si="0"/>
        <v>0.93939393939393945</v>
      </c>
      <c r="G27" s="3"/>
      <c r="H27" s="8"/>
      <c r="I27" s="8"/>
      <c r="J27" s="19"/>
      <c r="K27" s="20"/>
      <c r="L27" s="21"/>
      <c r="M27" s="21"/>
    </row>
    <row r="28" spans="1:257" s="15" customFormat="1" ht="13.7" customHeight="1">
      <c r="A28" s="158" t="s">
        <v>161</v>
      </c>
      <c r="B28" s="158" t="s">
        <v>411</v>
      </c>
      <c r="C28" s="56">
        <f t="shared" si="1"/>
        <v>366</v>
      </c>
      <c r="D28" s="56">
        <v>78</v>
      </c>
      <c r="E28" s="56">
        <v>288</v>
      </c>
      <c r="F28" s="264">
        <f t="shared" si="0"/>
        <v>0.78688524590163933</v>
      </c>
      <c r="G28" s="120"/>
      <c r="J28" s="121"/>
      <c r="K28" s="18"/>
      <c r="L28" s="122"/>
      <c r="M28" s="122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4"/>
      <c r="CL28" s="64"/>
      <c r="CM28" s="64"/>
      <c r="CN28" s="64"/>
      <c r="CO28" s="64"/>
      <c r="CP28" s="64"/>
      <c r="CQ28" s="64"/>
      <c r="CR28" s="64"/>
      <c r="CS28" s="64"/>
      <c r="CT28" s="64"/>
      <c r="CU28" s="64"/>
      <c r="CV28" s="64"/>
      <c r="CW28" s="64"/>
      <c r="CX28" s="64"/>
      <c r="CY28" s="64"/>
      <c r="CZ28" s="64"/>
      <c r="DA28" s="64"/>
      <c r="DB28" s="64"/>
      <c r="DC28" s="64"/>
      <c r="DD28" s="64"/>
      <c r="DE28" s="64"/>
      <c r="DF28" s="64"/>
      <c r="DG28" s="64"/>
      <c r="DH28" s="64"/>
      <c r="DI28" s="64"/>
      <c r="DJ28" s="64"/>
      <c r="DK28" s="64"/>
      <c r="DL28" s="64"/>
      <c r="DM28" s="64"/>
      <c r="DN28" s="64"/>
      <c r="DO28" s="64"/>
      <c r="DP28" s="64"/>
      <c r="DQ28" s="64"/>
      <c r="DR28" s="64"/>
      <c r="DS28" s="64"/>
      <c r="DT28" s="64"/>
      <c r="DU28" s="64"/>
      <c r="DV28" s="64"/>
      <c r="DW28" s="64"/>
      <c r="DX28" s="64"/>
      <c r="DY28" s="64"/>
      <c r="DZ28" s="64"/>
      <c r="EA28" s="64"/>
      <c r="EB28" s="64"/>
      <c r="EC28" s="64"/>
      <c r="ED28" s="64"/>
      <c r="EE28" s="64"/>
      <c r="EF28" s="64"/>
      <c r="EG28" s="64"/>
      <c r="EH28" s="64"/>
      <c r="EI28" s="64"/>
      <c r="EJ28" s="64"/>
      <c r="EK28" s="64"/>
      <c r="EL28" s="64"/>
      <c r="EM28" s="64"/>
      <c r="EN28" s="64"/>
      <c r="EO28" s="64"/>
      <c r="EP28" s="64"/>
      <c r="EQ28" s="64"/>
      <c r="ER28" s="64"/>
      <c r="ES28" s="64"/>
      <c r="ET28" s="64"/>
      <c r="EU28" s="64"/>
      <c r="EV28" s="64"/>
      <c r="EW28" s="64"/>
      <c r="EX28" s="64"/>
      <c r="EY28" s="64"/>
      <c r="EZ28" s="64"/>
      <c r="FA28" s="64"/>
      <c r="FB28" s="64"/>
      <c r="FC28" s="64"/>
      <c r="FD28" s="64"/>
      <c r="FE28" s="64"/>
      <c r="FF28" s="64"/>
      <c r="FG28" s="64"/>
      <c r="FH28" s="64"/>
      <c r="FI28" s="64"/>
      <c r="FJ28" s="64"/>
      <c r="FK28" s="64"/>
      <c r="FL28" s="64"/>
      <c r="FM28" s="64"/>
      <c r="FN28" s="64"/>
      <c r="FO28" s="64"/>
      <c r="FP28" s="64"/>
      <c r="FQ28" s="64"/>
      <c r="FR28" s="64"/>
      <c r="FS28" s="64"/>
      <c r="FT28" s="64"/>
      <c r="FU28" s="64"/>
      <c r="FV28" s="64"/>
      <c r="FW28" s="64"/>
      <c r="FX28" s="64"/>
      <c r="FY28" s="64"/>
      <c r="FZ28" s="64"/>
      <c r="GA28" s="64"/>
      <c r="GB28" s="64"/>
      <c r="GC28" s="64"/>
      <c r="GD28" s="64"/>
      <c r="GE28" s="64"/>
      <c r="GF28" s="64"/>
      <c r="GG28" s="64"/>
      <c r="GH28" s="64"/>
      <c r="GI28" s="64"/>
      <c r="GJ28" s="64"/>
      <c r="GK28" s="64"/>
      <c r="GL28" s="64"/>
      <c r="GM28" s="64"/>
      <c r="GN28" s="64"/>
      <c r="GO28" s="64"/>
      <c r="GP28" s="64"/>
      <c r="GQ28" s="64"/>
      <c r="GR28" s="64"/>
      <c r="GS28" s="64"/>
      <c r="GT28" s="64"/>
      <c r="GU28" s="64"/>
      <c r="GV28" s="64"/>
      <c r="GW28" s="64"/>
      <c r="GX28" s="64"/>
      <c r="GY28" s="64"/>
      <c r="GZ28" s="64"/>
      <c r="HA28" s="64"/>
      <c r="HB28" s="64"/>
      <c r="HC28" s="64"/>
      <c r="HD28" s="64"/>
      <c r="HE28" s="64"/>
      <c r="HF28" s="64"/>
      <c r="HG28" s="64"/>
      <c r="HH28" s="64"/>
      <c r="HI28" s="64"/>
      <c r="HJ28" s="64"/>
      <c r="HK28" s="64"/>
      <c r="HL28" s="64"/>
      <c r="HM28" s="64"/>
      <c r="HN28" s="64"/>
      <c r="HO28" s="64"/>
      <c r="HP28" s="64"/>
      <c r="HQ28" s="64"/>
      <c r="HR28" s="64"/>
      <c r="HS28" s="64"/>
      <c r="HT28" s="64"/>
      <c r="HU28" s="64"/>
      <c r="HV28" s="64"/>
      <c r="HW28" s="64"/>
      <c r="HX28" s="64"/>
      <c r="HY28" s="64"/>
      <c r="HZ28" s="64"/>
      <c r="IA28" s="64"/>
      <c r="IB28" s="64"/>
      <c r="IC28" s="64"/>
      <c r="ID28" s="64"/>
      <c r="IE28" s="64"/>
      <c r="IF28" s="64"/>
      <c r="IG28" s="64"/>
      <c r="IH28" s="64"/>
      <c r="II28" s="64"/>
      <c r="IJ28" s="64"/>
      <c r="IK28" s="64"/>
      <c r="IL28" s="64"/>
      <c r="IM28" s="64"/>
      <c r="IN28" s="64"/>
      <c r="IO28" s="64"/>
      <c r="IP28" s="64"/>
      <c r="IQ28" s="64"/>
      <c r="IR28" s="64"/>
      <c r="IS28" s="64"/>
      <c r="IT28" s="64"/>
      <c r="IU28" s="64"/>
      <c r="IV28" s="64"/>
      <c r="IW28" s="64"/>
    </row>
    <row r="29" spans="1:257" s="133" customFormat="1" ht="13.7" customHeight="1">
      <c r="A29" s="2" t="s">
        <v>291</v>
      </c>
      <c r="B29" s="2" t="s">
        <v>450</v>
      </c>
      <c r="C29" s="46">
        <v>282</v>
      </c>
      <c r="D29" s="46">
        <v>66</v>
      </c>
      <c r="E29" s="46">
        <v>216</v>
      </c>
      <c r="F29" s="263">
        <f t="shared" si="0"/>
        <v>0.76595744680851063</v>
      </c>
      <c r="G29" s="3"/>
      <c r="J29" s="134"/>
      <c r="K29" s="135"/>
      <c r="L29" s="136"/>
      <c r="M29" s="136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31"/>
      <c r="AI29" s="131"/>
      <c r="AJ29" s="131"/>
      <c r="AK29" s="131"/>
      <c r="AL29" s="131"/>
      <c r="AM29" s="131"/>
      <c r="AN29" s="131"/>
      <c r="AO29" s="131"/>
      <c r="AP29" s="131"/>
      <c r="AQ29" s="131"/>
      <c r="AR29" s="131"/>
      <c r="AS29" s="131"/>
      <c r="AT29" s="131"/>
      <c r="AU29" s="131"/>
      <c r="AV29" s="131"/>
      <c r="AW29" s="131"/>
      <c r="AX29" s="131"/>
      <c r="AY29" s="131"/>
      <c r="AZ29" s="131"/>
      <c r="BA29" s="131"/>
      <c r="BB29" s="131"/>
      <c r="BC29" s="131"/>
      <c r="BD29" s="131"/>
      <c r="BE29" s="131"/>
      <c r="BF29" s="131"/>
      <c r="BG29" s="131"/>
      <c r="BH29" s="131"/>
      <c r="BI29" s="131"/>
      <c r="BJ29" s="131"/>
      <c r="BK29" s="131"/>
      <c r="BL29" s="131"/>
      <c r="BM29" s="131"/>
      <c r="BN29" s="131"/>
      <c r="BO29" s="131"/>
      <c r="BP29" s="131"/>
      <c r="BQ29" s="131"/>
      <c r="BR29" s="131"/>
      <c r="BS29" s="131"/>
      <c r="BT29" s="131"/>
      <c r="BU29" s="131"/>
      <c r="BV29" s="131"/>
      <c r="BW29" s="131"/>
      <c r="BX29" s="131"/>
      <c r="BY29" s="131"/>
      <c r="BZ29" s="131"/>
      <c r="CA29" s="131"/>
      <c r="CB29" s="131"/>
      <c r="CC29" s="131"/>
      <c r="CD29" s="131"/>
      <c r="CE29" s="131"/>
      <c r="CF29" s="131"/>
      <c r="CG29" s="131"/>
      <c r="CH29" s="131"/>
      <c r="CI29" s="131"/>
      <c r="CJ29" s="131"/>
      <c r="CK29" s="131"/>
      <c r="CL29" s="131"/>
      <c r="CM29" s="131"/>
      <c r="CN29" s="131"/>
      <c r="CO29" s="131"/>
      <c r="CP29" s="131"/>
      <c r="CQ29" s="131"/>
      <c r="CR29" s="131"/>
      <c r="CS29" s="131"/>
      <c r="CT29" s="131"/>
      <c r="CU29" s="131"/>
      <c r="CV29" s="131"/>
      <c r="CW29" s="131"/>
      <c r="CX29" s="131"/>
      <c r="CY29" s="131"/>
      <c r="CZ29" s="131"/>
      <c r="DA29" s="131"/>
      <c r="DB29" s="131"/>
      <c r="DC29" s="131"/>
      <c r="DD29" s="131"/>
      <c r="DE29" s="131"/>
      <c r="DF29" s="131"/>
      <c r="DG29" s="131"/>
      <c r="DH29" s="131"/>
      <c r="DI29" s="131"/>
      <c r="DJ29" s="131"/>
      <c r="DK29" s="131"/>
      <c r="DL29" s="131"/>
      <c r="DM29" s="131"/>
      <c r="DN29" s="131"/>
      <c r="DO29" s="131"/>
      <c r="DP29" s="131"/>
      <c r="DQ29" s="131"/>
      <c r="DR29" s="131"/>
      <c r="DS29" s="131"/>
      <c r="DT29" s="131"/>
      <c r="DU29" s="131"/>
      <c r="DV29" s="131"/>
      <c r="DW29" s="131"/>
      <c r="DX29" s="131"/>
      <c r="DY29" s="131"/>
      <c r="DZ29" s="131"/>
      <c r="EA29" s="131"/>
      <c r="EB29" s="131"/>
      <c r="EC29" s="131"/>
      <c r="ED29" s="131"/>
      <c r="EE29" s="131"/>
      <c r="EF29" s="131"/>
      <c r="EG29" s="131"/>
      <c r="EH29" s="131"/>
      <c r="EI29" s="131"/>
      <c r="EJ29" s="131"/>
      <c r="EK29" s="131"/>
      <c r="EL29" s="131"/>
      <c r="EM29" s="131"/>
      <c r="EN29" s="131"/>
      <c r="EO29" s="131"/>
      <c r="EP29" s="131"/>
      <c r="EQ29" s="131"/>
      <c r="ER29" s="131"/>
      <c r="ES29" s="131"/>
      <c r="ET29" s="131"/>
      <c r="EU29" s="131"/>
      <c r="EV29" s="131"/>
      <c r="EW29" s="131"/>
      <c r="EX29" s="131"/>
      <c r="EY29" s="131"/>
      <c r="EZ29" s="131"/>
      <c r="FA29" s="131"/>
      <c r="FB29" s="131"/>
      <c r="FC29" s="131"/>
      <c r="FD29" s="131"/>
      <c r="FE29" s="131"/>
      <c r="FF29" s="131"/>
      <c r="FG29" s="131"/>
      <c r="FH29" s="131"/>
      <c r="FI29" s="131"/>
      <c r="FJ29" s="131"/>
      <c r="FK29" s="131"/>
      <c r="FL29" s="131"/>
      <c r="FM29" s="131"/>
      <c r="FN29" s="131"/>
      <c r="FO29" s="131"/>
      <c r="FP29" s="131"/>
      <c r="FQ29" s="131"/>
      <c r="FR29" s="131"/>
      <c r="FS29" s="131"/>
      <c r="FT29" s="131"/>
      <c r="FU29" s="131"/>
      <c r="FV29" s="131"/>
      <c r="FW29" s="131"/>
      <c r="FX29" s="131"/>
      <c r="FY29" s="131"/>
      <c r="FZ29" s="131"/>
      <c r="GA29" s="131"/>
      <c r="GB29" s="131"/>
      <c r="GC29" s="131"/>
      <c r="GD29" s="131"/>
      <c r="GE29" s="131"/>
      <c r="GF29" s="131"/>
      <c r="GG29" s="131"/>
      <c r="GH29" s="131"/>
      <c r="GI29" s="131"/>
      <c r="GJ29" s="131"/>
      <c r="GK29" s="131"/>
      <c r="GL29" s="131"/>
      <c r="GM29" s="131"/>
      <c r="GN29" s="131"/>
      <c r="GO29" s="131"/>
      <c r="GP29" s="131"/>
      <c r="GQ29" s="131"/>
      <c r="GR29" s="131"/>
      <c r="GS29" s="131"/>
      <c r="GT29" s="131"/>
      <c r="GU29" s="131"/>
      <c r="GV29" s="131"/>
      <c r="GW29" s="131"/>
      <c r="GX29" s="131"/>
      <c r="GY29" s="131"/>
      <c r="GZ29" s="131"/>
      <c r="HA29" s="131"/>
      <c r="HB29" s="131"/>
      <c r="HC29" s="131"/>
      <c r="HD29" s="131"/>
      <c r="HE29" s="131"/>
      <c r="HF29" s="131"/>
      <c r="HG29" s="131"/>
      <c r="HH29" s="131"/>
      <c r="HI29" s="131"/>
      <c r="HJ29" s="131"/>
      <c r="HK29" s="131"/>
      <c r="HL29" s="131"/>
      <c r="HM29" s="131"/>
      <c r="HN29" s="131"/>
      <c r="HO29" s="131"/>
      <c r="HP29" s="131"/>
      <c r="HQ29" s="131"/>
      <c r="HR29" s="131"/>
      <c r="HS29" s="131"/>
      <c r="HT29" s="131"/>
      <c r="HU29" s="131"/>
      <c r="HV29" s="131"/>
      <c r="HW29" s="131"/>
      <c r="HX29" s="131"/>
      <c r="HY29" s="131"/>
      <c r="HZ29" s="131"/>
      <c r="IA29" s="131"/>
      <c r="IB29" s="131"/>
      <c r="IC29" s="131"/>
      <c r="ID29" s="131"/>
      <c r="IE29" s="131"/>
      <c r="IF29" s="131"/>
      <c r="IG29" s="131"/>
      <c r="IH29" s="131"/>
      <c r="II29" s="131"/>
      <c r="IJ29" s="131"/>
      <c r="IK29" s="131"/>
      <c r="IL29" s="131"/>
      <c r="IM29" s="131"/>
      <c r="IN29" s="131"/>
      <c r="IO29" s="131"/>
      <c r="IP29" s="131"/>
      <c r="IQ29" s="131"/>
      <c r="IR29" s="131"/>
      <c r="IS29" s="131"/>
      <c r="IT29" s="131"/>
      <c r="IU29" s="131"/>
      <c r="IV29" s="131"/>
      <c r="IW29" s="131"/>
    </row>
    <row r="30" spans="1:257" ht="13.7" customHeight="1">
      <c r="A30" s="158" t="s">
        <v>176</v>
      </c>
      <c r="B30" s="158" t="s">
        <v>451</v>
      </c>
      <c r="C30" s="56">
        <v>127</v>
      </c>
      <c r="D30" s="56">
        <v>18</v>
      </c>
      <c r="E30" s="56">
        <v>109</v>
      </c>
      <c r="F30" s="264">
        <f t="shared" si="0"/>
        <v>0.8582677165354331</v>
      </c>
      <c r="G30" s="3"/>
      <c r="H30" s="8"/>
      <c r="I30" s="8"/>
      <c r="J30" s="19"/>
      <c r="K30" s="20"/>
      <c r="L30" s="21"/>
      <c r="M30" s="21"/>
    </row>
    <row r="31" spans="1:257" s="15" customFormat="1" ht="13.7" customHeight="1">
      <c r="A31" s="158" t="s">
        <v>177</v>
      </c>
      <c r="B31" s="158" t="s">
        <v>452</v>
      </c>
      <c r="C31" s="56">
        <v>51</v>
      </c>
      <c r="D31" s="56">
        <v>27</v>
      </c>
      <c r="E31" s="56">
        <v>24</v>
      </c>
      <c r="F31" s="264">
        <f t="shared" si="0"/>
        <v>0.47058823529411764</v>
      </c>
      <c r="G31" s="120"/>
      <c r="J31" s="121"/>
      <c r="K31" s="18"/>
      <c r="L31" s="122"/>
      <c r="M31" s="122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  <c r="CP31" s="64"/>
      <c r="CQ31" s="64"/>
      <c r="CR31" s="64"/>
      <c r="CS31" s="64"/>
      <c r="CT31" s="64"/>
      <c r="CU31" s="64"/>
      <c r="CV31" s="64"/>
      <c r="CW31" s="64"/>
      <c r="CX31" s="64"/>
      <c r="CY31" s="64"/>
      <c r="CZ31" s="64"/>
      <c r="DA31" s="64"/>
      <c r="DB31" s="64"/>
      <c r="DC31" s="64"/>
      <c r="DD31" s="64"/>
      <c r="DE31" s="64"/>
      <c r="DF31" s="64"/>
      <c r="DG31" s="64"/>
      <c r="DH31" s="64"/>
      <c r="DI31" s="64"/>
      <c r="DJ31" s="64"/>
      <c r="DK31" s="64"/>
      <c r="DL31" s="64"/>
      <c r="DM31" s="64"/>
      <c r="DN31" s="64"/>
      <c r="DO31" s="64"/>
      <c r="DP31" s="64"/>
      <c r="DQ31" s="64"/>
      <c r="DR31" s="64"/>
      <c r="DS31" s="64"/>
      <c r="DT31" s="64"/>
      <c r="DU31" s="64"/>
      <c r="DV31" s="64"/>
      <c r="DW31" s="64"/>
      <c r="DX31" s="64"/>
      <c r="DY31" s="64"/>
      <c r="DZ31" s="64"/>
      <c r="EA31" s="64"/>
      <c r="EB31" s="64"/>
      <c r="EC31" s="64"/>
      <c r="ED31" s="64"/>
      <c r="EE31" s="64"/>
      <c r="EF31" s="64"/>
      <c r="EG31" s="64"/>
      <c r="EH31" s="64"/>
      <c r="EI31" s="64"/>
      <c r="EJ31" s="64"/>
      <c r="EK31" s="64"/>
      <c r="EL31" s="64"/>
      <c r="EM31" s="64"/>
      <c r="EN31" s="64"/>
      <c r="EO31" s="64"/>
      <c r="EP31" s="64"/>
      <c r="EQ31" s="64"/>
      <c r="ER31" s="64"/>
      <c r="ES31" s="64"/>
      <c r="ET31" s="64"/>
      <c r="EU31" s="64"/>
      <c r="EV31" s="64"/>
      <c r="EW31" s="64"/>
      <c r="EX31" s="64"/>
      <c r="EY31" s="64"/>
      <c r="EZ31" s="64"/>
      <c r="FA31" s="64"/>
      <c r="FB31" s="64"/>
      <c r="FC31" s="64"/>
      <c r="FD31" s="64"/>
      <c r="FE31" s="64"/>
      <c r="FF31" s="64"/>
      <c r="FG31" s="64"/>
      <c r="FH31" s="64"/>
      <c r="FI31" s="64"/>
      <c r="FJ31" s="64"/>
      <c r="FK31" s="64"/>
      <c r="FL31" s="64"/>
      <c r="FM31" s="64"/>
      <c r="FN31" s="64"/>
      <c r="FO31" s="64"/>
      <c r="FP31" s="64"/>
      <c r="FQ31" s="64"/>
      <c r="FR31" s="64"/>
      <c r="FS31" s="64"/>
      <c r="FT31" s="64"/>
      <c r="FU31" s="64"/>
      <c r="FV31" s="64"/>
      <c r="FW31" s="64"/>
      <c r="FX31" s="64"/>
      <c r="FY31" s="64"/>
      <c r="FZ31" s="64"/>
      <c r="GA31" s="64"/>
      <c r="GB31" s="64"/>
      <c r="GC31" s="64"/>
      <c r="GD31" s="64"/>
      <c r="GE31" s="64"/>
      <c r="GF31" s="64"/>
      <c r="GG31" s="64"/>
      <c r="GH31" s="64"/>
      <c r="GI31" s="64"/>
      <c r="GJ31" s="64"/>
      <c r="GK31" s="64"/>
      <c r="GL31" s="64"/>
      <c r="GM31" s="64"/>
      <c r="GN31" s="64"/>
      <c r="GO31" s="64"/>
      <c r="GP31" s="64"/>
      <c r="GQ31" s="64"/>
      <c r="GR31" s="64"/>
      <c r="GS31" s="64"/>
      <c r="GT31" s="64"/>
      <c r="GU31" s="64"/>
      <c r="GV31" s="64"/>
      <c r="GW31" s="64"/>
      <c r="GX31" s="64"/>
      <c r="GY31" s="64"/>
      <c r="GZ31" s="64"/>
      <c r="HA31" s="64"/>
      <c r="HB31" s="64"/>
      <c r="HC31" s="64"/>
      <c r="HD31" s="64"/>
      <c r="HE31" s="64"/>
      <c r="HF31" s="64"/>
      <c r="HG31" s="64"/>
      <c r="HH31" s="64"/>
      <c r="HI31" s="64"/>
      <c r="HJ31" s="64"/>
      <c r="HK31" s="64"/>
      <c r="HL31" s="64"/>
      <c r="HM31" s="64"/>
      <c r="HN31" s="64"/>
      <c r="HO31" s="64"/>
      <c r="HP31" s="64"/>
      <c r="HQ31" s="64"/>
      <c r="HR31" s="64"/>
      <c r="HS31" s="64"/>
      <c r="HT31" s="64"/>
      <c r="HU31" s="64"/>
      <c r="HV31" s="64"/>
      <c r="HW31" s="64"/>
      <c r="HX31" s="64"/>
      <c r="HY31" s="64"/>
      <c r="HZ31" s="64"/>
      <c r="IA31" s="64"/>
      <c r="IB31" s="64"/>
      <c r="IC31" s="64"/>
      <c r="ID31" s="64"/>
      <c r="IE31" s="64"/>
      <c r="IF31" s="64"/>
      <c r="IG31" s="64"/>
      <c r="IH31" s="64"/>
      <c r="II31" s="64"/>
      <c r="IJ31" s="64"/>
      <c r="IK31" s="64"/>
      <c r="IL31" s="64"/>
      <c r="IM31" s="64"/>
      <c r="IN31" s="64"/>
      <c r="IO31" s="64"/>
      <c r="IP31" s="64"/>
      <c r="IQ31" s="64"/>
      <c r="IR31" s="64"/>
      <c r="IS31" s="64"/>
      <c r="IT31" s="64"/>
      <c r="IU31" s="64"/>
      <c r="IV31" s="64"/>
      <c r="IW31" s="64"/>
    </row>
    <row r="32" spans="1:257" ht="13.7" customHeight="1">
      <c r="A32" s="158" t="s">
        <v>178</v>
      </c>
      <c r="B32" s="158" t="s">
        <v>453</v>
      </c>
      <c r="C32" s="56">
        <v>103</v>
      </c>
      <c r="D32" s="56">
        <v>21</v>
      </c>
      <c r="E32" s="56">
        <v>82</v>
      </c>
      <c r="F32" s="264">
        <f t="shared" si="0"/>
        <v>0.79611650485436891</v>
      </c>
      <c r="G32" s="3"/>
      <c r="H32" s="8"/>
      <c r="I32" s="8"/>
      <c r="J32" s="19"/>
      <c r="K32" s="20"/>
      <c r="L32" s="21"/>
      <c r="M32" s="21"/>
    </row>
    <row r="33" spans="1:257" ht="13.7" customHeight="1">
      <c r="A33" s="158" t="s">
        <v>179</v>
      </c>
      <c r="B33" s="158" t="s">
        <v>468</v>
      </c>
      <c r="C33" s="56">
        <v>1</v>
      </c>
      <c r="D33" s="56">
        <v>0</v>
      </c>
      <c r="E33" s="56">
        <v>1</v>
      </c>
      <c r="F33" s="264">
        <f t="shared" si="0"/>
        <v>1</v>
      </c>
      <c r="G33" s="3"/>
      <c r="H33" s="8"/>
      <c r="I33" s="8"/>
      <c r="J33" s="19"/>
      <c r="K33" s="20"/>
      <c r="L33" s="21"/>
      <c r="M33" s="21"/>
    </row>
    <row r="34" spans="1:257" s="133" customFormat="1" ht="13.7" customHeight="1">
      <c r="A34" s="2" t="s">
        <v>166</v>
      </c>
      <c r="B34" s="2" t="s">
        <v>417</v>
      </c>
      <c r="C34" s="260">
        <f t="shared" ref="C34:C45" si="2">SUM(D34:E34)</f>
        <v>319</v>
      </c>
      <c r="D34" s="46">
        <f>SUM(D35:D38)</f>
        <v>111</v>
      </c>
      <c r="E34" s="46">
        <f>SUM(E35:E38)</f>
        <v>208</v>
      </c>
      <c r="F34" s="263">
        <f t="shared" si="0"/>
        <v>0.65203761755485889</v>
      </c>
      <c r="G34" s="3"/>
      <c r="J34" s="134"/>
      <c r="K34" s="135"/>
      <c r="L34" s="136"/>
      <c r="M34" s="136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1"/>
      <c r="AL34" s="131"/>
      <c r="AM34" s="131"/>
      <c r="AN34" s="131"/>
      <c r="AO34" s="131"/>
      <c r="AP34" s="131"/>
      <c r="AQ34" s="131"/>
      <c r="AR34" s="131"/>
      <c r="AS34" s="131"/>
      <c r="AT34" s="131"/>
      <c r="AU34" s="131"/>
      <c r="AV34" s="131"/>
      <c r="AW34" s="131"/>
      <c r="AX34" s="131"/>
      <c r="AY34" s="131"/>
      <c r="AZ34" s="131"/>
      <c r="BA34" s="131"/>
      <c r="BB34" s="131"/>
      <c r="BC34" s="131"/>
      <c r="BD34" s="131"/>
      <c r="BE34" s="131"/>
      <c r="BF34" s="131"/>
      <c r="BG34" s="131"/>
      <c r="BH34" s="131"/>
      <c r="BI34" s="131"/>
      <c r="BJ34" s="131"/>
      <c r="BK34" s="131"/>
      <c r="BL34" s="131"/>
      <c r="BM34" s="131"/>
      <c r="BN34" s="131"/>
      <c r="BO34" s="131"/>
      <c r="BP34" s="131"/>
      <c r="BQ34" s="131"/>
      <c r="BR34" s="131"/>
      <c r="BS34" s="131"/>
      <c r="BT34" s="131"/>
      <c r="BU34" s="131"/>
      <c r="BV34" s="131"/>
      <c r="BW34" s="131"/>
      <c r="BX34" s="131"/>
      <c r="BY34" s="131"/>
      <c r="BZ34" s="131"/>
      <c r="CA34" s="131"/>
      <c r="CB34" s="131"/>
      <c r="CC34" s="131"/>
      <c r="CD34" s="131"/>
      <c r="CE34" s="131"/>
      <c r="CF34" s="131"/>
      <c r="CG34" s="131"/>
      <c r="CH34" s="131"/>
      <c r="CI34" s="131"/>
      <c r="CJ34" s="131"/>
      <c r="CK34" s="131"/>
      <c r="CL34" s="131"/>
      <c r="CM34" s="131"/>
      <c r="CN34" s="131"/>
      <c r="CO34" s="131"/>
      <c r="CP34" s="131"/>
      <c r="CQ34" s="131"/>
      <c r="CR34" s="131"/>
      <c r="CS34" s="131"/>
      <c r="CT34" s="131"/>
      <c r="CU34" s="131"/>
      <c r="CV34" s="131"/>
      <c r="CW34" s="131"/>
      <c r="CX34" s="131"/>
      <c r="CY34" s="131"/>
      <c r="CZ34" s="131"/>
      <c r="DA34" s="131"/>
      <c r="DB34" s="131"/>
      <c r="DC34" s="131"/>
      <c r="DD34" s="131"/>
      <c r="DE34" s="131"/>
      <c r="DF34" s="131"/>
      <c r="DG34" s="131"/>
      <c r="DH34" s="131"/>
      <c r="DI34" s="131"/>
      <c r="DJ34" s="131"/>
      <c r="DK34" s="131"/>
      <c r="DL34" s="131"/>
      <c r="DM34" s="131"/>
      <c r="DN34" s="131"/>
      <c r="DO34" s="131"/>
      <c r="DP34" s="131"/>
      <c r="DQ34" s="131"/>
      <c r="DR34" s="131"/>
      <c r="DS34" s="131"/>
      <c r="DT34" s="131"/>
      <c r="DU34" s="131"/>
      <c r="DV34" s="131"/>
      <c r="DW34" s="131"/>
      <c r="DX34" s="131"/>
      <c r="DY34" s="131"/>
      <c r="DZ34" s="131"/>
      <c r="EA34" s="131"/>
      <c r="EB34" s="131"/>
      <c r="EC34" s="131"/>
      <c r="ED34" s="131"/>
      <c r="EE34" s="131"/>
      <c r="EF34" s="131"/>
      <c r="EG34" s="131"/>
      <c r="EH34" s="131"/>
      <c r="EI34" s="131"/>
      <c r="EJ34" s="131"/>
      <c r="EK34" s="131"/>
      <c r="EL34" s="131"/>
      <c r="EM34" s="131"/>
      <c r="EN34" s="131"/>
      <c r="EO34" s="131"/>
      <c r="EP34" s="131"/>
      <c r="EQ34" s="131"/>
      <c r="ER34" s="131"/>
      <c r="ES34" s="131"/>
      <c r="ET34" s="131"/>
      <c r="EU34" s="131"/>
      <c r="EV34" s="131"/>
      <c r="EW34" s="131"/>
      <c r="EX34" s="131"/>
      <c r="EY34" s="131"/>
      <c r="EZ34" s="131"/>
      <c r="FA34" s="131"/>
      <c r="FB34" s="131"/>
      <c r="FC34" s="131"/>
      <c r="FD34" s="131"/>
      <c r="FE34" s="131"/>
      <c r="FF34" s="131"/>
      <c r="FG34" s="131"/>
      <c r="FH34" s="131"/>
      <c r="FI34" s="131"/>
      <c r="FJ34" s="131"/>
      <c r="FK34" s="131"/>
      <c r="FL34" s="131"/>
      <c r="FM34" s="131"/>
      <c r="FN34" s="131"/>
      <c r="FO34" s="131"/>
      <c r="FP34" s="131"/>
      <c r="FQ34" s="131"/>
      <c r="FR34" s="131"/>
      <c r="FS34" s="131"/>
      <c r="FT34" s="131"/>
      <c r="FU34" s="131"/>
      <c r="FV34" s="131"/>
      <c r="FW34" s="131"/>
      <c r="FX34" s="131"/>
      <c r="FY34" s="131"/>
      <c r="FZ34" s="131"/>
      <c r="GA34" s="131"/>
      <c r="GB34" s="131"/>
      <c r="GC34" s="131"/>
      <c r="GD34" s="131"/>
      <c r="GE34" s="131"/>
      <c r="GF34" s="131"/>
      <c r="GG34" s="131"/>
      <c r="GH34" s="131"/>
      <c r="GI34" s="131"/>
      <c r="GJ34" s="131"/>
      <c r="GK34" s="131"/>
      <c r="GL34" s="131"/>
      <c r="GM34" s="131"/>
      <c r="GN34" s="131"/>
      <c r="GO34" s="131"/>
      <c r="GP34" s="131"/>
      <c r="GQ34" s="131"/>
      <c r="GR34" s="131"/>
      <c r="GS34" s="131"/>
      <c r="GT34" s="131"/>
      <c r="GU34" s="131"/>
      <c r="GV34" s="131"/>
      <c r="GW34" s="131"/>
      <c r="GX34" s="131"/>
      <c r="GY34" s="131"/>
      <c r="GZ34" s="131"/>
      <c r="HA34" s="131"/>
      <c r="HB34" s="131"/>
      <c r="HC34" s="131"/>
      <c r="HD34" s="131"/>
      <c r="HE34" s="131"/>
      <c r="HF34" s="131"/>
      <c r="HG34" s="131"/>
      <c r="HH34" s="131"/>
      <c r="HI34" s="131"/>
      <c r="HJ34" s="131"/>
      <c r="HK34" s="131"/>
      <c r="HL34" s="131"/>
      <c r="HM34" s="131"/>
      <c r="HN34" s="131"/>
      <c r="HO34" s="131"/>
      <c r="HP34" s="131"/>
      <c r="HQ34" s="131"/>
      <c r="HR34" s="131"/>
      <c r="HS34" s="131"/>
      <c r="HT34" s="131"/>
      <c r="HU34" s="131"/>
      <c r="HV34" s="131"/>
      <c r="HW34" s="131"/>
      <c r="HX34" s="131"/>
      <c r="HY34" s="131"/>
      <c r="HZ34" s="131"/>
      <c r="IA34" s="131"/>
      <c r="IB34" s="131"/>
      <c r="IC34" s="131"/>
      <c r="ID34" s="131"/>
      <c r="IE34" s="131"/>
      <c r="IF34" s="131"/>
      <c r="IG34" s="131"/>
      <c r="IH34" s="131"/>
      <c r="II34" s="131"/>
      <c r="IJ34" s="131"/>
      <c r="IK34" s="131"/>
      <c r="IL34" s="131"/>
      <c r="IM34" s="131"/>
      <c r="IN34" s="131"/>
      <c r="IO34" s="131"/>
      <c r="IP34" s="131"/>
      <c r="IQ34" s="131"/>
      <c r="IR34" s="131"/>
      <c r="IS34" s="131"/>
      <c r="IT34" s="131"/>
      <c r="IU34" s="131"/>
      <c r="IV34" s="131"/>
      <c r="IW34" s="131"/>
    </row>
    <row r="35" spans="1:257" ht="13.7" customHeight="1">
      <c r="A35" s="158" t="s">
        <v>167</v>
      </c>
      <c r="B35" s="158" t="s">
        <v>418</v>
      </c>
      <c r="C35" s="56">
        <f t="shared" si="2"/>
        <v>118</v>
      </c>
      <c r="D35" s="56">
        <v>36</v>
      </c>
      <c r="E35" s="56">
        <v>82</v>
      </c>
      <c r="F35" s="264">
        <f t="shared" si="0"/>
        <v>0.69491525423728817</v>
      </c>
      <c r="G35" s="3"/>
      <c r="H35" s="8"/>
      <c r="I35" s="8"/>
      <c r="J35" s="19"/>
      <c r="K35" s="20"/>
      <c r="L35" s="21"/>
      <c r="M35" s="21"/>
    </row>
    <row r="36" spans="1:257" ht="13.7" customHeight="1">
      <c r="A36" s="158" t="s">
        <v>168</v>
      </c>
      <c r="B36" s="158" t="s">
        <v>419</v>
      </c>
      <c r="C36" s="56">
        <f t="shared" si="2"/>
        <v>62</v>
      </c>
      <c r="D36" s="56">
        <v>17</v>
      </c>
      <c r="E36" s="56">
        <v>45</v>
      </c>
      <c r="F36" s="264">
        <f t="shared" si="0"/>
        <v>0.72580645161290325</v>
      </c>
      <c r="G36" s="3"/>
      <c r="H36" s="8"/>
      <c r="I36" s="8"/>
      <c r="J36" s="19"/>
      <c r="K36" s="20"/>
      <c r="L36" s="21"/>
      <c r="M36" s="21"/>
    </row>
    <row r="37" spans="1:257" s="15" customFormat="1" ht="13.7" customHeight="1">
      <c r="A37" s="158" t="s">
        <v>211</v>
      </c>
      <c r="B37" s="158" t="s">
        <v>420</v>
      </c>
      <c r="C37" s="56">
        <f t="shared" si="2"/>
        <v>81</v>
      </c>
      <c r="D37" s="56">
        <v>31</v>
      </c>
      <c r="E37" s="56">
        <v>50</v>
      </c>
      <c r="F37" s="264">
        <f t="shared" si="0"/>
        <v>0.61728395061728392</v>
      </c>
      <c r="G37" s="120"/>
      <c r="J37" s="121"/>
      <c r="K37" s="18"/>
      <c r="L37" s="122"/>
      <c r="M37" s="122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  <c r="BN37" s="64"/>
      <c r="BO37" s="64"/>
      <c r="BP37" s="64"/>
      <c r="BQ37" s="64"/>
      <c r="BR37" s="64"/>
      <c r="BS37" s="64"/>
      <c r="BT37" s="64"/>
      <c r="BU37" s="64"/>
      <c r="BV37" s="64"/>
      <c r="BW37" s="64"/>
      <c r="BX37" s="64"/>
      <c r="BY37" s="64"/>
      <c r="BZ37" s="64"/>
      <c r="CA37" s="64"/>
      <c r="CB37" s="64"/>
      <c r="CC37" s="64"/>
      <c r="CD37" s="64"/>
      <c r="CE37" s="64"/>
      <c r="CF37" s="64"/>
      <c r="CG37" s="64"/>
      <c r="CH37" s="64"/>
      <c r="CI37" s="64"/>
      <c r="CJ37" s="64"/>
      <c r="CK37" s="64"/>
      <c r="CL37" s="64"/>
      <c r="CM37" s="64"/>
      <c r="CN37" s="64"/>
      <c r="CO37" s="64"/>
      <c r="CP37" s="64"/>
      <c r="CQ37" s="64"/>
      <c r="CR37" s="64"/>
      <c r="CS37" s="64"/>
      <c r="CT37" s="64"/>
      <c r="CU37" s="64"/>
      <c r="CV37" s="64"/>
      <c r="CW37" s="64"/>
      <c r="CX37" s="64"/>
      <c r="CY37" s="64"/>
      <c r="CZ37" s="64"/>
      <c r="DA37" s="64"/>
      <c r="DB37" s="64"/>
      <c r="DC37" s="64"/>
      <c r="DD37" s="64"/>
      <c r="DE37" s="64"/>
      <c r="DF37" s="64"/>
      <c r="DG37" s="64"/>
      <c r="DH37" s="64"/>
      <c r="DI37" s="64"/>
      <c r="DJ37" s="64"/>
      <c r="DK37" s="64"/>
      <c r="DL37" s="64"/>
      <c r="DM37" s="64"/>
      <c r="DN37" s="64"/>
      <c r="DO37" s="64"/>
      <c r="DP37" s="64"/>
      <c r="DQ37" s="64"/>
      <c r="DR37" s="64"/>
      <c r="DS37" s="64"/>
      <c r="DT37" s="64"/>
      <c r="DU37" s="64"/>
      <c r="DV37" s="64"/>
      <c r="DW37" s="64"/>
      <c r="DX37" s="64"/>
      <c r="DY37" s="64"/>
      <c r="DZ37" s="64"/>
      <c r="EA37" s="64"/>
      <c r="EB37" s="64"/>
      <c r="EC37" s="64"/>
      <c r="ED37" s="64"/>
      <c r="EE37" s="64"/>
      <c r="EF37" s="64"/>
      <c r="EG37" s="64"/>
      <c r="EH37" s="64"/>
      <c r="EI37" s="64"/>
      <c r="EJ37" s="64"/>
      <c r="EK37" s="64"/>
      <c r="EL37" s="64"/>
      <c r="EM37" s="64"/>
      <c r="EN37" s="64"/>
      <c r="EO37" s="64"/>
      <c r="EP37" s="64"/>
      <c r="EQ37" s="64"/>
      <c r="ER37" s="64"/>
      <c r="ES37" s="64"/>
      <c r="ET37" s="64"/>
      <c r="EU37" s="64"/>
      <c r="EV37" s="64"/>
      <c r="EW37" s="64"/>
      <c r="EX37" s="64"/>
      <c r="EY37" s="64"/>
      <c r="EZ37" s="64"/>
      <c r="FA37" s="64"/>
      <c r="FB37" s="64"/>
      <c r="FC37" s="64"/>
      <c r="FD37" s="64"/>
      <c r="FE37" s="64"/>
      <c r="FF37" s="64"/>
      <c r="FG37" s="64"/>
      <c r="FH37" s="64"/>
      <c r="FI37" s="64"/>
      <c r="FJ37" s="64"/>
      <c r="FK37" s="64"/>
      <c r="FL37" s="64"/>
      <c r="FM37" s="64"/>
      <c r="FN37" s="64"/>
      <c r="FO37" s="64"/>
      <c r="FP37" s="64"/>
      <c r="FQ37" s="64"/>
      <c r="FR37" s="64"/>
      <c r="FS37" s="64"/>
      <c r="FT37" s="64"/>
      <c r="FU37" s="64"/>
      <c r="FV37" s="64"/>
      <c r="FW37" s="64"/>
      <c r="FX37" s="64"/>
      <c r="FY37" s="64"/>
      <c r="FZ37" s="64"/>
      <c r="GA37" s="64"/>
      <c r="GB37" s="64"/>
      <c r="GC37" s="64"/>
      <c r="GD37" s="64"/>
      <c r="GE37" s="64"/>
      <c r="GF37" s="64"/>
      <c r="GG37" s="64"/>
      <c r="GH37" s="64"/>
      <c r="GI37" s="64"/>
      <c r="GJ37" s="64"/>
      <c r="GK37" s="64"/>
      <c r="GL37" s="64"/>
      <c r="GM37" s="64"/>
      <c r="GN37" s="64"/>
      <c r="GO37" s="64"/>
      <c r="GP37" s="64"/>
      <c r="GQ37" s="64"/>
      <c r="GR37" s="64"/>
      <c r="GS37" s="64"/>
      <c r="GT37" s="64"/>
      <c r="GU37" s="64"/>
      <c r="GV37" s="64"/>
      <c r="GW37" s="64"/>
      <c r="GX37" s="64"/>
      <c r="GY37" s="64"/>
      <c r="GZ37" s="64"/>
      <c r="HA37" s="64"/>
      <c r="HB37" s="64"/>
      <c r="HC37" s="64"/>
      <c r="HD37" s="64"/>
      <c r="HE37" s="64"/>
      <c r="HF37" s="64"/>
      <c r="HG37" s="64"/>
      <c r="HH37" s="64"/>
      <c r="HI37" s="64"/>
      <c r="HJ37" s="64"/>
      <c r="HK37" s="64"/>
      <c r="HL37" s="64"/>
      <c r="HM37" s="64"/>
      <c r="HN37" s="64"/>
      <c r="HO37" s="64"/>
      <c r="HP37" s="64"/>
      <c r="HQ37" s="64"/>
      <c r="HR37" s="64"/>
      <c r="HS37" s="64"/>
      <c r="HT37" s="64"/>
      <c r="HU37" s="64"/>
      <c r="HV37" s="64"/>
      <c r="HW37" s="64"/>
      <c r="HX37" s="64"/>
      <c r="HY37" s="64"/>
      <c r="HZ37" s="64"/>
      <c r="IA37" s="64"/>
      <c r="IB37" s="64"/>
      <c r="IC37" s="64"/>
      <c r="ID37" s="64"/>
      <c r="IE37" s="64"/>
      <c r="IF37" s="64"/>
      <c r="IG37" s="64"/>
      <c r="IH37" s="64"/>
      <c r="II37" s="64"/>
      <c r="IJ37" s="64"/>
      <c r="IK37" s="64"/>
      <c r="IL37" s="64"/>
      <c r="IM37" s="64"/>
      <c r="IN37" s="64"/>
      <c r="IO37" s="64"/>
      <c r="IP37" s="64"/>
      <c r="IQ37" s="64"/>
      <c r="IR37" s="64"/>
      <c r="IS37" s="64"/>
      <c r="IT37" s="64"/>
      <c r="IU37" s="64"/>
      <c r="IV37" s="64"/>
      <c r="IW37" s="64"/>
    </row>
    <row r="38" spans="1:257" ht="13.7" customHeight="1">
      <c r="A38" s="158" t="s">
        <v>169</v>
      </c>
      <c r="B38" s="158" t="s">
        <v>421</v>
      </c>
      <c r="C38" s="56">
        <f t="shared" si="2"/>
        <v>58</v>
      </c>
      <c r="D38" s="56">
        <v>27</v>
      </c>
      <c r="E38" s="56">
        <v>31</v>
      </c>
      <c r="F38" s="264">
        <f t="shared" ref="F38:F86" si="3">E38/C38</f>
        <v>0.53448275862068961</v>
      </c>
      <c r="G38" s="3"/>
      <c r="H38" s="8"/>
      <c r="I38" s="8"/>
      <c r="J38" s="19"/>
      <c r="K38" s="20"/>
      <c r="L38" s="21"/>
      <c r="M38" s="21"/>
    </row>
    <row r="39" spans="1:257" s="133" customFormat="1" ht="13.7" customHeight="1">
      <c r="A39" s="2" t="s">
        <v>287</v>
      </c>
      <c r="B39" s="2" t="s">
        <v>422</v>
      </c>
      <c r="C39" s="260">
        <f t="shared" si="2"/>
        <v>64</v>
      </c>
      <c r="D39" s="260">
        <v>34</v>
      </c>
      <c r="E39" s="260">
        <v>30</v>
      </c>
      <c r="F39" s="264">
        <f t="shared" si="3"/>
        <v>0.46875</v>
      </c>
      <c r="G39" s="3"/>
      <c r="J39" s="134"/>
      <c r="K39" s="135"/>
      <c r="L39" s="136"/>
      <c r="M39" s="136"/>
      <c r="N39" s="131"/>
      <c r="O39" s="131"/>
      <c r="P39" s="131"/>
      <c r="Q39" s="131"/>
      <c r="R39" s="131"/>
      <c r="S39" s="131"/>
      <c r="T39" s="131"/>
      <c r="U39" s="131"/>
      <c r="V39" s="131"/>
      <c r="W39" s="131"/>
      <c r="X39" s="131"/>
      <c r="Y39" s="131"/>
      <c r="Z39" s="131"/>
      <c r="AA39" s="131"/>
      <c r="AB39" s="131"/>
      <c r="AC39" s="131"/>
      <c r="AD39" s="131"/>
      <c r="AE39" s="131"/>
      <c r="AF39" s="131"/>
      <c r="AG39" s="131"/>
      <c r="AH39" s="131"/>
      <c r="AI39" s="131"/>
      <c r="AJ39" s="131"/>
      <c r="AK39" s="131"/>
      <c r="AL39" s="131"/>
      <c r="AM39" s="131"/>
      <c r="AN39" s="131"/>
      <c r="AO39" s="131"/>
      <c r="AP39" s="131"/>
      <c r="AQ39" s="131"/>
      <c r="AR39" s="131"/>
      <c r="AS39" s="131"/>
      <c r="AT39" s="131"/>
      <c r="AU39" s="131"/>
      <c r="AV39" s="131"/>
      <c r="AW39" s="131"/>
      <c r="AX39" s="131"/>
      <c r="AY39" s="131"/>
      <c r="AZ39" s="131"/>
      <c r="BA39" s="131"/>
      <c r="BB39" s="131"/>
      <c r="BC39" s="131"/>
      <c r="BD39" s="131"/>
      <c r="BE39" s="131"/>
      <c r="BF39" s="131"/>
      <c r="BG39" s="131"/>
      <c r="BH39" s="131"/>
      <c r="BI39" s="131"/>
      <c r="BJ39" s="131"/>
      <c r="BK39" s="131"/>
      <c r="BL39" s="131"/>
      <c r="BM39" s="131"/>
      <c r="BN39" s="131"/>
      <c r="BO39" s="131"/>
      <c r="BP39" s="131"/>
      <c r="BQ39" s="131"/>
      <c r="BR39" s="131"/>
      <c r="BS39" s="131"/>
      <c r="BT39" s="131"/>
      <c r="BU39" s="131"/>
      <c r="BV39" s="131"/>
      <c r="BW39" s="131"/>
      <c r="BX39" s="131"/>
      <c r="BY39" s="131"/>
      <c r="BZ39" s="131"/>
      <c r="CA39" s="131"/>
      <c r="CB39" s="131"/>
      <c r="CC39" s="131"/>
      <c r="CD39" s="131"/>
      <c r="CE39" s="131"/>
      <c r="CF39" s="131"/>
      <c r="CG39" s="131"/>
      <c r="CH39" s="131"/>
      <c r="CI39" s="131"/>
      <c r="CJ39" s="131"/>
      <c r="CK39" s="131"/>
      <c r="CL39" s="131"/>
      <c r="CM39" s="131"/>
      <c r="CN39" s="131"/>
      <c r="CO39" s="131"/>
      <c r="CP39" s="131"/>
      <c r="CQ39" s="131"/>
      <c r="CR39" s="131"/>
      <c r="CS39" s="131"/>
      <c r="CT39" s="131"/>
      <c r="CU39" s="131"/>
      <c r="CV39" s="131"/>
      <c r="CW39" s="131"/>
      <c r="CX39" s="131"/>
      <c r="CY39" s="131"/>
      <c r="CZ39" s="131"/>
      <c r="DA39" s="131"/>
      <c r="DB39" s="131"/>
      <c r="DC39" s="131"/>
      <c r="DD39" s="131"/>
      <c r="DE39" s="131"/>
      <c r="DF39" s="131"/>
      <c r="DG39" s="131"/>
      <c r="DH39" s="131"/>
      <c r="DI39" s="131"/>
      <c r="DJ39" s="131"/>
      <c r="DK39" s="131"/>
      <c r="DL39" s="131"/>
      <c r="DM39" s="131"/>
      <c r="DN39" s="131"/>
      <c r="DO39" s="131"/>
      <c r="DP39" s="131"/>
      <c r="DQ39" s="131"/>
      <c r="DR39" s="131"/>
      <c r="DS39" s="131"/>
      <c r="DT39" s="131"/>
      <c r="DU39" s="131"/>
      <c r="DV39" s="131"/>
      <c r="DW39" s="131"/>
      <c r="DX39" s="131"/>
      <c r="DY39" s="131"/>
      <c r="DZ39" s="131"/>
      <c r="EA39" s="131"/>
      <c r="EB39" s="131"/>
      <c r="EC39" s="131"/>
      <c r="ED39" s="131"/>
      <c r="EE39" s="131"/>
      <c r="EF39" s="131"/>
      <c r="EG39" s="131"/>
      <c r="EH39" s="131"/>
      <c r="EI39" s="131"/>
      <c r="EJ39" s="131"/>
      <c r="EK39" s="131"/>
      <c r="EL39" s="131"/>
      <c r="EM39" s="131"/>
      <c r="EN39" s="131"/>
      <c r="EO39" s="131"/>
      <c r="EP39" s="131"/>
      <c r="EQ39" s="131"/>
      <c r="ER39" s="131"/>
      <c r="ES39" s="131"/>
      <c r="ET39" s="131"/>
      <c r="EU39" s="131"/>
      <c r="EV39" s="131"/>
      <c r="EW39" s="131"/>
      <c r="EX39" s="131"/>
      <c r="EY39" s="131"/>
      <c r="EZ39" s="131"/>
      <c r="FA39" s="131"/>
      <c r="FB39" s="131"/>
      <c r="FC39" s="131"/>
      <c r="FD39" s="131"/>
      <c r="FE39" s="131"/>
      <c r="FF39" s="131"/>
      <c r="FG39" s="131"/>
      <c r="FH39" s="131"/>
      <c r="FI39" s="131"/>
      <c r="FJ39" s="131"/>
      <c r="FK39" s="131"/>
      <c r="FL39" s="131"/>
      <c r="FM39" s="131"/>
      <c r="FN39" s="131"/>
      <c r="FO39" s="131"/>
      <c r="FP39" s="131"/>
      <c r="FQ39" s="131"/>
      <c r="FR39" s="131"/>
      <c r="FS39" s="131"/>
      <c r="FT39" s="131"/>
      <c r="FU39" s="131"/>
      <c r="FV39" s="131"/>
      <c r="FW39" s="131"/>
      <c r="FX39" s="131"/>
      <c r="FY39" s="131"/>
      <c r="FZ39" s="131"/>
      <c r="GA39" s="131"/>
      <c r="GB39" s="131"/>
      <c r="GC39" s="131"/>
      <c r="GD39" s="131"/>
      <c r="GE39" s="131"/>
      <c r="GF39" s="131"/>
      <c r="GG39" s="131"/>
      <c r="GH39" s="131"/>
      <c r="GI39" s="131"/>
      <c r="GJ39" s="131"/>
      <c r="GK39" s="131"/>
      <c r="GL39" s="131"/>
      <c r="GM39" s="131"/>
      <c r="GN39" s="131"/>
      <c r="GO39" s="131"/>
      <c r="GP39" s="131"/>
      <c r="GQ39" s="131"/>
      <c r="GR39" s="131"/>
      <c r="GS39" s="131"/>
      <c r="GT39" s="131"/>
      <c r="GU39" s="131"/>
      <c r="GV39" s="131"/>
      <c r="GW39" s="131"/>
      <c r="GX39" s="131"/>
      <c r="GY39" s="131"/>
      <c r="GZ39" s="131"/>
      <c r="HA39" s="131"/>
      <c r="HB39" s="131"/>
      <c r="HC39" s="131"/>
      <c r="HD39" s="131"/>
      <c r="HE39" s="131"/>
      <c r="HF39" s="131"/>
      <c r="HG39" s="131"/>
      <c r="HH39" s="131"/>
      <c r="HI39" s="131"/>
      <c r="HJ39" s="131"/>
      <c r="HK39" s="131"/>
      <c r="HL39" s="131"/>
      <c r="HM39" s="131"/>
      <c r="HN39" s="131"/>
      <c r="HO39" s="131"/>
      <c r="HP39" s="131"/>
      <c r="HQ39" s="131"/>
      <c r="HR39" s="131"/>
      <c r="HS39" s="131"/>
      <c r="HT39" s="131"/>
      <c r="HU39" s="131"/>
      <c r="HV39" s="131"/>
      <c r="HW39" s="131"/>
      <c r="HX39" s="131"/>
      <c r="HY39" s="131"/>
      <c r="HZ39" s="131"/>
      <c r="IA39" s="131"/>
      <c r="IB39" s="131"/>
      <c r="IC39" s="131"/>
      <c r="ID39" s="131"/>
      <c r="IE39" s="131"/>
      <c r="IF39" s="131"/>
      <c r="IG39" s="131"/>
      <c r="IH39" s="131"/>
      <c r="II39" s="131"/>
      <c r="IJ39" s="131"/>
      <c r="IK39" s="131"/>
      <c r="IL39" s="131"/>
      <c r="IM39" s="131"/>
      <c r="IN39" s="131"/>
      <c r="IO39" s="131"/>
      <c r="IP39" s="131"/>
      <c r="IQ39" s="131"/>
      <c r="IR39" s="131"/>
      <c r="IS39" s="131"/>
      <c r="IT39" s="131"/>
      <c r="IU39" s="131"/>
      <c r="IV39" s="131"/>
      <c r="IW39" s="131"/>
    </row>
    <row r="40" spans="1:257" s="15" customFormat="1" ht="13.7" customHeight="1">
      <c r="A40" s="158" t="s">
        <v>170</v>
      </c>
      <c r="B40" s="158" t="s">
        <v>423</v>
      </c>
      <c r="C40" s="56">
        <f t="shared" si="2"/>
        <v>64</v>
      </c>
      <c r="D40" s="56">
        <v>34</v>
      </c>
      <c r="E40" s="56">
        <v>30</v>
      </c>
      <c r="F40" s="264">
        <f t="shared" si="3"/>
        <v>0.46875</v>
      </c>
      <c r="G40" s="120"/>
      <c r="J40" s="121"/>
      <c r="K40" s="18"/>
      <c r="L40" s="122"/>
      <c r="M40" s="122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  <c r="BM40" s="64"/>
      <c r="BN40" s="64"/>
      <c r="BO40" s="64"/>
      <c r="BP40" s="64"/>
      <c r="BQ40" s="64"/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G40" s="64"/>
      <c r="CH40" s="64"/>
      <c r="CI40" s="64"/>
      <c r="CJ40" s="64"/>
      <c r="CK40" s="64"/>
      <c r="CL40" s="64"/>
      <c r="CM40" s="64"/>
      <c r="CN40" s="64"/>
      <c r="CO40" s="64"/>
      <c r="CP40" s="64"/>
      <c r="CQ40" s="64"/>
      <c r="CR40" s="64"/>
      <c r="CS40" s="64"/>
      <c r="CT40" s="64"/>
      <c r="CU40" s="64"/>
      <c r="CV40" s="64"/>
      <c r="CW40" s="64"/>
      <c r="CX40" s="64"/>
      <c r="CY40" s="64"/>
      <c r="CZ40" s="64"/>
      <c r="DA40" s="64"/>
      <c r="DB40" s="64"/>
      <c r="DC40" s="64"/>
      <c r="DD40" s="64"/>
      <c r="DE40" s="64"/>
      <c r="DF40" s="64"/>
      <c r="DG40" s="64"/>
      <c r="DH40" s="64"/>
      <c r="DI40" s="64"/>
      <c r="DJ40" s="64"/>
      <c r="DK40" s="64"/>
      <c r="DL40" s="64"/>
      <c r="DM40" s="64"/>
      <c r="DN40" s="64"/>
      <c r="DO40" s="64"/>
      <c r="DP40" s="64"/>
      <c r="DQ40" s="64"/>
      <c r="DR40" s="64"/>
      <c r="DS40" s="64"/>
      <c r="DT40" s="64"/>
      <c r="DU40" s="64"/>
      <c r="DV40" s="64"/>
      <c r="DW40" s="64"/>
      <c r="DX40" s="64"/>
      <c r="DY40" s="64"/>
      <c r="DZ40" s="64"/>
      <c r="EA40" s="64"/>
      <c r="EB40" s="64"/>
      <c r="EC40" s="64"/>
      <c r="ED40" s="64"/>
      <c r="EE40" s="64"/>
      <c r="EF40" s="64"/>
      <c r="EG40" s="64"/>
      <c r="EH40" s="64"/>
      <c r="EI40" s="64"/>
      <c r="EJ40" s="64"/>
      <c r="EK40" s="64"/>
      <c r="EL40" s="64"/>
      <c r="EM40" s="64"/>
      <c r="EN40" s="64"/>
      <c r="EO40" s="64"/>
      <c r="EP40" s="64"/>
      <c r="EQ40" s="64"/>
      <c r="ER40" s="64"/>
      <c r="ES40" s="64"/>
      <c r="ET40" s="64"/>
      <c r="EU40" s="64"/>
      <c r="EV40" s="64"/>
      <c r="EW40" s="64"/>
      <c r="EX40" s="64"/>
      <c r="EY40" s="64"/>
      <c r="EZ40" s="64"/>
      <c r="FA40" s="64"/>
      <c r="FB40" s="64"/>
      <c r="FC40" s="64"/>
      <c r="FD40" s="64"/>
      <c r="FE40" s="64"/>
      <c r="FF40" s="64"/>
      <c r="FG40" s="64"/>
      <c r="FH40" s="64"/>
      <c r="FI40" s="64"/>
      <c r="FJ40" s="64"/>
      <c r="FK40" s="64"/>
      <c r="FL40" s="64"/>
      <c r="FM40" s="64"/>
      <c r="FN40" s="64"/>
      <c r="FO40" s="64"/>
      <c r="FP40" s="64"/>
      <c r="FQ40" s="64"/>
      <c r="FR40" s="64"/>
      <c r="FS40" s="64"/>
      <c r="FT40" s="64"/>
      <c r="FU40" s="64"/>
      <c r="FV40" s="64"/>
      <c r="FW40" s="64"/>
      <c r="FX40" s="64"/>
      <c r="FY40" s="64"/>
      <c r="FZ40" s="64"/>
      <c r="GA40" s="64"/>
      <c r="GB40" s="64"/>
      <c r="GC40" s="64"/>
      <c r="GD40" s="64"/>
      <c r="GE40" s="64"/>
      <c r="GF40" s="64"/>
      <c r="GG40" s="64"/>
      <c r="GH40" s="64"/>
      <c r="GI40" s="64"/>
      <c r="GJ40" s="64"/>
      <c r="GK40" s="64"/>
      <c r="GL40" s="64"/>
      <c r="GM40" s="64"/>
      <c r="GN40" s="64"/>
      <c r="GO40" s="64"/>
      <c r="GP40" s="64"/>
      <c r="GQ40" s="64"/>
      <c r="GR40" s="64"/>
      <c r="GS40" s="64"/>
      <c r="GT40" s="64"/>
      <c r="GU40" s="64"/>
      <c r="GV40" s="64"/>
      <c r="GW40" s="64"/>
      <c r="GX40" s="64"/>
      <c r="GY40" s="64"/>
      <c r="GZ40" s="64"/>
      <c r="HA40" s="64"/>
      <c r="HB40" s="64"/>
      <c r="HC40" s="64"/>
      <c r="HD40" s="64"/>
      <c r="HE40" s="64"/>
      <c r="HF40" s="64"/>
      <c r="HG40" s="64"/>
      <c r="HH40" s="64"/>
      <c r="HI40" s="64"/>
      <c r="HJ40" s="64"/>
      <c r="HK40" s="64"/>
      <c r="HL40" s="64"/>
      <c r="HM40" s="64"/>
      <c r="HN40" s="64"/>
      <c r="HO40" s="64"/>
      <c r="HP40" s="64"/>
      <c r="HQ40" s="64"/>
      <c r="HR40" s="64"/>
      <c r="HS40" s="64"/>
      <c r="HT40" s="64"/>
      <c r="HU40" s="64"/>
      <c r="HV40" s="64"/>
      <c r="HW40" s="64"/>
      <c r="HX40" s="64"/>
      <c r="HY40" s="64"/>
      <c r="HZ40" s="64"/>
      <c r="IA40" s="64"/>
      <c r="IB40" s="64"/>
      <c r="IC40" s="64"/>
      <c r="ID40" s="64"/>
      <c r="IE40" s="64"/>
      <c r="IF40" s="64"/>
      <c r="IG40" s="64"/>
      <c r="IH40" s="64"/>
      <c r="II40" s="64"/>
      <c r="IJ40" s="64"/>
      <c r="IK40" s="64"/>
      <c r="IL40" s="64"/>
      <c r="IM40" s="64"/>
      <c r="IN40" s="64"/>
      <c r="IO40" s="64"/>
      <c r="IP40" s="64"/>
      <c r="IQ40" s="64"/>
      <c r="IR40" s="64"/>
      <c r="IS40" s="64"/>
      <c r="IT40" s="64"/>
      <c r="IU40" s="64"/>
      <c r="IV40" s="64"/>
      <c r="IW40" s="64"/>
    </row>
    <row r="41" spans="1:257" s="133" customFormat="1" ht="13.7" customHeight="1">
      <c r="A41" s="2" t="s">
        <v>171</v>
      </c>
      <c r="B41" s="2" t="s">
        <v>424</v>
      </c>
      <c r="C41" s="46">
        <f t="shared" si="2"/>
        <v>145</v>
      </c>
      <c r="D41" s="46">
        <f>SUM(D42:D43)</f>
        <v>84</v>
      </c>
      <c r="E41" s="46">
        <f>SUM(E42:E43)</f>
        <v>61</v>
      </c>
      <c r="F41" s="263">
        <f t="shared" si="3"/>
        <v>0.4206896551724138</v>
      </c>
      <c r="G41" s="3"/>
      <c r="J41" s="134"/>
      <c r="K41" s="135"/>
      <c r="L41" s="136"/>
      <c r="M41" s="136"/>
      <c r="N41" s="131"/>
      <c r="O41" s="131"/>
      <c r="P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  <c r="AA41" s="131"/>
      <c r="AB41" s="131"/>
      <c r="AC41" s="131"/>
      <c r="AD41" s="131"/>
      <c r="AE41" s="131"/>
      <c r="AF41" s="131"/>
      <c r="AG41" s="131"/>
      <c r="AH41" s="131"/>
      <c r="AI41" s="131"/>
      <c r="AJ41" s="131"/>
      <c r="AK41" s="131"/>
      <c r="AL41" s="131"/>
      <c r="AM41" s="131"/>
      <c r="AN41" s="131"/>
      <c r="AO41" s="131"/>
      <c r="AP41" s="131"/>
      <c r="AQ41" s="131"/>
      <c r="AR41" s="131"/>
      <c r="AS41" s="131"/>
      <c r="AT41" s="131"/>
      <c r="AU41" s="131"/>
      <c r="AV41" s="131"/>
      <c r="AW41" s="131"/>
      <c r="AX41" s="131"/>
      <c r="AY41" s="131"/>
      <c r="AZ41" s="131"/>
      <c r="BA41" s="131"/>
      <c r="BB41" s="131"/>
      <c r="BC41" s="131"/>
      <c r="BD41" s="131"/>
      <c r="BE41" s="131"/>
      <c r="BF41" s="131"/>
      <c r="BG41" s="131"/>
      <c r="BH41" s="131"/>
      <c r="BI41" s="131"/>
      <c r="BJ41" s="131"/>
      <c r="BK41" s="131"/>
      <c r="BL41" s="131"/>
      <c r="BM41" s="131"/>
      <c r="BN41" s="131"/>
      <c r="BO41" s="131"/>
      <c r="BP41" s="131"/>
      <c r="BQ41" s="131"/>
      <c r="BR41" s="131"/>
      <c r="BS41" s="131"/>
      <c r="BT41" s="131"/>
      <c r="BU41" s="131"/>
      <c r="BV41" s="131"/>
      <c r="BW41" s="131"/>
      <c r="BX41" s="131"/>
      <c r="BY41" s="131"/>
      <c r="BZ41" s="131"/>
      <c r="CA41" s="131"/>
      <c r="CB41" s="131"/>
      <c r="CC41" s="131"/>
      <c r="CD41" s="131"/>
      <c r="CE41" s="131"/>
      <c r="CF41" s="131"/>
      <c r="CG41" s="131"/>
      <c r="CH41" s="131"/>
      <c r="CI41" s="131"/>
      <c r="CJ41" s="131"/>
      <c r="CK41" s="131"/>
      <c r="CL41" s="131"/>
      <c r="CM41" s="131"/>
      <c r="CN41" s="131"/>
      <c r="CO41" s="131"/>
      <c r="CP41" s="131"/>
      <c r="CQ41" s="131"/>
      <c r="CR41" s="131"/>
      <c r="CS41" s="131"/>
      <c r="CT41" s="131"/>
      <c r="CU41" s="131"/>
      <c r="CV41" s="131"/>
      <c r="CW41" s="131"/>
      <c r="CX41" s="131"/>
      <c r="CY41" s="131"/>
      <c r="CZ41" s="131"/>
      <c r="DA41" s="131"/>
      <c r="DB41" s="131"/>
      <c r="DC41" s="131"/>
      <c r="DD41" s="131"/>
      <c r="DE41" s="131"/>
      <c r="DF41" s="131"/>
      <c r="DG41" s="131"/>
      <c r="DH41" s="131"/>
      <c r="DI41" s="131"/>
      <c r="DJ41" s="131"/>
      <c r="DK41" s="131"/>
      <c r="DL41" s="131"/>
      <c r="DM41" s="131"/>
      <c r="DN41" s="131"/>
      <c r="DO41" s="131"/>
      <c r="DP41" s="131"/>
      <c r="DQ41" s="131"/>
      <c r="DR41" s="131"/>
      <c r="DS41" s="131"/>
      <c r="DT41" s="131"/>
      <c r="DU41" s="131"/>
      <c r="DV41" s="131"/>
      <c r="DW41" s="131"/>
      <c r="DX41" s="131"/>
      <c r="DY41" s="131"/>
      <c r="DZ41" s="131"/>
      <c r="EA41" s="131"/>
      <c r="EB41" s="131"/>
      <c r="EC41" s="131"/>
      <c r="ED41" s="131"/>
      <c r="EE41" s="131"/>
      <c r="EF41" s="131"/>
      <c r="EG41" s="131"/>
      <c r="EH41" s="131"/>
      <c r="EI41" s="131"/>
      <c r="EJ41" s="131"/>
      <c r="EK41" s="131"/>
      <c r="EL41" s="131"/>
      <c r="EM41" s="131"/>
      <c r="EN41" s="131"/>
      <c r="EO41" s="131"/>
      <c r="EP41" s="131"/>
      <c r="EQ41" s="131"/>
      <c r="ER41" s="131"/>
      <c r="ES41" s="131"/>
      <c r="ET41" s="131"/>
      <c r="EU41" s="131"/>
      <c r="EV41" s="131"/>
      <c r="EW41" s="131"/>
      <c r="EX41" s="131"/>
      <c r="EY41" s="131"/>
      <c r="EZ41" s="131"/>
      <c r="FA41" s="131"/>
      <c r="FB41" s="131"/>
      <c r="FC41" s="131"/>
      <c r="FD41" s="131"/>
      <c r="FE41" s="131"/>
      <c r="FF41" s="131"/>
      <c r="FG41" s="131"/>
      <c r="FH41" s="131"/>
      <c r="FI41" s="131"/>
      <c r="FJ41" s="131"/>
      <c r="FK41" s="131"/>
      <c r="FL41" s="131"/>
      <c r="FM41" s="131"/>
      <c r="FN41" s="131"/>
      <c r="FO41" s="131"/>
      <c r="FP41" s="131"/>
      <c r="FQ41" s="131"/>
      <c r="FR41" s="131"/>
      <c r="FS41" s="131"/>
      <c r="FT41" s="131"/>
      <c r="FU41" s="131"/>
      <c r="FV41" s="131"/>
      <c r="FW41" s="131"/>
      <c r="FX41" s="131"/>
      <c r="FY41" s="131"/>
      <c r="FZ41" s="131"/>
      <c r="GA41" s="131"/>
      <c r="GB41" s="131"/>
      <c r="GC41" s="131"/>
      <c r="GD41" s="131"/>
      <c r="GE41" s="131"/>
      <c r="GF41" s="131"/>
      <c r="GG41" s="131"/>
      <c r="GH41" s="131"/>
      <c r="GI41" s="131"/>
      <c r="GJ41" s="131"/>
      <c r="GK41" s="131"/>
      <c r="GL41" s="131"/>
      <c r="GM41" s="131"/>
      <c r="GN41" s="131"/>
      <c r="GO41" s="131"/>
      <c r="GP41" s="131"/>
      <c r="GQ41" s="131"/>
      <c r="GR41" s="131"/>
      <c r="GS41" s="131"/>
      <c r="GT41" s="131"/>
      <c r="GU41" s="131"/>
      <c r="GV41" s="131"/>
      <c r="GW41" s="131"/>
      <c r="GX41" s="131"/>
      <c r="GY41" s="131"/>
      <c r="GZ41" s="131"/>
      <c r="HA41" s="131"/>
      <c r="HB41" s="131"/>
      <c r="HC41" s="131"/>
      <c r="HD41" s="131"/>
      <c r="HE41" s="131"/>
      <c r="HF41" s="131"/>
      <c r="HG41" s="131"/>
      <c r="HH41" s="131"/>
      <c r="HI41" s="131"/>
      <c r="HJ41" s="131"/>
      <c r="HK41" s="131"/>
      <c r="HL41" s="131"/>
      <c r="HM41" s="131"/>
      <c r="HN41" s="131"/>
      <c r="HO41" s="131"/>
      <c r="HP41" s="131"/>
      <c r="HQ41" s="131"/>
      <c r="HR41" s="131"/>
      <c r="HS41" s="131"/>
      <c r="HT41" s="131"/>
      <c r="HU41" s="131"/>
      <c r="HV41" s="131"/>
      <c r="HW41" s="131"/>
      <c r="HX41" s="131"/>
      <c r="HY41" s="131"/>
      <c r="HZ41" s="131"/>
      <c r="IA41" s="131"/>
      <c r="IB41" s="131"/>
      <c r="IC41" s="131"/>
      <c r="ID41" s="131"/>
      <c r="IE41" s="131"/>
      <c r="IF41" s="131"/>
      <c r="IG41" s="131"/>
      <c r="IH41" s="131"/>
      <c r="II41" s="131"/>
      <c r="IJ41" s="131"/>
      <c r="IK41" s="131"/>
      <c r="IL41" s="131"/>
      <c r="IM41" s="131"/>
      <c r="IN41" s="131"/>
      <c r="IO41" s="131"/>
      <c r="IP41" s="131"/>
      <c r="IQ41" s="131"/>
      <c r="IR41" s="131"/>
      <c r="IS41" s="131"/>
      <c r="IT41" s="131"/>
      <c r="IU41" s="131"/>
      <c r="IV41" s="131"/>
      <c r="IW41" s="131"/>
    </row>
    <row r="42" spans="1:257" ht="13.7" customHeight="1">
      <c r="A42" s="158" t="s">
        <v>172</v>
      </c>
      <c r="B42" s="158" t="s">
        <v>425</v>
      </c>
      <c r="C42" s="266">
        <f t="shared" si="2"/>
        <v>91</v>
      </c>
      <c r="D42" s="266">
        <v>75</v>
      </c>
      <c r="E42" s="266">
        <v>16</v>
      </c>
      <c r="F42" s="264">
        <f t="shared" si="3"/>
        <v>0.17582417582417584</v>
      </c>
      <c r="G42" s="3"/>
      <c r="H42" s="8"/>
      <c r="I42" s="8"/>
      <c r="J42" s="19"/>
      <c r="K42" s="20"/>
      <c r="L42" s="21"/>
      <c r="M42" s="21"/>
    </row>
    <row r="43" spans="1:257" ht="13.7" customHeight="1">
      <c r="A43" s="158" t="s">
        <v>173</v>
      </c>
      <c r="B43" s="158" t="s">
        <v>426</v>
      </c>
      <c r="C43" s="56">
        <f t="shared" si="2"/>
        <v>54</v>
      </c>
      <c r="D43" s="265">
        <v>9</v>
      </c>
      <c r="E43" s="265">
        <v>45</v>
      </c>
      <c r="F43" s="264">
        <f t="shared" si="3"/>
        <v>0.83333333333333337</v>
      </c>
      <c r="G43" s="3"/>
      <c r="H43" s="8"/>
      <c r="I43" s="8"/>
      <c r="J43" s="19"/>
      <c r="K43" s="20"/>
      <c r="L43" s="21"/>
      <c r="M43" s="21"/>
    </row>
    <row r="44" spans="1:257" s="15" customFormat="1" ht="13.7" customHeight="1">
      <c r="A44" s="2" t="s">
        <v>174</v>
      </c>
      <c r="B44" s="2" t="s">
        <v>429</v>
      </c>
      <c r="C44" s="46">
        <f t="shared" si="2"/>
        <v>128</v>
      </c>
      <c r="D44" s="46">
        <v>62</v>
      </c>
      <c r="E44" s="46">
        <v>66</v>
      </c>
      <c r="F44" s="263">
        <f t="shared" si="3"/>
        <v>0.515625</v>
      </c>
      <c r="G44" s="120"/>
      <c r="J44" s="121"/>
      <c r="K44" s="18"/>
      <c r="L44" s="122"/>
      <c r="M44" s="122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64"/>
      <c r="CQ44" s="64"/>
      <c r="CR44" s="64"/>
      <c r="CS44" s="64"/>
      <c r="CT44" s="64"/>
      <c r="CU44" s="64"/>
      <c r="CV44" s="64"/>
      <c r="CW44" s="64"/>
      <c r="CX44" s="64"/>
      <c r="CY44" s="64"/>
      <c r="CZ44" s="64"/>
      <c r="DA44" s="64"/>
      <c r="DB44" s="64"/>
      <c r="DC44" s="64"/>
      <c r="DD44" s="64"/>
      <c r="DE44" s="64"/>
      <c r="DF44" s="64"/>
      <c r="DG44" s="64"/>
      <c r="DH44" s="64"/>
      <c r="DI44" s="64"/>
      <c r="DJ44" s="64"/>
      <c r="DK44" s="64"/>
      <c r="DL44" s="64"/>
      <c r="DM44" s="64"/>
      <c r="DN44" s="64"/>
      <c r="DO44" s="64"/>
      <c r="DP44" s="64"/>
      <c r="DQ44" s="64"/>
      <c r="DR44" s="64"/>
      <c r="DS44" s="64"/>
      <c r="DT44" s="64"/>
      <c r="DU44" s="64"/>
      <c r="DV44" s="64"/>
      <c r="DW44" s="64"/>
      <c r="DX44" s="64"/>
      <c r="DY44" s="64"/>
      <c r="DZ44" s="64"/>
      <c r="EA44" s="64"/>
      <c r="EB44" s="64"/>
      <c r="EC44" s="64"/>
      <c r="ED44" s="64"/>
      <c r="EE44" s="64"/>
      <c r="EF44" s="64"/>
      <c r="EG44" s="64"/>
      <c r="EH44" s="64"/>
      <c r="EI44" s="64"/>
      <c r="EJ44" s="64"/>
      <c r="EK44" s="64"/>
      <c r="EL44" s="64"/>
      <c r="EM44" s="64"/>
      <c r="EN44" s="64"/>
      <c r="EO44" s="64"/>
      <c r="EP44" s="64"/>
      <c r="EQ44" s="64"/>
      <c r="ER44" s="64"/>
      <c r="ES44" s="64"/>
      <c r="ET44" s="64"/>
      <c r="EU44" s="64"/>
      <c r="EV44" s="64"/>
      <c r="EW44" s="64"/>
      <c r="EX44" s="64"/>
      <c r="EY44" s="64"/>
      <c r="EZ44" s="64"/>
      <c r="FA44" s="64"/>
      <c r="FB44" s="64"/>
      <c r="FC44" s="64"/>
      <c r="FD44" s="64"/>
      <c r="FE44" s="64"/>
      <c r="FF44" s="64"/>
      <c r="FG44" s="64"/>
      <c r="FH44" s="64"/>
      <c r="FI44" s="64"/>
      <c r="FJ44" s="64"/>
      <c r="FK44" s="64"/>
      <c r="FL44" s="64"/>
      <c r="FM44" s="64"/>
      <c r="FN44" s="64"/>
      <c r="FO44" s="64"/>
      <c r="FP44" s="64"/>
      <c r="FQ44" s="64"/>
      <c r="FR44" s="64"/>
      <c r="FS44" s="64"/>
      <c r="FT44" s="64"/>
      <c r="FU44" s="64"/>
      <c r="FV44" s="64"/>
      <c r="FW44" s="64"/>
      <c r="FX44" s="64"/>
      <c r="FY44" s="64"/>
      <c r="FZ44" s="64"/>
      <c r="GA44" s="64"/>
      <c r="GB44" s="64"/>
      <c r="GC44" s="64"/>
      <c r="GD44" s="64"/>
      <c r="GE44" s="64"/>
      <c r="GF44" s="64"/>
      <c r="GG44" s="64"/>
      <c r="GH44" s="64"/>
      <c r="GI44" s="64"/>
      <c r="GJ44" s="64"/>
      <c r="GK44" s="64"/>
      <c r="GL44" s="64"/>
      <c r="GM44" s="64"/>
      <c r="GN44" s="64"/>
      <c r="GO44" s="64"/>
      <c r="GP44" s="64"/>
      <c r="GQ44" s="64"/>
      <c r="GR44" s="64"/>
      <c r="GS44" s="64"/>
      <c r="GT44" s="64"/>
      <c r="GU44" s="64"/>
      <c r="GV44" s="64"/>
      <c r="GW44" s="64"/>
      <c r="GX44" s="64"/>
      <c r="GY44" s="64"/>
      <c r="GZ44" s="64"/>
      <c r="HA44" s="64"/>
      <c r="HB44" s="64"/>
      <c r="HC44" s="64"/>
      <c r="HD44" s="64"/>
      <c r="HE44" s="64"/>
      <c r="HF44" s="64"/>
      <c r="HG44" s="64"/>
      <c r="HH44" s="64"/>
      <c r="HI44" s="64"/>
      <c r="HJ44" s="64"/>
      <c r="HK44" s="64"/>
      <c r="HL44" s="64"/>
      <c r="HM44" s="64"/>
      <c r="HN44" s="64"/>
      <c r="HO44" s="64"/>
      <c r="HP44" s="64"/>
      <c r="HQ44" s="64"/>
      <c r="HR44" s="64"/>
      <c r="HS44" s="64"/>
      <c r="HT44" s="64"/>
      <c r="HU44" s="64"/>
      <c r="HV44" s="64"/>
      <c r="HW44" s="64"/>
      <c r="HX44" s="64"/>
      <c r="HY44" s="64"/>
      <c r="HZ44" s="64"/>
      <c r="IA44" s="64"/>
      <c r="IB44" s="64"/>
      <c r="IC44" s="64"/>
      <c r="ID44" s="64"/>
      <c r="IE44" s="64"/>
      <c r="IF44" s="64"/>
      <c r="IG44" s="64"/>
      <c r="IH44" s="64"/>
      <c r="II44" s="64"/>
      <c r="IJ44" s="64"/>
      <c r="IK44" s="64"/>
      <c r="IL44" s="64"/>
      <c r="IM44" s="64"/>
      <c r="IN44" s="64"/>
      <c r="IO44" s="64"/>
      <c r="IP44" s="64"/>
      <c r="IQ44" s="64"/>
      <c r="IR44" s="64"/>
      <c r="IS44" s="64"/>
      <c r="IT44" s="64"/>
      <c r="IU44" s="64"/>
      <c r="IV44" s="64"/>
      <c r="IW44" s="64"/>
    </row>
    <row r="45" spans="1:257" ht="13.7" customHeight="1">
      <c r="A45" s="158" t="s">
        <v>175</v>
      </c>
      <c r="B45" s="158" t="s">
        <v>430</v>
      </c>
      <c r="C45" s="56">
        <f t="shared" si="2"/>
        <v>128</v>
      </c>
      <c r="D45" s="56">
        <v>62</v>
      </c>
      <c r="E45" s="56">
        <v>66</v>
      </c>
      <c r="F45" s="264">
        <f t="shared" si="3"/>
        <v>0.515625</v>
      </c>
      <c r="G45" s="3"/>
      <c r="H45" s="8"/>
      <c r="I45" s="8"/>
      <c r="J45" s="19"/>
      <c r="K45" s="20"/>
      <c r="L45" s="21"/>
      <c r="M45" s="21"/>
    </row>
    <row r="46" spans="1:257" s="15" customFormat="1" ht="13.7" customHeight="1">
      <c r="A46" s="2" t="s">
        <v>162</v>
      </c>
      <c r="B46" s="2" t="s">
        <v>412</v>
      </c>
      <c r="C46" s="267">
        <f>SUM(C47:C51)</f>
        <v>432</v>
      </c>
      <c r="D46" s="267">
        <f>SUM(D47:D51)</f>
        <v>129</v>
      </c>
      <c r="E46" s="267">
        <f>SUM(E47:E51)</f>
        <v>303</v>
      </c>
      <c r="F46" s="263">
        <f t="shared" si="3"/>
        <v>0.70138888888888884</v>
      </c>
      <c r="G46" s="120"/>
      <c r="J46" s="121"/>
      <c r="K46" s="18"/>
      <c r="L46" s="122"/>
      <c r="M46" s="122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64"/>
      <c r="CQ46" s="64"/>
      <c r="CR46" s="64"/>
      <c r="CS46" s="64"/>
      <c r="CT46" s="64"/>
      <c r="CU46" s="64"/>
      <c r="CV46" s="64"/>
      <c r="CW46" s="64"/>
      <c r="CX46" s="64"/>
      <c r="CY46" s="64"/>
      <c r="CZ46" s="64"/>
      <c r="DA46" s="64"/>
      <c r="DB46" s="64"/>
      <c r="DC46" s="64"/>
      <c r="DD46" s="64"/>
      <c r="DE46" s="64"/>
      <c r="DF46" s="64"/>
      <c r="DG46" s="64"/>
      <c r="DH46" s="64"/>
      <c r="DI46" s="64"/>
      <c r="DJ46" s="64"/>
      <c r="DK46" s="64"/>
      <c r="DL46" s="64"/>
      <c r="DM46" s="64"/>
      <c r="DN46" s="64"/>
      <c r="DO46" s="64"/>
      <c r="DP46" s="64"/>
      <c r="DQ46" s="64"/>
      <c r="DR46" s="64"/>
      <c r="DS46" s="64"/>
      <c r="DT46" s="64"/>
      <c r="DU46" s="64"/>
      <c r="DV46" s="64"/>
      <c r="DW46" s="64"/>
      <c r="DX46" s="64"/>
      <c r="DY46" s="64"/>
      <c r="DZ46" s="64"/>
      <c r="EA46" s="64"/>
      <c r="EB46" s="64"/>
      <c r="EC46" s="64"/>
      <c r="ED46" s="64"/>
      <c r="EE46" s="64"/>
      <c r="EF46" s="64"/>
      <c r="EG46" s="64"/>
      <c r="EH46" s="64"/>
      <c r="EI46" s="64"/>
      <c r="EJ46" s="64"/>
      <c r="EK46" s="64"/>
      <c r="EL46" s="64"/>
      <c r="EM46" s="64"/>
      <c r="EN46" s="64"/>
      <c r="EO46" s="64"/>
      <c r="EP46" s="64"/>
      <c r="EQ46" s="64"/>
      <c r="ER46" s="64"/>
      <c r="ES46" s="64"/>
      <c r="ET46" s="64"/>
      <c r="EU46" s="64"/>
      <c r="EV46" s="64"/>
      <c r="EW46" s="64"/>
      <c r="EX46" s="64"/>
      <c r="EY46" s="64"/>
      <c r="EZ46" s="64"/>
      <c r="FA46" s="64"/>
      <c r="FB46" s="64"/>
      <c r="FC46" s="64"/>
      <c r="FD46" s="64"/>
      <c r="FE46" s="64"/>
      <c r="FF46" s="64"/>
      <c r="FG46" s="64"/>
      <c r="FH46" s="64"/>
      <c r="FI46" s="64"/>
      <c r="FJ46" s="64"/>
      <c r="FK46" s="64"/>
      <c r="FL46" s="64"/>
      <c r="FM46" s="64"/>
      <c r="FN46" s="64"/>
      <c r="FO46" s="64"/>
      <c r="FP46" s="64"/>
      <c r="FQ46" s="64"/>
      <c r="FR46" s="64"/>
      <c r="FS46" s="64"/>
      <c r="FT46" s="64"/>
      <c r="FU46" s="64"/>
      <c r="FV46" s="64"/>
      <c r="FW46" s="64"/>
      <c r="FX46" s="64"/>
      <c r="FY46" s="64"/>
      <c r="FZ46" s="64"/>
      <c r="GA46" s="64"/>
      <c r="GB46" s="64"/>
      <c r="GC46" s="64"/>
      <c r="GD46" s="64"/>
      <c r="GE46" s="64"/>
      <c r="GF46" s="64"/>
      <c r="GG46" s="64"/>
      <c r="GH46" s="64"/>
      <c r="GI46" s="64"/>
      <c r="GJ46" s="64"/>
      <c r="GK46" s="64"/>
      <c r="GL46" s="64"/>
      <c r="GM46" s="64"/>
      <c r="GN46" s="64"/>
      <c r="GO46" s="64"/>
      <c r="GP46" s="64"/>
      <c r="GQ46" s="64"/>
      <c r="GR46" s="64"/>
      <c r="GS46" s="64"/>
      <c r="GT46" s="64"/>
      <c r="GU46" s="64"/>
      <c r="GV46" s="64"/>
      <c r="GW46" s="64"/>
      <c r="GX46" s="64"/>
      <c r="GY46" s="64"/>
      <c r="GZ46" s="64"/>
      <c r="HA46" s="64"/>
      <c r="HB46" s="64"/>
      <c r="HC46" s="64"/>
      <c r="HD46" s="64"/>
      <c r="HE46" s="64"/>
      <c r="HF46" s="64"/>
      <c r="HG46" s="64"/>
      <c r="HH46" s="64"/>
      <c r="HI46" s="64"/>
      <c r="HJ46" s="64"/>
      <c r="HK46" s="64"/>
      <c r="HL46" s="64"/>
      <c r="HM46" s="64"/>
      <c r="HN46" s="64"/>
      <c r="HO46" s="64"/>
      <c r="HP46" s="64"/>
      <c r="HQ46" s="64"/>
      <c r="HR46" s="64"/>
      <c r="HS46" s="64"/>
      <c r="HT46" s="64"/>
      <c r="HU46" s="64"/>
      <c r="HV46" s="64"/>
      <c r="HW46" s="64"/>
      <c r="HX46" s="64"/>
      <c r="HY46" s="64"/>
      <c r="HZ46" s="64"/>
      <c r="IA46" s="64"/>
      <c r="IB46" s="64"/>
      <c r="IC46" s="64"/>
      <c r="ID46" s="64"/>
      <c r="IE46" s="64"/>
      <c r="IF46" s="64"/>
      <c r="IG46" s="64"/>
      <c r="IH46" s="64"/>
      <c r="II46" s="64"/>
      <c r="IJ46" s="64"/>
      <c r="IK46" s="64"/>
      <c r="IL46" s="64"/>
      <c r="IM46" s="64"/>
      <c r="IN46" s="64"/>
      <c r="IO46" s="64"/>
      <c r="IP46" s="64"/>
      <c r="IQ46" s="64"/>
      <c r="IR46" s="64"/>
      <c r="IS46" s="64"/>
      <c r="IT46" s="64"/>
      <c r="IU46" s="64"/>
      <c r="IV46" s="64"/>
      <c r="IW46" s="64"/>
    </row>
    <row r="47" spans="1:257" ht="13.7" customHeight="1">
      <c r="A47" s="158" t="s">
        <v>327</v>
      </c>
      <c r="B47" s="158" t="s">
        <v>505</v>
      </c>
      <c r="C47" s="56">
        <v>37</v>
      </c>
      <c r="D47" s="56">
        <v>13</v>
      </c>
      <c r="E47" s="56">
        <v>24</v>
      </c>
      <c r="F47" s="264">
        <f t="shared" si="3"/>
        <v>0.64864864864864868</v>
      </c>
      <c r="G47" s="3"/>
      <c r="H47" s="8"/>
      <c r="I47" s="8"/>
      <c r="J47" s="19"/>
      <c r="K47" s="20"/>
      <c r="L47" s="21"/>
      <c r="M47" s="21"/>
    </row>
    <row r="48" spans="1:257" ht="13.7" customHeight="1">
      <c r="A48" s="158" t="s">
        <v>163</v>
      </c>
      <c r="B48" s="158" t="s">
        <v>228</v>
      </c>
      <c r="C48" s="56">
        <v>40</v>
      </c>
      <c r="D48" s="56">
        <v>17</v>
      </c>
      <c r="E48" s="56">
        <v>23</v>
      </c>
      <c r="F48" s="264">
        <f t="shared" si="3"/>
        <v>0.57499999999999996</v>
      </c>
      <c r="G48" s="3"/>
      <c r="H48" s="8"/>
      <c r="I48" s="8"/>
      <c r="J48" s="19"/>
      <c r="K48" s="20"/>
      <c r="L48" s="21"/>
      <c r="M48" s="21"/>
    </row>
    <row r="49" spans="1:257" ht="13.7" customHeight="1">
      <c r="A49" s="158" t="s">
        <v>285</v>
      </c>
      <c r="B49" s="158" t="s">
        <v>414</v>
      </c>
      <c r="C49" s="265">
        <f>SUM(D49:E49)</f>
        <v>15</v>
      </c>
      <c r="D49" s="56">
        <v>8</v>
      </c>
      <c r="E49" s="56">
        <v>7</v>
      </c>
      <c r="F49" s="264">
        <f t="shared" si="3"/>
        <v>0.46666666666666667</v>
      </c>
      <c r="G49" s="3"/>
      <c r="H49" s="8"/>
      <c r="I49" s="8"/>
      <c r="J49" s="19"/>
      <c r="K49" s="20"/>
      <c r="L49" s="21"/>
      <c r="M49" s="21"/>
    </row>
    <row r="50" spans="1:257" ht="13.7" customHeight="1">
      <c r="A50" s="158" t="s">
        <v>164</v>
      </c>
      <c r="B50" s="158" t="s">
        <v>415</v>
      </c>
      <c r="C50" s="56">
        <v>201</v>
      </c>
      <c r="D50" s="56">
        <v>58</v>
      </c>
      <c r="E50" s="56">
        <v>143</v>
      </c>
      <c r="F50" s="264">
        <f t="shared" si="3"/>
        <v>0.71144278606965172</v>
      </c>
      <c r="G50" s="3"/>
      <c r="H50" s="8"/>
      <c r="I50" s="8"/>
      <c r="J50" s="19"/>
      <c r="K50" s="20"/>
      <c r="L50" s="21"/>
      <c r="M50" s="21"/>
    </row>
    <row r="51" spans="1:257" s="15" customFormat="1" ht="13.7" customHeight="1">
      <c r="A51" s="158" t="s">
        <v>165</v>
      </c>
      <c r="B51" s="158" t="s">
        <v>416</v>
      </c>
      <c r="C51" s="265">
        <v>139</v>
      </c>
      <c r="D51" s="56">
        <v>33</v>
      </c>
      <c r="E51" s="56">
        <v>106</v>
      </c>
      <c r="F51" s="264">
        <f t="shared" si="3"/>
        <v>0.76258992805755399</v>
      </c>
      <c r="G51" s="120"/>
      <c r="J51" s="121"/>
      <c r="K51" s="18"/>
      <c r="L51" s="18"/>
      <c r="M51" s="122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64"/>
      <c r="BP51" s="64"/>
      <c r="BQ51" s="64"/>
      <c r="BR51" s="64"/>
      <c r="BS51" s="64"/>
      <c r="BT51" s="64"/>
      <c r="BU51" s="64"/>
      <c r="BV51" s="64"/>
      <c r="BW51" s="64"/>
      <c r="BX51" s="64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64"/>
      <c r="CP51" s="64"/>
      <c r="CQ51" s="64"/>
      <c r="CR51" s="64"/>
      <c r="CS51" s="64"/>
      <c r="CT51" s="64"/>
      <c r="CU51" s="64"/>
      <c r="CV51" s="64"/>
      <c r="CW51" s="64"/>
      <c r="CX51" s="64"/>
      <c r="CY51" s="64"/>
      <c r="CZ51" s="64"/>
      <c r="DA51" s="64"/>
      <c r="DB51" s="64"/>
      <c r="DC51" s="64"/>
      <c r="DD51" s="64"/>
      <c r="DE51" s="64"/>
      <c r="DF51" s="64"/>
      <c r="DG51" s="64"/>
      <c r="DH51" s="64"/>
      <c r="DI51" s="64"/>
      <c r="DJ51" s="64"/>
      <c r="DK51" s="64"/>
      <c r="DL51" s="64"/>
      <c r="DM51" s="64"/>
      <c r="DN51" s="64"/>
      <c r="DO51" s="64"/>
      <c r="DP51" s="64"/>
      <c r="DQ51" s="64"/>
      <c r="DR51" s="64"/>
      <c r="DS51" s="64"/>
      <c r="DT51" s="64"/>
      <c r="DU51" s="64"/>
      <c r="DV51" s="64"/>
      <c r="DW51" s="64"/>
      <c r="DX51" s="64"/>
      <c r="DY51" s="64"/>
      <c r="DZ51" s="64"/>
      <c r="EA51" s="64"/>
      <c r="EB51" s="64"/>
      <c r="EC51" s="64"/>
      <c r="ED51" s="64"/>
      <c r="EE51" s="64"/>
      <c r="EF51" s="64"/>
      <c r="EG51" s="64"/>
      <c r="EH51" s="64"/>
      <c r="EI51" s="64"/>
      <c r="EJ51" s="64"/>
      <c r="EK51" s="64"/>
      <c r="EL51" s="64"/>
      <c r="EM51" s="64"/>
      <c r="EN51" s="64"/>
      <c r="EO51" s="64"/>
      <c r="EP51" s="64"/>
      <c r="EQ51" s="64"/>
      <c r="ER51" s="64"/>
      <c r="ES51" s="64"/>
      <c r="ET51" s="64"/>
      <c r="EU51" s="64"/>
      <c r="EV51" s="64"/>
      <c r="EW51" s="64"/>
      <c r="EX51" s="64"/>
      <c r="EY51" s="64"/>
      <c r="EZ51" s="64"/>
      <c r="FA51" s="64"/>
      <c r="FB51" s="64"/>
      <c r="FC51" s="64"/>
      <c r="FD51" s="64"/>
      <c r="FE51" s="64"/>
      <c r="FF51" s="64"/>
      <c r="FG51" s="64"/>
      <c r="FH51" s="64"/>
      <c r="FI51" s="64"/>
      <c r="FJ51" s="64"/>
      <c r="FK51" s="64"/>
      <c r="FL51" s="64"/>
      <c r="FM51" s="64"/>
      <c r="FN51" s="64"/>
      <c r="FO51" s="64"/>
      <c r="FP51" s="64"/>
      <c r="FQ51" s="64"/>
      <c r="FR51" s="64"/>
      <c r="FS51" s="64"/>
      <c r="FT51" s="64"/>
      <c r="FU51" s="64"/>
      <c r="FV51" s="64"/>
      <c r="FW51" s="64"/>
      <c r="FX51" s="64"/>
      <c r="FY51" s="64"/>
      <c r="FZ51" s="64"/>
      <c r="GA51" s="64"/>
      <c r="GB51" s="64"/>
      <c r="GC51" s="64"/>
      <c r="GD51" s="64"/>
      <c r="GE51" s="64"/>
      <c r="GF51" s="64"/>
      <c r="GG51" s="64"/>
      <c r="GH51" s="64"/>
      <c r="GI51" s="64"/>
      <c r="GJ51" s="64"/>
      <c r="GK51" s="64"/>
      <c r="GL51" s="64"/>
      <c r="GM51" s="64"/>
      <c r="GN51" s="64"/>
      <c r="GO51" s="64"/>
      <c r="GP51" s="64"/>
      <c r="GQ51" s="64"/>
      <c r="GR51" s="64"/>
      <c r="GS51" s="64"/>
      <c r="GT51" s="64"/>
      <c r="GU51" s="64"/>
      <c r="GV51" s="64"/>
      <c r="GW51" s="64"/>
      <c r="GX51" s="64"/>
      <c r="GY51" s="64"/>
      <c r="GZ51" s="64"/>
      <c r="HA51" s="64"/>
      <c r="HB51" s="64"/>
      <c r="HC51" s="64"/>
      <c r="HD51" s="64"/>
      <c r="HE51" s="64"/>
      <c r="HF51" s="64"/>
      <c r="HG51" s="64"/>
      <c r="HH51" s="64"/>
      <c r="HI51" s="64"/>
      <c r="HJ51" s="64"/>
      <c r="HK51" s="64"/>
      <c r="HL51" s="64"/>
      <c r="HM51" s="64"/>
      <c r="HN51" s="64"/>
      <c r="HO51" s="64"/>
      <c r="HP51" s="64"/>
      <c r="HQ51" s="64"/>
      <c r="HR51" s="64"/>
      <c r="HS51" s="64"/>
      <c r="HT51" s="64"/>
      <c r="HU51" s="64"/>
      <c r="HV51" s="64"/>
      <c r="HW51" s="64"/>
      <c r="HX51" s="64"/>
      <c r="HY51" s="64"/>
      <c r="HZ51" s="64"/>
      <c r="IA51" s="64"/>
      <c r="IB51" s="64"/>
      <c r="IC51" s="64"/>
      <c r="ID51" s="64"/>
      <c r="IE51" s="64"/>
      <c r="IF51" s="64"/>
      <c r="IG51" s="64"/>
      <c r="IH51" s="64"/>
      <c r="II51" s="64"/>
      <c r="IJ51" s="64"/>
      <c r="IK51" s="64"/>
      <c r="IL51" s="64"/>
      <c r="IM51" s="64"/>
      <c r="IN51" s="64"/>
      <c r="IO51" s="64"/>
      <c r="IP51" s="64"/>
      <c r="IQ51" s="64"/>
      <c r="IR51" s="64"/>
      <c r="IS51" s="64"/>
      <c r="IT51" s="64"/>
      <c r="IU51" s="64"/>
      <c r="IV51" s="64"/>
      <c r="IW51" s="64"/>
    </row>
    <row r="52" spans="1:257" s="133" customFormat="1" ht="13.7" customHeight="1">
      <c r="A52" s="2" t="s">
        <v>289</v>
      </c>
      <c r="B52" s="2" t="s">
        <v>436</v>
      </c>
      <c r="C52" s="260">
        <f t="shared" ref="C52:C71" si="4">SUM(D52:E52)</f>
        <v>165</v>
      </c>
      <c r="D52" s="260">
        <f>SUM(D53:D58)</f>
        <v>132</v>
      </c>
      <c r="E52" s="260">
        <f>SUM(E53:E58)</f>
        <v>33</v>
      </c>
      <c r="F52" s="263">
        <f t="shared" si="3"/>
        <v>0.2</v>
      </c>
      <c r="G52" s="3"/>
      <c r="J52" s="134"/>
      <c r="K52" s="135"/>
      <c r="L52" s="136"/>
      <c r="M52" s="136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  <c r="AG52" s="131"/>
      <c r="AH52" s="131"/>
      <c r="AI52" s="131"/>
      <c r="AJ52" s="131"/>
      <c r="AK52" s="131"/>
      <c r="AL52" s="131"/>
      <c r="AM52" s="131"/>
      <c r="AN52" s="131"/>
      <c r="AO52" s="131"/>
      <c r="AP52" s="131"/>
      <c r="AQ52" s="131"/>
      <c r="AR52" s="131"/>
      <c r="AS52" s="131"/>
      <c r="AT52" s="131"/>
      <c r="AU52" s="131"/>
      <c r="AV52" s="131"/>
      <c r="AW52" s="131"/>
      <c r="AX52" s="131"/>
      <c r="AY52" s="131"/>
      <c r="AZ52" s="131"/>
      <c r="BA52" s="131"/>
      <c r="BB52" s="131"/>
      <c r="BC52" s="131"/>
      <c r="BD52" s="131"/>
      <c r="BE52" s="131"/>
      <c r="BF52" s="131"/>
      <c r="BG52" s="131"/>
      <c r="BH52" s="131"/>
      <c r="BI52" s="131"/>
      <c r="BJ52" s="131"/>
      <c r="BK52" s="131"/>
      <c r="BL52" s="131"/>
      <c r="BM52" s="131"/>
      <c r="BN52" s="131"/>
      <c r="BO52" s="131"/>
      <c r="BP52" s="131"/>
      <c r="BQ52" s="131"/>
      <c r="BR52" s="131"/>
      <c r="BS52" s="131"/>
      <c r="BT52" s="131"/>
      <c r="BU52" s="131"/>
      <c r="BV52" s="131"/>
      <c r="BW52" s="131"/>
      <c r="BX52" s="131"/>
      <c r="BY52" s="131"/>
      <c r="BZ52" s="131"/>
      <c r="CA52" s="131"/>
      <c r="CB52" s="131"/>
      <c r="CC52" s="131"/>
      <c r="CD52" s="131"/>
      <c r="CE52" s="131"/>
      <c r="CF52" s="131"/>
      <c r="CG52" s="131"/>
      <c r="CH52" s="131"/>
      <c r="CI52" s="131"/>
      <c r="CJ52" s="131"/>
      <c r="CK52" s="131"/>
      <c r="CL52" s="131"/>
      <c r="CM52" s="131"/>
      <c r="CN52" s="131"/>
      <c r="CO52" s="131"/>
      <c r="CP52" s="131"/>
      <c r="CQ52" s="131"/>
      <c r="CR52" s="131"/>
      <c r="CS52" s="131"/>
      <c r="CT52" s="131"/>
      <c r="CU52" s="131"/>
      <c r="CV52" s="131"/>
      <c r="CW52" s="131"/>
      <c r="CX52" s="131"/>
      <c r="CY52" s="131"/>
      <c r="CZ52" s="131"/>
      <c r="DA52" s="131"/>
      <c r="DB52" s="131"/>
      <c r="DC52" s="131"/>
      <c r="DD52" s="131"/>
      <c r="DE52" s="131"/>
      <c r="DF52" s="131"/>
      <c r="DG52" s="131"/>
      <c r="DH52" s="131"/>
      <c r="DI52" s="131"/>
      <c r="DJ52" s="131"/>
      <c r="DK52" s="131"/>
      <c r="DL52" s="131"/>
      <c r="DM52" s="131"/>
      <c r="DN52" s="131"/>
      <c r="DO52" s="131"/>
      <c r="DP52" s="131"/>
      <c r="DQ52" s="131"/>
      <c r="DR52" s="131"/>
      <c r="DS52" s="131"/>
      <c r="DT52" s="131"/>
      <c r="DU52" s="131"/>
      <c r="DV52" s="131"/>
      <c r="DW52" s="131"/>
      <c r="DX52" s="131"/>
      <c r="DY52" s="131"/>
      <c r="DZ52" s="131"/>
      <c r="EA52" s="131"/>
      <c r="EB52" s="131"/>
      <c r="EC52" s="131"/>
      <c r="ED52" s="131"/>
      <c r="EE52" s="131"/>
      <c r="EF52" s="131"/>
      <c r="EG52" s="131"/>
      <c r="EH52" s="131"/>
      <c r="EI52" s="131"/>
      <c r="EJ52" s="131"/>
      <c r="EK52" s="131"/>
      <c r="EL52" s="131"/>
      <c r="EM52" s="131"/>
      <c r="EN52" s="131"/>
      <c r="EO52" s="131"/>
      <c r="EP52" s="131"/>
      <c r="EQ52" s="131"/>
      <c r="ER52" s="131"/>
      <c r="ES52" s="131"/>
      <c r="ET52" s="131"/>
      <c r="EU52" s="131"/>
      <c r="EV52" s="131"/>
      <c r="EW52" s="131"/>
      <c r="EX52" s="131"/>
      <c r="EY52" s="131"/>
      <c r="EZ52" s="131"/>
      <c r="FA52" s="131"/>
      <c r="FB52" s="131"/>
      <c r="FC52" s="131"/>
      <c r="FD52" s="131"/>
      <c r="FE52" s="131"/>
      <c r="FF52" s="131"/>
      <c r="FG52" s="131"/>
      <c r="FH52" s="131"/>
      <c r="FI52" s="131"/>
      <c r="FJ52" s="131"/>
      <c r="FK52" s="131"/>
      <c r="FL52" s="131"/>
      <c r="FM52" s="131"/>
      <c r="FN52" s="131"/>
      <c r="FO52" s="131"/>
      <c r="FP52" s="131"/>
      <c r="FQ52" s="131"/>
      <c r="FR52" s="131"/>
      <c r="FS52" s="131"/>
      <c r="FT52" s="131"/>
      <c r="FU52" s="131"/>
      <c r="FV52" s="131"/>
      <c r="FW52" s="131"/>
      <c r="FX52" s="131"/>
      <c r="FY52" s="131"/>
      <c r="FZ52" s="131"/>
      <c r="GA52" s="131"/>
      <c r="GB52" s="131"/>
      <c r="GC52" s="131"/>
      <c r="GD52" s="131"/>
      <c r="GE52" s="131"/>
      <c r="GF52" s="131"/>
      <c r="GG52" s="131"/>
      <c r="GH52" s="131"/>
      <c r="GI52" s="131"/>
      <c r="GJ52" s="131"/>
      <c r="GK52" s="131"/>
      <c r="GL52" s="131"/>
      <c r="GM52" s="131"/>
      <c r="GN52" s="131"/>
      <c r="GO52" s="131"/>
      <c r="GP52" s="131"/>
      <c r="GQ52" s="131"/>
      <c r="GR52" s="131"/>
      <c r="GS52" s="131"/>
      <c r="GT52" s="131"/>
      <c r="GU52" s="131"/>
      <c r="GV52" s="131"/>
      <c r="GW52" s="131"/>
      <c r="GX52" s="131"/>
      <c r="GY52" s="131"/>
      <c r="GZ52" s="131"/>
      <c r="HA52" s="131"/>
      <c r="HB52" s="131"/>
      <c r="HC52" s="131"/>
      <c r="HD52" s="131"/>
      <c r="HE52" s="131"/>
      <c r="HF52" s="131"/>
      <c r="HG52" s="131"/>
      <c r="HH52" s="131"/>
      <c r="HI52" s="131"/>
      <c r="HJ52" s="131"/>
      <c r="HK52" s="131"/>
      <c r="HL52" s="131"/>
      <c r="HM52" s="131"/>
      <c r="HN52" s="131"/>
      <c r="HO52" s="131"/>
      <c r="HP52" s="131"/>
      <c r="HQ52" s="131"/>
      <c r="HR52" s="131"/>
      <c r="HS52" s="131"/>
      <c r="HT52" s="131"/>
      <c r="HU52" s="131"/>
      <c r="HV52" s="131"/>
      <c r="HW52" s="131"/>
      <c r="HX52" s="131"/>
      <c r="HY52" s="131"/>
      <c r="HZ52" s="131"/>
      <c r="IA52" s="131"/>
      <c r="IB52" s="131"/>
      <c r="IC52" s="131"/>
      <c r="ID52" s="131"/>
      <c r="IE52" s="131"/>
      <c r="IF52" s="131"/>
      <c r="IG52" s="131"/>
      <c r="IH52" s="131"/>
      <c r="II52" s="131"/>
      <c r="IJ52" s="131"/>
      <c r="IK52" s="131"/>
      <c r="IL52" s="131"/>
      <c r="IM52" s="131"/>
      <c r="IN52" s="131"/>
      <c r="IO52" s="131"/>
      <c r="IP52" s="131"/>
      <c r="IQ52" s="131"/>
      <c r="IR52" s="131"/>
      <c r="IS52" s="131"/>
      <c r="IT52" s="131"/>
      <c r="IU52" s="131"/>
      <c r="IV52" s="131"/>
      <c r="IW52" s="131"/>
    </row>
    <row r="53" spans="1:257" ht="13.7" customHeight="1">
      <c r="A53" s="158" t="s">
        <v>180</v>
      </c>
      <c r="B53" s="158" t="s">
        <v>438</v>
      </c>
      <c r="C53" s="56">
        <f t="shared" si="4"/>
        <v>19</v>
      </c>
      <c r="D53" s="56">
        <v>17</v>
      </c>
      <c r="E53" s="56">
        <v>2</v>
      </c>
      <c r="F53" s="264">
        <f t="shared" si="3"/>
        <v>0.10526315789473684</v>
      </c>
      <c r="G53" s="3"/>
      <c r="H53" s="8"/>
      <c r="I53" s="8"/>
      <c r="J53" s="19"/>
      <c r="K53" s="20"/>
      <c r="L53" s="21"/>
      <c r="M53" s="21"/>
    </row>
    <row r="54" spans="1:257" ht="13.7" customHeight="1">
      <c r="A54" s="158" t="s">
        <v>181</v>
      </c>
      <c r="B54" s="158" t="s">
        <v>439</v>
      </c>
      <c r="C54" s="56">
        <f t="shared" si="4"/>
        <v>34</v>
      </c>
      <c r="D54" s="56">
        <v>30</v>
      </c>
      <c r="E54" s="56">
        <v>4</v>
      </c>
      <c r="F54" s="264">
        <f t="shared" si="3"/>
        <v>0.11764705882352941</v>
      </c>
      <c r="G54" s="3"/>
      <c r="H54" s="8"/>
      <c r="I54" s="8"/>
      <c r="J54" s="19"/>
      <c r="K54" s="20"/>
      <c r="L54" s="21"/>
      <c r="M54" s="21"/>
    </row>
    <row r="55" spans="1:257" ht="13.7" customHeight="1">
      <c r="A55" s="158" t="s">
        <v>182</v>
      </c>
      <c r="B55" s="158" t="s">
        <v>229</v>
      </c>
      <c r="C55" s="56">
        <f t="shared" si="4"/>
        <v>21</v>
      </c>
      <c r="D55" s="56">
        <v>21</v>
      </c>
      <c r="E55" s="56">
        <v>0</v>
      </c>
      <c r="F55" s="264">
        <f t="shared" si="3"/>
        <v>0</v>
      </c>
      <c r="G55" s="3"/>
      <c r="H55" s="8"/>
      <c r="I55" s="8"/>
      <c r="J55" s="19"/>
      <c r="K55" s="20"/>
      <c r="L55" s="21"/>
      <c r="M55" s="21"/>
    </row>
    <row r="56" spans="1:257" ht="13.7" customHeight="1">
      <c r="A56" s="158" t="s">
        <v>183</v>
      </c>
      <c r="B56" s="158" t="s">
        <v>440</v>
      </c>
      <c r="C56" s="56">
        <f t="shared" si="4"/>
        <v>38</v>
      </c>
      <c r="D56" s="56">
        <v>28</v>
      </c>
      <c r="E56" s="56">
        <v>10</v>
      </c>
      <c r="F56" s="264">
        <f t="shared" si="3"/>
        <v>0.26315789473684209</v>
      </c>
      <c r="G56" s="3"/>
      <c r="H56" s="8"/>
      <c r="I56" s="8"/>
      <c r="J56" s="19"/>
      <c r="K56" s="20"/>
      <c r="L56" s="21"/>
      <c r="M56" s="21"/>
    </row>
    <row r="57" spans="1:257" ht="13.7" customHeight="1">
      <c r="A57" s="158" t="s">
        <v>184</v>
      </c>
      <c r="B57" s="158" t="s">
        <v>230</v>
      </c>
      <c r="C57" s="56">
        <f t="shared" si="4"/>
        <v>33</v>
      </c>
      <c r="D57" s="56">
        <v>16</v>
      </c>
      <c r="E57" s="56">
        <v>17</v>
      </c>
      <c r="F57" s="264">
        <f t="shared" si="3"/>
        <v>0.51515151515151514</v>
      </c>
      <c r="G57" s="3"/>
      <c r="H57" s="8"/>
      <c r="I57" s="8"/>
      <c r="J57" s="19"/>
      <c r="K57" s="20"/>
      <c r="L57" s="21"/>
      <c r="M57" s="21"/>
    </row>
    <row r="58" spans="1:257" s="15" customFormat="1" ht="13.7" customHeight="1">
      <c r="A58" s="158" t="s">
        <v>185</v>
      </c>
      <c r="B58" s="158" t="s">
        <v>441</v>
      </c>
      <c r="C58" s="56">
        <f t="shared" si="4"/>
        <v>20</v>
      </c>
      <c r="D58" s="56">
        <v>20</v>
      </c>
      <c r="E58" s="56">
        <v>0</v>
      </c>
      <c r="F58" s="264">
        <f t="shared" si="3"/>
        <v>0</v>
      </c>
      <c r="G58" s="120"/>
      <c r="J58" s="121"/>
      <c r="K58" s="18"/>
      <c r="L58" s="122"/>
      <c r="M58" s="122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O58" s="64"/>
      <c r="BP58" s="64"/>
      <c r="BQ58" s="64"/>
      <c r="BR58" s="64"/>
      <c r="BS58" s="64"/>
      <c r="BT58" s="64"/>
      <c r="BU58" s="64"/>
      <c r="BV58" s="64"/>
      <c r="BW58" s="64"/>
      <c r="BX58" s="64"/>
      <c r="BY58" s="64"/>
      <c r="BZ58" s="64"/>
      <c r="CA58" s="64"/>
      <c r="CB58" s="64"/>
      <c r="CC58" s="64"/>
      <c r="CD58" s="64"/>
      <c r="CE58" s="64"/>
      <c r="CF58" s="64"/>
      <c r="CG58" s="64"/>
      <c r="CH58" s="64"/>
      <c r="CI58" s="64"/>
      <c r="CJ58" s="64"/>
      <c r="CK58" s="64"/>
      <c r="CL58" s="64"/>
      <c r="CM58" s="64"/>
      <c r="CN58" s="64"/>
      <c r="CO58" s="64"/>
      <c r="CP58" s="64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64"/>
      <c r="DB58" s="64"/>
      <c r="DC58" s="64"/>
      <c r="DD58" s="64"/>
      <c r="DE58" s="64"/>
      <c r="DF58" s="64"/>
      <c r="DG58" s="64"/>
      <c r="DH58" s="64"/>
      <c r="DI58" s="64"/>
      <c r="DJ58" s="64"/>
      <c r="DK58" s="64"/>
      <c r="DL58" s="64"/>
      <c r="DM58" s="64"/>
      <c r="DN58" s="64"/>
      <c r="DO58" s="64"/>
      <c r="DP58" s="64"/>
      <c r="DQ58" s="64"/>
      <c r="DR58" s="64"/>
      <c r="DS58" s="64"/>
      <c r="DT58" s="64"/>
      <c r="DU58" s="64"/>
      <c r="DV58" s="64"/>
      <c r="DW58" s="64"/>
      <c r="DX58" s="64"/>
      <c r="DY58" s="64"/>
      <c r="DZ58" s="64"/>
      <c r="EA58" s="64"/>
      <c r="EB58" s="64"/>
      <c r="EC58" s="64"/>
      <c r="ED58" s="64"/>
      <c r="EE58" s="64"/>
      <c r="EF58" s="64"/>
      <c r="EG58" s="64"/>
      <c r="EH58" s="64"/>
      <c r="EI58" s="64"/>
      <c r="EJ58" s="64"/>
      <c r="EK58" s="64"/>
      <c r="EL58" s="64"/>
      <c r="EM58" s="64"/>
      <c r="EN58" s="64"/>
      <c r="EO58" s="64"/>
      <c r="EP58" s="64"/>
      <c r="EQ58" s="64"/>
      <c r="ER58" s="64"/>
      <c r="ES58" s="64"/>
      <c r="ET58" s="64"/>
      <c r="EU58" s="64"/>
      <c r="EV58" s="64"/>
      <c r="EW58" s="64"/>
      <c r="EX58" s="64"/>
      <c r="EY58" s="64"/>
      <c r="EZ58" s="64"/>
      <c r="FA58" s="64"/>
      <c r="FB58" s="64"/>
      <c r="FC58" s="64"/>
      <c r="FD58" s="64"/>
      <c r="FE58" s="64"/>
      <c r="FF58" s="64"/>
      <c r="FG58" s="64"/>
      <c r="FH58" s="64"/>
      <c r="FI58" s="64"/>
      <c r="FJ58" s="64"/>
      <c r="FK58" s="64"/>
      <c r="FL58" s="64"/>
      <c r="FM58" s="64"/>
      <c r="FN58" s="64"/>
      <c r="FO58" s="64"/>
      <c r="FP58" s="64"/>
      <c r="FQ58" s="64"/>
      <c r="FR58" s="64"/>
      <c r="FS58" s="64"/>
      <c r="FT58" s="64"/>
      <c r="FU58" s="64"/>
      <c r="FV58" s="64"/>
      <c r="FW58" s="64"/>
      <c r="FX58" s="64"/>
      <c r="FY58" s="64"/>
      <c r="FZ58" s="64"/>
      <c r="GA58" s="64"/>
      <c r="GB58" s="64"/>
      <c r="GC58" s="64"/>
      <c r="GD58" s="64"/>
      <c r="GE58" s="64"/>
      <c r="GF58" s="64"/>
      <c r="GG58" s="64"/>
      <c r="GH58" s="64"/>
      <c r="GI58" s="64"/>
      <c r="GJ58" s="64"/>
      <c r="GK58" s="64"/>
      <c r="GL58" s="64"/>
      <c r="GM58" s="64"/>
      <c r="GN58" s="64"/>
      <c r="GO58" s="64"/>
      <c r="GP58" s="64"/>
      <c r="GQ58" s="64"/>
      <c r="GR58" s="64"/>
      <c r="GS58" s="64"/>
      <c r="GT58" s="64"/>
      <c r="GU58" s="64"/>
      <c r="GV58" s="64"/>
      <c r="GW58" s="64"/>
      <c r="GX58" s="64"/>
      <c r="GY58" s="64"/>
      <c r="GZ58" s="64"/>
      <c r="HA58" s="64"/>
      <c r="HB58" s="64"/>
      <c r="HC58" s="64"/>
      <c r="HD58" s="64"/>
      <c r="HE58" s="64"/>
      <c r="HF58" s="64"/>
      <c r="HG58" s="64"/>
      <c r="HH58" s="64"/>
      <c r="HI58" s="64"/>
      <c r="HJ58" s="64"/>
      <c r="HK58" s="64"/>
      <c r="HL58" s="64"/>
      <c r="HM58" s="64"/>
      <c r="HN58" s="64"/>
      <c r="HO58" s="64"/>
      <c r="HP58" s="64"/>
      <c r="HQ58" s="64"/>
      <c r="HR58" s="64"/>
      <c r="HS58" s="64"/>
      <c r="HT58" s="64"/>
      <c r="HU58" s="64"/>
      <c r="HV58" s="64"/>
      <c r="HW58" s="64"/>
      <c r="HX58" s="64"/>
      <c r="HY58" s="64"/>
      <c r="HZ58" s="64"/>
      <c r="IA58" s="64"/>
      <c r="IB58" s="64"/>
      <c r="IC58" s="64"/>
      <c r="ID58" s="64"/>
      <c r="IE58" s="64"/>
      <c r="IF58" s="64"/>
      <c r="IG58" s="64"/>
      <c r="IH58" s="64"/>
      <c r="II58" s="64"/>
      <c r="IJ58" s="64"/>
      <c r="IK58" s="64"/>
      <c r="IL58" s="64"/>
      <c r="IM58" s="64"/>
      <c r="IN58" s="64"/>
      <c r="IO58" s="64"/>
      <c r="IP58" s="64"/>
      <c r="IQ58" s="64"/>
      <c r="IR58" s="64"/>
      <c r="IS58" s="64"/>
      <c r="IT58" s="64"/>
      <c r="IU58" s="64"/>
      <c r="IV58" s="64"/>
      <c r="IW58" s="64"/>
    </row>
    <row r="59" spans="1:257" s="133" customFormat="1" ht="13.7" customHeight="1">
      <c r="A59" s="2" t="s">
        <v>186</v>
      </c>
      <c r="B59" s="2" t="s">
        <v>442</v>
      </c>
      <c r="C59" s="46">
        <f t="shared" si="4"/>
        <v>763</v>
      </c>
      <c r="D59" s="46">
        <f>SUM(D60:D61)</f>
        <v>144</v>
      </c>
      <c r="E59" s="46">
        <f>SUM(E60:E61)</f>
        <v>619</v>
      </c>
      <c r="F59" s="263">
        <f t="shared" si="3"/>
        <v>0.81127129750982963</v>
      </c>
      <c r="G59" s="3"/>
      <c r="J59" s="134"/>
      <c r="K59" s="135"/>
      <c r="L59" s="136"/>
      <c r="M59" s="136"/>
      <c r="N59" s="131"/>
      <c r="O59" s="131"/>
      <c r="P59" s="131"/>
      <c r="Q59" s="131"/>
      <c r="R59" s="131"/>
      <c r="S59" s="131"/>
      <c r="T59" s="131"/>
      <c r="U59" s="131"/>
      <c r="V59" s="131"/>
      <c r="W59" s="131"/>
      <c r="X59" s="131"/>
      <c r="Y59" s="131"/>
      <c r="Z59" s="131"/>
      <c r="AA59" s="131"/>
      <c r="AB59" s="131"/>
      <c r="AC59" s="131"/>
      <c r="AD59" s="131"/>
      <c r="AE59" s="131"/>
      <c r="AF59" s="131"/>
      <c r="AG59" s="131"/>
      <c r="AH59" s="131"/>
      <c r="AI59" s="131"/>
      <c r="AJ59" s="131"/>
      <c r="AK59" s="131"/>
      <c r="AL59" s="131"/>
      <c r="AM59" s="131"/>
      <c r="AN59" s="131"/>
      <c r="AO59" s="131"/>
      <c r="AP59" s="131"/>
      <c r="AQ59" s="131"/>
      <c r="AR59" s="131"/>
      <c r="AS59" s="131"/>
      <c r="AT59" s="131"/>
      <c r="AU59" s="131"/>
      <c r="AV59" s="131"/>
      <c r="AW59" s="131"/>
      <c r="AX59" s="131"/>
      <c r="AY59" s="131"/>
      <c r="AZ59" s="131"/>
      <c r="BA59" s="131"/>
      <c r="BB59" s="131"/>
      <c r="BC59" s="131"/>
      <c r="BD59" s="131"/>
      <c r="BE59" s="131"/>
      <c r="BF59" s="131"/>
      <c r="BG59" s="131"/>
      <c r="BH59" s="131"/>
      <c r="BI59" s="131"/>
      <c r="BJ59" s="131"/>
      <c r="BK59" s="131"/>
      <c r="BL59" s="131"/>
      <c r="BM59" s="131"/>
      <c r="BN59" s="131"/>
      <c r="BO59" s="131"/>
      <c r="BP59" s="131"/>
      <c r="BQ59" s="131"/>
      <c r="BR59" s="131"/>
      <c r="BS59" s="131"/>
      <c r="BT59" s="131"/>
      <c r="BU59" s="131"/>
      <c r="BV59" s="131"/>
      <c r="BW59" s="131"/>
      <c r="BX59" s="131"/>
      <c r="BY59" s="131"/>
      <c r="BZ59" s="131"/>
      <c r="CA59" s="131"/>
      <c r="CB59" s="131"/>
      <c r="CC59" s="131"/>
      <c r="CD59" s="131"/>
      <c r="CE59" s="131"/>
      <c r="CF59" s="131"/>
      <c r="CG59" s="131"/>
      <c r="CH59" s="131"/>
      <c r="CI59" s="131"/>
      <c r="CJ59" s="131"/>
      <c r="CK59" s="131"/>
      <c r="CL59" s="131"/>
      <c r="CM59" s="131"/>
      <c r="CN59" s="131"/>
      <c r="CO59" s="131"/>
      <c r="CP59" s="131"/>
      <c r="CQ59" s="131"/>
      <c r="CR59" s="131"/>
      <c r="CS59" s="131"/>
      <c r="CT59" s="131"/>
      <c r="CU59" s="131"/>
      <c r="CV59" s="131"/>
      <c r="CW59" s="131"/>
      <c r="CX59" s="131"/>
      <c r="CY59" s="131"/>
      <c r="CZ59" s="131"/>
      <c r="DA59" s="131"/>
      <c r="DB59" s="131"/>
      <c r="DC59" s="131"/>
      <c r="DD59" s="131"/>
      <c r="DE59" s="131"/>
      <c r="DF59" s="131"/>
      <c r="DG59" s="131"/>
      <c r="DH59" s="131"/>
      <c r="DI59" s="131"/>
      <c r="DJ59" s="131"/>
      <c r="DK59" s="131"/>
      <c r="DL59" s="131"/>
      <c r="DM59" s="131"/>
      <c r="DN59" s="131"/>
      <c r="DO59" s="131"/>
      <c r="DP59" s="131"/>
      <c r="DQ59" s="131"/>
      <c r="DR59" s="131"/>
      <c r="DS59" s="131"/>
      <c r="DT59" s="131"/>
      <c r="DU59" s="131"/>
      <c r="DV59" s="131"/>
      <c r="DW59" s="131"/>
      <c r="DX59" s="131"/>
      <c r="DY59" s="131"/>
      <c r="DZ59" s="131"/>
      <c r="EA59" s="131"/>
      <c r="EB59" s="131"/>
      <c r="EC59" s="131"/>
      <c r="ED59" s="131"/>
      <c r="EE59" s="131"/>
      <c r="EF59" s="131"/>
      <c r="EG59" s="131"/>
      <c r="EH59" s="131"/>
      <c r="EI59" s="131"/>
      <c r="EJ59" s="131"/>
      <c r="EK59" s="131"/>
      <c r="EL59" s="131"/>
      <c r="EM59" s="131"/>
      <c r="EN59" s="131"/>
      <c r="EO59" s="131"/>
      <c r="EP59" s="131"/>
      <c r="EQ59" s="131"/>
      <c r="ER59" s="131"/>
      <c r="ES59" s="131"/>
      <c r="ET59" s="131"/>
      <c r="EU59" s="131"/>
      <c r="EV59" s="131"/>
      <c r="EW59" s="131"/>
      <c r="EX59" s="131"/>
      <c r="EY59" s="131"/>
      <c r="EZ59" s="131"/>
      <c r="FA59" s="131"/>
      <c r="FB59" s="131"/>
      <c r="FC59" s="131"/>
      <c r="FD59" s="131"/>
      <c r="FE59" s="131"/>
      <c r="FF59" s="131"/>
      <c r="FG59" s="131"/>
      <c r="FH59" s="131"/>
      <c r="FI59" s="131"/>
      <c r="FJ59" s="131"/>
      <c r="FK59" s="131"/>
      <c r="FL59" s="131"/>
      <c r="FM59" s="131"/>
      <c r="FN59" s="131"/>
      <c r="FO59" s="131"/>
      <c r="FP59" s="131"/>
      <c r="FQ59" s="131"/>
      <c r="FR59" s="131"/>
      <c r="FS59" s="131"/>
      <c r="FT59" s="131"/>
      <c r="FU59" s="131"/>
      <c r="FV59" s="131"/>
      <c r="FW59" s="131"/>
      <c r="FX59" s="131"/>
      <c r="FY59" s="131"/>
      <c r="FZ59" s="131"/>
      <c r="GA59" s="131"/>
      <c r="GB59" s="131"/>
      <c r="GC59" s="131"/>
      <c r="GD59" s="131"/>
      <c r="GE59" s="131"/>
      <c r="GF59" s="131"/>
      <c r="GG59" s="131"/>
      <c r="GH59" s="131"/>
      <c r="GI59" s="131"/>
      <c r="GJ59" s="131"/>
      <c r="GK59" s="131"/>
      <c r="GL59" s="131"/>
      <c r="GM59" s="131"/>
      <c r="GN59" s="131"/>
      <c r="GO59" s="131"/>
      <c r="GP59" s="131"/>
      <c r="GQ59" s="131"/>
      <c r="GR59" s="131"/>
      <c r="GS59" s="131"/>
      <c r="GT59" s="131"/>
      <c r="GU59" s="131"/>
      <c r="GV59" s="131"/>
      <c r="GW59" s="131"/>
      <c r="GX59" s="131"/>
      <c r="GY59" s="131"/>
      <c r="GZ59" s="131"/>
      <c r="HA59" s="131"/>
      <c r="HB59" s="131"/>
      <c r="HC59" s="131"/>
      <c r="HD59" s="131"/>
      <c r="HE59" s="131"/>
      <c r="HF59" s="131"/>
      <c r="HG59" s="131"/>
      <c r="HH59" s="131"/>
      <c r="HI59" s="131"/>
      <c r="HJ59" s="131"/>
      <c r="HK59" s="131"/>
      <c r="HL59" s="131"/>
      <c r="HM59" s="131"/>
      <c r="HN59" s="131"/>
      <c r="HO59" s="131"/>
      <c r="HP59" s="131"/>
      <c r="HQ59" s="131"/>
      <c r="HR59" s="131"/>
      <c r="HS59" s="131"/>
      <c r="HT59" s="131"/>
      <c r="HU59" s="131"/>
      <c r="HV59" s="131"/>
      <c r="HW59" s="131"/>
      <c r="HX59" s="131"/>
      <c r="HY59" s="131"/>
      <c r="HZ59" s="131"/>
      <c r="IA59" s="131"/>
      <c r="IB59" s="131"/>
      <c r="IC59" s="131"/>
      <c r="ID59" s="131"/>
      <c r="IE59" s="131"/>
      <c r="IF59" s="131"/>
      <c r="IG59" s="131"/>
      <c r="IH59" s="131"/>
      <c r="II59" s="131"/>
      <c r="IJ59" s="131"/>
      <c r="IK59" s="131"/>
      <c r="IL59" s="131"/>
      <c r="IM59" s="131"/>
      <c r="IN59" s="131"/>
      <c r="IO59" s="131"/>
      <c r="IP59" s="131"/>
      <c r="IQ59" s="131"/>
      <c r="IR59" s="131"/>
      <c r="IS59" s="131"/>
      <c r="IT59" s="131"/>
      <c r="IU59" s="131"/>
      <c r="IV59" s="131"/>
      <c r="IW59" s="131"/>
    </row>
    <row r="60" spans="1:257" ht="13.7" customHeight="1">
      <c r="A60" s="158" t="s">
        <v>187</v>
      </c>
      <c r="B60" s="158" t="s">
        <v>443</v>
      </c>
      <c r="C60" s="56">
        <f t="shared" si="4"/>
        <v>307</v>
      </c>
      <c r="D60" s="56">
        <v>16</v>
      </c>
      <c r="E60" s="56">
        <v>291</v>
      </c>
      <c r="F60" s="264">
        <f t="shared" si="3"/>
        <v>0.94788273615635177</v>
      </c>
      <c r="G60" s="3"/>
      <c r="H60" s="8"/>
      <c r="I60" s="8"/>
      <c r="J60" s="19"/>
      <c r="K60" s="20"/>
      <c r="L60" s="21"/>
      <c r="M60" s="21"/>
    </row>
    <row r="61" spans="1:257" s="15" customFormat="1" ht="13.7" customHeight="1">
      <c r="A61" s="158" t="s">
        <v>188</v>
      </c>
      <c r="B61" s="158" t="s">
        <v>444</v>
      </c>
      <c r="C61" s="56">
        <f t="shared" si="4"/>
        <v>456</v>
      </c>
      <c r="D61" s="56">
        <v>128</v>
      </c>
      <c r="E61" s="56">
        <v>328</v>
      </c>
      <c r="F61" s="264">
        <f t="shared" si="3"/>
        <v>0.7192982456140351</v>
      </c>
      <c r="G61" s="120"/>
      <c r="J61" s="121"/>
      <c r="K61" s="18"/>
      <c r="L61" s="122"/>
      <c r="M61" s="122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O61" s="64"/>
      <c r="BP61" s="64"/>
      <c r="BQ61" s="64"/>
      <c r="BR61" s="64"/>
      <c r="BS61" s="64"/>
      <c r="BT61" s="64"/>
      <c r="BU61" s="64"/>
      <c r="BV61" s="64"/>
      <c r="BW61" s="64"/>
      <c r="BX61" s="64"/>
      <c r="BY61" s="64"/>
      <c r="BZ61" s="64"/>
      <c r="CA61" s="64"/>
      <c r="CB61" s="64"/>
      <c r="CC61" s="64"/>
      <c r="CD61" s="64"/>
      <c r="CE61" s="64"/>
      <c r="CF61" s="64"/>
      <c r="CG61" s="64"/>
      <c r="CH61" s="64"/>
      <c r="CI61" s="64"/>
      <c r="CJ61" s="64"/>
      <c r="CK61" s="64"/>
      <c r="CL61" s="64"/>
      <c r="CM61" s="64"/>
      <c r="CN61" s="64"/>
      <c r="CO61" s="64"/>
      <c r="CP61" s="64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64"/>
      <c r="DB61" s="64"/>
      <c r="DC61" s="64"/>
      <c r="DD61" s="64"/>
      <c r="DE61" s="64"/>
      <c r="DF61" s="64"/>
      <c r="DG61" s="64"/>
      <c r="DH61" s="64"/>
      <c r="DI61" s="64"/>
      <c r="DJ61" s="64"/>
      <c r="DK61" s="64"/>
      <c r="DL61" s="64"/>
      <c r="DM61" s="64"/>
      <c r="DN61" s="64"/>
      <c r="DO61" s="64"/>
      <c r="DP61" s="64"/>
      <c r="DQ61" s="64"/>
      <c r="DR61" s="64"/>
      <c r="DS61" s="64"/>
      <c r="DT61" s="64"/>
      <c r="DU61" s="64"/>
      <c r="DV61" s="64"/>
      <c r="DW61" s="64"/>
      <c r="DX61" s="64"/>
      <c r="DY61" s="64"/>
      <c r="DZ61" s="64"/>
      <c r="EA61" s="64"/>
      <c r="EB61" s="64"/>
      <c r="EC61" s="64"/>
      <c r="ED61" s="64"/>
      <c r="EE61" s="64"/>
      <c r="EF61" s="64"/>
      <c r="EG61" s="64"/>
      <c r="EH61" s="64"/>
      <c r="EI61" s="64"/>
      <c r="EJ61" s="64"/>
      <c r="EK61" s="64"/>
      <c r="EL61" s="64"/>
      <c r="EM61" s="64"/>
      <c r="EN61" s="64"/>
      <c r="EO61" s="64"/>
      <c r="EP61" s="64"/>
      <c r="EQ61" s="64"/>
      <c r="ER61" s="64"/>
      <c r="ES61" s="64"/>
      <c r="ET61" s="64"/>
      <c r="EU61" s="64"/>
      <c r="EV61" s="64"/>
      <c r="EW61" s="64"/>
      <c r="EX61" s="64"/>
      <c r="EY61" s="64"/>
      <c r="EZ61" s="64"/>
      <c r="FA61" s="64"/>
      <c r="FB61" s="64"/>
      <c r="FC61" s="64"/>
      <c r="FD61" s="64"/>
      <c r="FE61" s="64"/>
      <c r="FF61" s="64"/>
      <c r="FG61" s="64"/>
      <c r="FH61" s="64"/>
      <c r="FI61" s="64"/>
      <c r="FJ61" s="64"/>
      <c r="FK61" s="64"/>
      <c r="FL61" s="64"/>
      <c r="FM61" s="64"/>
      <c r="FN61" s="64"/>
      <c r="FO61" s="64"/>
      <c r="FP61" s="64"/>
      <c r="FQ61" s="64"/>
      <c r="FR61" s="64"/>
      <c r="FS61" s="64"/>
      <c r="FT61" s="64"/>
      <c r="FU61" s="64"/>
      <c r="FV61" s="64"/>
      <c r="FW61" s="64"/>
      <c r="FX61" s="64"/>
      <c r="FY61" s="64"/>
      <c r="FZ61" s="64"/>
      <c r="GA61" s="64"/>
      <c r="GB61" s="64"/>
      <c r="GC61" s="64"/>
      <c r="GD61" s="64"/>
      <c r="GE61" s="64"/>
      <c r="GF61" s="64"/>
      <c r="GG61" s="64"/>
      <c r="GH61" s="64"/>
      <c r="GI61" s="64"/>
      <c r="GJ61" s="64"/>
      <c r="GK61" s="64"/>
      <c r="GL61" s="64"/>
      <c r="GM61" s="64"/>
      <c r="GN61" s="64"/>
      <c r="GO61" s="64"/>
      <c r="GP61" s="64"/>
      <c r="GQ61" s="64"/>
      <c r="GR61" s="64"/>
      <c r="GS61" s="64"/>
      <c r="GT61" s="64"/>
      <c r="GU61" s="64"/>
      <c r="GV61" s="64"/>
      <c r="GW61" s="64"/>
      <c r="GX61" s="64"/>
      <c r="GY61" s="64"/>
      <c r="GZ61" s="64"/>
      <c r="HA61" s="64"/>
      <c r="HB61" s="64"/>
      <c r="HC61" s="64"/>
      <c r="HD61" s="64"/>
      <c r="HE61" s="64"/>
      <c r="HF61" s="64"/>
      <c r="HG61" s="64"/>
      <c r="HH61" s="64"/>
      <c r="HI61" s="64"/>
      <c r="HJ61" s="64"/>
      <c r="HK61" s="64"/>
      <c r="HL61" s="64"/>
      <c r="HM61" s="64"/>
      <c r="HN61" s="64"/>
      <c r="HO61" s="64"/>
      <c r="HP61" s="64"/>
      <c r="HQ61" s="64"/>
      <c r="HR61" s="64"/>
      <c r="HS61" s="64"/>
      <c r="HT61" s="64"/>
      <c r="HU61" s="64"/>
      <c r="HV61" s="64"/>
      <c r="HW61" s="64"/>
      <c r="HX61" s="64"/>
      <c r="HY61" s="64"/>
      <c r="HZ61" s="64"/>
      <c r="IA61" s="64"/>
      <c r="IB61" s="64"/>
      <c r="IC61" s="64"/>
      <c r="ID61" s="64"/>
      <c r="IE61" s="64"/>
      <c r="IF61" s="64"/>
      <c r="IG61" s="64"/>
      <c r="IH61" s="64"/>
      <c r="II61" s="64"/>
      <c r="IJ61" s="64"/>
      <c r="IK61" s="64"/>
      <c r="IL61" s="64"/>
      <c r="IM61" s="64"/>
      <c r="IN61" s="64"/>
      <c r="IO61" s="64"/>
      <c r="IP61" s="64"/>
      <c r="IQ61" s="64"/>
      <c r="IR61" s="64"/>
      <c r="IS61" s="64"/>
      <c r="IT61" s="64"/>
      <c r="IU61" s="64"/>
      <c r="IV61" s="64"/>
      <c r="IW61" s="64"/>
    </row>
    <row r="62" spans="1:257" s="133" customFormat="1" ht="13.7" customHeight="1">
      <c r="A62" s="2" t="s">
        <v>191</v>
      </c>
      <c r="B62" s="2" t="s">
        <v>447</v>
      </c>
      <c r="C62" s="260">
        <f t="shared" si="4"/>
        <v>322</v>
      </c>
      <c r="D62" s="260">
        <f>SUM(D63:D64)</f>
        <v>67</v>
      </c>
      <c r="E62" s="260">
        <f>SUM(E63:E64)</f>
        <v>255</v>
      </c>
      <c r="F62" s="263">
        <f t="shared" si="3"/>
        <v>0.79192546583850931</v>
      </c>
      <c r="G62" s="3"/>
      <c r="J62" s="134"/>
      <c r="K62" s="135"/>
      <c r="L62" s="136"/>
      <c r="M62" s="136"/>
      <c r="N62" s="131"/>
      <c r="O62" s="131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  <c r="AA62" s="131"/>
      <c r="AB62" s="131"/>
      <c r="AC62" s="131"/>
      <c r="AD62" s="131"/>
      <c r="AE62" s="131"/>
      <c r="AF62" s="131"/>
      <c r="AG62" s="131"/>
      <c r="AH62" s="131"/>
      <c r="AI62" s="131"/>
      <c r="AJ62" s="131"/>
      <c r="AK62" s="131"/>
      <c r="AL62" s="131"/>
      <c r="AM62" s="131"/>
      <c r="AN62" s="131"/>
      <c r="AO62" s="131"/>
      <c r="AP62" s="131"/>
      <c r="AQ62" s="131"/>
      <c r="AR62" s="131"/>
      <c r="AS62" s="131"/>
      <c r="AT62" s="131"/>
      <c r="AU62" s="131"/>
      <c r="AV62" s="131"/>
      <c r="AW62" s="131"/>
      <c r="AX62" s="131"/>
      <c r="AY62" s="131"/>
      <c r="AZ62" s="131"/>
      <c r="BA62" s="131"/>
      <c r="BB62" s="131"/>
      <c r="BC62" s="131"/>
      <c r="BD62" s="131"/>
      <c r="BE62" s="131"/>
      <c r="BF62" s="131"/>
      <c r="BG62" s="131"/>
      <c r="BH62" s="131"/>
      <c r="BI62" s="131"/>
      <c r="BJ62" s="131"/>
      <c r="BK62" s="131"/>
      <c r="BL62" s="131"/>
      <c r="BM62" s="131"/>
      <c r="BN62" s="131"/>
      <c r="BO62" s="131"/>
      <c r="BP62" s="131"/>
      <c r="BQ62" s="131"/>
      <c r="BR62" s="131"/>
      <c r="BS62" s="131"/>
      <c r="BT62" s="131"/>
      <c r="BU62" s="131"/>
      <c r="BV62" s="131"/>
      <c r="BW62" s="131"/>
      <c r="BX62" s="131"/>
      <c r="BY62" s="131"/>
      <c r="BZ62" s="131"/>
      <c r="CA62" s="131"/>
      <c r="CB62" s="131"/>
      <c r="CC62" s="131"/>
      <c r="CD62" s="131"/>
      <c r="CE62" s="131"/>
      <c r="CF62" s="131"/>
      <c r="CG62" s="131"/>
      <c r="CH62" s="131"/>
      <c r="CI62" s="131"/>
      <c r="CJ62" s="131"/>
      <c r="CK62" s="131"/>
      <c r="CL62" s="131"/>
      <c r="CM62" s="131"/>
      <c r="CN62" s="131"/>
      <c r="CO62" s="131"/>
      <c r="CP62" s="131"/>
      <c r="CQ62" s="131"/>
      <c r="CR62" s="131"/>
      <c r="CS62" s="131"/>
      <c r="CT62" s="131"/>
      <c r="CU62" s="131"/>
      <c r="CV62" s="131"/>
      <c r="CW62" s="131"/>
      <c r="CX62" s="131"/>
      <c r="CY62" s="131"/>
      <c r="CZ62" s="131"/>
      <c r="DA62" s="131"/>
      <c r="DB62" s="131"/>
      <c r="DC62" s="131"/>
      <c r="DD62" s="131"/>
      <c r="DE62" s="131"/>
      <c r="DF62" s="131"/>
      <c r="DG62" s="131"/>
      <c r="DH62" s="131"/>
      <c r="DI62" s="131"/>
      <c r="DJ62" s="131"/>
      <c r="DK62" s="131"/>
      <c r="DL62" s="131"/>
      <c r="DM62" s="131"/>
      <c r="DN62" s="131"/>
      <c r="DO62" s="131"/>
      <c r="DP62" s="131"/>
      <c r="DQ62" s="131"/>
      <c r="DR62" s="131"/>
      <c r="DS62" s="131"/>
      <c r="DT62" s="131"/>
      <c r="DU62" s="131"/>
      <c r="DV62" s="131"/>
      <c r="DW62" s="131"/>
      <c r="DX62" s="131"/>
      <c r="DY62" s="131"/>
      <c r="DZ62" s="131"/>
      <c r="EA62" s="131"/>
      <c r="EB62" s="131"/>
      <c r="EC62" s="131"/>
      <c r="ED62" s="131"/>
      <c r="EE62" s="131"/>
      <c r="EF62" s="131"/>
      <c r="EG62" s="131"/>
      <c r="EH62" s="131"/>
      <c r="EI62" s="131"/>
      <c r="EJ62" s="131"/>
      <c r="EK62" s="131"/>
      <c r="EL62" s="131"/>
      <c r="EM62" s="131"/>
      <c r="EN62" s="131"/>
      <c r="EO62" s="131"/>
      <c r="EP62" s="131"/>
      <c r="EQ62" s="131"/>
      <c r="ER62" s="131"/>
      <c r="ES62" s="131"/>
      <c r="ET62" s="131"/>
      <c r="EU62" s="131"/>
      <c r="EV62" s="131"/>
      <c r="EW62" s="131"/>
      <c r="EX62" s="131"/>
      <c r="EY62" s="131"/>
      <c r="EZ62" s="131"/>
      <c r="FA62" s="131"/>
      <c r="FB62" s="131"/>
      <c r="FC62" s="131"/>
      <c r="FD62" s="131"/>
      <c r="FE62" s="131"/>
      <c r="FF62" s="131"/>
      <c r="FG62" s="131"/>
      <c r="FH62" s="131"/>
      <c r="FI62" s="131"/>
      <c r="FJ62" s="131"/>
      <c r="FK62" s="131"/>
      <c r="FL62" s="131"/>
      <c r="FM62" s="131"/>
      <c r="FN62" s="131"/>
      <c r="FO62" s="131"/>
      <c r="FP62" s="131"/>
      <c r="FQ62" s="131"/>
      <c r="FR62" s="131"/>
      <c r="FS62" s="131"/>
      <c r="FT62" s="131"/>
      <c r="FU62" s="131"/>
      <c r="FV62" s="131"/>
      <c r="FW62" s="131"/>
      <c r="FX62" s="131"/>
      <c r="FY62" s="131"/>
      <c r="FZ62" s="131"/>
      <c r="GA62" s="131"/>
      <c r="GB62" s="131"/>
      <c r="GC62" s="131"/>
      <c r="GD62" s="131"/>
      <c r="GE62" s="131"/>
      <c r="GF62" s="131"/>
      <c r="GG62" s="131"/>
      <c r="GH62" s="131"/>
      <c r="GI62" s="131"/>
      <c r="GJ62" s="131"/>
      <c r="GK62" s="131"/>
      <c r="GL62" s="131"/>
      <c r="GM62" s="131"/>
      <c r="GN62" s="131"/>
      <c r="GO62" s="131"/>
      <c r="GP62" s="131"/>
      <c r="GQ62" s="131"/>
      <c r="GR62" s="131"/>
      <c r="GS62" s="131"/>
      <c r="GT62" s="131"/>
      <c r="GU62" s="131"/>
      <c r="GV62" s="131"/>
      <c r="GW62" s="131"/>
      <c r="GX62" s="131"/>
      <c r="GY62" s="131"/>
      <c r="GZ62" s="131"/>
      <c r="HA62" s="131"/>
      <c r="HB62" s="131"/>
      <c r="HC62" s="131"/>
      <c r="HD62" s="131"/>
      <c r="HE62" s="131"/>
      <c r="HF62" s="131"/>
      <c r="HG62" s="131"/>
      <c r="HH62" s="131"/>
      <c r="HI62" s="131"/>
      <c r="HJ62" s="131"/>
      <c r="HK62" s="131"/>
      <c r="HL62" s="131"/>
      <c r="HM62" s="131"/>
      <c r="HN62" s="131"/>
      <c r="HO62" s="131"/>
      <c r="HP62" s="131"/>
      <c r="HQ62" s="131"/>
      <c r="HR62" s="131"/>
      <c r="HS62" s="131"/>
      <c r="HT62" s="131"/>
      <c r="HU62" s="131"/>
      <c r="HV62" s="131"/>
      <c r="HW62" s="131"/>
      <c r="HX62" s="131"/>
      <c r="HY62" s="131"/>
      <c r="HZ62" s="131"/>
      <c r="IA62" s="131"/>
      <c r="IB62" s="131"/>
      <c r="IC62" s="131"/>
      <c r="ID62" s="131"/>
      <c r="IE62" s="131"/>
      <c r="IF62" s="131"/>
      <c r="IG62" s="131"/>
      <c r="IH62" s="131"/>
      <c r="II62" s="131"/>
      <c r="IJ62" s="131"/>
      <c r="IK62" s="131"/>
      <c r="IL62" s="131"/>
      <c r="IM62" s="131"/>
      <c r="IN62" s="131"/>
      <c r="IO62" s="131"/>
      <c r="IP62" s="131"/>
      <c r="IQ62" s="131"/>
      <c r="IR62" s="131"/>
      <c r="IS62" s="131"/>
      <c r="IT62" s="131"/>
      <c r="IU62" s="131"/>
      <c r="IV62" s="131"/>
      <c r="IW62" s="131"/>
    </row>
    <row r="63" spans="1:257" ht="13.7" customHeight="1">
      <c r="A63" s="158" t="s">
        <v>192</v>
      </c>
      <c r="B63" s="158" t="s">
        <v>448</v>
      </c>
      <c r="C63" s="56">
        <f t="shared" si="4"/>
        <v>267</v>
      </c>
      <c r="D63" s="56">
        <v>53</v>
      </c>
      <c r="E63" s="56">
        <v>214</v>
      </c>
      <c r="F63" s="264">
        <f t="shared" si="3"/>
        <v>0.80149812734082393</v>
      </c>
      <c r="G63" s="3"/>
      <c r="H63" s="8"/>
      <c r="I63" s="8"/>
      <c r="J63" s="19"/>
      <c r="K63" s="20"/>
      <c r="L63" s="21"/>
      <c r="M63" s="21"/>
    </row>
    <row r="64" spans="1:257" s="15" customFormat="1" ht="13.7" customHeight="1">
      <c r="A64" s="158" t="s">
        <v>193</v>
      </c>
      <c r="B64" s="158" t="s">
        <v>449</v>
      </c>
      <c r="C64" s="56">
        <f t="shared" si="4"/>
        <v>55</v>
      </c>
      <c r="D64" s="56">
        <v>14</v>
      </c>
      <c r="E64" s="56">
        <v>41</v>
      </c>
      <c r="F64" s="264">
        <f t="shared" si="3"/>
        <v>0.74545454545454548</v>
      </c>
      <c r="G64" s="120"/>
      <c r="J64" s="121"/>
      <c r="K64" s="18"/>
      <c r="L64" s="122"/>
      <c r="M64" s="122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4"/>
      <c r="CA64" s="64"/>
      <c r="CB64" s="64"/>
      <c r="CC64" s="64"/>
      <c r="CD64" s="64"/>
      <c r="CE64" s="64"/>
      <c r="CF64" s="64"/>
      <c r="CG64" s="64"/>
      <c r="CH64" s="64"/>
      <c r="CI64" s="64"/>
      <c r="CJ64" s="64"/>
      <c r="CK64" s="64"/>
      <c r="CL64" s="64"/>
      <c r="CM64" s="64"/>
      <c r="CN64" s="64"/>
      <c r="CO64" s="64"/>
      <c r="CP64" s="64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64"/>
      <c r="DB64" s="64"/>
      <c r="DC64" s="64"/>
      <c r="DD64" s="64"/>
      <c r="DE64" s="64"/>
      <c r="DF64" s="64"/>
      <c r="DG64" s="64"/>
      <c r="DH64" s="64"/>
      <c r="DI64" s="64"/>
      <c r="DJ64" s="64"/>
      <c r="DK64" s="64"/>
      <c r="DL64" s="64"/>
      <c r="DM64" s="64"/>
      <c r="DN64" s="64"/>
      <c r="DO64" s="64"/>
      <c r="DP64" s="64"/>
      <c r="DQ64" s="64"/>
      <c r="DR64" s="64"/>
      <c r="DS64" s="64"/>
      <c r="DT64" s="64"/>
      <c r="DU64" s="64"/>
      <c r="DV64" s="64"/>
      <c r="DW64" s="64"/>
      <c r="DX64" s="64"/>
      <c r="DY64" s="64"/>
      <c r="DZ64" s="64"/>
      <c r="EA64" s="64"/>
      <c r="EB64" s="64"/>
      <c r="EC64" s="64"/>
      <c r="ED64" s="64"/>
      <c r="EE64" s="64"/>
      <c r="EF64" s="64"/>
      <c r="EG64" s="64"/>
      <c r="EH64" s="64"/>
      <c r="EI64" s="64"/>
      <c r="EJ64" s="64"/>
      <c r="EK64" s="64"/>
      <c r="EL64" s="64"/>
      <c r="EM64" s="64"/>
      <c r="EN64" s="64"/>
      <c r="EO64" s="64"/>
      <c r="EP64" s="64"/>
      <c r="EQ64" s="64"/>
      <c r="ER64" s="64"/>
      <c r="ES64" s="64"/>
      <c r="ET64" s="64"/>
      <c r="EU64" s="64"/>
      <c r="EV64" s="64"/>
      <c r="EW64" s="64"/>
      <c r="EX64" s="64"/>
      <c r="EY64" s="64"/>
      <c r="EZ64" s="64"/>
      <c r="FA64" s="64"/>
      <c r="FB64" s="64"/>
      <c r="FC64" s="64"/>
      <c r="FD64" s="64"/>
      <c r="FE64" s="64"/>
      <c r="FF64" s="64"/>
      <c r="FG64" s="64"/>
      <c r="FH64" s="64"/>
      <c r="FI64" s="64"/>
      <c r="FJ64" s="64"/>
      <c r="FK64" s="64"/>
      <c r="FL64" s="64"/>
      <c r="FM64" s="64"/>
      <c r="FN64" s="64"/>
      <c r="FO64" s="64"/>
      <c r="FP64" s="64"/>
      <c r="FQ64" s="64"/>
      <c r="FR64" s="64"/>
      <c r="FS64" s="64"/>
      <c r="FT64" s="64"/>
      <c r="FU64" s="64"/>
      <c r="FV64" s="64"/>
      <c r="FW64" s="64"/>
      <c r="FX64" s="64"/>
      <c r="FY64" s="64"/>
      <c r="FZ64" s="64"/>
      <c r="GA64" s="64"/>
      <c r="GB64" s="64"/>
      <c r="GC64" s="64"/>
      <c r="GD64" s="64"/>
      <c r="GE64" s="64"/>
      <c r="GF64" s="64"/>
      <c r="GG64" s="64"/>
      <c r="GH64" s="64"/>
      <c r="GI64" s="64"/>
      <c r="GJ64" s="64"/>
      <c r="GK64" s="64"/>
      <c r="GL64" s="64"/>
      <c r="GM64" s="64"/>
      <c r="GN64" s="64"/>
      <c r="GO64" s="64"/>
      <c r="GP64" s="64"/>
      <c r="GQ64" s="64"/>
      <c r="GR64" s="64"/>
      <c r="GS64" s="64"/>
      <c r="GT64" s="64"/>
      <c r="GU64" s="64"/>
      <c r="GV64" s="64"/>
      <c r="GW64" s="64"/>
      <c r="GX64" s="64"/>
      <c r="GY64" s="64"/>
      <c r="GZ64" s="64"/>
      <c r="HA64" s="64"/>
      <c r="HB64" s="64"/>
      <c r="HC64" s="64"/>
      <c r="HD64" s="64"/>
      <c r="HE64" s="64"/>
      <c r="HF64" s="64"/>
      <c r="HG64" s="64"/>
      <c r="HH64" s="64"/>
      <c r="HI64" s="64"/>
      <c r="HJ64" s="64"/>
      <c r="HK64" s="64"/>
      <c r="HL64" s="64"/>
      <c r="HM64" s="64"/>
      <c r="HN64" s="64"/>
      <c r="HO64" s="64"/>
      <c r="HP64" s="64"/>
      <c r="HQ64" s="64"/>
      <c r="HR64" s="64"/>
      <c r="HS64" s="64"/>
      <c r="HT64" s="64"/>
      <c r="HU64" s="64"/>
      <c r="HV64" s="64"/>
      <c r="HW64" s="64"/>
      <c r="HX64" s="64"/>
      <c r="HY64" s="64"/>
      <c r="HZ64" s="64"/>
      <c r="IA64" s="64"/>
      <c r="IB64" s="64"/>
      <c r="IC64" s="64"/>
      <c r="ID64" s="64"/>
      <c r="IE64" s="64"/>
      <c r="IF64" s="64"/>
      <c r="IG64" s="64"/>
      <c r="IH64" s="64"/>
      <c r="II64" s="64"/>
      <c r="IJ64" s="64"/>
      <c r="IK64" s="64"/>
      <c r="IL64" s="64"/>
      <c r="IM64" s="64"/>
      <c r="IN64" s="64"/>
      <c r="IO64" s="64"/>
      <c r="IP64" s="64"/>
      <c r="IQ64" s="64"/>
      <c r="IR64" s="64"/>
      <c r="IS64" s="64"/>
      <c r="IT64" s="64"/>
      <c r="IU64" s="64"/>
      <c r="IV64" s="64"/>
      <c r="IW64" s="64"/>
    </row>
    <row r="65" spans="1:257" s="133" customFormat="1" ht="13.7" customHeight="1">
      <c r="A65" s="2" t="s">
        <v>189</v>
      </c>
      <c r="B65" s="2" t="s">
        <v>445</v>
      </c>
      <c r="C65" s="46">
        <f t="shared" si="4"/>
        <v>141</v>
      </c>
      <c r="D65" s="46">
        <v>75</v>
      </c>
      <c r="E65" s="46">
        <v>66</v>
      </c>
      <c r="F65" s="263">
        <f t="shared" si="3"/>
        <v>0.46808510638297873</v>
      </c>
      <c r="G65" s="3"/>
      <c r="I65" s="137"/>
      <c r="J65" s="134"/>
      <c r="K65" s="135"/>
      <c r="L65" s="136"/>
      <c r="M65" s="136"/>
      <c r="N65" s="131"/>
      <c r="O65" s="131"/>
      <c r="P65" s="131"/>
      <c r="Q65" s="131"/>
      <c r="R65" s="131"/>
      <c r="S65" s="131"/>
      <c r="T65" s="131"/>
      <c r="U65" s="131"/>
      <c r="V65" s="131"/>
      <c r="W65" s="131"/>
      <c r="X65" s="131"/>
      <c r="Y65" s="131"/>
      <c r="Z65" s="131"/>
      <c r="AA65" s="131"/>
      <c r="AB65" s="131"/>
      <c r="AC65" s="131"/>
      <c r="AD65" s="131"/>
      <c r="AE65" s="131"/>
      <c r="AF65" s="131"/>
      <c r="AG65" s="131"/>
      <c r="AH65" s="131"/>
      <c r="AI65" s="131"/>
      <c r="AJ65" s="131"/>
      <c r="AK65" s="131"/>
      <c r="AL65" s="131"/>
      <c r="AM65" s="131"/>
      <c r="AN65" s="131"/>
      <c r="AO65" s="131"/>
      <c r="AP65" s="131"/>
      <c r="AQ65" s="131"/>
      <c r="AR65" s="131"/>
      <c r="AS65" s="131"/>
      <c r="AT65" s="131"/>
      <c r="AU65" s="131"/>
      <c r="AV65" s="131"/>
      <c r="AW65" s="131"/>
      <c r="AX65" s="131"/>
      <c r="AY65" s="131"/>
      <c r="AZ65" s="131"/>
      <c r="BA65" s="131"/>
      <c r="BB65" s="131"/>
      <c r="BC65" s="131"/>
      <c r="BD65" s="131"/>
      <c r="BE65" s="131"/>
      <c r="BF65" s="131"/>
      <c r="BG65" s="131"/>
      <c r="BH65" s="131"/>
      <c r="BI65" s="131"/>
      <c r="BJ65" s="131"/>
      <c r="BK65" s="131"/>
      <c r="BL65" s="131"/>
      <c r="BM65" s="131"/>
      <c r="BN65" s="131"/>
      <c r="BO65" s="131"/>
      <c r="BP65" s="131"/>
      <c r="BQ65" s="131"/>
      <c r="BR65" s="131"/>
      <c r="BS65" s="131"/>
      <c r="BT65" s="131"/>
      <c r="BU65" s="131"/>
      <c r="BV65" s="131"/>
      <c r="BW65" s="131"/>
      <c r="BX65" s="131"/>
      <c r="BY65" s="131"/>
      <c r="BZ65" s="131"/>
      <c r="CA65" s="131"/>
      <c r="CB65" s="131"/>
      <c r="CC65" s="131"/>
      <c r="CD65" s="131"/>
      <c r="CE65" s="131"/>
      <c r="CF65" s="131"/>
      <c r="CG65" s="131"/>
      <c r="CH65" s="131"/>
      <c r="CI65" s="131"/>
      <c r="CJ65" s="131"/>
      <c r="CK65" s="131"/>
      <c r="CL65" s="131"/>
      <c r="CM65" s="131"/>
      <c r="CN65" s="131"/>
      <c r="CO65" s="131"/>
      <c r="CP65" s="131"/>
      <c r="CQ65" s="131"/>
      <c r="CR65" s="131"/>
      <c r="CS65" s="131"/>
      <c r="CT65" s="131"/>
      <c r="CU65" s="131"/>
      <c r="CV65" s="131"/>
      <c r="CW65" s="131"/>
      <c r="CX65" s="131"/>
      <c r="CY65" s="131"/>
      <c r="CZ65" s="131"/>
      <c r="DA65" s="131"/>
      <c r="DB65" s="131"/>
      <c r="DC65" s="131"/>
      <c r="DD65" s="131"/>
      <c r="DE65" s="131"/>
      <c r="DF65" s="131"/>
      <c r="DG65" s="131"/>
      <c r="DH65" s="131"/>
      <c r="DI65" s="131"/>
      <c r="DJ65" s="131"/>
      <c r="DK65" s="131"/>
      <c r="DL65" s="131"/>
      <c r="DM65" s="131"/>
      <c r="DN65" s="131"/>
      <c r="DO65" s="131"/>
      <c r="DP65" s="131"/>
      <c r="DQ65" s="131"/>
      <c r="DR65" s="131"/>
      <c r="DS65" s="131"/>
      <c r="DT65" s="131"/>
      <c r="DU65" s="131"/>
      <c r="DV65" s="131"/>
      <c r="DW65" s="131"/>
      <c r="DX65" s="131"/>
      <c r="DY65" s="131"/>
      <c r="DZ65" s="131"/>
      <c r="EA65" s="131"/>
      <c r="EB65" s="131"/>
      <c r="EC65" s="131"/>
      <c r="ED65" s="131"/>
      <c r="EE65" s="131"/>
      <c r="EF65" s="131"/>
      <c r="EG65" s="131"/>
      <c r="EH65" s="131"/>
      <c r="EI65" s="131"/>
      <c r="EJ65" s="131"/>
      <c r="EK65" s="131"/>
      <c r="EL65" s="131"/>
      <c r="EM65" s="131"/>
      <c r="EN65" s="131"/>
      <c r="EO65" s="131"/>
      <c r="EP65" s="131"/>
      <c r="EQ65" s="131"/>
      <c r="ER65" s="131"/>
      <c r="ES65" s="131"/>
      <c r="ET65" s="131"/>
      <c r="EU65" s="131"/>
      <c r="EV65" s="131"/>
      <c r="EW65" s="131"/>
      <c r="EX65" s="131"/>
      <c r="EY65" s="131"/>
      <c r="EZ65" s="131"/>
      <c r="FA65" s="131"/>
      <c r="FB65" s="131"/>
      <c r="FC65" s="131"/>
      <c r="FD65" s="131"/>
      <c r="FE65" s="131"/>
      <c r="FF65" s="131"/>
      <c r="FG65" s="131"/>
      <c r="FH65" s="131"/>
      <c r="FI65" s="131"/>
      <c r="FJ65" s="131"/>
      <c r="FK65" s="131"/>
      <c r="FL65" s="131"/>
      <c r="FM65" s="131"/>
      <c r="FN65" s="131"/>
      <c r="FO65" s="131"/>
      <c r="FP65" s="131"/>
      <c r="FQ65" s="131"/>
      <c r="FR65" s="131"/>
      <c r="FS65" s="131"/>
      <c r="FT65" s="131"/>
      <c r="FU65" s="131"/>
      <c r="FV65" s="131"/>
      <c r="FW65" s="131"/>
      <c r="FX65" s="131"/>
      <c r="FY65" s="131"/>
      <c r="FZ65" s="131"/>
      <c r="GA65" s="131"/>
      <c r="GB65" s="131"/>
      <c r="GC65" s="131"/>
      <c r="GD65" s="131"/>
      <c r="GE65" s="131"/>
      <c r="GF65" s="131"/>
      <c r="GG65" s="131"/>
      <c r="GH65" s="131"/>
      <c r="GI65" s="131"/>
      <c r="GJ65" s="131"/>
      <c r="GK65" s="131"/>
      <c r="GL65" s="131"/>
      <c r="GM65" s="131"/>
      <c r="GN65" s="131"/>
      <c r="GO65" s="131"/>
      <c r="GP65" s="131"/>
      <c r="GQ65" s="131"/>
      <c r="GR65" s="131"/>
      <c r="GS65" s="131"/>
      <c r="GT65" s="131"/>
      <c r="GU65" s="131"/>
      <c r="GV65" s="131"/>
      <c r="GW65" s="131"/>
      <c r="GX65" s="131"/>
      <c r="GY65" s="131"/>
      <c r="GZ65" s="131"/>
      <c r="HA65" s="131"/>
      <c r="HB65" s="131"/>
      <c r="HC65" s="131"/>
      <c r="HD65" s="131"/>
      <c r="HE65" s="131"/>
      <c r="HF65" s="131"/>
      <c r="HG65" s="131"/>
      <c r="HH65" s="131"/>
      <c r="HI65" s="131"/>
      <c r="HJ65" s="131"/>
      <c r="HK65" s="131"/>
      <c r="HL65" s="131"/>
      <c r="HM65" s="131"/>
      <c r="HN65" s="131"/>
      <c r="HO65" s="131"/>
      <c r="HP65" s="131"/>
      <c r="HQ65" s="131"/>
      <c r="HR65" s="131"/>
      <c r="HS65" s="131"/>
      <c r="HT65" s="131"/>
      <c r="HU65" s="131"/>
      <c r="HV65" s="131"/>
      <c r="HW65" s="131"/>
      <c r="HX65" s="131"/>
      <c r="HY65" s="131"/>
      <c r="HZ65" s="131"/>
      <c r="IA65" s="131"/>
      <c r="IB65" s="131"/>
      <c r="IC65" s="131"/>
      <c r="ID65" s="131"/>
      <c r="IE65" s="131"/>
      <c r="IF65" s="131"/>
      <c r="IG65" s="131"/>
      <c r="IH65" s="131"/>
      <c r="II65" s="131"/>
      <c r="IJ65" s="131"/>
      <c r="IK65" s="131"/>
      <c r="IL65" s="131"/>
      <c r="IM65" s="131"/>
      <c r="IN65" s="131"/>
      <c r="IO65" s="131"/>
      <c r="IP65" s="131"/>
      <c r="IQ65" s="131"/>
      <c r="IR65" s="131"/>
      <c r="IS65" s="131"/>
      <c r="IT65" s="131"/>
      <c r="IU65" s="131"/>
      <c r="IV65" s="131"/>
      <c r="IW65" s="131"/>
    </row>
    <row r="66" spans="1:257" s="15" customFormat="1" ht="13.7" customHeight="1">
      <c r="A66" s="158" t="s">
        <v>190</v>
      </c>
      <c r="B66" s="158" t="s">
        <v>446</v>
      </c>
      <c r="C66" s="56">
        <f t="shared" si="4"/>
        <v>141</v>
      </c>
      <c r="D66" s="56">
        <v>75</v>
      </c>
      <c r="E66" s="56">
        <v>66</v>
      </c>
      <c r="F66" s="264">
        <f t="shared" si="3"/>
        <v>0.46808510638297873</v>
      </c>
      <c r="G66" s="120"/>
      <c r="J66" s="121"/>
      <c r="K66" s="18"/>
      <c r="L66" s="122"/>
      <c r="M66" s="122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64"/>
      <c r="BQ66" s="64"/>
      <c r="BR66" s="64"/>
      <c r="BS66" s="64"/>
      <c r="BT66" s="64"/>
      <c r="BU66" s="64"/>
      <c r="BV66" s="64"/>
      <c r="BW66" s="64"/>
      <c r="BX66" s="64"/>
      <c r="BY66" s="64"/>
      <c r="BZ66" s="64"/>
      <c r="CA66" s="64"/>
      <c r="CB66" s="64"/>
      <c r="CC66" s="64"/>
      <c r="CD66" s="64"/>
      <c r="CE66" s="64"/>
      <c r="CF66" s="64"/>
      <c r="CG66" s="64"/>
      <c r="CH66" s="64"/>
      <c r="CI66" s="64"/>
      <c r="CJ66" s="64"/>
      <c r="CK66" s="64"/>
      <c r="CL66" s="64"/>
      <c r="CM66" s="64"/>
      <c r="CN66" s="64"/>
      <c r="CO66" s="64"/>
      <c r="CP66" s="64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64"/>
      <c r="DB66" s="64"/>
      <c r="DC66" s="64"/>
      <c r="DD66" s="64"/>
      <c r="DE66" s="64"/>
      <c r="DF66" s="64"/>
      <c r="DG66" s="64"/>
      <c r="DH66" s="64"/>
      <c r="DI66" s="64"/>
      <c r="DJ66" s="64"/>
      <c r="DK66" s="64"/>
      <c r="DL66" s="64"/>
      <c r="DM66" s="64"/>
      <c r="DN66" s="64"/>
      <c r="DO66" s="64"/>
      <c r="DP66" s="64"/>
      <c r="DQ66" s="64"/>
      <c r="DR66" s="64"/>
      <c r="DS66" s="64"/>
      <c r="DT66" s="64"/>
      <c r="DU66" s="64"/>
      <c r="DV66" s="64"/>
      <c r="DW66" s="64"/>
      <c r="DX66" s="64"/>
      <c r="DY66" s="64"/>
      <c r="DZ66" s="64"/>
      <c r="EA66" s="64"/>
      <c r="EB66" s="64"/>
      <c r="EC66" s="64"/>
      <c r="ED66" s="64"/>
      <c r="EE66" s="64"/>
      <c r="EF66" s="64"/>
      <c r="EG66" s="64"/>
      <c r="EH66" s="64"/>
      <c r="EI66" s="64"/>
      <c r="EJ66" s="64"/>
      <c r="EK66" s="64"/>
      <c r="EL66" s="64"/>
      <c r="EM66" s="64"/>
      <c r="EN66" s="64"/>
      <c r="EO66" s="64"/>
      <c r="EP66" s="64"/>
      <c r="EQ66" s="64"/>
      <c r="ER66" s="64"/>
      <c r="ES66" s="64"/>
      <c r="ET66" s="64"/>
      <c r="EU66" s="64"/>
      <c r="EV66" s="64"/>
      <c r="EW66" s="64"/>
      <c r="EX66" s="64"/>
      <c r="EY66" s="64"/>
      <c r="EZ66" s="64"/>
      <c r="FA66" s="64"/>
      <c r="FB66" s="64"/>
      <c r="FC66" s="64"/>
      <c r="FD66" s="64"/>
      <c r="FE66" s="64"/>
      <c r="FF66" s="64"/>
      <c r="FG66" s="64"/>
      <c r="FH66" s="64"/>
      <c r="FI66" s="64"/>
      <c r="FJ66" s="64"/>
      <c r="FK66" s="64"/>
      <c r="FL66" s="64"/>
      <c r="FM66" s="64"/>
      <c r="FN66" s="64"/>
      <c r="FO66" s="64"/>
      <c r="FP66" s="64"/>
      <c r="FQ66" s="64"/>
      <c r="FR66" s="64"/>
      <c r="FS66" s="64"/>
      <c r="FT66" s="64"/>
      <c r="FU66" s="64"/>
      <c r="FV66" s="64"/>
      <c r="FW66" s="64"/>
      <c r="FX66" s="64"/>
      <c r="FY66" s="64"/>
      <c r="FZ66" s="64"/>
      <c r="GA66" s="64"/>
      <c r="GB66" s="64"/>
      <c r="GC66" s="64"/>
      <c r="GD66" s="64"/>
      <c r="GE66" s="64"/>
      <c r="GF66" s="64"/>
      <c r="GG66" s="64"/>
      <c r="GH66" s="64"/>
      <c r="GI66" s="64"/>
      <c r="GJ66" s="64"/>
      <c r="GK66" s="64"/>
      <c r="GL66" s="64"/>
      <c r="GM66" s="64"/>
      <c r="GN66" s="64"/>
      <c r="GO66" s="64"/>
      <c r="GP66" s="64"/>
      <c r="GQ66" s="64"/>
      <c r="GR66" s="64"/>
      <c r="GS66" s="64"/>
      <c r="GT66" s="64"/>
      <c r="GU66" s="64"/>
      <c r="GV66" s="64"/>
      <c r="GW66" s="64"/>
      <c r="GX66" s="64"/>
      <c r="GY66" s="64"/>
      <c r="GZ66" s="64"/>
      <c r="HA66" s="64"/>
      <c r="HB66" s="64"/>
      <c r="HC66" s="64"/>
      <c r="HD66" s="64"/>
      <c r="HE66" s="64"/>
      <c r="HF66" s="64"/>
      <c r="HG66" s="64"/>
      <c r="HH66" s="64"/>
      <c r="HI66" s="64"/>
      <c r="HJ66" s="64"/>
      <c r="HK66" s="64"/>
      <c r="HL66" s="64"/>
      <c r="HM66" s="64"/>
      <c r="HN66" s="64"/>
      <c r="HO66" s="64"/>
      <c r="HP66" s="64"/>
      <c r="HQ66" s="64"/>
      <c r="HR66" s="64"/>
      <c r="HS66" s="64"/>
      <c r="HT66" s="64"/>
      <c r="HU66" s="64"/>
      <c r="HV66" s="64"/>
      <c r="HW66" s="64"/>
      <c r="HX66" s="64"/>
      <c r="HY66" s="64"/>
      <c r="HZ66" s="64"/>
      <c r="IA66" s="64"/>
      <c r="IB66" s="64"/>
      <c r="IC66" s="64"/>
      <c r="ID66" s="64"/>
      <c r="IE66" s="64"/>
      <c r="IF66" s="64"/>
      <c r="IG66" s="64"/>
      <c r="IH66" s="64"/>
      <c r="II66" s="64"/>
      <c r="IJ66" s="64"/>
      <c r="IK66" s="64"/>
      <c r="IL66" s="64"/>
      <c r="IM66" s="64"/>
      <c r="IN66" s="64"/>
      <c r="IO66" s="64"/>
      <c r="IP66" s="64"/>
      <c r="IQ66" s="64"/>
      <c r="IR66" s="64"/>
      <c r="IS66" s="64"/>
      <c r="IT66" s="64"/>
      <c r="IU66" s="64"/>
      <c r="IV66" s="64"/>
      <c r="IW66" s="64"/>
    </row>
    <row r="67" spans="1:257" s="133" customFormat="1" ht="13.7" customHeight="1">
      <c r="A67" s="2" t="s">
        <v>194</v>
      </c>
      <c r="B67" s="2" t="s">
        <v>431</v>
      </c>
      <c r="C67" s="46">
        <f t="shared" si="4"/>
        <v>435</v>
      </c>
      <c r="D67" s="46">
        <f>SUM(D68:D71)</f>
        <v>138</v>
      </c>
      <c r="E67" s="46">
        <f>SUM(E68:E71)</f>
        <v>297</v>
      </c>
      <c r="F67" s="263">
        <f t="shared" si="3"/>
        <v>0.6827586206896552</v>
      </c>
      <c r="G67" s="3"/>
      <c r="J67" s="134"/>
      <c r="K67" s="135"/>
      <c r="L67" s="136"/>
      <c r="M67" s="136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1"/>
      <c r="AC67" s="131"/>
      <c r="AD67" s="131"/>
      <c r="AE67" s="131"/>
      <c r="AF67" s="131"/>
      <c r="AG67" s="131"/>
      <c r="AH67" s="131"/>
      <c r="AI67" s="131"/>
      <c r="AJ67" s="131"/>
      <c r="AK67" s="131"/>
      <c r="AL67" s="131"/>
      <c r="AM67" s="131"/>
      <c r="AN67" s="131"/>
      <c r="AO67" s="131"/>
      <c r="AP67" s="131"/>
      <c r="AQ67" s="131"/>
      <c r="AR67" s="131"/>
      <c r="AS67" s="131"/>
      <c r="AT67" s="131"/>
      <c r="AU67" s="131"/>
      <c r="AV67" s="131"/>
      <c r="AW67" s="131"/>
      <c r="AX67" s="131"/>
      <c r="AY67" s="131"/>
      <c r="AZ67" s="131"/>
      <c r="BA67" s="131"/>
      <c r="BB67" s="131"/>
      <c r="BC67" s="131"/>
      <c r="BD67" s="131"/>
      <c r="BE67" s="131"/>
      <c r="BF67" s="131"/>
      <c r="BG67" s="131"/>
      <c r="BH67" s="131"/>
      <c r="BI67" s="131"/>
      <c r="BJ67" s="131"/>
      <c r="BK67" s="131"/>
      <c r="BL67" s="131"/>
      <c r="BM67" s="131"/>
      <c r="BN67" s="131"/>
      <c r="BO67" s="131"/>
      <c r="BP67" s="131"/>
      <c r="BQ67" s="131"/>
      <c r="BR67" s="131"/>
      <c r="BS67" s="131"/>
      <c r="BT67" s="131"/>
      <c r="BU67" s="131"/>
      <c r="BV67" s="131"/>
      <c r="BW67" s="131"/>
      <c r="BX67" s="131"/>
      <c r="BY67" s="131"/>
      <c r="BZ67" s="131"/>
      <c r="CA67" s="131"/>
      <c r="CB67" s="131"/>
      <c r="CC67" s="131"/>
      <c r="CD67" s="131"/>
      <c r="CE67" s="131"/>
      <c r="CF67" s="131"/>
      <c r="CG67" s="131"/>
      <c r="CH67" s="131"/>
      <c r="CI67" s="131"/>
      <c r="CJ67" s="131"/>
      <c r="CK67" s="131"/>
      <c r="CL67" s="131"/>
      <c r="CM67" s="131"/>
      <c r="CN67" s="131"/>
      <c r="CO67" s="131"/>
      <c r="CP67" s="131"/>
      <c r="CQ67" s="131"/>
      <c r="CR67" s="131"/>
      <c r="CS67" s="131"/>
      <c r="CT67" s="131"/>
      <c r="CU67" s="131"/>
      <c r="CV67" s="131"/>
      <c r="CW67" s="131"/>
      <c r="CX67" s="131"/>
      <c r="CY67" s="131"/>
      <c r="CZ67" s="131"/>
      <c r="DA67" s="131"/>
      <c r="DB67" s="131"/>
      <c r="DC67" s="131"/>
      <c r="DD67" s="131"/>
      <c r="DE67" s="131"/>
      <c r="DF67" s="131"/>
      <c r="DG67" s="131"/>
      <c r="DH67" s="131"/>
      <c r="DI67" s="131"/>
      <c r="DJ67" s="131"/>
      <c r="DK67" s="131"/>
      <c r="DL67" s="131"/>
      <c r="DM67" s="131"/>
      <c r="DN67" s="131"/>
      <c r="DO67" s="131"/>
      <c r="DP67" s="131"/>
      <c r="DQ67" s="131"/>
      <c r="DR67" s="131"/>
      <c r="DS67" s="131"/>
      <c r="DT67" s="131"/>
      <c r="DU67" s="131"/>
      <c r="DV67" s="131"/>
      <c r="DW67" s="131"/>
      <c r="DX67" s="131"/>
      <c r="DY67" s="131"/>
      <c r="DZ67" s="131"/>
      <c r="EA67" s="131"/>
      <c r="EB67" s="131"/>
      <c r="EC67" s="131"/>
      <c r="ED67" s="131"/>
      <c r="EE67" s="131"/>
      <c r="EF67" s="131"/>
      <c r="EG67" s="131"/>
      <c r="EH67" s="131"/>
      <c r="EI67" s="131"/>
      <c r="EJ67" s="131"/>
      <c r="EK67" s="131"/>
      <c r="EL67" s="131"/>
      <c r="EM67" s="131"/>
      <c r="EN67" s="131"/>
      <c r="EO67" s="131"/>
      <c r="EP67" s="131"/>
      <c r="EQ67" s="131"/>
      <c r="ER67" s="131"/>
      <c r="ES67" s="131"/>
      <c r="ET67" s="131"/>
      <c r="EU67" s="131"/>
      <c r="EV67" s="131"/>
      <c r="EW67" s="131"/>
      <c r="EX67" s="131"/>
      <c r="EY67" s="131"/>
      <c r="EZ67" s="131"/>
      <c r="FA67" s="131"/>
      <c r="FB67" s="131"/>
      <c r="FC67" s="131"/>
      <c r="FD67" s="131"/>
      <c r="FE67" s="131"/>
      <c r="FF67" s="131"/>
      <c r="FG67" s="131"/>
      <c r="FH67" s="131"/>
      <c r="FI67" s="131"/>
      <c r="FJ67" s="131"/>
      <c r="FK67" s="131"/>
      <c r="FL67" s="131"/>
      <c r="FM67" s="131"/>
      <c r="FN67" s="131"/>
      <c r="FO67" s="131"/>
      <c r="FP67" s="131"/>
      <c r="FQ67" s="131"/>
      <c r="FR67" s="131"/>
      <c r="FS67" s="131"/>
      <c r="FT67" s="131"/>
      <c r="FU67" s="131"/>
      <c r="FV67" s="131"/>
      <c r="FW67" s="131"/>
      <c r="FX67" s="131"/>
      <c r="FY67" s="131"/>
      <c r="FZ67" s="131"/>
      <c r="GA67" s="131"/>
      <c r="GB67" s="131"/>
      <c r="GC67" s="131"/>
      <c r="GD67" s="131"/>
      <c r="GE67" s="131"/>
      <c r="GF67" s="131"/>
      <c r="GG67" s="131"/>
      <c r="GH67" s="131"/>
      <c r="GI67" s="131"/>
      <c r="GJ67" s="131"/>
      <c r="GK67" s="131"/>
      <c r="GL67" s="131"/>
      <c r="GM67" s="131"/>
      <c r="GN67" s="131"/>
      <c r="GO67" s="131"/>
      <c r="GP67" s="131"/>
      <c r="GQ67" s="131"/>
      <c r="GR67" s="131"/>
      <c r="GS67" s="131"/>
      <c r="GT67" s="131"/>
      <c r="GU67" s="131"/>
      <c r="GV67" s="131"/>
      <c r="GW67" s="131"/>
      <c r="GX67" s="131"/>
      <c r="GY67" s="131"/>
      <c r="GZ67" s="131"/>
      <c r="HA67" s="131"/>
      <c r="HB67" s="131"/>
      <c r="HC67" s="131"/>
      <c r="HD67" s="131"/>
      <c r="HE67" s="131"/>
      <c r="HF67" s="131"/>
      <c r="HG67" s="131"/>
      <c r="HH67" s="131"/>
      <c r="HI67" s="131"/>
      <c r="HJ67" s="131"/>
      <c r="HK67" s="131"/>
      <c r="HL67" s="131"/>
      <c r="HM67" s="131"/>
      <c r="HN67" s="131"/>
      <c r="HO67" s="131"/>
      <c r="HP67" s="131"/>
      <c r="HQ67" s="131"/>
      <c r="HR67" s="131"/>
      <c r="HS67" s="131"/>
      <c r="HT67" s="131"/>
      <c r="HU67" s="131"/>
      <c r="HV67" s="131"/>
      <c r="HW67" s="131"/>
      <c r="HX67" s="131"/>
      <c r="HY67" s="131"/>
      <c r="HZ67" s="131"/>
      <c r="IA67" s="131"/>
      <c r="IB67" s="131"/>
      <c r="IC67" s="131"/>
      <c r="ID67" s="131"/>
      <c r="IE67" s="131"/>
      <c r="IF67" s="131"/>
      <c r="IG67" s="131"/>
      <c r="IH67" s="131"/>
      <c r="II67" s="131"/>
      <c r="IJ67" s="131"/>
      <c r="IK67" s="131"/>
      <c r="IL67" s="131"/>
      <c r="IM67" s="131"/>
      <c r="IN67" s="131"/>
      <c r="IO67" s="131"/>
      <c r="IP67" s="131"/>
      <c r="IQ67" s="131"/>
      <c r="IR67" s="131"/>
      <c r="IS67" s="131"/>
      <c r="IT67" s="131"/>
      <c r="IU67" s="131"/>
      <c r="IV67" s="131"/>
      <c r="IW67" s="131"/>
    </row>
    <row r="68" spans="1:257" ht="13.7" customHeight="1">
      <c r="A68" s="158" t="s">
        <v>328</v>
      </c>
      <c r="B68" s="158" t="s">
        <v>432</v>
      </c>
      <c r="C68" s="56">
        <f t="shared" si="4"/>
        <v>13</v>
      </c>
      <c r="D68" s="56">
        <v>9</v>
      </c>
      <c r="E68" s="56">
        <v>4</v>
      </c>
      <c r="F68" s="264">
        <f t="shared" si="3"/>
        <v>0.30769230769230771</v>
      </c>
      <c r="G68" s="3"/>
      <c r="H68" s="8"/>
      <c r="I68" s="8"/>
      <c r="J68" s="19"/>
      <c r="K68" s="20"/>
      <c r="L68" s="21"/>
      <c r="M68" s="21"/>
    </row>
    <row r="69" spans="1:257" ht="13.7" customHeight="1">
      <c r="A69" s="158" t="s">
        <v>195</v>
      </c>
      <c r="B69" s="158" t="s">
        <v>433</v>
      </c>
      <c r="C69" s="56">
        <f t="shared" si="4"/>
        <v>180</v>
      </c>
      <c r="D69" s="56">
        <v>79</v>
      </c>
      <c r="E69" s="56">
        <v>101</v>
      </c>
      <c r="F69" s="264">
        <f t="shared" si="3"/>
        <v>0.56111111111111112</v>
      </c>
      <c r="G69" s="3"/>
      <c r="H69" s="8"/>
      <c r="I69" s="8"/>
      <c r="J69" s="19"/>
      <c r="K69" s="20"/>
      <c r="L69" s="21"/>
      <c r="M69" s="21"/>
    </row>
    <row r="70" spans="1:257" ht="13.7" customHeight="1">
      <c r="A70" s="158" t="s">
        <v>196</v>
      </c>
      <c r="B70" s="158" t="s">
        <v>434</v>
      </c>
      <c r="C70" s="56">
        <f t="shared" si="4"/>
        <v>64</v>
      </c>
      <c r="D70" s="56">
        <v>35</v>
      </c>
      <c r="E70" s="56">
        <v>29</v>
      </c>
      <c r="F70" s="264">
        <f t="shared" si="3"/>
        <v>0.453125</v>
      </c>
      <c r="G70" s="3"/>
      <c r="H70" s="8"/>
      <c r="I70" s="8"/>
      <c r="J70" s="19"/>
      <c r="K70" s="20"/>
      <c r="L70" s="21"/>
      <c r="M70" s="21"/>
    </row>
    <row r="71" spans="1:257" ht="13.7" customHeight="1">
      <c r="A71" s="158" t="s">
        <v>197</v>
      </c>
      <c r="B71" s="158" t="s">
        <v>435</v>
      </c>
      <c r="C71" s="56">
        <f t="shared" si="4"/>
        <v>178</v>
      </c>
      <c r="D71" s="56">
        <v>15</v>
      </c>
      <c r="E71" s="56">
        <v>163</v>
      </c>
      <c r="F71" s="264">
        <f t="shared" si="3"/>
        <v>0.9157303370786517</v>
      </c>
      <c r="G71" s="3"/>
      <c r="H71" s="8"/>
      <c r="I71" s="8"/>
      <c r="J71" s="19"/>
      <c r="K71" s="20"/>
      <c r="L71" s="21"/>
      <c r="M71" s="21"/>
    </row>
    <row r="72" spans="1:257" s="133" customFormat="1" ht="13.7" customHeight="1">
      <c r="A72" s="2" t="s">
        <v>292</v>
      </c>
      <c r="B72" s="2" t="s">
        <v>454</v>
      </c>
      <c r="C72" s="260">
        <f>SUM(D72:E72)</f>
        <v>1063</v>
      </c>
      <c r="D72" s="260">
        <f>SUM(D73:D78)</f>
        <v>404</v>
      </c>
      <c r="E72" s="260">
        <f>SUM(E73:E78)</f>
        <v>659</v>
      </c>
      <c r="F72" s="263">
        <f t="shared" si="3"/>
        <v>0.61994355597365947</v>
      </c>
      <c r="G72" s="3"/>
      <c r="J72" s="134"/>
      <c r="K72" s="135"/>
      <c r="L72" s="136"/>
      <c r="M72" s="136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131"/>
      <c r="AF72" s="131"/>
      <c r="AG72" s="131"/>
      <c r="AH72" s="131"/>
      <c r="AI72" s="131"/>
      <c r="AJ72" s="131"/>
      <c r="AK72" s="131"/>
      <c r="AL72" s="131"/>
      <c r="AM72" s="131"/>
      <c r="AN72" s="131"/>
      <c r="AO72" s="131"/>
      <c r="AP72" s="131"/>
      <c r="AQ72" s="131"/>
      <c r="AR72" s="131"/>
      <c r="AS72" s="131"/>
      <c r="AT72" s="131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131"/>
      <c r="BF72" s="131"/>
      <c r="BG72" s="131"/>
      <c r="BH72" s="131"/>
      <c r="BI72" s="131"/>
      <c r="BJ72" s="131"/>
      <c r="BK72" s="131"/>
      <c r="BL72" s="131"/>
      <c r="BM72" s="131"/>
      <c r="BN72" s="131"/>
      <c r="BO72" s="131"/>
      <c r="BP72" s="131"/>
      <c r="BQ72" s="131"/>
      <c r="BR72" s="131"/>
      <c r="BS72" s="131"/>
      <c r="BT72" s="131"/>
      <c r="BU72" s="131"/>
      <c r="BV72" s="131"/>
      <c r="BW72" s="131"/>
      <c r="BX72" s="131"/>
      <c r="BY72" s="131"/>
      <c r="BZ72" s="131"/>
      <c r="CA72" s="131"/>
      <c r="CB72" s="131"/>
      <c r="CC72" s="131"/>
      <c r="CD72" s="131"/>
      <c r="CE72" s="131"/>
      <c r="CF72" s="131"/>
      <c r="CG72" s="131"/>
      <c r="CH72" s="131"/>
      <c r="CI72" s="131"/>
      <c r="CJ72" s="131"/>
      <c r="CK72" s="131"/>
      <c r="CL72" s="131"/>
      <c r="CM72" s="131"/>
      <c r="CN72" s="131"/>
      <c r="CO72" s="131"/>
      <c r="CP72" s="131"/>
      <c r="CQ72" s="131"/>
      <c r="CR72" s="131"/>
      <c r="CS72" s="131"/>
      <c r="CT72" s="131"/>
      <c r="CU72" s="131"/>
      <c r="CV72" s="131"/>
      <c r="CW72" s="131"/>
      <c r="CX72" s="131"/>
      <c r="CY72" s="131"/>
      <c r="CZ72" s="131"/>
      <c r="DA72" s="131"/>
      <c r="DB72" s="131"/>
      <c r="DC72" s="131"/>
      <c r="DD72" s="131"/>
      <c r="DE72" s="131"/>
      <c r="DF72" s="131"/>
      <c r="DG72" s="131"/>
      <c r="DH72" s="131"/>
      <c r="DI72" s="131"/>
      <c r="DJ72" s="131"/>
      <c r="DK72" s="131"/>
      <c r="DL72" s="131"/>
      <c r="DM72" s="131"/>
      <c r="DN72" s="131"/>
      <c r="DO72" s="131"/>
      <c r="DP72" s="131"/>
      <c r="DQ72" s="131"/>
      <c r="DR72" s="131"/>
      <c r="DS72" s="131"/>
      <c r="DT72" s="131"/>
      <c r="DU72" s="131"/>
      <c r="DV72" s="131"/>
      <c r="DW72" s="131"/>
      <c r="DX72" s="131"/>
      <c r="DY72" s="131"/>
      <c r="DZ72" s="131"/>
      <c r="EA72" s="131"/>
      <c r="EB72" s="131"/>
      <c r="EC72" s="131"/>
      <c r="ED72" s="131"/>
      <c r="EE72" s="131"/>
      <c r="EF72" s="131"/>
      <c r="EG72" s="131"/>
      <c r="EH72" s="131"/>
      <c r="EI72" s="131"/>
      <c r="EJ72" s="131"/>
      <c r="EK72" s="131"/>
      <c r="EL72" s="131"/>
      <c r="EM72" s="131"/>
      <c r="EN72" s="131"/>
      <c r="EO72" s="131"/>
      <c r="EP72" s="131"/>
      <c r="EQ72" s="131"/>
      <c r="ER72" s="131"/>
      <c r="ES72" s="131"/>
      <c r="ET72" s="131"/>
      <c r="EU72" s="131"/>
      <c r="EV72" s="131"/>
      <c r="EW72" s="131"/>
      <c r="EX72" s="131"/>
      <c r="EY72" s="131"/>
      <c r="EZ72" s="131"/>
      <c r="FA72" s="131"/>
      <c r="FB72" s="131"/>
      <c r="FC72" s="131"/>
      <c r="FD72" s="131"/>
      <c r="FE72" s="131"/>
      <c r="FF72" s="131"/>
      <c r="FG72" s="131"/>
      <c r="FH72" s="131"/>
      <c r="FI72" s="131"/>
      <c r="FJ72" s="131"/>
      <c r="FK72" s="131"/>
      <c r="FL72" s="131"/>
      <c r="FM72" s="131"/>
      <c r="FN72" s="131"/>
      <c r="FO72" s="131"/>
      <c r="FP72" s="131"/>
      <c r="FQ72" s="131"/>
      <c r="FR72" s="131"/>
      <c r="FS72" s="131"/>
      <c r="FT72" s="131"/>
      <c r="FU72" s="131"/>
      <c r="FV72" s="131"/>
      <c r="FW72" s="131"/>
      <c r="FX72" s="131"/>
      <c r="FY72" s="131"/>
      <c r="FZ72" s="131"/>
      <c r="GA72" s="131"/>
      <c r="GB72" s="131"/>
      <c r="GC72" s="131"/>
      <c r="GD72" s="131"/>
      <c r="GE72" s="131"/>
      <c r="GF72" s="131"/>
      <c r="GG72" s="131"/>
      <c r="GH72" s="131"/>
      <c r="GI72" s="131"/>
      <c r="GJ72" s="131"/>
      <c r="GK72" s="131"/>
      <c r="GL72" s="131"/>
      <c r="GM72" s="131"/>
      <c r="GN72" s="131"/>
      <c r="GO72" s="131"/>
      <c r="GP72" s="131"/>
      <c r="GQ72" s="131"/>
      <c r="GR72" s="131"/>
      <c r="GS72" s="131"/>
      <c r="GT72" s="131"/>
      <c r="GU72" s="131"/>
      <c r="GV72" s="131"/>
      <c r="GW72" s="131"/>
      <c r="GX72" s="131"/>
      <c r="GY72" s="131"/>
      <c r="GZ72" s="131"/>
      <c r="HA72" s="131"/>
      <c r="HB72" s="131"/>
      <c r="HC72" s="131"/>
      <c r="HD72" s="131"/>
      <c r="HE72" s="131"/>
      <c r="HF72" s="131"/>
      <c r="HG72" s="131"/>
      <c r="HH72" s="131"/>
      <c r="HI72" s="131"/>
      <c r="HJ72" s="131"/>
      <c r="HK72" s="131"/>
      <c r="HL72" s="131"/>
      <c r="HM72" s="131"/>
      <c r="HN72" s="131"/>
      <c r="HO72" s="131"/>
      <c r="HP72" s="131"/>
      <c r="HQ72" s="131"/>
      <c r="HR72" s="131"/>
      <c r="HS72" s="131"/>
      <c r="HT72" s="131"/>
      <c r="HU72" s="131"/>
      <c r="HV72" s="131"/>
      <c r="HW72" s="131"/>
      <c r="HX72" s="131"/>
      <c r="HY72" s="131"/>
      <c r="HZ72" s="131"/>
      <c r="IA72" s="131"/>
      <c r="IB72" s="131"/>
      <c r="IC72" s="131"/>
      <c r="ID72" s="131"/>
      <c r="IE72" s="131"/>
      <c r="IF72" s="131"/>
      <c r="IG72" s="131"/>
      <c r="IH72" s="131"/>
      <c r="II72" s="131"/>
      <c r="IJ72" s="131"/>
      <c r="IK72" s="131"/>
      <c r="IL72" s="131"/>
      <c r="IM72" s="131"/>
      <c r="IN72" s="131"/>
      <c r="IO72" s="131"/>
      <c r="IP72" s="131"/>
      <c r="IQ72" s="131"/>
      <c r="IR72" s="131"/>
      <c r="IS72" s="131"/>
      <c r="IT72" s="131"/>
      <c r="IU72" s="131"/>
      <c r="IV72" s="131"/>
      <c r="IW72" s="131"/>
    </row>
    <row r="73" spans="1:257" ht="13.7" customHeight="1">
      <c r="A73" s="158" t="s">
        <v>329</v>
      </c>
      <c r="B73" s="158" t="s">
        <v>455</v>
      </c>
      <c r="C73" s="56">
        <f t="shared" ref="C73:C86" si="5">SUM(D73:E73)</f>
        <v>36</v>
      </c>
      <c r="D73" s="56">
        <v>17</v>
      </c>
      <c r="E73" s="56">
        <v>19</v>
      </c>
      <c r="F73" s="264">
        <f t="shared" si="3"/>
        <v>0.52777777777777779</v>
      </c>
      <c r="G73" s="3"/>
      <c r="H73" s="8"/>
      <c r="I73" s="8"/>
      <c r="J73" s="8"/>
      <c r="K73" s="8"/>
      <c r="L73" s="8"/>
      <c r="M73" s="8"/>
    </row>
    <row r="74" spans="1:257" s="15" customFormat="1" ht="13.7" customHeight="1">
      <c r="A74" s="158" t="s">
        <v>200</v>
      </c>
      <c r="B74" s="158" t="s">
        <v>456</v>
      </c>
      <c r="C74" s="56">
        <f t="shared" si="5"/>
        <v>77</v>
      </c>
      <c r="D74" s="56">
        <v>20</v>
      </c>
      <c r="E74" s="56">
        <v>57</v>
      </c>
      <c r="F74" s="264">
        <f t="shared" si="3"/>
        <v>0.74025974025974028</v>
      </c>
      <c r="G74" s="120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  <c r="AO74" s="64"/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  <c r="BH74" s="64"/>
      <c r="BI74" s="64"/>
      <c r="BJ74" s="64"/>
      <c r="BK74" s="64"/>
      <c r="BL74" s="64"/>
      <c r="BM74" s="64"/>
      <c r="BN74" s="64"/>
      <c r="BO74" s="64"/>
      <c r="BP74" s="64"/>
      <c r="BQ74" s="64"/>
      <c r="BR74" s="64"/>
      <c r="BS74" s="64"/>
      <c r="BT74" s="64"/>
      <c r="BU74" s="64"/>
      <c r="BV74" s="64"/>
      <c r="BW74" s="64"/>
      <c r="BX74" s="64"/>
      <c r="BY74" s="64"/>
      <c r="BZ74" s="64"/>
      <c r="CA74" s="64"/>
      <c r="CB74" s="64"/>
      <c r="CC74" s="64"/>
      <c r="CD74" s="64"/>
      <c r="CE74" s="64"/>
      <c r="CF74" s="64"/>
      <c r="CG74" s="64"/>
      <c r="CH74" s="64"/>
      <c r="CI74" s="64"/>
      <c r="CJ74" s="64"/>
      <c r="CK74" s="64"/>
      <c r="CL74" s="64"/>
      <c r="CM74" s="64"/>
      <c r="CN74" s="64"/>
      <c r="CO74" s="64"/>
      <c r="CP74" s="64"/>
      <c r="CQ74" s="64"/>
      <c r="CR74" s="64"/>
      <c r="CS74" s="64"/>
      <c r="CT74" s="64"/>
      <c r="CU74" s="64"/>
      <c r="CV74" s="64"/>
      <c r="CW74" s="64"/>
      <c r="CX74" s="64"/>
      <c r="CY74" s="64"/>
      <c r="CZ74" s="64"/>
      <c r="DA74" s="64"/>
      <c r="DB74" s="64"/>
      <c r="DC74" s="64"/>
      <c r="DD74" s="64"/>
      <c r="DE74" s="64"/>
      <c r="DF74" s="64"/>
      <c r="DG74" s="64"/>
      <c r="DH74" s="64"/>
      <c r="DI74" s="64"/>
      <c r="DJ74" s="64"/>
      <c r="DK74" s="64"/>
      <c r="DL74" s="64"/>
      <c r="DM74" s="64"/>
      <c r="DN74" s="64"/>
      <c r="DO74" s="64"/>
      <c r="DP74" s="64"/>
      <c r="DQ74" s="64"/>
      <c r="DR74" s="64"/>
      <c r="DS74" s="64"/>
      <c r="DT74" s="64"/>
      <c r="DU74" s="64"/>
      <c r="DV74" s="64"/>
      <c r="DW74" s="64"/>
      <c r="DX74" s="64"/>
      <c r="DY74" s="64"/>
      <c r="DZ74" s="64"/>
      <c r="EA74" s="64"/>
      <c r="EB74" s="64"/>
      <c r="EC74" s="64"/>
      <c r="ED74" s="64"/>
      <c r="EE74" s="64"/>
      <c r="EF74" s="64"/>
      <c r="EG74" s="64"/>
      <c r="EH74" s="64"/>
      <c r="EI74" s="64"/>
      <c r="EJ74" s="64"/>
      <c r="EK74" s="64"/>
      <c r="EL74" s="64"/>
      <c r="EM74" s="64"/>
      <c r="EN74" s="64"/>
      <c r="EO74" s="64"/>
      <c r="EP74" s="64"/>
      <c r="EQ74" s="64"/>
      <c r="ER74" s="64"/>
      <c r="ES74" s="64"/>
      <c r="ET74" s="64"/>
      <c r="EU74" s="64"/>
      <c r="EV74" s="64"/>
      <c r="EW74" s="64"/>
      <c r="EX74" s="64"/>
      <c r="EY74" s="64"/>
      <c r="EZ74" s="64"/>
      <c r="FA74" s="64"/>
      <c r="FB74" s="64"/>
      <c r="FC74" s="64"/>
      <c r="FD74" s="64"/>
      <c r="FE74" s="64"/>
      <c r="FF74" s="64"/>
      <c r="FG74" s="64"/>
      <c r="FH74" s="64"/>
      <c r="FI74" s="64"/>
      <c r="FJ74" s="64"/>
      <c r="FK74" s="64"/>
      <c r="FL74" s="64"/>
      <c r="FM74" s="64"/>
      <c r="FN74" s="64"/>
      <c r="FO74" s="64"/>
      <c r="FP74" s="64"/>
      <c r="FQ74" s="64"/>
      <c r="FR74" s="64"/>
      <c r="FS74" s="64"/>
      <c r="FT74" s="64"/>
      <c r="FU74" s="64"/>
      <c r="FV74" s="64"/>
      <c r="FW74" s="64"/>
      <c r="FX74" s="64"/>
      <c r="FY74" s="64"/>
      <c r="FZ74" s="64"/>
      <c r="GA74" s="64"/>
      <c r="GB74" s="64"/>
      <c r="GC74" s="64"/>
      <c r="GD74" s="64"/>
      <c r="GE74" s="64"/>
      <c r="GF74" s="64"/>
      <c r="GG74" s="64"/>
      <c r="GH74" s="64"/>
      <c r="GI74" s="64"/>
      <c r="GJ74" s="64"/>
      <c r="GK74" s="64"/>
      <c r="GL74" s="64"/>
      <c r="GM74" s="64"/>
      <c r="GN74" s="64"/>
      <c r="GO74" s="64"/>
      <c r="GP74" s="64"/>
      <c r="GQ74" s="64"/>
      <c r="GR74" s="64"/>
      <c r="GS74" s="64"/>
      <c r="GT74" s="64"/>
      <c r="GU74" s="64"/>
      <c r="GV74" s="64"/>
      <c r="GW74" s="64"/>
      <c r="GX74" s="64"/>
      <c r="GY74" s="64"/>
      <c r="GZ74" s="64"/>
      <c r="HA74" s="64"/>
      <c r="HB74" s="64"/>
      <c r="HC74" s="64"/>
      <c r="HD74" s="64"/>
      <c r="HE74" s="64"/>
      <c r="HF74" s="64"/>
      <c r="HG74" s="64"/>
      <c r="HH74" s="64"/>
      <c r="HI74" s="64"/>
      <c r="HJ74" s="64"/>
      <c r="HK74" s="64"/>
      <c r="HL74" s="64"/>
      <c r="HM74" s="64"/>
      <c r="HN74" s="64"/>
      <c r="HO74" s="64"/>
      <c r="HP74" s="64"/>
      <c r="HQ74" s="64"/>
      <c r="HR74" s="64"/>
      <c r="HS74" s="64"/>
      <c r="HT74" s="64"/>
      <c r="HU74" s="64"/>
      <c r="HV74" s="64"/>
      <c r="HW74" s="64"/>
      <c r="HX74" s="64"/>
      <c r="HY74" s="64"/>
      <c r="HZ74" s="64"/>
      <c r="IA74" s="64"/>
      <c r="IB74" s="64"/>
      <c r="IC74" s="64"/>
      <c r="ID74" s="64"/>
      <c r="IE74" s="64"/>
      <c r="IF74" s="64"/>
      <c r="IG74" s="64"/>
      <c r="IH74" s="64"/>
      <c r="II74" s="64"/>
      <c r="IJ74" s="64"/>
      <c r="IK74" s="64"/>
      <c r="IL74" s="64"/>
      <c r="IM74" s="64"/>
      <c r="IN74" s="64"/>
      <c r="IO74" s="64"/>
      <c r="IP74" s="64"/>
      <c r="IQ74" s="64"/>
      <c r="IR74" s="64"/>
      <c r="IS74" s="64"/>
      <c r="IT74" s="64"/>
      <c r="IU74" s="64"/>
      <c r="IV74" s="64"/>
      <c r="IW74" s="64"/>
    </row>
    <row r="75" spans="1:257" ht="13.7" customHeight="1">
      <c r="A75" s="158" t="s">
        <v>328</v>
      </c>
      <c r="B75" s="158" t="s">
        <v>432</v>
      </c>
      <c r="C75" s="56">
        <f t="shared" si="5"/>
        <v>12</v>
      </c>
      <c r="D75" s="56">
        <v>8</v>
      </c>
      <c r="E75" s="56">
        <v>4</v>
      </c>
      <c r="F75" s="264">
        <f t="shared" si="3"/>
        <v>0.33333333333333331</v>
      </c>
      <c r="G75" s="3"/>
      <c r="H75" s="8"/>
      <c r="I75" s="8"/>
      <c r="J75" s="8"/>
      <c r="K75" s="8"/>
      <c r="L75" s="8"/>
      <c r="M75" s="8"/>
    </row>
    <row r="76" spans="1:257" ht="13.7" customHeight="1">
      <c r="A76" s="158" t="s">
        <v>223</v>
      </c>
      <c r="B76" s="158" t="s">
        <v>479</v>
      </c>
      <c r="C76" s="56">
        <f t="shared" si="5"/>
        <v>118</v>
      </c>
      <c r="D76" s="56">
        <v>67</v>
      </c>
      <c r="E76" s="56">
        <v>51</v>
      </c>
      <c r="F76" s="264">
        <f t="shared" si="3"/>
        <v>0.43220338983050849</v>
      </c>
      <c r="G76" s="8"/>
      <c r="H76" s="8"/>
      <c r="I76" s="8"/>
      <c r="J76" s="8"/>
      <c r="K76" s="8"/>
      <c r="L76" s="8"/>
      <c r="M76" s="8"/>
    </row>
    <row r="77" spans="1:257" ht="13.7" customHeight="1">
      <c r="A77" s="158" t="s">
        <v>198</v>
      </c>
      <c r="B77" s="158" t="s">
        <v>458</v>
      </c>
      <c r="C77" s="56">
        <f t="shared" si="5"/>
        <v>153</v>
      </c>
      <c r="D77" s="56">
        <v>46</v>
      </c>
      <c r="E77" s="56">
        <v>107</v>
      </c>
      <c r="F77" s="264">
        <f t="shared" si="3"/>
        <v>0.69934640522875813</v>
      </c>
      <c r="G77" s="8"/>
      <c r="H77" s="8"/>
      <c r="I77" s="8"/>
      <c r="J77" s="8"/>
      <c r="K77" s="8"/>
      <c r="L77" s="8"/>
      <c r="M77" s="8"/>
    </row>
    <row r="78" spans="1:257" ht="13.7" customHeight="1">
      <c r="A78" s="158" t="s">
        <v>199</v>
      </c>
      <c r="B78" s="158" t="s">
        <v>459</v>
      </c>
      <c r="C78" s="56">
        <f t="shared" si="5"/>
        <v>667</v>
      </c>
      <c r="D78" s="56">
        <v>246</v>
      </c>
      <c r="E78" s="56">
        <v>421</v>
      </c>
      <c r="F78" s="264">
        <f t="shared" si="3"/>
        <v>0.63118440779610197</v>
      </c>
      <c r="G78" s="8"/>
      <c r="H78" s="8"/>
      <c r="I78" s="8"/>
      <c r="J78" s="8"/>
      <c r="K78" s="8"/>
      <c r="L78" s="8"/>
      <c r="M78" s="8"/>
    </row>
    <row r="79" spans="1:257" s="133" customFormat="1" ht="13.7" customHeight="1">
      <c r="A79" s="2" t="s">
        <v>201</v>
      </c>
      <c r="B79" s="2" t="s">
        <v>460</v>
      </c>
      <c r="C79" s="46">
        <f t="shared" si="5"/>
        <v>1086</v>
      </c>
      <c r="D79" s="46">
        <f>SUM(D80:D86)</f>
        <v>454</v>
      </c>
      <c r="E79" s="46">
        <f>SUM(E80:E86)</f>
        <v>632</v>
      </c>
      <c r="F79" s="263">
        <f t="shared" si="3"/>
        <v>0.58195211786372003</v>
      </c>
      <c r="N79" s="131"/>
      <c r="O79" s="131"/>
      <c r="P79" s="131"/>
      <c r="Q79" s="131"/>
      <c r="R79" s="131"/>
      <c r="S79" s="131"/>
      <c r="T79" s="131"/>
      <c r="U79" s="131"/>
      <c r="V79" s="131"/>
      <c r="W79" s="131"/>
      <c r="X79" s="131"/>
      <c r="Y79" s="131"/>
      <c r="Z79" s="131"/>
      <c r="AA79" s="131"/>
      <c r="AB79" s="131"/>
      <c r="AC79" s="131"/>
      <c r="AD79" s="131"/>
      <c r="AE79" s="131"/>
      <c r="AF79" s="131"/>
      <c r="AG79" s="131"/>
      <c r="AH79" s="131"/>
      <c r="AI79" s="131"/>
      <c r="AJ79" s="131"/>
      <c r="AK79" s="131"/>
      <c r="AL79" s="131"/>
      <c r="AM79" s="131"/>
      <c r="AN79" s="131"/>
      <c r="AO79" s="131"/>
      <c r="AP79" s="131"/>
      <c r="AQ79" s="131"/>
      <c r="AR79" s="131"/>
      <c r="AS79" s="131"/>
      <c r="AT79" s="131"/>
      <c r="AU79" s="131"/>
      <c r="AV79" s="131"/>
      <c r="AW79" s="131"/>
      <c r="AX79" s="131"/>
      <c r="AY79" s="131"/>
      <c r="AZ79" s="131"/>
      <c r="BA79" s="131"/>
      <c r="BB79" s="131"/>
      <c r="BC79" s="131"/>
      <c r="BD79" s="131"/>
      <c r="BE79" s="131"/>
      <c r="BF79" s="131"/>
      <c r="BG79" s="131"/>
      <c r="BH79" s="131"/>
      <c r="BI79" s="131"/>
      <c r="BJ79" s="131"/>
      <c r="BK79" s="131"/>
      <c r="BL79" s="131"/>
      <c r="BM79" s="131"/>
      <c r="BN79" s="131"/>
      <c r="BO79" s="131"/>
      <c r="BP79" s="131"/>
      <c r="BQ79" s="131"/>
      <c r="BR79" s="131"/>
      <c r="BS79" s="131"/>
      <c r="BT79" s="131"/>
      <c r="BU79" s="131"/>
      <c r="BV79" s="131"/>
      <c r="BW79" s="131"/>
      <c r="BX79" s="131"/>
      <c r="BY79" s="131"/>
      <c r="BZ79" s="131"/>
      <c r="CA79" s="131"/>
      <c r="CB79" s="131"/>
      <c r="CC79" s="131"/>
      <c r="CD79" s="131"/>
      <c r="CE79" s="131"/>
      <c r="CF79" s="131"/>
      <c r="CG79" s="131"/>
      <c r="CH79" s="131"/>
      <c r="CI79" s="131"/>
      <c r="CJ79" s="131"/>
      <c r="CK79" s="131"/>
      <c r="CL79" s="131"/>
      <c r="CM79" s="131"/>
      <c r="CN79" s="131"/>
      <c r="CO79" s="131"/>
      <c r="CP79" s="131"/>
      <c r="CQ79" s="131"/>
      <c r="CR79" s="131"/>
      <c r="CS79" s="131"/>
      <c r="CT79" s="131"/>
      <c r="CU79" s="131"/>
      <c r="CV79" s="131"/>
      <c r="CW79" s="131"/>
      <c r="CX79" s="131"/>
      <c r="CY79" s="131"/>
      <c r="CZ79" s="131"/>
      <c r="DA79" s="131"/>
      <c r="DB79" s="131"/>
      <c r="DC79" s="131"/>
      <c r="DD79" s="131"/>
      <c r="DE79" s="131"/>
      <c r="DF79" s="131"/>
      <c r="DG79" s="131"/>
      <c r="DH79" s="131"/>
      <c r="DI79" s="131"/>
      <c r="DJ79" s="131"/>
      <c r="DK79" s="131"/>
      <c r="DL79" s="131"/>
      <c r="DM79" s="131"/>
      <c r="DN79" s="131"/>
      <c r="DO79" s="131"/>
      <c r="DP79" s="131"/>
      <c r="DQ79" s="131"/>
      <c r="DR79" s="131"/>
      <c r="DS79" s="131"/>
      <c r="DT79" s="131"/>
      <c r="DU79" s="131"/>
      <c r="DV79" s="131"/>
      <c r="DW79" s="131"/>
      <c r="DX79" s="131"/>
      <c r="DY79" s="131"/>
      <c r="DZ79" s="131"/>
      <c r="EA79" s="131"/>
      <c r="EB79" s="131"/>
      <c r="EC79" s="131"/>
      <c r="ED79" s="131"/>
      <c r="EE79" s="131"/>
      <c r="EF79" s="131"/>
      <c r="EG79" s="131"/>
      <c r="EH79" s="131"/>
      <c r="EI79" s="131"/>
      <c r="EJ79" s="131"/>
      <c r="EK79" s="131"/>
      <c r="EL79" s="131"/>
      <c r="EM79" s="131"/>
      <c r="EN79" s="131"/>
      <c r="EO79" s="131"/>
      <c r="EP79" s="131"/>
      <c r="EQ79" s="131"/>
      <c r="ER79" s="131"/>
      <c r="ES79" s="131"/>
      <c r="ET79" s="131"/>
      <c r="EU79" s="131"/>
      <c r="EV79" s="131"/>
      <c r="EW79" s="131"/>
      <c r="EX79" s="131"/>
      <c r="EY79" s="131"/>
      <c r="EZ79" s="131"/>
      <c r="FA79" s="131"/>
      <c r="FB79" s="131"/>
      <c r="FC79" s="131"/>
      <c r="FD79" s="131"/>
      <c r="FE79" s="131"/>
      <c r="FF79" s="131"/>
      <c r="FG79" s="131"/>
      <c r="FH79" s="131"/>
      <c r="FI79" s="131"/>
      <c r="FJ79" s="131"/>
      <c r="FK79" s="131"/>
      <c r="FL79" s="131"/>
      <c r="FM79" s="131"/>
      <c r="FN79" s="131"/>
      <c r="FO79" s="131"/>
      <c r="FP79" s="131"/>
      <c r="FQ79" s="131"/>
      <c r="FR79" s="131"/>
      <c r="FS79" s="131"/>
      <c r="FT79" s="131"/>
      <c r="FU79" s="131"/>
      <c r="FV79" s="131"/>
      <c r="FW79" s="131"/>
      <c r="FX79" s="131"/>
      <c r="FY79" s="131"/>
      <c r="FZ79" s="131"/>
      <c r="GA79" s="131"/>
      <c r="GB79" s="131"/>
      <c r="GC79" s="131"/>
      <c r="GD79" s="131"/>
      <c r="GE79" s="131"/>
      <c r="GF79" s="131"/>
      <c r="GG79" s="131"/>
      <c r="GH79" s="131"/>
      <c r="GI79" s="131"/>
      <c r="GJ79" s="131"/>
      <c r="GK79" s="131"/>
      <c r="GL79" s="131"/>
      <c r="GM79" s="131"/>
      <c r="GN79" s="131"/>
      <c r="GO79" s="131"/>
      <c r="GP79" s="131"/>
      <c r="GQ79" s="131"/>
      <c r="GR79" s="131"/>
      <c r="GS79" s="131"/>
      <c r="GT79" s="131"/>
      <c r="GU79" s="131"/>
      <c r="GV79" s="131"/>
      <c r="GW79" s="131"/>
      <c r="GX79" s="131"/>
      <c r="GY79" s="131"/>
      <c r="GZ79" s="131"/>
      <c r="HA79" s="131"/>
      <c r="HB79" s="131"/>
      <c r="HC79" s="131"/>
      <c r="HD79" s="131"/>
      <c r="HE79" s="131"/>
      <c r="HF79" s="131"/>
      <c r="HG79" s="131"/>
      <c r="HH79" s="131"/>
      <c r="HI79" s="131"/>
      <c r="HJ79" s="131"/>
      <c r="HK79" s="131"/>
      <c r="HL79" s="131"/>
      <c r="HM79" s="131"/>
      <c r="HN79" s="131"/>
      <c r="HO79" s="131"/>
      <c r="HP79" s="131"/>
      <c r="HQ79" s="131"/>
      <c r="HR79" s="131"/>
      <c r="HS79" s="131"/>
      <c r="HT79" s="131"/>
      <c r="HU79" s="131"/>
      <c r="HV79" s="131"/>
      <c r="HW79" s="131"/>
      <c r="HX79" s="131"/>
      <c r="HY79" s="131"/>
      <c r="HZ79" s="131"/>
      <c r="IA79" s="131"/>
      <c r="IB79" s="131"/>
      <c r="IC79" s="131"/>
      <c r="ID79" s="131"/>
      <c r="IE79" s="131"/>
      <c r="IF79" s="131"/>
      <c r="IG79" s="131"/>
      <c r="IH79" s="131"/>
      <c r="II79" s="131"/>
      <c r="IJ79" s="131"/>
      <c r="IK79" s="131"/>
      <c r="IL79" s="131"/>
      <c r="IM79" s="131"/>
      <c r="IN79" s="131"/>
      <c r="IO79" s="131"/>
      <c r="IP79" s="131"/>
      <c r="IQ79" s="131"/>
      <c r="IR79" s="131"/>
      <c r="IS79" s="131"/>
      <c r="IT79" s="131"/>
      <c r="IU79" s="131"/>
      <c r="IV79" s="131"/>
      <c r="IW79" s="131"/>
    </row>
    <row r="80" spans="1:257" ht="13.7" customHeight="1">
      <c r="A80" s="158" t="s">
        <v>202</v>
      </c>
      <c r="B80" s="158" t="s">
        <v>231</v>
      </c>
      <c r="C80" s="56">
        <f t="shared" si="5"/>
        <v>415</v>
      </c>
      <c r="D80" s="56">
        <v>179</v>
      </c>
      <c r="E80" s="56">
        <v>236</v>
      </c>
      <c r="F80" s="264">
        <f t="shared" si="3"/>
        <v>0.56867469879518073</v>
      </c>
      <c r="G80" s="8"/>
      <c r="H80" s="8"/>
      <c r="I80" s="8"/>
      <c r="J80" s="8"/>
      <c r="K80" s="8"/>
      <c r="L80" s="8"/>
      <c r="M80" s="8"/>
    </row>
    <row r="81" spans="1:257" ht="13.7" customHeight="1">
      <c r="A81" s="158" t="s">
        <v>203</v>
      </c>
      <c r="B81" s="158" t="s">
        <v>461</v>
      </c>
      <c r="C81" s="56">
        <f t="shared" si="5"/>
        <v>152</v>
      </c>
      <c r="D81" s="56">
        <v>86</v>
      </c>
      <c r="E81" s="56">
        <v>66</v>
      </c>
      <c r="F81" s="264">
        <f t="shared" si="3"/>
        <v>0.43421052631578949</v>
      </c>
      <c r="G81" s="8"/>
      <c r="H81" s="8"/>
      <c r="I81" s="8"/>
      <c r="J81" s="8"/>
      <c r="K81" s="8"/>
      <c r="L81" s="8"/>
      <c r="M81" s="8"/>
    </row>
    <row r="82" spans="1:257" ht="13.7" customHeight="1">
      <c r="A82" s="158" t="s">
        <v>204</v>
      </c>
      <c r="B82" s="158" t="s">
        <v>462</v>
      </c>
      <c r="C82" s="56">
        <f t="shared" si="5"/>
        <v>97</v>
      </c>
      <c r="D82" s="56">
        <v>42</v>
      </c>
      <c r="E82" s="56">
        <v>55</v>
      </c>
      <c r="F82" s="264">
        <f t="shared" si="3"/>
        <v>0.5670103092783505</v>
      </c>
      <c r="G82" s="8"/>
      <c r="H82" s="8"/>
      <c r="I82" s="8"/>
      <c r="J82" s="8"/>
      <c r="K82" s="8"/>
      <c r="L82" s="8"/>
      <c r="M82" s="8"/>
    </row>
    <row r="83" spans="1:257" s="15" customFormat="1" ht="13.7" customHeight="1">
      <c r="A83" s="158" t="s">
        <v>205</v>
      </c>
      <c r="B83" s="158" t="s">
        <v>480</v>
      </c>
      <c r="C83" s="56">
        <f t="shared" si="5"/>
        <v>155</v>
      </c>
      <c r="D83" s="56">
        <v>56</v>
      </c>
      <c r="E83" s="56">
        <v>99</v>
      </c>
      <c r="F83" s="264">
        <f t="shared" si="3"/>
        <v>0.6387096774193548</v>
      </c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  <c r="BH83" s="64"/>
      <c r="BI83" s="64"/>
      <c r="BJ83" s="64"/>
      <c r="BK83" s="64"/>
      <c r="BL83" s="64"/>
      <c r="BM83" s="64"/>
      <c r="BN83" s="64"/>
      <c r="BO83" s="64"/>
      <c r="BP83" s="64"/>
      <c r="BQ83" s="64"/>
      <c r="BR83" s="64"/>
      <c r="BS83" s="64"/>
      <c r="BT83" s="64"/>
      <c r="BU83" s="64"/>
      <c r="BV83" s="64"/>
      <c r="BW83" s="64"/>
      <c r="BX83" s="64"/>
      <c r="BY83" s="64"/>
      <c r="BZ83" s="64"/>
      <c r="CA83" s="64"/>
      <c r="CB83" s="64"/>
      <c r="CC83" s="64"/>
      <c r="CD83" s="64"/>
      <c r="CE83" s="64"/>
      <c r="CF83" s="64"/>
      <c r="CG83" s="64"/>
      <c r="CH83" s="64"/>
      <c r="CI83" s="64"/>
      <c r="CJ83" s="64"/>
      <c r="CK83" s="64"/>
      <c r="CL83" s="64"/>
      <c r="CM83" s="64"/>
      <c r="CN83" s="64"/>
      <c r="CO83" s="64"/>
      <c r="CP83" s="64"/>
      <c r="CQ83" s="64"/>
      <c r="CR83" s="64"/>
      <c r="CS83" s="64"/>
      <c r="CT83" s="64"/>
      <c r="CU83" s="64"/>
      <c r="CV83" s="64"/>
      <c r="CW83" s="64"/>
      <c r="CX83" s="64"/>
      <c r="CY83" s="64"/>
      <c r="CZ83" s="64"/>
      <c r="DA83" s="64"/>
      <c r="DB83" s="64"/>
      <c r="DC83" s="64"/>
      <c r="DD83" s="64"/>
      <c r="DE83" s="64"/>
      <c r="DF83" s="64"/>
      <c r="DG83" s="64"/>
      <c r="DH83" s="64"/>
      <c r="DI83" s="64"/>
      <c r="DJ83" s="64"/>
      <c r="DK83" s="64"/>
      <c r="DL83" s="64"/>
      <c r="DM83" s="64"/>
      <c r="DN83" s="64"/>
      <c r="DO83" s="64"/>
      <c r="DP83" s="64"/>
      <c r="DQ83" s="64"/>
      <c r="DR83" s="64"/>
      <c r="DS83" s="64"/>
      <c r="DT83" s="64"/>
      <c r="DU83" s="64"/>
      <c r="DV83" s="64"/>
      <c r="DW83" s="64"/>
      <c r="DX83" s="64"/>
      <c r="DY83" s="64"/>
      <c r="DZ83" s="64"/>
      <c r="EA83" s="64"/>
      <c r="EB83" s="64"/>
      <c r="EC83" s="64"/>
      <c r="ED83" s="64"/>
      <c r="EE83" s="64"/>
      <c r="EF83" s="64"/>
      <c r="EG83" s="64"/>
      <c r="EH83" s="64"/>
      <c r="EI83" s="64"/>
      <c r="EJ83" s="64"/>
      <c r="EK83" s="64"/>
      <c r="EL83" s="64"/>
      <c r="EM83" s="64"/>
      <c r="EN83" s="64"/>
      <c r="EO83" s="64"/>
      <c r="EP83" s="64"/>
      <c r="EQ83" s="64"/>
      <c r="ER83" s="64"/>
      <c r="ES83" s="64"/>
      <c r="ET83" s="64"/>
      <c r="EU83" s="64"/>
      <c r="EV83" s="64"/>
      <c r="EW83" s="64"/>
      <c r="EX83" s="64"/>
      <c r="EY83" s="64"/>
      <c r="EZ83" s="64"/>
      <c r="FA83" s="64"/>
      <c r="FB83" s="64"/>
      <c r="FC83" s="64"/>
      <c r="FD83" s="64"/>
      <c r="FE83" s="64"/>
      <c r="FF83" s="64"/>
      <c r="FG83" s="64"/>
      <c r="FH83" s="64"/>
      <c r="FI83" s="64"/>
      <c r="FJ83" s="64"/>
      <c r="FK83" s="64"/>
      <c r="FL83" s="64"/>
      <c r="FM83" s="64"/>
      <c r="FN83" s="64"/>
      <c r="FO83" s="64"/>
      <c r="FP83" s="64"/>
      <c r="FQ83" s="64"/>
      <c r="FR83" s="64"/>
      <c r="FS83" s="64"/>
      <c r="FT83" s="64"/>
      <c r="FU83" s="64"/>
      <c r="FV83" s="64"/>
      <c r="FW83" s="64"/>
      <c r="FX83" s="64"/>
      <c r="FY83" s="64"/>
      <c r="FZ83" s="64"/>
      <c r="GA83" s="64"/>
      <c r="GB83" s="64"/>
      <c r="GC83" s="64"/>
      <c r="GD83" s="64"/>
      <c r="GE83" s="64"/>
      <c r="GF83" s="64"/>
      <c r="GG83" s="64"/>
      <c r="GH83" s="64"/>
      <c r="GI83" s="64"/>
      <c r="GJ83" s="64"/>
      <c r="GK83" s="64"/>
      <c r="GL83" s="64"/>
      <c r="GM83" s="64"/>
      <c r="GN83" s="64"/>
      <c r="GO83" s="64"/>
      <c r="GP83" s="64"/>
      <c r="GQ83" s="64"/>
      <c r="GR83" s="64"/>
      <c r="GS83" s="64"/>
      <c r="GT83" s="64"/>
      <c r="GU83" s="64"/>
      <c r="GV83" s="64"/>
      <c r="GW83" s="64"/>
      <c r="GX83" s="64"/>
      <c r="GY83" s="64"/>
      <c r="GZ83" s="64"/>
      <c r="HA83" s="64"/>
      <c r="HB83" s="64"/>
      <c r="HC83" s="64"/>
      <c r="HD83" s="64"/>
      <c r="HE83" s="64"/>
      <c r="HF83" s="64"/>
      <c r="HG83" s="64"/>
      <c r="HH83" s="64"/>
      <c r="HI83" s="64"/>
      <c r="HJ83" s="64"/>
      <c r="HK83" s="64"/>
      <c r="HL83" s="64"/>
      <c r="HM83" s="64"/>
      <c r="HN83" s="64"/>
      <c r="HO83" s="64"/>
      <c r="HP83" s="64"/>
      <c r="HQ83" s="64"/>
      <c r="HR83" s="64"/>
      <c r="HS83" s="64"/>
      <c r="HT83" s="64"/>
      <c r="HU83" s="64"/>
      <c r="HV83" s="64"/>
      <c r="HW83" s="64"/>
      <c r="HX83" s="64"/>
      <c r="HY83" s="64"/>
      <c r="HZ83" s="64"/>
      <c r="IA83" s="64"/>
      <c r="IB83" s="64"/>
      <c r="IC83" s="64"/>
      <c r="ID83" s="64"/>
      <c r="IE83" s="64"/>
      <c r="IF83" s="64"/>
      <c r="IG83" s="64"/>
      <c r="IH83" s="64"/>
      <c r="II83" s="64"/>
      <c r="IJ83" s="64"/>
      <c r="IK83" s="64"/>
      <c r="IL83" s="64"/>
      <c r="IM83" s="64"/>
      <c r="IN83" s="64"/>
      <c r="IO83" s="64"/>
      <c r="IP83" s="64"/>
      <c r="IQ83" s="64"/>
      <c r="IR83" s="64"/>
      <c r="IS83" s="64"/>
      <c r="IT83" s="64"/>
      <c r="IU83" s="64"/>
      <c r="IV83" s="64"/>
      <c r="IW83" s="64"/>
    </row>
    <row r="84" spans="1:257" ht="13.7" customHeight="1">
      <c r="A84" s="158" t="s">
        <v>206</v>
      </c>
      <c r="B84" s="158" t="s">
        <v>464</v>
      </c>
      <c r="C84" s="56">
        <f t="shared" si="5"/>
        <v>149</v>
      </c>
      <c r="D84" s="56">
        <v>51</v>
      </c>
      <c r="E84" s="56">
        <v>98</v>
      </c>
      <c r="F84" s="264">
        <f t="shared" si="3"/>
        <v>0.65771812080536918</v>
      </c>
      <c r="G84" s="8"/>
      <c r="H84" s="8"/>
      <c r="I84" s="8"/>
      <c r="J84" s="8"/>
      <c r="K84" s="8"/>
      <c r="L84" s="8"/>
      <c r="M84" s="8"/>
    </row>
    <row r="85" spans="1:257" ht="13.7" customHeight="1">
      <c r="A85" s="158" t="s">
        <v>330</v>
      </c>
      <c r="B85" s="158" t="s">
        <v>482</v>
      </c>
      <c r="C85" s="56">
        <f t="shared" si="5"/>
        <v>32</v>
      </c>
      <c r="D85" s="56">
        <v>8</v>
      </c>
      <c r="E85" s="56">
        <v>24</v>
      </c>
      <c r="F85" s="264">
        <f t="shared" si="3"/>
        <v>0.75</v>
      </c>
      <c r="G85" s="8"/>
      <c r="H85" s="8"/>
      <c r="I85" s="8"/>
      <c r="J85" s="8"/>
      <c r="K85" s="8"/>
      <c r="L85" s="8"/>
      <c r="M85" s="8"/>
    </row>
    <row r="86" spans="1:257" ht="13.7" customHeight="1">
      <c r="A86" s="158" t="s">
        <v>481</v>
      </c>
      <c r="B86" s="158" t="s">
        <v>487</v>
      </c>
      <c r="C86" s="56">
        <f t="shared" si="5"/>
        <v>86</v>
      </c>
      <c r="D86" s="56">
        <v>32</v>
      </c>
      <c r="E86" s="56">
        <v>54</v>
      </c>
      <c r="F86" s="264">
        <f t="shared" si="3"/>
        <v>0.62790697674418605</v>
      </c>
      <c r="G86" s="8"/>
      <c r="H86" s="8"/>
      <c r="I86" s="8"/>
      <c r="J86" s="8"/>
      <c r="K86" s="8"/>
      <c r="L86" s="8"/>
      <c r="M86" s="8"/>
    </row>
    <row r="87" spans="1:257" ht="13.7" customHeight="1">
      <c r="A87" s="22" t="s">
        <v>387</v>
      </c>
      <c r="G87" s="8"/>
      <c r="H87" s="8"/>
      <c r="I87" s="8"/>
      <c r="J87" s="8"/>
      <c r="K87" s="8"/>
      <c r="L87" s="8"/>
      <c r="M87" s="8"/>
    </row>
    <row r="88" spans="1:257" ht="13.7" customHeight="1">
      <c r="A88" s="22" t="s">
        <v>280</v>
      </c>
      <c r="G88" s="8"/>
      <c r="H88" s="8"/>
      <c r="I88" s="8"/>
      <c r="J88" s="8"/>
      <c r="K88" s="8"/>
      <c r="L88" s="8"/>
      <c r="M88" s="8"/>
    </row>
    <row r="89" spans="1:257" ht="13.7" customHeight="1">
      <c r="A89" s="23" t="s">
        <v>324</v>
      </c>
      <c r="G89" s="8"/>
      <c r="H89" s="8"/>
      <c r="I89" s="8"/>
      <c r="J89" s="8"/>
      <c r="K89" s="8"/>
      <c r="L89" s="8"/>
      <c r="M89" s="8"/>
    </row>
    <row r="90" spans="1:257" ht="13.7" customHeight="1">
      <c r="A90" s="22" t="s">
        <v>388</v>
      </c>
      <c r="G90" s="8"/>
      <c r="H90" s="8"/>
      <c r="I90" s="8"/>
      <c r="J90" s="8"/>
      <c r="K90" s="8"/>
      <c r="L90" s="8"/>
      <c r="M90" s="8"/>
    </row>
    <row r="91" spans="1:257" ht="13.7" customHeight="1">
      <c r="G91" s="8"/>
      <c r="H91" s="8"/>
      <c r="I91" s="8"/>
      <c r="J91" s="8"/>
      <c r="K91" s="8"/>
      <c r="L91" s="8"/>
      <c r="M91" s="8"/>
    </row>
    <row r="92" spans="1:257" ht="13.7" customHeight="1">
      <c r="G92" s="8"/>
      <c r="H92" s="8"/>
      <c r="I92" s="8"/>
      <c r="J92" s="8"/>
      <c r="K92" s="8"/>
      <c r="L92" s="8"/>
      <c r="M92" s="8"/>
    </row>
  </sheetData>
  <pageMargins left="0" right="0" top="0" bottom="0" header="0" footer="0"/>
  <pageSetup orientation="portrait"/>
  <headerFooter>
    <oddFooter>&amp;C&amp;"Helvetica Neue,Regular"&amp;12&amp;K000000&amp;P</oddFooter>
  </headerFooter>
  <ignoredErrors>
    <ignoredError sqref="D16:E16 D26:E26 D34:E34 D41:E41" formulaRange="1"/>
  </ignoredError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7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57.140625" style="9" customWidth="1"/>
    <col min="3" max="6" width="11.42578125" style="69" customWidth="1"/>
    <col min="7" max="8" width="11.42578125" style="9" customWidth="1"/>
    <col min="9" max="256" width="10.85546875" style="9" customWidth="1"/>
    <col min="257" max="16384" width="10.85546875" style="8"/>
  </cols>
  <sheetData>
    <row r="1" spans="1:256" ht="13.5" customHeight="1">
      <c r="A1" s="2" t="s">
        <v>800</v>
      </c>
      <c r="B1" s="2"/>
      <c r="C1" s="68"/>
      <c r="D1" s="68"/>
      <c r="E1" s="68"/>
      <c r="F1" s="68"/>
      <c r="G1" s="3"/>
      <c r="H1" s="8"/>
      <c r="I1" s="8"/>
      <c r="J1" s="8"/>
      <c r="K1" s="8"/>
      <c r="L1" s="8"/>
    </row>
    <row r="2" spans="1:256" ht="13.5" customHeight="1">
      <c r="A2" s="4" t="s">
        <v>801</v>
      </c>
      <c r="B2" s="4"/>
      <c r="C2" s="68"/>
      <c r="D2" s="68"/>
      <c r="E2" s="68"/>
      <c r="F2" s="68"/>
      <c r="G2" s="3"/>
      <c r="H2" s="8"/>
      <c r="I2" s="8"/>
      <c r="J2" s="8"/>
      <c r="K2" s="8"/>
      <c r="L2" s="8"/>
    </row>
    <row r="3" spans="1:256" ht="13.7" customHeight="1">
      <c r="A3" s="3"/>
      <c r="B3" s="3"/>
      <c r="C3" s="68"/>
      <c r="D3" s="68"/>
      <c r="E3" s="68"/>
      <c r="F3" s="68"/>
      <c r="G3" s="3"/>
      <c r="H3" s="8"/>
      <c r="I3" s="8"/>
      <c r="J3" s="8"/>
      <c r="K3" s="8"/>
      <c r="L3" s="8"/>
    </row>
    <row r="4" spans="1:256" ht="19.5" customHeight="1">
      <c r="A4" s="51"/>
      <c r="B4" s="180"/>
      <c r="C4" s="179" t="s">
        <v>2</v>
      </c>
      <c r="D4" s="179" t="s">
        <v>3</v>
      </c>
      <c r="E4" s="179" t="s">
        <v>5</v>
      </c>
      <c r="F4" s="178" t="s">
        <v>40</v>
      </c>
      <c r="G4" s="3"/>
      <c r="H4" s="8"/>
      <c r="I4" s="8"/>
      <c r="J4" s="8"/>
      <c r="K4" s="8"/>
      <c r="L4" s="8"/>
    </row>
    <row r="5" spans="1:256" ht="19.5" customHeight="1">
      <c r="A5" s="180"/>
      <c r="B5" s="180"/>
      <c r="C5" s="179" t="s">
        <v>2</v>
      </c>
      <c r="D5" s="179" t="s">
        <v>375</v>
      </c>
      <c r="E5" s="179" t="s">
        <v>374</v>
      </c>
      <c r="F5" s="178" t="s">
        <v>378</v>
      </c>
      <c r="G5" s="3"/>
      <c r="H5" s="8"/>
      <c r="I5" s="8"/>
      <c r="J5" s="8"/>
      <c r="K5" s="8"/>
      <c r="L5" s="8"/>
    </row>
    <row r="6" spans="1:256" ht="13.7" customHeight="1">
      <c r="A6" s="41" t="s">
        <v>2</v>
      </c>
      <c r="B6" s="41" t="s">
        <v>2</v>
      </c>
      <c r="C6" s="98">
        <v>7479</v>
      </c>
      <c r="D6" s="98">
        <v>2656</v>
      </c>
      <c r="E6" s="98">
        <v>4823</v>
      </c>
      <c r="F6" s="117">
        <f t="shared" ref="F6:F37" si="0">E6/C6</f>
        <v>0.64487230913223692</v>
      </c>
      <c r="G6" s="3"/>
      <c r="H6" s="8"/>
      <c r="I6" s="8"/>
      <c r="J6" s="8"/>
      <c r="K6" s="8"/>
      <c r="L6" s="8"/>
    </row>
    <row r="7" spans="1:256" s="15" customFormat="1" ht="13.7" customHeight="1">
      <c r="A7" s="2" t="s">
        <v>142</v>
      </c>
      <c r="B7" s="2" t="s">
        <v>389</v>
      </c>
      <c r="C7" s="98">
        <v>532</v>
      </c>
      <c r="D7" s="46">
        <v>132</v>
      </c>
      <c r="E7" s="46">
        <v>400</v>
      </c>
      <c r="F7" s="117">
        <f t="shared" si="0"/>
        <v>0.75187969924812026</v>
      </c>
      <c r="G7" s="120"/>
      <c r="I7" s="17"/>
      <c r="J7" s="18"/>
      <c r="K7" s="18"/>
      <c r="L7" s="18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  <c r="FF7" s="64"/>
      <c r="FG7" s="64"/>
      <c r="FH7" s="64"/>
      <c r="FI7" s="64"/>
      <c r="FJ7" s="64"/>
      <c r="FK7" s="64"/>
      <c r="FL7" s="64"/>
      <c r="FM7" s="64"/>
      <c r="FN7" s="64"/>
      <c r="FO7" s="64"/>
      <c r="FP7" s="64"/>
      <c r="FQ7" s="64"/>
      <c r="FR7" s="64"/>
      <c r="FS7" s="64"/>
      <c r="FT7" s="64"/>
      <c r="FU7" s="64"/>
      <c r="FV7" s="64"/>
      <c r="FW7" s="64"/>
      <c r="FX7" s="64"/>
      <c r="FY7" s="64"/>
      <c r="FZ7" s="64"/>
      <c r="GA7" s="64"/>
      <c r="GB7" s="64"/>
      <c r="GC7" s="64"/>
      <c r="GD7" s="64"/>
      <c r="GE7" s="64"/>
      <c r="GF7" s="64"/>
      <c r="GG7" s="64"/>
      <c r="GH7" s="64"/>
      <c r="GI7" s="64"/>
      <c r="GJ7" s="64"/>
      <c r="GK7" s="64"/>
      <c r="GL7" s="64"/>
      <c r="GM7" s="64"/>
      <c r="GN7" s="64"/>
      <c r="GO7" s="64"/>
      <c r="GP7" s="64"/>
      <c r="GQ7" s="64"/>
      <c r="GR7" s="64"/>
      <c r="GS7" s="64"/>
      <c r="GT7" s="64"/>
      <c r="GU7" s="64"/>
      <c r="GV7" s="64"/>
      <c r="GW7" s="64"/>
      <c r="GX7" s="64"/>
      <c r="GY7" s="64"/>
      <c r="GZ7" s="64"/>
      <c r="HA7" s="64"/>
      <c r="HB7" s="64"/>
      <c r="HC7" s="64"/>
      <c r="HD7" s="64"/>
      <c r="HE7" s="64"/>
      <c r="HF7" s="64"/>
      <c r="HG7" s="64"/>
      <c r="HH7" s="64"/>
      <c r="HI7" s="64"/>
      <c r="HJ7" s="64"/>
      <c r="HK7" s="64"/>
      <c r="HL7" s="64"/>
      <c r="HM7" s="64"/>
      <c r="HN7" s="64"/>
      <c r="HO7" s="64"/>
      <c r="HP7" s="64"/>
      <c r="HQ7" s="64"/>
      <c r="HR7" s="64"/>
      <c r="HS7" s="64"/>
      <c r="HT7" s="64"/>
      <c r="HU7" s="64"/>
      <c r="HV7" s="64"/>
      <c r="HW7" s="64"/>
      <c r="HX7" s="64"/>
      <c r="HY7" s="64"/>
      <c r="HZ7" s="64"/>
      <c r="IA7" s="64"/>
      <c r="IB7" s="64"/>
      <c r="IC7" s="64"/>
      <c r="ID7" s="64"/>
      <c r="IE7" s="64"/>
      <c r="IF7" s="64"/>
      <c r="IG7" s="64"/>
      <c r="IH7" s="64"/>
      <c r="II7" s="64"/>
      <c r="IJ7" s="64"/>
      <c r="IK7" s="64"/>
      <c r="IL7" s="64"/>
      <c r="IM7" s="64"/>
      <c r="IN7" s="64"/>
      <c r="IO7" s="64"/>
      <c r="IP7" s="64"/>
      <c r="IQ7" s="64"/>
      <c r="IR7" s="64"/>
      <c r="IS7" s="64"/>
      <c r="IT7" s="64"/>
      <c r="IU7" s="64"/>
      <c r="IV7" s="64"/>
    </row>
    <row r="8" spans="1:256" ht="13.7" customHeight="1">
      <c r="A8" s="158" t="s">
        <v>143</v>
      </c>
      <c r="B8" s="158" t="s">
        <v>390</v>
      </c>
      <c r="C8" s="71">
        <v>69</v>
      </c>
      <c r="D8" s="56">
        <v>25</v>
      </c>
      <c r="E8" s="56">
        <v>44</v>
      </c>
      <c r="F8" s="116">
        <f t="shared" si="0"/>
        <v>0.6376811594202898</v>
      </c>
      <c r="G8" s="3"/>
      <c r="H8" s="8"/>
      <c r="I8" s="19"/>
      <c r="J8" s="20"/>
      <c r="K8" s="21"/>
      <c r="L8" s="21"/>
    </row>
    <row r="9" spans="1:256" ht="13.7" customHeight="1">
      <c r="A9" s="158" t="s">
        <v>144</v>
      </c>
      <c r="B9" s="158" t="s">
        <v>391</v>
      </c>
      <c r="C9" s="71">
        <v>135</v>
      </c>
      <c r="D9" s="56">
        <v>32</v>
      </c>
      <c r="E9" s="56">
        <v>103</v>
      </c>
      <c r="F9" s="116">
        <f t="shared" si="0"/>
        <v>0.76296296296296295</v>
      </c>
      <c r="G9" s="3"/>
      <c r="H9" s="8"/>
      <c r="I9" s="19"/>
      <c r="J9" s="20"/>
      <c r="K9" s="21"/>
      <c r="L9" s="21"/>
    </row>
    <row r="10" spans="1:256" s="133" customFormat="1" ht="13.7" customHeight="1">
      <c r="A10" s="158" t="s">
        <v>145</v>
      </c>
      <c r="B10" s="158" t="s">
        <v>392</v>
      </c>
      <c r="C10" s="71">
        <v>76</v>
      </c>
      <c r="D10" s="56">
        <v>13</v>
      </c>
      <c r="E10" s="56">
        <v>63</v>
      </c>
      <c r="F10" s="116">
        <f t="shared" si="0"/>
        <v>0.82894736842105265</v>
      </c>
      <c r="G10" s="3"/>
      <c r="I10" s="134"/>
      <c r="J10" s="135"/>
      <c r="K10" s="136"/>
      <c r="L10" s="136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  <c r="BB10" s="131"/>
      <c r="BC10" s="131"/>
      <c r="BD10" s="131"/>
      <c r="BE10" s="131"/>
      <c r="BF10" s="131"/>
      <c r="BG10" s="131"/>
      <c r="BH10" s="131"/>
      <c r="BI10" s="131"/>
      <c r="BJ10" s="131"/>
      <c r="BK10" s="131"/>
      <c r="BL10" s="131"/>
      <c r="BM10" s="131"/>
      <c r="BN10" s="131"/>
      <c r="BO10" s="131"/>
      <c r="BP10" s="131"/>
      <c r="BQ10" s="131"/>
      <c r="BR10" s="131"/>
      <c r="BS10" s="131"/>
      <c r="BT10" s="131"/>
      <c r="BU10" s="131"/>
      <c r="BV10" s="131"/>
      <c r="BW10" s="131"/>
      <c r="BX10" s="131"/>
      <c r="BY10" s="131"/>
      <c r="BZ10" s="131"/>
      <c r="CA10" s="131"/>
      <c r="CB10" s="131"/>
      <c r="CC10" s="131"/>
      <c r="CD10" s="131"/>
      <c r="CE10" s="131"/>
      <c r="CF10" s="131"/>
      <c r="CG10" s="131"/>
      <c r="CH10" s="131"/>
      <c r="CI10" s="131"/>
      <c r="CJ10" s="131"/>
      <c r="CK10" s="131"/>
      <c r="CL10" s="131"/>
      <c r="CM10" s="131"/>
      <c r="CN10" s="131"/>
      <c r="CO10" s="131"/>
      <c r="CP10" s="131"/>
      <c r="CQ10" s="131"/>
      <c r="CR10" s="131"/>
      <c r="CS10" s="131"/>
      <c r="CT10" s="131"/>
      <c r="CU10" s="131"/>
      <c r="CV10" s="131"/>
      <c r="CW10" s="131"/>
      <c r="CX10" s="131"/>
      <c r="CY10" s="131"/>
      <c r="CZ10" s="131"/>
      <c r="DA10" s="131"/>
      <c r="DB10" s="131"/>
      <c r="DC10" s="131"/>
      <c r="DD10" s="131"/>
      <c r="DE10" s="131"/>
      <c r="DF10" s="131"/>
      <c r="DG10" s="131"/>
      <c r="DH10" s="131"/>
      <c r="DI10" s="131"/>
      <c r="DJ10" s="131"/>
      <c r="DK10" s="131"/>
      <c r="DL10" s="131"/>
      <c r="DM10" s="131"/>
      <c r="DN10" s="131"/>
      <c r="DO10" s="131"/>
      <c r="DP10" s="131"/>
      <c r="DQ10" s="131"/>
      <c r="DR10" s="131"/>
      <c r="DS10" s="131"/>
      <c r="DT10" s="131"/>
      <c r="DU10" s="131"/>
      <c r="DV10" s="131"/>
      <c r="DW10" s="131"/>
      <c r="DX10" s="131"/>
      <c r="DY10" s="131"/>
      <c r="DZ10" s="131"/>
      <c r="EA10" s="131"/>
      <c r="EB10" s="131"/>
      <c r="EC10" s="131"/>
      <c r="ED10" s="131"/>
      <c r="EE10" s="131"/>
      <c r="EF10" s="131"/>
      <c r="EG10" s="131"/>
      <c r="EH10" s="131"/>
      <c r="EI10" s="131"/>
      <c r="EJ10" s="131"/>
      <c r="EK10" s="131"/>
      <c r="EL10" s="131"/>
      <c r="EM10" s="131"/>
      <c r="EN10" s="131"/>
      <c r="EO10" s="131"/>
      <c r="EP10" s="131"/>
      <c r="EQ10" s="131"/>
      <c r="ER10" s="131"/>
      <c r="ES10" s="131"/>
      <c r="ET10" s="131"/>
      <c r="EU10" s="131"/>
      <c r="EV10" s="131"/>
      <c r="EW10" s="131"/>
      <c r="EX10" s="131"/>
      <c r="EY10" s="131"/>
      <c r="EZ10" s="131"/>
      <c r="FA10" s="131"/>
      <c r="FB10" s="131"/>
      <c r="FC10" s="131"/>
      <c r="FD10" s="131"/>
      <c r="FE10" s="131"/>
      <c r="FF10" s="131"/>
      <c r="FG10" s="131"/>
      <c r="FH10" s="131"/>
      <c r="FI10" s="131"/>
      <c r="FJ10" s="131"/>
      <c r="FK10" s="131"/>
      <c r="FL10" s="131"/>
      <c r="FM10" s="131"/>
      <c r="FN10" s="131"/>
      <c r="FO10" s="131"/>
      <c r="FP10" s="131"/>
      <c r="FQ10" s="131"/>
      <c r="FR10" s="131"/>
      <c r="FS10" s="131"/>
      <c r="FT10" s="131"/>
      <c r="FU10" s="131"/>
      <c r="FV10" s="131"/>
      <c r="FW10" s="131"/>
      <c r="FX10" s="131"/>
      <c r="FY10" s="131"/>
      <c r="FZ10" s="131"/>
      <c r="GA10" s="131"/>
      <c r="GB10" s="131"/>
      <c r="GC10" s="131"/>
      <c r="GD10" s="131"/>
      <c r="GE10" s="131"/>
      <c r="GF10" s="131"/>
      <c r="GG10" s="131"/>
      <c r="GH10" s="131"/>
      <c r="GI10" s="131"/>
      <c r="GJ10" s="131"/>
      <c r="GK10" s="131"/>
      <c r="GL10" s="131"/>
      <c r="GM10" s="131"/>
      <c r="GN10" s="131"/>
      <c r="GO10" s="131"/>
      <c r="GP10" s="131"/>
      <c r="GQ10" s="131"/>
      <c r="GR10" s="131"/>
      <c r="GS10" s="131"/>
      <c r="GT10" s="131"/>
      <c r="GU10" s="131"/>
      <c r="GV10" s="131"/>
      <c r="GW10" s="131"/>
      <c r="GX10" s="131"/>
      <c r="GY10" s="131"/>
      <c r="GZ10" s="131"/>
      <c r="HA10" s="131"/>
      <c r="HB10" s="131"/>
      <c r="HC10" s="131"/>
      <c r="HD10" s="131"/>
      <c r="HE10" s="131"/>
      <c r="HF10" s="131"/>
      <c r="HG10" s="131"/>
      <c r="HH10" s="131"/>
      <c r="HI10" s="131"/>
      <c r="HJ10" s="131"/>
      <c r="HK10" s="131"/>
      <c r="HL10" s="131"/>
      <c r="HM10" s="131"/>
      <c r="HN10" s="131"/>
      <c r="HO10" s="131"/>
      <c r="HP10" s="131"/>
      <c r="HQ10" s="131"/>
      <c r="HR10" s="131"/>
      <c r="HS10" s="131"/>
      <c r="HT10" s="131"/>
      <c r="HU10" s="131"/>
      <c r="HV10" s="131"/>
      <c r="HW10" s="131"/>
      <c r="HX10" s="131"/>
      <c r="HY10" s="131"/>
      <c r="HZ10" s="131"/>
      <c r="IA10" s="131"/>
      <c r="IB10" s="131"/>
      <c r="IC10" s="131"/>
      <c r="ID10" s="131"/>
      <c r="IE10" s="131"/>
      <c r="IF10" s="131"/>
      <c r="IG10" s="131"/>
      <c r="IH10" s="131"/>
      <c r="II10" s="131"/>
      <c r="IJ10" s="131"/>
      <c r="IK10" s="131"/>
      <c r="IL10" s="131"/>
      <c r="IM10" s="131"/>
      <c r="IN10" s="131"/>
      <c r="IO10" s="131"/>
      <c r="IP10" s="131"/>
      <c r="IQ10" s="131"/>
      <c r="IR10" s="131"/>
      <c r="IS10" s="131"/>
      <c r="IT10" s="131"/>
      <c r="IU10" s="131"/>
      <c r="IV10" s="131"/>
    </row>
    <row r="11" spans="1:256" ht="13.7" customHeight="1">
      <c r="A11" s="158" t="s">
        <v>146</v>
      </c>
      <c r="B11" s="158" t="s">
        <v>393</v>
      </c>
      <c r="C11" s="71">
        <v>28</v>
      </c>
      <c r="D11" s="56">
        <v>15</v>
      </c>
      <c r="E11" s="56">
        <v>13</v>
      </c>
      <c r="F11" s="116">
        <f t="shared" si="0"/>
        <v>0.4642857142857143</v>
      </c>
      <c r="G11" s="3"/>
      <c r="H11" s="8"/>
      <c r="I11" s="19"/>
      <c r="J11" s="20"/>
      <c r="K11" s="21"/>
      <c r="L11" s="21"/>
    </row>
    <row r="12" spans="1:256" s="133" customFormat="1" ht="13.7" customHeight="1">
      <c r="A12" s="158" t="s">
        <v>147</v>
      </c>
      <c r="B12" s="158" t="s">
        <v>394</v>
      </c>
      <c r="C12" s="71">
        <v>23</v>
      </c>
      <c r="D12" s="56">
        <v>7</v>
      </c>
      <c r="E12" s="56">
        <v>16</v>
      </c>
      <c r="F12" s="116">
        <f t="shared" si="0"/>
        <v>0.69565217391304346</v>
      </c>
      <c r="G12" s="3"/>
      <c r="I12" s="134"/>
      <c r="J12" s="135"/>
      <c r="K12" s="136"/>
      <c r="L12" s="136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131"/>
      <c r="AR12" s="131"/>
      <c r="AS12" s="131"/>
      <c r="AT12" s="131"/>
      <c r="AU12" s="131"/>
      <c r="AV12" s="131"/>
      <c r="AW12" s="131"/>
      <c r="AX12" s="131"/>
      <c r="AY12" s="131"/>
      <c r="AZ12" s="131"/>
      <c r="BA12" s="131"/>
      <c r="BB12" s="131"/>
      <c r="BC12" s="131"/>
      <c r="BD12" s="131"/>
      <c r="BE12" s="131"/>
      <c r="BF12" s="131"/>
      <c r="BG12" s="131"/>
      <c r="BH12" s="131"/>
      <c r="BI12" s="131"/>
      <c r="BJ12" s="131"/>
      <c r="BK12" s="131"/>
      <c r="BL12" s="131"/>
      <c r="BM12" s="131"/>
      <c r="BN12" s="131"/>
      <c r="BO12" s="131"/>
      <c r="BP12" s="131"/>
      <c r="BQ12" s="131"/>
      <c r="BR12" s="131"/>
      <c r="BS12" s="131"/>
      <c r="BT12" s="131"/>
      <c r="BU12" s="131"/>
      <c r="BV12" s="131"/>
      <c r="BW12" s="131"/>
      <c r="BX12" s="131"/>
      <c r="BY12" s="131"/>
      <c r="BZ12" s="131"/>
      <c r="CA12" s="131"/>
      <c r="CB12" s="131"/>
      <c r="CC12" s="131"/>
      <c r="CD12" s="131"/>
      <c r="CE12" s="131"/>
      <c r="CF12" s="131"/>
      <c r="CG12" s="131"/>
      <c r="CH12" s="131"/>
      <c r="CI12" s="131"/>
      <c r="CJ12" s="131"/>
      <c r="CK12" s="131"/>
      <c r="CL12" s="131"/>
      <c r="CM12" s="131"/>
      <c r="CN12" s="131"/>
      <c r="CO12" s="131"/>
      <c r="CP12" s="131"/>
      <c r="CQ12" s="131"/>
      <c r="CR12" s="131"/>
      <c r="CS12" s="131"/>
      <c r="CT12" s="131"/>
      <c r="CU12" s="131"/>
      <c r="CV12" s="131"/>
      <c r="CW12" s="131"/>
      <c r="CX12" s="131"/>
      <c r="CY12" s="131"/>
      <c r="CZ12" s="131"/>
      <c r="DA12" s="131"/>
      <c r="DB12" s="131"/>
      <c r="DC12" s="131"/>
      <c r="DD12" s="131"/>
      <c r="DE12" s="131"/>
      <c r="DF12" s="131"/>
      <c r="DG12" s="131"/>
      <c r="DH12" s="131"/>
      <c r="DI12" s="131"/>
      <c r="DJ12" s="131"/>
      <c r="DK12" s="131"/>
      <c r="DL12" s="131"/>
      <c r="DM12" s="131"/>
      <c r="DN12" s="131"/>
      <c r="DO12" s="131"/>
      <c r="DP12" s="131"/>
      <c r="DQ12" s="131"/>
      <c r="DR12" s="131"/>
      <c r="DS12" s="131"/>
      <c r="DT12" s="131"/>
      <c r="DU12" s="131"/>
      <c r="DV12" s="131"/>
      <c r="DW12" s="131"/>
      <c r="DX12" s="131"/>
      <c r="DY12" s="131"/>
      <c r="DZ12" s="131"/>
      <c r="EA12" s="131"/>
      <c r="EB12" s="131"/>
      <c r="EC12" s="131"/>
      <c r="ED12" s="131"/>
      <c r="EE12" s="131"/>
      <c r="EF12" s="131"/>
      <c r="EG12" s="131"/>
      <c r="EH12" s="131"/>
      <c r="EI12" s="131"/>
      <c r="EJ12" s="131"/>
      <c r="EK12" s="131"/>
      <c r="EL12" s="131"/>
      <c r="EM12" s="131"/>
      <c r="EN12" s="131"/>
      <c r="EO12" s="131"/>
      <c r="EP12" s="131"/>
      <c r="EQ12" s="131"/>
      <c r="ER12" s="131"/>
      <c r="ES12" s="131"/>
      <c r="ET12" s="131"/>
      <c r="EU12" s="131"/>
      <c r="EV12" s="131"/>
      <c r="EW12" s="131"/>
      <c r="EX12" s="131"/>
      <c r="EY12" s="131"/>
      <c r="EZ12" s="131"/>
      <c r="FA12" s="131"/>
      <c r="FB12" s="131"/>
      <c r="FC12" s="131"/>
      <c r="FD12" s="131"/>
      <c r="FE12" s="131"/>
      <c r="FF12" s="131"/>
      <c r="FG12" s="131"/>
      <c r="FH12" s="131"/>
      <c r="FI12" s="131"/>
      <c r="FJ12" s="131"/>
      <c r="FK12" s="131"/>
      <c r="FL12" s="131"/>
      <c r="FM12" s="131"/>
      <c r="FN12" s="131"/>
      <c r="FO12" s="131"/>
      <c r="FP12" s="131"/>
      <c r="FQ12" s="131"/>
      <c r="FR12" s="131"/>
      <c r="FS12" s="131"/>
      <c r="FT12" s="131"/>
      <c r="FU12" s="131"/>
      <c r="FV12" s="131"/>
      <c r="FW12" s="131"/>
      <c r="FX12" s="131"/>
      <c r="FY12" s="131"/>
      <c r="FZ12" s="131"/>
      <c r="GA12" s="131"/>
      <c r="GB12" s="131"/>
      <c r="GC12" s="131"/>
      <c r="GD12" s="131"/>
      <c r="GE12" s="131"/>
      <c r="GF12" s="131"/>
      <c r="GG12" s="131"/>
      <c r="GH12" s="131"/>
      <c r="GI12" s="131"/>
      <c r="GJ12" s="131"/>
      <c r="GK12" s="131"/>
      <c r="GL12" s="131"/>
      <c r="GM12" s="131"/>
      <c r="GN12" s="131"/>
      <c r="GO12" s="131"/>
      <c r="GP12" s="131"/>
      <c r="GQ12" s="131"/>
      <c r="GR12" s="131"/>
      <c r="GS12" s="131"/>
      <c r="GT12" s="131"/>
      <c r="GU12" s="131"/>
      <c r="GV12" s="131"/>
      <c r="GW12" s="131"/>
      <c r="GX12" s="131"/>
      <c r="GY12" s="131"/>
      <c r="GZ12" s="131"/>
      <c r="HA12" s="131"/>
      <c r="HB12" s="131"/>
      <c r="HC12" s="131"/>
      <c r="HD12" s="131"/>
      <c r="HE12" s="131"/>
      <c r="HF12" s="131"/>
      <c r="HG12" s="131"/>
      <c r="HH12" s="131"/>
      <c r="HI12" s="131"/>
      <c r="HJ12" s="131"/>
      <c r="HK12" s="131"/>
      <c r="HL12" s="131"/>
      <c r="HM12" s="131"/>
      <c r="HN12" s="131"/>
      <c r="HO12" s="131"/>
      <c r="HP12" s="131"/>
      <c r="HQ12" s="131"/>
      <c r="HR12" s="131"/>
      <c r="HS12" s="131"/>
      <c r="HT12" s="131"/>
      <c r="HU12" s="131"/>
      <c r="HV12" s="131"/>
      <c r="HW12" s="131"/>
      <c r="HX12" s="131"/>
      <c r="HY12" s="131"/>
      <c r="HZ12" s="131"/>
      <c r="IA12" s="131"/>
      <c r="IB12" s="131"/>
      <c r="IC12" s="131"/>
      <c r="ID12" s="131"/>
      <c r="IE12" s="131"/>
      <c r="IF12" s="131"/>
      <c r="IG12" s="131"/>
      <c r="IH12" s="131"/>
      <c r="II12" s="131"/>
      <c r="IJ12" s="131"/>
      <c r="IK12" s="131"/>
      <c r="IL12" s="131"/>
      <c r="IM12" s="131"/>
      <c r="IN12" s="131"/>
      <c r="IO12" s="131"/>
      <c r="IP12" s="131"/>
      <c r="IQ12" s="131"/>
      <c r="IR12" s="131"/>
      <c r="IS12" s="131"/>
      <c r="IT12" s="131"/>
      <c r="IU12" s="131"/>
      <c r="IV12" s="131"/>
    </row>
    <row r="13" spans="1:256" ht="13.7" customHeight="1">
      <c r="A13" s="158" t="s">
        <v>148</v>
      </c>
      <c r="B13" s="158" t="s">
        <v>395</v>
      </c>
      <c r="C13" s="71">
        <v>55</v>
      </c>
      <c r="D13" s="56">
        <v>9</v>
      </c>
      <c r="E13" s="56">
        <v>46</v>
      </c>
      <c r="F13" s="116">
        <f t="shared" si="0"/>
        <v>0.83636363636363631</v>
      </c>
      <c r="G13" s="3"/>
      <c r="H13" s="8"/>
      <c r="I13" s="19"/>
      <c r="J13" s="20"/>
      <c r="K13" s="21"/>
      <c r="L13" s="21"/>
    </row>
    <row r="14" spans="1:256" s="133" customFormat="1" ht="13.7" customHeight="1">
      <c r="A14" s="158" t="s">
        <v>149</v>
      </c>
      <c r="B14" s="158" t="s">
        <v>396</v>
      </c>
      <c r="C14" s="71">
        <v>59</v>
      </c>
      <c r="D14" s="56">
        <v>17</v>
      </c>
      <c r="E14" s="56">
        <v>42</v>
      </c>
      <c r="F14" s="116">
        <f t="shared" si="0"/>
        <v>0.71186440677966101</v>
      </c>
      <c r="G14" s="3"/>
      <c r="I14" s="134"/>
      <c r="J14" s="135"/>
      <c r="K14" s="136"/>
      <c r="L14" s="136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1"/>
      <c r="BC14" s="131"/>
      <c r="BD14" s="131"/>
      <c r="BE14" s="131"/>
      <c r="BF14" s="131"/>
      <c r="BG14" s="131"/>
      <c r="BH14" s="131"/>
      <c r="BI14" s="131"/>
      <c r="BJ14" s="131"/>
      <c r="BK14" s="131"/>
      <c r="BL14" s="131"/>
      <c r="BM14" s="131"/>
      <c r="BN14" s="131"/>
      <c r="BO14" s="131"/>
      <c r="BP14" s="131"/>
      <c r="BQ14" s="131"/>
      <c r="BR14" s="131"/>
      <c r="BS14" s="131"/>
      <c r="BT14" s="131"/>
      <c r="BU14" s="131"/>
      <c r="BV14" s="131"/>
      <c r="BW14" s="131"/>
      <c r="BX14" s="131"/>
      <c r="BY14" s="131"/>
      <c r="BZ14" s="131"/>
      <c r="CA14" s="131"/>
      <c r="CB14" s="131"/>
      <c r="CC14" s="131"/>
      <c r="CD14" s="131"/>
      <c r="CE14" s="131"/>
      <c r="CF14" s="131"/>
      <c r="CG14" s="131"/>
      <c r="CH14" s="131"/>
      <c r="CI14" s="131"/>
      <c r="CJ14" s="131"/>
      <c r="CK14" s="131"/>
      <c r="CL14" s="131"/>
      <c r="CM14" s="131"/>
      <c r="CN14" s="131"/>
      <c r="CO14" s="131"/>
      <c r="CP14" s="131"/>
      <c r="CQ14" s="131"/>
      <c r="CR14" s="131"/>
      <c r="CS14" s="131"/>
      <c r="CT14" s="131"/>
      <c r="CU14" s="131"/>
      <c r="CV14" s="131"/>
      <c r="CW14" s="131"/>
      <c r="CX14" s="131"/>
      <c r="CY14" s="131"/>
      <c r="CZ14" s="131"/>
      <c r="DA14" s="131"/>
      <c r="DB14" s="131"/>
      <c r="DC14" s="131"/>
      <c r="DD14" s="131"/>
      <c r="DE14" s="131"/>
      <c r="DF14" s="131"/>
      <c r="DG14" s="131"/>
      <c r="DH14" s="131"/>
      <c r="DI14" s="131"/>
      <c r="DJ14" s="131"/>
      <c r="DK14" s="131"/>
      <c r="DL14" s="131"/>
      <c r="DM14" s="131"/>
      <c r="DN14" s="131"/>
      <c r="DO14" s="131"/>
      <c r="DP14" s="131"/>
      <c r="DQ14" s="131"/>
      <c r="DR14" s="131"/>
      <c r="DS14" s="131"/>
      <c r="DT14" s="131"/>
      <c r="DU14" s="131"/>
      <c r="DV14" s="131"/>
      <c r="DW14" s="131"/>
      <c r="DX14" s="131"/>
      <c r="DY14" s="131"/>
      <c r="DZ14" s="131"/>
      <c r="EA14" s="131"/>
      <c r="EB14" s="131"/>
      <c r="EC14" s="131"/>
      <c r="ED14" s="131"/>
      <c r="EE14" s="131"/>
      <c r="EF14" s="131"/>
      <c r="EG14" s="131"/>
      <c r="EH14" s="131"/>
      <c r="EI14" s="131"/>
      <c r="EJ14" s="131"/>
      <c r="EK14" s="131"/>
      <c r="EL14" s="131"/>
      <c r="EM14" s="131"/>
      <c r="EN14" s="131"/>
      <c r="EO14" s="131"/>
      <c r="EP14" s="131"/>
      <c r="EQ14" s="131"/>
      <c r="ER14" s="131"/>
      <c r="ES14" s="131"/>
      <c r="ET14" s="131"/>
      <c r="EU14" s="131"/>
      <c r="EV14" s="131"/>
      <c r="EW14" s="131"/>
      <c r="EX14" s="131"/>
      <c r="EY14" s="131"/>
      <c r="EZ14" s="131"/>
      <c r="FA14" s="131"/>
      <c r="FB14" s="131"/>
      <c r="FC14" s="131"/>
      <c r="FD14" s="131"/>
      <c r="FE14" s="131"/>
      <c r="FF14" s="131"/>
      <c r="FG14" s="131"/>
      <c r="FH14" s="131"/>
      <c r="FI14" s="131"/>
      <c r="FJ14" s="131"/>
      <c r="FK14" s="131"/>
      <c r="FL14" s="131"/>
      <c r="FM14" s="131"/>
      <c r="FN14" s="131"/>
      <c r="FO14" s="131"/>
      <c r="FP14" s="131"/>
      <c r="FQ14" s="131"/>
      <c r="FR14" s="131"/>
      <c r="FS14" s="131"/>
      <c r="FT14" s="131"/>
      <c r="FU14" s="131"/>
      <c r="FV14" s="131"/>
      <c r="FW14" s="131"/>
      <c r="FX14" s="131"/>
      <c r="FY14" s="131"/>
      <c r="FZ14" s="131"/>
      <c r="GA14" s="131"/>
      <c r="GB14" s="131"/>
      <c r="GC14" s="131"/>
      <c r="GD14" s="131"/>
      <c r="GE14" s="131"/>
      <c r="GF14" s="131"/>
      <c r="GG14" s="131"/>
      <c r="GH14" s="131"/>
      <c r="GI14" s="131"/>
      <c r="GJ14" s="131"/>
      <c r="GK14" s="131"/>
      <c r="GL14" s="131"/>
      <c r="GM14" s="131"/>
      <c r="GN14" s="131"/>
      <c r="GO14" s="131"/>
      <c r="GP14" s="131"/>
      <c r="GQ14" s="131"/>
      <c r="GR14" s="131"/>
      <c r="GS14" s="131"/>
      <c r="GT14" s="131"/>
      <c r="GU14" s="131"/>
      <c r="GV14" s="131"/>
      <c r="GW14" s="131"/>
      <c r="GX14" s="131"/>
      <c r="GY14" s="131"/>
      <c r="GZ14" s="131"/>
      <c r="HA14" s="131"/>
      <c r="HB14" s="131"/>
      <c r="HC14" s="131"/>
      <c r="HD14" s="131"/>
      <c r="HE14" s="131"/>
      <c r="HF14" s="131"/>
      <c r="HG14" s="131"/>
      <c r="HH14" s="131"/>
      <c r="HI14" s="131"/>
      <c r="HJ14" s="131"/>
      <c r="HK14" s="131"/>
      <c r="HL14" s="131"/>
      <c r="HM14" s="131"/>
      <c r="HN14" s="131"/>
      <c r="HO14" s="131"/>
      <c r="HP14" s="131"/>
      <c r="HQ14" s="131"/>
      <c r="HR14" s="131"/>
      <c r="HS14" s="131"/>
      <c r="HT14" s="131"/>
      <c r="HU14" s="131"/>
      <c r="HV14" s="131"/>
      <c r="HW14" s="131"/>
      <c r="HX14" s="131"/>
      <c r="HY14" s="131"/>
      <c r="HZ14" s="131"/>
      <c r="IA14" s="131"/>
      <c r="IB14" s="131"/>
      <c r="IC14" s="131"/>
      <c r="ID14" s="131"/>
      <c r="IE14" s="131"/>
      <c r="IF14" s="131"/>
      <c r="IG14" s="131"/>
      <c r="IH14" s="131"/>
      <c r="II14" s="131"/>
      <c r="IJ14" s="131"/>
      <c r="IK14" s="131"/>
      <c r="IL14" s="131"/>
      <c r="IM14" s="131"/>
      <c r="IN14" s="131"/>
      <c r="IO14" s="131"/>
      <c r="IP14" s="131"/>
      <c r="IQ14" s="131"/>
      <c r="IR14" s="131"/>
      <c r="IS14" s="131"/>
      <c r="IT14" s="131"/>
      <c r="IU14" s="131"/>
      <c r="IV14" s="131"/>
    </row>
    <row r="15" spans="1:256" ht="13.7" customHeight="1">
      <c r="A15" s="158" t="s">
        <v>281</v>
      </c>
      <c r="B15" s="158" t="s">
        <v>397</v>
      </c>
      <c r="C15" s="71">
        <v>87</v>
      </c>
      <c r="D15" s="56">
        <v>14</v>
      </c>
      <c r="E15" s="71">
        <v>73</v>
      </c>
      <c r="F15" s="116">
        <f t="shared" si="0"/>
        <v>0.83908045977011492</v>
      </c>
      <c r="G15" s="3"/>
      <c r="H15" s="8"/>
      <c r="I15" s="19"/>
      <c r="J15" s="20"/>
      <c r="K15" s="21"/>
      <c r="L15" s="21"/>
    </row>
    <row r="16" spans="1:256" s="15" customFormat="1" ht="13.7" customHeight="1">
      <c r="A16" s="2" t="s">
        <v>282</v>
      </c>
      <c r="B16" s="2" t="s">
        <v>398</v>
      </c>
      <c r="C16" s="98">
        <v>303</v>
      </c>
      <c r="D16" s="46">
        <v>154</v>
      </c>
      <c r="E16" s="46">
        <v>149</v>
      </c>
      <c r="F16" s="117">
        <f t="shared" si="0"/>
        <v>0.49174917491749176</v>
      </c>
      <c r="G16" s="120"/>
      <c r="I16" s="121"/>
      <c r="J16" s="18"/>
      <c r="K16" s="122"/>
      <c r="L16" s="122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4"/>
      <c r="DL16" s="64"/>
      <c r="DM16" s="64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/>
      <c r="EA16" s="64"/>
      <c r="EB16" s="64"/>
      <c r="EC16" s="64"/>
      <c r="ED16" s="64"/>
      <c r="EE16" s="64"/>
      <c r="EF16" s="64"/>
      <c r="EG16" s="64"/>
      <c r="EH16" s="64"/>
      <c r="EI16" s="64"/>
      <c r="EJ16" s="64"/>
      <c r="EK16" s="64"/>
      <c r="EL16" s="64"/>
      <c r="EM16" s="64"/>
      <c r="EN16" s="64"/>
      <c r="EO16" s="64"/>
      <c r="EP16" s="64"/>
      <c r="EQ16" s="64"/>
      <c r="ER16" s="64"/>
      <c r="ES16" s="64"/>
      <c r="ET16" s="64"/>
      <c r="EU16" s="64"/>
      <c r="EV16" s="64"/>
      <c r="EW16" s="64"/>
      <c r="EX16" s="64"/>
      <c r="EY16" s="64"/>
      <c r="EZ16" s="64"/>
      <c r="FA16" s="64"/>
      <c r="FB16" s="64"/>
      <c r="FC16" s="64"/>
      <c r="FD16" s="64"/>
      <c r="FE16" s="64"/>
      <c r="FF16" s="64"/>
      <c r="FG16" s="64"/>
      <c r="FH16" s="64"/>
      <c r="FI16" s="64"/>
      <c r="FJ16" s="64"/>
      <c r="FK16" s="64"/>
      <c r="FL16" s="64"/>
      <c r="FM16" s="64"/>
      <c r="FN16" s="64"/>
      <c r="FO16" s="64"/>
      <c r="FP16" s="64"/>
      <c r="FQ16" s="64"/>
      <c r="FR16" s="64"/>
      <c r="FS16" s="64"/>
      <c r="FT16" s="64"/>
      <c r="FU16" s="64"/>
      <c r="FV16" s="64"/>
      <c r="FW16" s="64"/>
      <c r="FX16" s="64"/>
      <c r="FY16" s="64"/>
      <c r="FZ16" s="64"/>
      <c r="GA16" s="64"/>
      <c r="GB16" s="64"/>
      <c r="GC16" s="64"/>
      <c r="GD16" s="64"/>
      <c r="GE16" s="64"/>
      <c r="GF16" s="64"/>
      <c r="GG16" s="64"/>
      <c r="GH16" s="64"/>
      <c r="GI16" s="64"/>
      <c r="GJ16" s="64"/>
      <c r="GK16" s="64"/>
      <c r="GL16" s="64"/>
      <c r="GM16" s="64"/>
      <c r="GN16" s="64"/>
      <c r="GO16" s="64"/>
      <c r="GP16" s="64"/>
      <c r="GQ16" s="64"/>
      <c r="GR16" s="64"/>
      <c r="GS16" s="64"/>
      <c r="GT16" s="64"/>
      <c r="GU16" s="64"/>
      <c r="GV16" s="64"/>
      <c r="GW16" s="64"/>
      <c r="GX16" s="64"/>
      <c r="GY16" s="64"/>
      <c r="GZ16" s="64"/>
      <c r="HA16" s="64"/>
      <c r="HB16" s="64"/>
      <c r="HC16" s="64"/>
      <c r="HD16" s="64"/>
      <c r="HE16" s="64"/>
      <c r="HF16" s="64"/>
      <c r="HG16" s="64"/>
      <c r="HH16" s="64"/>
      <c r="HI16" s="64"/>
      <c r="HJ16" s="64"/>
      <c r="HK16" s="64"/>
      <c r="HL16" s="64"/>
      <c r="HM16" s="64"/>
      <c r="HN16" s="64"/>
      <c r="HO16" s="64"/>
      <c r="HP16" s="64"/>
      <c r="HQ16" s="64"/>
      <c r="HR16" s="64"/>
      <c r="HS16" s="64"/>
      <c r="HT16" s="64"/>
      <c r="HU16" s="64"/>
      <c r="HV16" s="64"/>
      <c r="HW16" s="64"/>
      <c r="HX16" s="64"/>
      <c r="HY16" s="64"/>
      <c r="HZ16" s="64"/>
      <c r="IA16" s="64"/>
      <c r="IB16" s="64"/>
      <c r="IC16" s="64"/>
      <c r="ID16" s="64"/>
      <c r="IE16" s="64"/>
      <c r="IF16" s="64"/>
      <c r="IG16" s="64"/>
      <c r="IH16" s="64"/>
      <c r="II16" s="64"/>
      <c r="IJ16" s="64"/>
      <c r="IK16" s="64"/>
      <c r="IL16" s="64"/>
      <c r="IM16" s="64"/>
      <c r="IN16" s="64"/>
      <c r="IO16" s="64"/>
      <c r="IP16" s="64"/>
      <c r="IQ16" s="64"/>
      <c r="IR16" s="64"/>
      <c r="IS16" s="64"/>
      <c r="IT16" s="64"/>
      <c r="IU16" s="64"/>
      <c r="IV16" s="64"/>
    </row>
    <row r="17" spans="1:256" ht="13.7" customHeight="1">
      <c r="A17" s="158" t="s">
        <v>150</v>
      </c>
      <c r="B17" s="158" t="s">
        <v>399</v>
      </c>
      <c r="C17" s="71">
        <v>54</v>
      </c>
      <c r="D17" s="56">
        <v>38</v>
      </c>
      <c r="E17" s="56">
        <v>16</v>
      </c>
      <c r="F17" s="116">
        <f t="shared" si="0"/>
        <v>0.29629629629629628</v>
      </c>
      <c r="G17" s="3"/>
      <c r="H17" s="8"/>
      <c r="I17" s="19"/>
      <c r="J17" s="20"/>
      <c r="K17" s="21"/>
      <c r="L17" s="21"/>
    </row>
    <row r="18" spans="1:256" ht="13.7" customHeight="1">
      <c r="A18" s="158" t="s">
        <v>151</v>
      </c>
      <c r="B18" s="158" t="s">
        <v>400</v>
      </c>
      <c r="C18" s="71">
        <v>134</v>
      </c>
      <c r="D18" s="56">
        <v>88</v>
      </c>
      <c r="E18" s="56">
        <v>46</v>
      </c>
      <c r="F18" s="116">
        <f t="shared" si="0"/>
        <v>0.34328358208955223</v>
      </c>
      <c r="G18" s="3"/>
      <c r="H18" s="8"/>
      <c r="I18" s="19"/>
      <c r="J18" s="20"/>
      <c r="K18" s="21"/>
      <c r="L18" s="21"/>
    </row>
    <row r="19" spans="1:256" ht="13.7" customHeight="1">
      <c r="A19" s="158" t="s">
        <v>152</v>
      </c>
      <c r="B19" s="158" t="s">
        <v>401</v>
      </c>
      <c r="C19" s="71">
        <v>101</v>
      </c>
      <c r="D19" s="56">
        <v>25</v>
      </c>
      <c r="E19" s="56">
        <v>76</v>
      </c>
      <c r="F19" s="116">
        <f t="shared" si="0"/>
        <v>0.75247524752475248</v>
      </c>
      <c r="G19" s="3"/>
      <c r="H19" s="8"/>
      <c r="I19" s="19"/>
      <c r="J19" s="20"/>
      <c r="K19" s="21"/>
      <c r="L19" s="21"/>
    </row>
    <row r="20" spans="1:256" s="133" customFormat="1" ht="13.7" customHeight="1">
      <c r="A20" s="158" t="s">
        <v>153</v>
      </c>
      <c r="B20" s="158" t="s">
        <v>402</v>
      </c>
      <c r="C20" s="71">
        <v>14</v>
      </c>
      <c r="D20" s="56">
        <v>3</v>
      </c>
      <c r="E20" s="56">
        <v>11</v>
      </c>
      <c r="F20" s="116">
        <f t="shared" si="0"/>
        <v>0.7857142857142857</v>
      </c>
      <c r="G20" s="3"/>
      <c r="I20" s="134"/>
      <c r="J20" s="135"/>
      <c r="K20" s="136"/>
      <c r="L20" s="136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131"/>
      <c r="AQ20" s="131"/>
      <c r="AR20" s="131"/>
      <c r="AS20" s="131"/>
      <c r="AT20" s="131"/>
      <c r="AU20" s="131"/>
      <c r="AV20" s="131"/>
      <c r="AW20" s="131"/>
      <c r="AX20" s="131"/>
      <c r="AY20" s="131"/>
      <c r="AZ20" s="131"/>
      <c r="BA20" s="131"/>
      <c r="BB20" s="131"/>
      <c r="BC20" s="131"/>
      <c r="BD20" s="131"/>
      <c r="BE20" s="131"/>
      <c r="BF20" s="131"/>
      <c r="BG20" s="131"/>
      <c r="BH20" s="131"/>
      <c r="BI20" s="131"/>
      <c r="BJ20" s="131"/>
      <c r="BK20" s="131"/>
      <c r="BL20" s="131"/>
      <c r="BM20" s="131"/>
      <c r="BN20" s="131"/>
      <c r="BO20" s="131"/>
      <c r="BP20" s="131"/>
      <c r="BQ20" s="131"/>
      <c r="BR20" s="131"/>
      <c r="BS20" s="131"/>
      <c r="BT20" s="131"/>
      <c r="BU20" s="131"/>
      <c r="BV20" s="131"/>
      <c r="BW20" s="131"/>
      <c r="BX20" s="131"/>
      <c r="BY20" s="131"/>
      <c r="BZ20" s="131"/>
      <c r="CA20" s="131"/>
      <c r="CB20" s="131"/>
      <c r="CC20" s="131"/>
      <c r="CD20" s="131"/>
      <c r="CE20" s="131"/>
      <c r="CF20" s="131"/>
      <c r="CG20" s="131"/>
      <c r="CH20" s="131"/>
      <c r="CI20" s="131"/>
      <c r="CJ20" s="131"/>
      <c r="CK20" s="131"/>
      <c r="CL20" s="131"/>
      <c r="CM20" s="131"/>
      <c r="CN20" s="131"/>
      <c r="CO20" s="131"/>
      <c r="CP20" s="131"/>
      <c r="CQ20" s="131"/>
      <c r="CR20" s="131"/>
      <c r="CS20" s="131"/>
      <c r="CT20" s="131"/>
      <c r="CU20" s="131"/>
      <c r="CV20" s="131"/>
      <c r="CW20" s="131"/>
      <c r="CX20" s="131"/>
      <c r="CY20" s="131"/>
      <c r="CZ20" s="131"/>
      <c r="DA20" s="131"/>
      <c r="DB20" s="131"/>
      <c r="DC20" s="131"/>
      <c r="DD20" s="131"/>
      <c r="DE20" s="131"/>
      <c r="DF20" s="131"/>
      <c r="DG20" s="131"/>
      <c r="DH20" s="131"/>
      <c r="DI20" s="131"/>
      <c r="DJ20" s="131"/>
      <c r="DK20" s="131"/>
      <c r="DL20" s="131"/>
      <c r="DM20" s="131"/>
      <c r="DN20" s="131"/>
      <c r="DO20" s="131"/>
      <c r="DP20" s="131"/>
      <c r="DQ20" s="131"/>
      <c r="DR20" s="131"/>
      <c r="DS20" s="131"/>
      <c r="DT20" s="131"/>
      <c r="DU20" s="131"/>
      <c r="DV20" s="131"/>
      <c r="DW20" s="131"/>
      <c r="DX20" s="131"/>
      <c r="DY20" s="131"/>
      <c r="DZ20" s="131"/>
      <c r="EA20" s="131"/>
      <c r="EB20" s="131"/>
      <c r="EC20" s="131"/>
      <c r="ED20" s="131"/>
      <c r="EE20" s="131"/>
      <c r="EF20" s="131"/>
      <c r="EG20" s="131"/>
      <c r="EH20" s="131"/>
      <c r="EI20" s="131"/>
      <c r="EJ20" s="131"/>
      <c r="EK20" s="131"/>
      <c r="EL20" s="131"/>
      <c r="EM20" s="131"/>
      <c r="EN20" s="131"/>
      <c r="EO20" s="131"/>
      <c r="EP20" s="131"/>
      <c r="EQ20" s="131"/>
      <c r="ER20" s="131"/>
      <c r="ES20" s="131"/>
      <c r="ET20" s="131"/>
      <c r="EU20" s="131"/>
      <c r="EV20" s="131"/>
      <c r="EW20" s="131"/>
      <c r="EX20" s="131"/>
      <c r="EY20" s="131"/>
      <c r="EZ20" s="131"/>
      <c r="FA20" s="131"/>
      <c r="FB20" s="131"/>
      <c r="FC20" s="131"/>
      <c r="FD20" s="131"/>
      <c r="FE20" s="131"/>
      <c r="FF20" s="131"/>
      <c r="FG20" s="131"/>
      <c r="FH20" s="131"/>
      <c r="FI20" s="131"/>
      <c r="FJ20" s="131"/>
      <c r="FK20" s="131"/>
      <c r="FL20" s="131"/>
      <c r="FM20" s="131"/>
      <c r="FN20" s="131"/>
      <c r="FO20" s="131"/>
      <c r="FP20" s="131"/>
      <c r="FQ20" s="131"/>
      <c r="FR20" s="131"/>
      <c r="FS20" s="131"/>
      <c r="FT20" s="131"/>
      <c r="FU20" s="131"/>
      <c r="FV20" s="131"/>
      <c r="FW20" s="131"/>
      <c r="FX20" s="131"/>
      <c r="FY20" s="131"/>
      <c r="FZ20" s="131"/>
      <c r="GA20" s="131"/>
      <c r="GB20" s="131"/>
      <c r="GC20" s="131"/>
      <c r="GD20" s="131"/>
      <c r="GE20" s="131"/>
      <c r="GF20" s="131"/>
      <c r="GG20" s="131"/>
      <c r="GH20" s="131"/>
      <c r="GI20" s="131"/>
      <c r="GJ20" s="131"/>
      <c r="GK20" s="131"/>
      <c r="GL20" s="131"/>
      <c r="GM20" s="131"/>
      <c r="GN20" s="131"/>
      <c r="GO20" s="131"/>
      <c r="GP20" s="131"/>
      <c r="GQ20" s="131"/>
      <c r="GR20" s="131"/>
      <c r="GS20" s="131"/>
      <c r="GT20" s="131"/>
      <c r="GU20" s="131"/>
      <c r="GV20" s="131"/>
      <c r="GW20" s="131"/>
      <c r="GX20" s="131"/>
      <c r="GY20" s="131"/>
      <c r="GZ20" s="131"/>
      <c r="HA20" s="131"/>
      <c r="HB20" s="131"/>
      <c r="HC20" s="131"/>
      <c r="HD20" s="131"/>
      <c r="HE20" s="131"/>
      <c r="HF20" s="131"/>
      <c r="HG20" s="131"/>
      <c r="HH20" s="131"/>
      <c r="HI20" s="131"/>
      <c r="HJ20" s="131"/>
      <c r="HK20" s="131"/>
      <c r="HL20" s="131"/>
      <c r="HM20" s="131"/>
      <c r="HN20" s="131"/>
      <c r="HO20" s="131"/>
      <c r="HP20" s="131"/>
      <c r="HQ20" s="131"/>
      <c r="HR20" s="131"/>
      <c r="HS20" s="131"/>
      <c r="HT20" s="131"/>
      <c r="HU20" s="131"/>
      <c r="HV20" s="131"/>
      <c r="HW20" s="131"/>
      <c r="HX20" s="131"/>
      <c r="HY20" s="131"/>
      <c r="HZ20" s="131"/>
      <c r="IA20" s="131"/>
      <c r="IB20" s="131"/>
      <c r="IC20" s="131"/>
      <c r="ID20" s="131"/>
      <c r="IE20" s="131"/>
      <c r="IF20" s="131"/>
      <c r="IG20" s="131"/>
      <c r="IH20" s="131"/>
      <c r="II20" s="131"/>
      <c r="IJ20" s="131"/>
      <c r="IK20" s="131"/>
      <c r="IL20" s="131"/>
      <c r="IM20" s="131"/>
      <c r="IN20" s="131"/>
      <c r="IO20" s="131"/>
      <c r="IP20" s="131"/>
      <c r="IQ20" s="131"/>
      <c r="IR20" s="131"/>
      <c r="IS20" s="131"/>
      <c r="IT20" s="131"/>
      <c r="IU20" s="131"/>
      <c r="IV20" s="131"/>
    </row>
    <row r="21" spans="1:256" s="15" customFormat="1" ht="13.7" customHeight="1">
      <c r="A21" s="2" t="s">
        <v>154</v>
      </c>
      <c r="B21" s="2" t="s">
        <v>404</v>
      </c>
      <c r="C21" s="98">
        <v>203</v>
      </c>
      <c r="D21" s="46">
        <v>153</v>
      </c>
      <c r="E21" s="46">
        <v>50</v>
      </c>
      <c r="F21" s="117">
        <f t="shared" si="0"/>
        <v>0.24630541871921183</v>
      </c>
      <c r="G21" s="120"/>
      <c r="I21" s="121"/>
      <c r="J21" s="18"/>
      <c r="K21" s="122"/>
      <c r="L21" s="122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  <c r="CP21" s="64"/>
      <c r="CQ21" s="64"/>
      <c r="CR21" s="64"/>
      <c r="CS21" s="64"/>
      <c r="CT21" s="64"/>
      <c r="CU21" s="64"/>
      <c r="CV21" s="64"/>
      <c r="CW21" s="64"/>
      <c r="CX21" s="64"/>
      <c r="CY21" s="64"/>
      <c r="CZ21" s="64"/>
      <c r="DA21" s="64"/>
      <c r="DB21" s="64"/>
      <c r="DC21" s="64"/>
      <c r="DD21" s="64"/>
      <c r="DE21" s="64"/>
      <c r="DF21" s="64"/>
      <c r="DG21" s="64"/>
      <c r="DH21" s="64"/>
      <c r="DI21" s="64"/>
      <c r="DJ21" s="64"/>
      <c r="DK21" s="64"/>
      <c r="DL21" s="64"/>
      <c r="DM21" s="64"/>
      <c r="DN21" s="64"/>
      <c r="DO21" s="64"/>
      <c r="DP21" s="64"/>
      <c r="DQ21" s="64"/>
      <c r="DR21" s="64"/>
      <c r="DS21" s="64"/>
      <c r="DT21" s="64"/>
      <c r="DU21" s="64"/>
      <c r="DV21" s="64"/>
      <c r="DW21" s="64"/>
      <c r="DX21" s="64"/>
      <c r="DY21" s="64"/>
      <c r="DZ21" s="64"/>
      <c r="EA21" s="64"/>
      <c r="EB21" s="64"/>
      <c r="EC21" s="64"/>
      <c r="ED21" s="64"/>
      <c r="EE21" s="64"/>
      <c r="EF21" s="64"/>
      <c r="EG21" s="64"/>
      <c r="EH21" s="64"/>
      <c r="EI21" s="64"/>
      <c r="EJ21" s="64"/>
      <c r="EK21" s="64"/>
      <c r="EL21" s="64"/>
      <c r="EM21" s="64"/>
      <c r="EN21" s="64"/>
      <c r="EO21" s="64"/>
      <c r="EP21" s="64"/>
      <c r="EQ21" s="64"/>
      <c r="ER21" s="64"/>
      <c r="ES21" s="64"/>
      <c r="ET21" s="64"/>
      <c r="EU21" s="64"/>
      <c r="EV21" s="64"/>
      <c r="EW21" s="64"/>
      <c r="EX21" s="64"/>
      <c r="EY21" s="64"/>
      <c r="EZ21" s="64"/>
      <c r="FA21" s="64"/>
      <c r="FB21" s="64"/>
      <c r="FC21" s="64"/>
      <c r="FD21" s="64"/>
      <c r="FE21" s="64"/>
      <c r="FF21" s="64"/>
      <c r="FG21" s="64"/>
      <c r="FH21" s="64"/>
      <c r="FI21" s="64"/>
      <c r="FJ21" s="64"/>
      <c r="FK21" s="64"/>
      <c r="FL21" s="64"/>
      <c r="FM21" s="64"/>
      <c r="FN21" s="64"/>
      <c r="FO21" s="64"/>
      <c r="FP21" s="64"/>
      <c r="FQ21" s="64"/>
      <c r="FR21" s="64"/>
      <c r="FS21" s="64"/>
      <c r="FT21" s="64"/>
      <c r="FU21" s="64"/>
      <c r="FV21" s="64"/>
      <c r="FW21" s="64"/>
      <c r="FX21" s="64"/>
      <c r="FY21" s="64"/>
      <c r="FZ21" s="64"/>
      <c r="GA21" s="64"/>
      <c r="GB21" s="64"/>
      <c r="GC21" s="64"/>
      <c r="GD21" s="64"/>
      <c r="GE21" s="64"/>
      <c r="GF21" s="64"/>
      <c r="GG21" s="64"/>
      <c r="GH21" s="64"/>
      <c r="GI21" s="64"/>
      <c r="GJ21" s="64"/>
      <c r="GK21" s="64"/>
      <c r="GL21" s="64"/>
      <c r="GM21" s="64"/>
      <c r="GN21" s="64"/>
      <c r="GO21" s="64"/>
      <c r="GP21" s="64"/>
      <c r="GQ21" s="64"/>
      <c r="GR21" s="64"/>
      <c r="GS21" s="64"/>
      <c r="GT21" s="64"/>
      <c r="GU21" s="64"/>
      <c r="GV21" s="64"/>
      <c r="GW21" s="64"/>
      <c r="GX21" s="64"/>
      <c r="GY21" s="64"/>
      <c r="GZ21" s="64"/>
      <c r="HA21" s="64"/>
      <c r="HB21" s="64"/>
      <c r="HC21" s="64"/>
      <c r="HD21" s="64"/>
      <c r="HE21" s="64"/>
      <c r="HF21" s="64"/>
      <c r="HG21" s="64"/>
      <c r="HH21" s="64"/>
      <c r="HI21" s="64"/>
      <c r="HJ21" s="64"/>
      <c r="HK21" s="64"/>
      <c r="HL21" s="64"/>
      <c r="HM21" s="64"/>
      <c r="HN21" s="64"/>
      <c r="HO21" s="64"/>
      <c r="HP21" s="64"/>
      <c r="HQ21" s="64"/>
      <c r="HR21" s="64"/>
      <c r="HS21" s="64"/>
      <c r="HT21" s="64"/>
      <c r="HU21" s="64"/>
      <c r="HV21" s="64"/>
      <c r="HW21" s="64"/>
      <c r="HX21" s="64"/>
      <c r="HY21" s="64"/>
      <c r="HZ21" s="64"/>
      <c r="IA21" s="64"/>
      <c r="IB21" s="64"/>
      <c r="IC21" s="64"/>
      <c r="ID21" s="64"/>
      <c r="IE21" s="64"/>
      <c r="IF21" s="64"/>
      <c r="IG21" s="64"/>
      <c r="IH21" s="64"/>
      <c r="II21" s="64"/>
      <c r="IJ21" s="64"/>
      <c r="IK21" s="64"/>
      <c r="IL21" s="64"/>
      <c r="IM21" s="64"/>
      <c r="IN21" s="64"/>
      <c r="IO21" s="64"/>
      <c r="IP21" s="64"/>
      <c r="IQ21" s="64"/>
      <c r="IR21" s="64"/>
      <c r="IS21" s="64"/>
      <c r="IT21" s="64"/>
      <c r="IU21" s="64"/>
      <c r="IV21" s="64"/>
    </row>
    <row r="22" spans="1:256" ht="13.7" customHeight="1">
      <c r="A22" s="158" t="s">
        <v>155</v>
      </c>
      <c r="B22" s="158" t="s">
        <v>405</v>
      </c>
      <c r="C22" s="71">
        <v>203</v>
      </c>
      <c r="D22" s="56">
        <v>153</v>
      </c>
      <c r="E22" s="56">
        <v>50</v>
      </c>
      <c r="F22" s="116">
        <f t="shared" si="0"/>
        <v>0.24630541871921183</v>
      </c>
      <c r="G22" s="3"/>
      <c r="H22" s="8"/>
      <c r="I22" s="19"/>
      <c r="J22" s="20"/>
      <c r="K22" s="21"/>
      <c r="L22" s="21"/>
    </row>
    <row r="23" spans="1:256" s="15" customFormat="1" ht="13.7" customHeight="1">
      <c r="A23" s="2" t="s">
        <v>156</v>
      </c>
      <c r="B23" s="2" t="s">
        <v>406</v>
      </c>
      <c r="C23" s="98">
        <v>366</v>
      </c>
      <c r="D23" s="46">
        <v>116</v>
      </c>
      <c r="E23" s="46">
        <v>250</v>
      </c>
      <c r="F23" s="117">
        <f t="shared" si="0"/>
        <v>0.68306010928961747</v>
      </c>
      <c r="G23" s="120"/>
      <c r="I23" s="121"/>
      <c r="J23" s="18"/>
      <c r="K23" s="122"/>
      <c r="L23" s="122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  <c r="CP23" s="64"/>
      <c r="CQ23" s="64"/>
      <c r="CR23" s="64"/>
      <c r="CS23" s="64"/>
      <c r="CT23" s="64"/>
      <c r="CU23" s="64"/>
      <c r="CV23" s="64"/>
      <c r="CW23" s="64"/>
      <c r="CX23" s="64"/>
      <c r="CY23" s="64"/>
      <c r="CZ23" s="64"/>
      <c r="DA23" s="64"/>
      <c r="DB23" s="64"/>
      <c r="DC23" s="64"/>
      <c r="DD23" s="64"/>
      <c r="DE23" s="64"/>
      <c r="DF23" s="64"/>
      <c r="DG23" s="64"/>
      <c r="DH23" s="64"/>
      <c r="DI23" s="64"/>
      <c r="DJ23" s="64"/>
      <c r="DK23" s="64"/>
      <c r="DL23" s="64"/>
      <c r="DM23" s="64"/>
      <c r="DN23" s="64"/>
      <c r="DO23" s="64"/>
      <c r="DP23" s="64"/>
      <c r="DQ23" s="64"/>
      <c r="DR23" s="64"/>
      <c r="DS23" s="64"/>
      <c r="DT23" s="64"/>
      <c r="DU23" s="64"/>
      <c r="DV23" s="64"/>
      <c r="DW23" s="64"/>
      <c r="DX23" s="64"/>
      <c r="DY23" s="64"/>
      <c r="DZ23" s="64"/>
      <c r="EA23" s="64"/>
      <c r="EB23" s="64"/>
      <c r="EC23" s="64"/>
      <c r="ED23" s="64"/>
      <c r="EE23" s="64"/>
      <c r="EF23" s="64"/>
      <c r="EG23" s="64"/>
      <c r="EH23" s="64"/>
      <c r="EI23" s="64"/>
      <c r="EJ23" s="64"/>
      <c r="EK23" s="64"/>
      <c r="EL23" s="64"/>
      <c r="EM23" s="64"/>
      <c r="EN23" s="64"/>
      <c r="EO23" s="64"/>
      <c r="EP23" s="64"/>
      <c r="EQ23" s="64"/>
      <c r="ER23" s="64"/>
      <c r="ES23" s="64"/>
      <c r="ET23" s="64"/>
      <c r="EU23" s="64"/>
      <c r="EV23" s="64"/>
      <c r="EW23" s="64"/>
      <c r="EX23" s="64"/>
      <c r="EY23" s="64"/>
      <c r="EZ23" s="64"/>
      <c r="FA23" s="64"/>
      <c r="FB23" s="64"/>
      <c r="FC23" s="64"/>
      <c r="FD23" s="64"/>
      <c r="FE23" s="64"/>
      <c r="FF23" s="64"/>
      <c r="FG23" s="64"/>
      <c r="FH23" s="64"/>
      <c r="FI23" s="64"/>
      <c r="FJ23" s="64"/>
      <c r="FK23" s="64"/>
      <c r="FL23" s="64"/>
      <c r="FM23" s="64"/>
      <c r="FN23" s="64"/>
      <c r="FO23" s="64"/>
      <c r="FP23" s="64"/>
      <c r="FQ23" s="64"/>
      <c r="FR23" s="64"/>
      <c r="FS23" s="64"/>
      <c r="FT23" s="64"/>
      <c r="FU23" s="64"/>
      <c r="FV23" s="64"/>
      <c r="FW23" s="64"/>
      <c r="FX23" s="64"/>
      <c r="FY23" s="64"/>
      <c r="FZ23" s="64"/>
      <c r="GA23" s="64"/>
      <c r="GB23" s="64"/>
      <c r="GC23" s="64"/>
      <c r="GD23" s="64"/>
      <c r="GE23" s="64"/>
      <c r="GF23" s="64"/>
      <c r="GG23" s="64"/>
      <c r="GH23" s="64"/>
      <c r="GI23" s="64"/>
      <c r="GJ23" s="64"/>
      <c r="GK23" s="64"/>
      <c r="GL23" s="64"/>
      <c r="GM23" s="64"/>
      <c r="GN23" s="64"/>
      <c r="GO23" s="64"/>
      <c r="GP23" s="64"/>
      <c r="GQ23" s="64"/>
      <c r="GR23" s="64"/>
      <c r="GS23" s="64"/>
      <c r="GT23" s="64"/>
      <c r="GU23" s="64"/>
      <c r="GV23" s="64"/>
      <c r="GW23" s="64"/>
      <c r="GX23" s="64"/>
      <c r="GY23" s="64"/>
      <c r="GZ23" s="64"/>
      <c r="HA23" s="64"/>
      <c r="HB23" s="64"/>
      <c r="HC23" s="64"/>
      <c r="HD23" s="64"/>
      <c r="HE23" s="64"/>
      <c r="HF23" s="64"/>
      <c r="HG23" s="64"/>
      <c r="HH23" s="64"/>
      <c r="HI23" s="64"/>
      <c r="HJ23" s="64"/>
      <c r="HK23" s="64"/>
      <c r="HL23" s="64"/>
      <c r="HM23" s="64"/>
      <c r="HN23" s="64"/>
      <c r="HO23" s="64"/>
      <c r="HP23" s="64"/>
      <c r="HQ23" s="64"/>
      <c r="HR23" s="64"/>
      <c r="HS23" s="64"/>
      <c r="HT23" s="64"/>
      <c r="HU23" s="64"/>
      <c r="HV23" s="64"/>
      <c r="HW23" s="64"/>
      <c r="HX23" s="64"/>
      <c r="HY23" s="64"/>
      <c r="HZ23" s="64"/>
      <c r="IA23" s="64"/>
      <c r="IB23" s="64"/>
      <c r="IC23" s="64"/>
      <c r="ID23" s="64"/>
      <c r="IE23" s="64"/>
      <c r="IF23" s="64"/>
      <c r="IG23" s="64"/>
      <c r="IH23" s="64"/>
      <c r="II23" s="64"/>
      <c r="IJ23" s="64"/>
      <c r="IK23" s="64"/>
      <c r="IL23" s="64"/>
      <c r="IM23" s="64"/>
      <c r="IN23" s="64"/>
      <c r="IO23" s="64"/>
      <c r="IP23" s="64"/>
      <c r="IQ23" s="64"/>
      <c r="IR23" s="64"/>
      <c r="IS23" s="64"/>
      <c r="IT23" s="64"/>
      <c r="IU23" s="64"/>
      <c r="IV23" s="64"/>
    </row>
    <row r="24" spans="1:256" ht="13.7" customHeight="1">
      <c r="A24" s="158" t="s">
        <v>158</v>
      </c>
      <c r="B24" s="158" t="s">
        <v>408</v>
      </c>
      <c r="C24" s="71">
        <v>65</v>
      </c>
      <c r="D24" s="185">
        <v>19</v>
      </c>
      <c r="E24" s="56">
        <v>46</v>
      </c>
      <c r="F24" s="116">
        <f t="shared" si="0"/>
        <v>0.70769230769230773</v>
      </c>
      <c r="G24" s="3"/>
      <c r="H24" s="8"/>
      <c r="I24" s="19"/>
      <c r="J24" s="20"/>
      <c r="K24" s="21"/>
      <c r="L24" s="21"/>
    </row>
    <row r="25" spans="1:256" s="133" customFormat="1" ht="13.7" customHeight="1">
      <c r="A25" s="158" t="s">
        <v>157</v>
      </c>
      <c r="B25" s="158" t="s">
        <v>407</v>
      </c>
      <c r="C25" s="71">
        <v>301</v>
      </c>
      <c r="D25" s="56">
        <v>97</v>
      </c>
      <c r="E25" s="56">
        <v>204</v>
      </c>
      <c r="F25" s="116">
        <f t="shared" si="0"/>
        <v>0.67774086378737541</v>
      </c>
      <c r="G25" s="3"/>
      <c r="I25" s="134"/>
      <c r="J25" s="135"/>
      <c r="K25" s="136"/>
      <c r="L25" s="136"/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  <c r="AF25" s="131"/>
      <c r="AG25" s="131"/>
      <c r="AH25" s="131"/>
      <c r="AI25" s="131"/>
      <c r="AJ25" s="131"/>
      <c r="AK25" s="131"/>
      <c r="AL25" s="131"/>
      <c r="AM25" s="131"/>
      <c r="AN25" s="131"/>
      <c r="AO25" s="131"/>
      <c r="AP25" s="131"/>
      <c r="AQ25" s="131"/>
      <c r="AR25" s="131"/>
      <c r="AS25" s="131"/>
      <c r="AT25" s="131"/>
      <c r="AU25" s="131"/>
      <c r="AV25" s="131"/>
      <c r="AW25" s="131"/>
      <c r="AX25" s="131"/>
      <c r="AY25" s="131"/>
      <c r="AZ25" s="131"/>
      <c r="BA25" s="131"/>
      <c r="BB25" s="131"/>
      <c r="BC25" s="131"/>
      <c r="BD25" s="131"/>
      <c r="BE25" s="131"/>
      <c r="BF25" s="131"/>
      <c r="BG25" s="131"/>
      <c r="BH25" s="131"/>
      <c r="BI25" s="131"/>
      <c r="BJ25" s="131"/>
      <c r="BK25" s="131"/>
      <c r="BL25" s="131"/>
      <c r="BM25" s="131"/>
      <c r="BN25" s="131"/>
      <c r="BO25" s="131"/>
      <c r="BP25" s="131"/>
      <c r="BQ25" s="131"/>
      <c r="BR25" s="131"/>
      <c r="BS25" s="131"/>
      <c r="BT25" s="131"/>
      <c r="BU25" s="131"/>
      <c r="BV25" s="131"/>
      <c r="BW25" s="131"/>
      <c r="BX25" s="131"/>
      <c r="BY25" s="131"/>
      <c r="BZ25" s="131"/>
      <c r="CA25" s="131"/>
      <c r="CB25" s="131"/>
      <c r="CC25" s="131"/>
      <c r="CD25" s="131"/>
      <c r="CE25" s="131"/>
      <c r="CF25" s="131"/>
      <c r="CG25" s="131"/>
      <c r="CH25" s="131"/>
      <c r="CI25" s="131"/>
      <c r="CJ25" s="131"/>
      <c r="CK25" s="131"/>
      <c r="CL25" s="131"/>
      <c r="CM25" s="131"/>
      <c r="CN25" s="131"/>
      <c r="CO25" s="131"/>
      <c r="CP25" s="131"/>
      <c r="CQ25" s="131"/>
      <c r="CR25" s="131"/>
      <c r="CS25" s="131"/>
      <c r="CT25" s="131"/>
      <c r="CU25" s="131"/>
      <c r="CV25" s="131"/>
      <c r="CW25" s="131"/>
      <c r="CX25" s="131"/>
      <c r="CY25" s="131"/>
      <c r="CZ25" s="131"/>
      <c r="DA25" s="131"/>
      <c r="DB25" s="131"/>
      <c r="DC25" s="131"/>
      <c r="DD25" s="131"/>
      <c r="DE25" s="131"/>
      <c r="DF25" s="131"/>
      <c r="DG25" s="131"/>
      <c r="DH25" s="131"/>
      <c r="DI25" s="131"/>
      <c r="DJ25" s="131"/>
      <c r="DK25" s="131"/>
      <c r="DL25" s="131"/>
      <c r="DM25" s="131"/>
      <c r="DN25" s="131"/>
      <c r="DO25" s="131"/>
      <c r="DP25" s="131"/>
      <c r="DQ25" s="131"/>
      <c r="DR25" s="131"/>
      <c r="DS25" s="131"/>
      <c r="DT25" s="131"/>
      <c r="DU25" s="131"/>
      <c r="DV25" s="131"/>
      <c r="DW25" s="131"/>
      <c r="DX25" s="131"/>
      <c r="DY25" s="131"/>
      <c r="DZ25" s="131"/>
      <c r="EA25" s="131"/>
      <c r="EB25" s="131"/>
      <c r="EC25" s="131"/>
      <c r="ED25" s="131"/>
      <c r="EE25" s="131"/>
      <c r="EF25" s="131"/>
      <c r="EG25" s="131"/>
      <c r="EH25" s="131"/>
      <c r="EI25" s="131"/>
      <c r="EJ25" s="131"/>
      <c r="EK25" s="131"/>
      <c r="EL25" s="131"/>
      <c r="EM25" s="131"/>
      <c r="EN25" s="131"/>
      <c r="EO25" s="131"/>
      <c r="EP25" s="131"/>
      <c r="EQ25" s="131"/>
      <c r="ER25" s="131"/>
      <c r="ES25" s="131"/>
      <c r="ET25" s="131"/>
      <c r="EU25" s="131"/>
      <c r="EV25" s="131"/>
      <c r="EW25" s="131"/>
      <c r="EX25" s="131"/>
      <c r="EY25" s="131"/>
      <c r="EZ25" s="131"/>
      <c r="FA25" s="131"/>
      <c r="FB25" s="131"/>
      <c r="FC25" s="131"/>
      <c r="FD25" s="131"/>
      <c r="FE25" s="131"/>
      <c r="FF25" s="131"/>
      <c r="FG25" s="131"/>
      <c r="FH25" s="131"/>
      <c r="FI25" s="131"/>
      <c r="FJ25" s="131"/>
      <c r="FK25" s="131"/>
      <c r="FL25" s="131"/>
      <c r="FM25" s="131"/>
      <c r="FN25" s="131"/>
      <c r="FO25" s="131"/>
      <c r="FP25" s="131"/>
      <c r="FQ25" s="131"/>
      <c r="FR25" s="131"/>
      <c r="FS25" s="131"/>
      <c r="FT25" s="131"/>
      <c r="FU25" s="131"/>
      <c r="FV25" s="131"/>
      <c r="FW25" s="131"/>
      <c r="FX25" s="131"/>
      <c r="FY25" s="131"/>
      <c r="FZ25" s="131"/>
      <c r="GA25" s="131"/>
      <c r="GB25" s="131"/>
      <c r="GC25" s="131"/>
      <c r="GD25" s="131"/>
      <c r="GE25" s="131"/>
      <c r="GF25" s="131"/>
      <c r="GG25" s="131"/>
      <c r="GH25" s="131"/>
      <c r="GI25" s="131"/>
      <c r="GJ25" s="131"/>
      <c r="GK25" s="131"/>
      <c r="GL25" s="131"/>
      <c r="GM25" s="131"/>
      <c r="GN25" s="131"/>
      <c r="GO25" s="131"/>
      <c r="GP25" s="131"/>
      <c r="GQ25" s="131"/>
      <c r="GR25" s="131"/>
      <c r="GS25" s="131"/>
      <c r="GT25" s="131"/>
      <c r="GU25" s="131"/>
      <c r="GV25" s="131"/>
      <c r="GW25" s="131"/>
      <c r="GX25" s="131"/>
      <c r="GY25" s="131"/>
      <c r="GZ25" s="131"/>
      <c r="HA25" s="131"/>
      <c r="HB25" s="131"/>
      <c r="HC25" s="131"/>
      <c r="HD25" s="131"/>
      <c r="HE25" s="131"/>
      <c r="HF25" s="131"/>
      <c r="HG25" s="131"/>
      <c r="HH25" s="131"/>
      <c r="HI25" s="131"/>
      <c r="HJ25" s="131"/>
      <c r="HK25" s="131"/>
      <c r="HL25" s="131"/>
      <c r="HM25" s="131"/>
      <c r="HN25" s="131"/>
      <c r="HO25" s="131"/>
      <c r="HP25" s="131"/>
      <c r="HQ25" s="131"/>
      <c r="HR25" s="131"/>
      <c r="HS25" s="131"/>
      <c r="HT25" s="131"/>
      <c r="HU25" s="131"/>
      <c r="HV25" s="131"/>
      <c r="HW25" s="131"/>
      <c r="HX25" s="131"/>
      <c r="HY25" s="131"/>
      <c r="HZ25" s="131"/>
      <c r="IA25" s="131"/>
      <c r="IB25" s="131"/>
      <c r="IC25" s="131"/>
      <c r="ID25" s="131"/>
      <c r="IE25" s="131"/>
      <c r="IF25" s="131"/>
      <c r="IG25" s="131"/>
      <c r="IH25" s="131"/>
      <c r="II25" s="131"/>
      <c r="IJ25" s="131"/>
      <c r="IK25" s="131"/>
      <c r="IL25" s="131"/>
      <c r="IM25" s="131"/>
      <c r="IN25" s="131"/>
      <c r="IO25" s="131"/>
      <c r="IP25" s="131"/>
      <c r="IQ25" s="131"/>
      <c r="IR25" s="131"/>
      <c r="IS25" s="131"/>
      <c r="IT25" s="131"/>
      <c r="IU25" s="131"/>
      <c r="IV25" s="131"/>
    </row>
    <row r="26" spans="1:256" s="15" customFormat="1" ht="13.7" customHeight="1">
      <c r="A26" s="2" t="s">
        <v>159</v>
      </c>
      <c r="B26" s="2" t="s">
        <v>409</v>
      </c>
      <c r="C26" s="98">
        <v>437</v>
      </c>
      <c r="D26" s="46">
        <v>84</v>
      </c>
      <c r="E26" s="46">
        <v>353</v>
      </c>
      <c r="F26" s="117">
        <f t="shared" si="0"/>
        <v>0.80778032036613268</v>
      </c>
      <c r="G26" s="120"/>
      <c r="I26" s="121"/>
      <c r="J26" s="18"/>
      <c r="K26" s="122"/>
      <c r="L26" s="122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  <c r="CP26" s="64"/>
      <c r="CQ26" s="64"/>
      <c r="CR26" s="64"/>
      <c r="CS26" s="64"/>
      <c r="CT26" s="64"/>
      <c r="CU26" s="64"/>
      <c r="CV26" s="64"/>
      <c r="CW26" s="64"/>
      <c r="CX26" s="64"/>
      <c r="CY26" s="64"/>
      <c r="CZ26" s="64"/>
      <c r="DA26" s="64"/>
      <c r="DB26" s="64"/>
      <c r="DC26" s="64"/>
      <c r="DD26" s="64"/>
      <c r="DE26" s="64"/>
      <c r="DF26" s="64"/>
      <c r="DG26" s="64"/>
      <c r="DH26" s="64"/>
      <c r="DI26" s="64"/>
      <c r="DJ26" s="64"/>
      <c r="DK26" s="64"/>
      <c r="DL26" s="64"/>
      <c r="DM26" s="64"/>
      <c r="DN26" s="64"/>
      <c r="DO26" s="64"/>
      <c r="DP26" s="64"/>
      <c r="DQ26" s="64"/>
      <c r="DR26" s="64"/>
      <c r="DS26" s="64"/>
      <c r="DT26" s="64"/>
      <c r="DU26" s="64"/>
      <c r="DV26" s="64"/>
      <c r="DW26" s="64"/>
      <c r="DX26" s="64"/>
      <c r="DY26" s="64"/>
      <c r="DZ26" s="64"/>
      <c r="EA26" s="64"/>
      <c r="EB26" s="64"/>
      <c r="EC26" s="64"/>
      <c r="ED26" s="64"/>
      <c r="EE26" s="64"/>
      <c r="EF26" s="64"/>
      <c r="EG26" s="64"/>
      <c r="EH26" s="64"/>
      <c r="EI26" s="64"/>
      <c r="EJ26" s="64"/>
      <c r="EK26" s="64"/>
      <c r="EL26" s="64"/>
      <c r="EM26" s="64"/>
      <c r="EN26" s="64"/>
      <c r="EO26" s="64"/>
      <c r="EP26" s="64"/>
      <c r="EQ26" s="64"/>
      <c r="ER26" s="64"/>
      <c r="ES26" s="64"/>
      <c r="ET26" s="64"/>
      <c r="EU26" s="64"/>
      <c r="EV26" s="64"/>
      <c r="EW26" s="64"/>
      <c r="EX26" s="64"/>
      <c r="EY26" s="64"/>
      <c r="EZ26" s="64"/>
      <c r="FA26" s="64"/>
      <c r="FB26" s="64"/>
      <c r="FC26" s="64"/>
      <c r="FD26" s="64"/>
      <c r="FE26" s="64"/>
      <c r="FF26" s="64"/>
      <c r="FG26" s="64"/>
      <c r="FH26" s="64"/>
      <c r="FI26" s="64"/>
      <c r="FJ26" s="64"/>
      <c r="FK26" s="64"/>
      <c r="FL26" s="64"/>
      <c r="FM26" s="64"/>
      <c r="FN26" s="64"/>
      <c r="FO26" s="64"/>
      <c r="FP26" s="64"/>
      <c r="FQ26" s="64"/>
      <c r="FR26" s="64"/>
      <c r="FS26" s="64"/>
      <c r="FT26" s="64"/>
      <c r="FU26" s="64"/>
      <c r="FV26" s="64"/>
      <c r="FW26" s="64"/>
      <c r="FX26" s="64"/>
      <c r="FY26" s="64"/>
      <c r="FZ26" s="64"/>
      <c r="GA26" s="64"/>
      <c r="GB26" s="64"/>
      <c r="GC26" s="64"/>
      <c r="GD26" s="64"/>
      <c r="GE26" s="64"/>
      <c r="GF26" s="64"/>
      <c r="GG26" s="64"/>
      <c r="GH26" s="64"/>
      <c r="GI26" s="64"/>
      <c r="GJ26" s="64"/>
      <c r="GK26" s="64"/>
      <c r="GL26" s="64"/>
      <c r="GM26" s="64"/>
      <c r="GN26" s="64"/>
      <c r="GO26" s="64"/>
      <c r="GP26" s="64"/>
      <c r="GQ26" s="64"/>
      <c r="GR26" s="64"/>
      <c r="GS26" s="64"/>
      <c r="GT26" s="64"/>
      <c r="GU26" s="64"/>
      <c r="GV26" s="64"/>
      <c r="GW26" s="64"/>
      <c r="GX26" s="64"/>
      <c r="GY26" s="64"/>
      <c r="GZ26" s="64"/>
      <c r="HA26" s="64"/>
      <c r="HB26" s="64"/>
      <c r="HC26" s="64"/>
      <c r="HD26" s="64"/>
      <c r="HE26" s="64"/>
      <c r="HF26" s="64"/>
      <c r="HG26" s="64"/>
      <c r="HH26" s="64"/>
      <c r="HI26" s="64"/>
      <c r="HJ26" s="64"/>
      <c r="HK26" s="64"/>
      <c r="HL26" s="64"/>
      <c r="HM26" s="64"/>
      <c r="HN26" s="64"/>
      <c r="HO26" s="64"/>
      <c r="HP26" s="64"/>
      <c r="HQ26" s="64"/>
      <c r="HR26" s="64"/>
      <c r="HS26" s="64"/>
      <c r="HT26" s="64"/>
      <c r="HU26" s="64"/>
      <c r="HV26" s="64"/>
      <c r="HW26" s="64"/>
      <c r="HX26" s="64"/>
      <c r="HY26" s="64"/>
      <c r="HZ26" s="64"/>
      <c r="IA26" s="64"/>
      <c r="IB26" s="64"/>
      <c r="IC26" s="64"/>
      <c r="ID26" s="64"/>
      <c r="IE26" s="64"/>
      <c r="IF26" s="64"/>
      <c r="IG26" s="64"/>
      <c r="IH26" s="64"/>
      <c r="II26" s="64"/>
      <c r="IJ26" s="64"/>
      <c r="IK26" s="64"/>
      <c r="IL26" s="64"/>
      <c r="IM26" s="64"/>
      <c r="IN26" s="64"/>
      <c r="IO26" s="64"/>
      <c r="IP26" s="64"/>
      <c r="IQ26" s="64"/>
      <c r="IR26" s="64"/>
      <c r="IS26" s="64"/>
      <c r="IT26" s="64"/>
      <c r="IU26" s="64"/>
      <c r="IV26" s="64"/>
    </row>
    <row r="27" spans="1:256" ht="13.7" customHeight="1">
      <c r="A27" s="158" t="s">
        <v>160</v>
      </c>
      <c r="B27" s="158" t="s">
        <v>410</v>
      </c>
      <c r="C27" s="71">
        <v>60</v>
      </c>
      <c r="D27" s="56">
        <v>6</v>
      </c>
      <c r="E27" s="56">
        <v>54</v>
      </c>
      <c r="F27" s="116">
        <f t="shared" si="0"/>
        <v>0.9</v>
      </c>
      <c r="G27" s="3"/>
      <c r="H27" s="8"/>
      <c r="I27" s="19"/>
      <c r="J27" s="20"/>
      <c r="K27" s="21"/>
      <c r="L27" s="21"/>
    </row>
    <row r="28" spans="1:256" s="133" customFormat="1" ht="13.7" customHeight="1">
      <c r="A28" s="158" t="s">
        <v>161</v>
      </c>
      <c r="B28" s="158" t="s">
        <v>411</v>
      </c>
      <c r="C28" s="71">
        <v>377</v>
      </c>
      <c r="D28" s="56">
        <v>78</v>
      </c>
      <c r="E28" s="56">
        <v>299</v>
      </c>
      <c r="F28" s="116">
        <f t="shared" si="0"/>
        <v>0.7931034482758621</v>
      </c>
      <c r="G28" s="3"/>
      <c r="I28" s="134"/>
      <c r="J28" s="135"/>
      <c r="K28" s="136"/>
      <c r="L28" s="136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31"/>
      <c r="AF28" s="131"/>
      <c r="AG28" s="131"/>
      <c r="AH28" s="131"/>
      <c r="AI28" s="131"/>
      <c r="AJ28" s="131"/>
      <c r="AK28" s="131"/>
      <c r="AL28" s="131"/>
      <c r="AM28" s="131"/>
      <c r="AN28" s="131"/>
      <c r="AO28" s="131"/>
      <c r="AP28" s="131"/>
      <c r="AQ28" s="131"/>
      <c r="AR28" s="131"/>
      <c r="AS28" s="131"/>
      <c r="AT28" s="131"/>
      <c r="AU28" s="131"/>
      <c r="AV28" s="131"/>
      <c r="AW28" s="131"/>
      <c r="AX28" s="131"/>
      <c r="AY28" s="131"/>
      <c r="AZ28" s="131"/>
      <c r="BA28" s="131"/>
      <c r="BB28" s="131"/>
      <c r="BC28" s="131"/>
      <c r="BD28" s="131"/>
      <c r="BE28" s="131"/>
      <c r="BF28" s="131"/>
      <c r="BG28" s="131"/>
      <c r="BH28" s="131"/>
      <c r="BI28" s="131"/>
      <c r="BJ28" s="131"/>
      <c r="BK28" s="131"/>
      <c r="BL28" s="131"/>
      <c r="BM28" s="131"/>
      <c r="BN28" s="131"/>
      <c r="BO28" s="131"/>
      <c r="BP28" s="131"/>
      <c r="BQ28" s="131"/>
      <c r="BR28" s="131"/>
      <c r="BS28" s="131"/>
      <c r="BT28" s="131"/>
      <c r="BU28" s="131"/>
      <c r="BV28" s="131"/>
      <c r="BW28" s="131"/>
      <c r="BX28" s="131"/>
      <c r="BY28" s="131"/>
      <c r="BZ28" s="131"/>
      <c r="CA28" s="131"/>
      <c r="CB28" s="131"/>
      <c r="CC28" s="131"/>
      <c r="CD28" s="131"/>
      <c r="CE28" s="131"/>
      <c r="CF28" s="131"/>
      <c r="CG28" s="131"/>
      <c r="CH28" s="131"/>
      <c r="CI28" s="131"/>
      <c r="CJ28" s="131"/>
      <c r="CK28" s="131"/>
      <c r="CL28" s="131"/>
      <c r="CM28" s="131"/>
      <c r="CN28" s="131"/>
      <c r="CO28" s="131"/>
      <c r="CP28" s="131"/>
      <c r="CQ28" s="131"/>
      <c r="CR28" s="131"/>
      <c r="CS28" s="131"/>
      <c r="CT28" s="131"/>
      <c r="CU28" s="131"/>
      <c r="CV28" s="131"/>
      <c r="CW28" s="131"/>
      <c r="CX28" s="131"/>
      <c r="CY28" s="131"/>
      <c r="CZ28" s="131"/>
      <c r="DA28" s="131"/>
      <c r="DB28" s="131"/>
      <c r="DC28" s="131"/>
      <c r="DD28" s="131"/>
      <c r="DE28" s="131"/>
      <c r="DF28" s="131"/>
      <c r="DG28" s="131"/>
      <c r="DH28" s="131"/>
      <c r="DI28" s="131"/>
      <c r="DJ28" s="131"/>
      <c r="DK28" s="131"/>
      <c r="DL28" s="131"/>
      <c r="DM28" s="131"/>
      <c r="DN28" s="131"/>
      <c r="DO28" s="131"/>
      <c r="DP28" s="131"/>
      <c r="DQ28" s="131"/>
      <c r="DR28" s="131"/>
      <c r="DS28" s="131"/>
      <c r="DT28" s="131"/>
      <c r="DU28" s="131"/>
      <c r="DV28" s="131"/>
      <c r="DW28" s="131"/>
      <c r="DX28" s="131"/>
      <c r="DY28" s="131"/>
      <c r="DZ28" s="131"/>
      <c r="EA28" s="131"/>
      <c r="EB28" s="131"/>
      <c r="EC28" s="131"/>
      <c r="ED28" s="131"/>
      <c r="EE28" s="131"/>
      <c r="EF28" s="131"/>
      <c r="EG28" s="131"/>
      <c r="EH28" s="131"/>
      <c r="EI28" s="131"/>
      <c r="EJ28" s="131"/>
      <c r="EK28" s="131"/>
      <c r="EL28" s="131"/>
      <c r="EM28" s="131"/>
      <c r="EN28" s="131"/>
      <c r="EO28" s="131"/>
      <c r="EP28" s="131"/>
      <c r="EQ28" s="131"/>
      <c r="ER28" s="131"/>
      <c r="ES28" s="131"/>
      <c r="ET28" s="131"/>
      <c r="EU28" s="131"/>
      <c r="EV28" s="131"/>
      <c r="EW28" s="131"/>
      <c r="EX28" s="131"/>
      <c r="EY28" s="131"/>
      <c r="EZ28" s="131"/>
      <c r="FA28" s="131"/>
      <c r="FB28" s="131"/>
      <c r="FC28" s="131"/>
      <c r="FD28" s="131"/>
      <c r="FE28" s="131"/>
      <c r="FF28" s="131"/>
      <c r="FG28" s="131"/>
      <c r="FH28" s="131"/>
      <c r="FI28" s="131"/>
      <c r="FJ28" s="131"/>
      <c r="FK28" s="131"/>
      <c r="FL28" s="131"/>
      <c r="FM28" s="131"/>
      <c r="FN28" s="131"/>
      <c r="FO28" s="131"/>
      <c r="FP28" s="131"/>
      <c r="FQ28" s="131"/>
      <c r="FR28" s="131"/>
      <c r="FS28" s="131"/>
      <c r="FT28" s="131"/>
      <c r="FU28" s="131"/>
      <c r="FV28" s="131"/>
      <c r="FW28" s="131"/>
      <c r="FX28" s="131"/>
      <c r="FY28" s="131"/>
      <c r="FZ28" s="131"/>
      <c r="GA28" s="131"/>
      <c r="GB28" s="131"/>
      <c r="GC28" s="131"/>
      <c r="GD28" s="131"/>
      <c r="GE28" s="131"/>
      <c r="GF28" s="131"/>
      <c r="GG28" s="131"/>
      <c r="GH28" s="131"/>
      <c r="GI28" s="131"/>
      <c r="GJ28" s="131"/>
      <c r="GK28" s="131"/>
      <c r="GL28" s="131"/>
      <c r="GM28" s="131"/>
      <c r="GN28" s="131"/>
      <c r="GO28" s="131"/>
      <c r="GP28" s="131"/>
      <c r="GQ28" s="131"/>
      <c r="GR28" s="131"/>
      <c r="GS28" s="131"/>
      <c r="GT28" s="131"/>
      <c r="GU28" s="131"/>
      <c r="GV28" s="131"/>
      <c r="GW28" s="131"/>
      <c r="GX28" s="131"/>
      <c r="GY28" s="131"/>
      <c r="GZ28" s="131"/>
      <c r="HA28" s="131"/>
      <c r="HB28" s="131"/>
      <c r="HC28" s="131"/>
      <c r="HD28" s="131"/>
      <c r="HE28" s="131"/>
      <c r="HF28" s="131"/>
      <c r="HG28" s="131"/>
      <c r="HH28" s="131"/>
      <c r="HI28" s="131"/>
      <c r="HJ28" s="131"/>
      <c r="HK28" s="131"/>
      <c r="HL28" s="131"/>
      <c r="HM28" s="131"/>
      <c r="HN28" s="131"/>
      <c r="HO28" s="131"/>
      <c r="HP28" s="131"/>
      <c r="HQ28" s="131"/>
      <c r="HR28" s="131"/>
      <c r="HS28" s="131"/>
      <c r="HT28" s="131"/>
      <c r="HU28" s="131"/>
      <c r="HV28" s="131"/>
      <c r="HW28" s="131"/>
      <c r="HX28" s="131"/>
      <c r="HY28" s="131"/>
      <c r="HZ28" s="131"/>
      <c r="IA28" s="131"/>
      <c r="IB28" s="131"/>
      <c r="IC28" s="131"/>
      <c r="ID28" s="131"/>
      <c r="IE28" s="131"/>
      <c r="IF28" s="131"/>
      <c r="IG28" s="131"/>
      <c r="IH28" s="131"/>
      <c r="II28" s="131"/>
      <c r="IJ28" s="131"/>
      <c r="IK28" s="131"/>
      <c r="IL28" s="131"/>
      <c r="IM28" s="131"/>
      <c r="IN28" s="131"/>
      <c r="IO28" s="131"/>
      <c r="IP28" s="131"/>
      <c r="IQ28" s="131"/>
      <c r="IR28" s="131"/>
      <c r="IS28" s="131"/>
      <c r="IT28" s="131"/>
      <c r="IU28" s="131"/>
      <c r="IV28" s="131"/>
    </row>
    <row r="29" spans="1:256" s="15" customFormat="1" ht="13.7" customHeight="1">
      <c r="A29" s="2" t="s">
        <v>291</v>
      </c>
      <c r="B29" s="2" t="s">
        <v>450</v>
      </c>
      <c r="C29" s="98">
        <v>327</v>
      </c>
      <c r="D29" s="46">
        <v>63</v>
      </c>
      <c r="E29" s="46">
        <v>264</v>
      </c>
      <c r="F29" s="117">
        <f t="shared" si="0"/>
        <v>0.80733944954128445</v>
      </c>
      <c r="G29" s="120"/>
      <c r="I29" s="121"/>
      <c r="J29" s="18"/>
      <c r="K29" s="122"/>
      <c r="L29" s="122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  <c r="CP29" s="64"/>
      <c r="CQ29" s="64"/>
      <c r="CR29" s="64"/>
      <c r="CS29" s="64"/>
      <c r="CT29" s="64"/>
      <c r="CU29" s="64"/>
      <c r="CV29" s="64"/>
      <c r="CW29" s="64"/>
      <c r="CX29" s="64"/>
      <c r="CY29" s="64"/>
      <c r="CZ29" s="64"/>
      <c r="DA29" s="64"/>
      <c r="DB29" s="64"/>
      <c r="DC29" s="64"/>
      <c r="DD29" s="64"/>
      <c r="DE29" s="64"/>
      <c r="DF29" s="64"/>
      <c r="DG29" s="64"/>
      <c r="DH29" s="64"/>
      <c r="DI29" s="64"/>
      <c r="DJ29" s="64"/>
      <c r="DK29" s="64"/>
      <c r="DL29" s="64"/>
      <c r="DM29" s="64"/>
      <c r="DN29" s="64"/>
      <c r="DO29" s="64"/>
      <c r="DP29" s="64"/>
      <c r="DQ29" s="64"/>
      <c r="DR29" s="64"/>
      <c r="DS29" s="64"/>
      <c r="DT29" s="64"/>
      <c r="DU29" s="64"/>
      <c r="DV29" s="64"/>
      <c r="DW29" s="64"/>
      <c r="DX29" s="64"/>
      <c r="DY29" s="64"/>
      <c r="DZ29" s="64"/>
      <c r="EA29" s="64"/>
      <c r="EB29" s="64"/>
      <c r="EC29" s="64"/>
      <c r="ED29" s="64"/>
      <c r="EE29" s="64"/>
      <c r="EF29" s="64"/>
      <c r="EG29" s="64"/>
      <c r="EH29" s="64"/>
      <c r="EI29" s="64"/>
      <c r="EJ29" s="64"/>
      <c r="EK29" s="64"/>
      <c r="EL29" s="64"/>
      <c r="EM29" s="64"/>
      <c r="EN29" s="64"/>
      <c r="EO29" s="64"/>
      <c r="EP29" s="64"/>
      <c r="EQ29" s="64"/>
      <c r="ER29" s="64"/>
      <c r="ES29" s="64"/>
      <c r="ET29" s="64"/>
      <c r="EU29" s="64"/>
      <c r="EV29" s="64"/>
      <c r="EW29" s="64"/>
      <c r="EX29" s="64"/>
      <c r="EY29" s="64"/>
      <c r="EZ29" s="64"/>
      <c r="FA29" s="64"/>
      <c r="FB29" s="64"/>
      <c r="FC29" s="64"/>
      <c r="FD29" s="64"/>
      <c r="FE29" s="64"/>
      <c r="FF29" s="64"/>
      <c r="FG29" s="64"/>
      <c r="FH29" s="64"/>
      <c r="FI29" s="64"/>
      <c r="FJ29" s="64"/>
      <c r="FK29" s="64"/>
      <c r="FL29" s="64"/>
      <c r="FM29" s="64"/>
      <c r="FN29" s="64"/>
      <c r="FO29" s="64"/>
      <c r="FP29" s="64"/>
      <c r="FQ29" s="64"/>
      <c r="FR29" s="64"/>
      <c r="FS29" s="64"/>
      <c r="FT29" s="64"/>
      <c r="FU29" s="64"/>
      <c r="FV29" s="64"/>
      <c r="FW29" s="64"/>
      <c r="FX29" s="64"/>
      <c r="FY29" s="64"/>
      <c r="FZ29" s="64"/>
      <c r="GA29" s="64"/>
      <c r="GB29" s="64"/>
      <c r="GC29" s="64"/>
      <c r="GD29" s="64"/>
      <c r="GE29" s="64"/>
      <c r="GF29" s="64"/>
      <c r="GG29" s="64"/>
      <c r="GH29" s="64"/>
      <c r="GI29" s="64"/>
      <c r="GJ29" s="64"/>
      <c r="GK29" s="64"/>
      <c r="GL29" s="64"/>
      <c r="GM29" s="64"/>
      <c r="GN29" s="64"/>
      <c r="GO29" s="64"/>
      <c r="GP29" s="64"/>
      <c r="GQ29" s="64"/>
      <c r="GR29" s="64"/>
      <c r="GS29" s="64"/>
      <c r="GT29" s="64"/>
      <c r="GU29" s="64"/>
      <c r="GV29" s="64"/>
      <c r="GW29" s="64"/>
      <c r="GX29" s="64"/>
      <c r="GY29" s="64"/>
      <c r="GZ29" s="64"/>
      <c r="HA29" s="64"/>
      <c r="HB29" s="64"/>
      <c r="HC29" s="64"/>
      <c r="HD29" s="64"/>
      <c r="HE29" s="64"/>
      <c r="HF29" s="64"/>
      <c r="HG29" s="64"/>
      <c r="HH29" s="64"/>
      <c r="HI29" s="64"/>
      <c r="HJ29" s="64"/>
      <c r="HK29" s="64"/>
      <c r="HL29" s="64"/>
      <c r="HM29" s="64"/>
      <c r="HN29" s="64"/>
      <c r="HO29" s="64"/>
      <c r="HP29" s="64"/>
      <c r="HQ29" s="64"/>
      <c r="HR29" s="64"/>
      <c r="HS29" s="64"/>
      <c r="HT29" s="64"/>
      <c r="HU29" s="64"/>
      <c r="HV29" s="64"/>
      <c r="HW29" s="64"/>
      <c r="HX29" s="64"/>
      <c r="HY29" s="64"/>
      <c r="HZ29" s="64"/>
      <c r="IA29" s="64"/>
      <c r="IB29" s="64"/>
      <c r="IC29" s="64"/>
      <c r="ID29" s="64"/>
      <c r="IE29" s="64"/>
      <c r="IF29" s="64"/>
      <c r="IG29" s="64"/>
      <c r="IH29" s="64"/>
      <c r="II29" s="64"/>
      <c r="IJ29" s="64"/>
      <c r="IK29" s="64"/>
      <c r="IL29" s="64"/>
      <c r="IM29" s="64"/>
      <c r="IN29" s="64"/>
      <c r="IO29" s="64"/>
      <c r="IP29" s="64"/>
      <c r="IQ29" s="64"/>
      <c r="IR29" s="64"/>
      <c r="IS29" s="64"/>
      <c r="IT29" s="64"/>
      <c r="IU29" s="64"/>
      <c r="IV29" s="64"/>
    </row>
    <row r="30" spans="1:256" s="133" customFormat="1" ht="13.7" customHeight="1">
      <c r="A30" s="158" t="s">
        <v>176</v>
      </c>
      <c r="B30" s="158" t="s">
        <v>451</v>
      </c>
      <c r="C30" s="71">
        <v>149</v>
      </c>
      <c r="D30" s="56">
        <v>18</v>
      </c>
      <c r="E30" s="56">
        <v>131</v>
      </c>
      <c r="F30" s="116">
        <f t="shared" si="0"/>
        <v>0.87919463087248317</v>
      </c>
      <c r="G30" s="3"/>
      <c r="I30" s="134"/>
      <c r="J30" s="135"/>
      <c r="K30" s="136"/>
      <c r="L30" s="136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31"/>
      <c r="Z30" s="131"/>
      <c r="AA30" s="131"/>
      <c r="AB30" s="131"/>
      <c r="AC30" s="131"/>
      <c r="AD30" s="131"/>
      <c r="AE30" s="131"/>
      <c r="AF30" s="131"/>
      <c r="AG30" s="131"/>
      <c r="AH30" s="131"/>
      <c r="AI30" s="131"/>
      <c r="AJ30" s="131"/>
      <c r="AK30" s="131"/>
      <c r="AL30" s="131"/>
      <c r="AM30" s="131"/>
      <c r="AN30" s="131"/>
      <c r="AO30" s="131"/>
      <c r="AP30" s="131"/>
      <c r="AQ30" s="131"/>
      <c r="AR30" s="131"/>
      <c r="AS30" s="131"/>
      <c r="AT30" s="131"/>
      <c r="AU30" s="131"/>
      <c r="AV30" s="131"/>
      <c r="AW30" s="131"/>
      <c r="AX30" s="131"/>
      <c r="AY30" s="131"/>
      <c r="AZ30" s="131"/>
      <c r="BA30" s="131"/>
      <c r="BB30" s="131"/>
      <c r="BC30" s="131"/>
      <c r="BD30" s="131"/>
      <c r="BE30" s="131"/>
      <c r="BF30" s="131"/>
      <c r="BG30" s="131"/>
      <c r="BH30" s="131"/>
      <c r="BI30" s="131"/>
      <c r="BJ30" s="131"/>
      <c r="BK30" s="131"/>
      <c r="BL30" s="131"/>
      <c r="BM30" s="131"/>
      <c r="BN30" s="131"/>
      <c r="BO30" s="131"/>
      <c r="BP30" s="131"/>
      <c r="BQ30" s="131"/>
      <c r="BR30" s="131"/>
      <c r="BS30" s="131"/>
      <c r="BT30" s="131"/>
      <c r="BU30" s="131"/>
      <c r="BV30" s="131"/>
      <c r="BW30" s="131"/>
      <c r="BX30" s="131"/>
      <c r="BY30" s="131"/>
      <c r="BZ30" s="131"/>
      <c r="CA30" s="131"/>
      <c r="CB30" s="131"/>
      <c r="CC30" s="131"/>
      <c r="CD30" s="131"/>
      <c r="CE30" s="131"/>
      <c r="CF30" s="131"/>
      <c r="CG30" s="131"/>
      <c r="CH30" s="131"/>
      <c r="CI30" s="131"/>
      <c r="CJ30" s="131"/>
      <c r="CK30" s="131"/>
      <c r="CL30" s="131"/>
      <c r="CM30" s="131"/>
      <c r="CN30" s="131"/>
      <c r="CO30" s="131"/>
      <c r="CP30" s="131"/>
      <c r="CQ30" s="131"/>
      <c r="CR30" s="131"/>
      <c r="CS30" s="131"/>
      <c r="CT30" s="131"/>
      <c r="CU30" s="131"/>
      <c r="CV30" s="131"/>
      <c r="CW30" s="131"/>
      <c r="CX30" s="131"/>
      <c r="CY30" s="131"/>
      <c r="CZ30" s="131"/>
      <c r="DA30" s="131"/>
      <c r="DB30" s="131"/>
      <c r="DC30" s="131"/>
      <c r="DD30" s="131"/>
      <c r="DE30" s="131"/>
      <c r="DF30" s="131"/>
      <c r="DG30" s="131"/>
      <c r="DH30" s="131"/>
      <c r="DI30" s="131"/>
      <c r="DJ30" s="131"/>
      <c r="DK30" s="131"/>
      <c r="DL30" s="131"/>
      <c r="DM30" s="131"/>
      <c r="DN30" s="131"/>
      <c r="DO30" s="131"/>
      <c r="DP30" s="131"/>
      <c r="DQ30" s="131"/>
      <c r="DR30" s="131"/>
      <c r="DS30" s="131"/>
      <c r="DT30" s="131"/>
      <c r="DU30" s="131"/>
      <c r="DV30" s="131"/>
      <c r="DW30" s="131"/>
      <c r="DX30" s="131"/>
      <c r="DY30" s="131"/>
      <c r="DZ30" s="131"/>
      <c r="EA30" s="131"/>
      <c r="EB30" s="131"/>
      <c r="EC30" s="131"/>
      <c r="ED30" s="131"/>
      <c r="EE30" s="131"/>
      <c r="EF30" s="131"/>
      <c r="EG30" s="131"/>
      <c r="EH30" s="131"/>
      <c r="EI30" s="131"/>
      <c r="EJ30" s="131"/>
      <c r="EK30" s="131"/>
      <c r="EL30" s="131"/>
      <c r="EM30" s="131"/>
      <c r="EN30" s="131"/>
      <c r="EO30" s="131"/>
      <c r="EP30" s="131"/>
      <c r="EQ30" s="131"/>
      <c r="ER30" s="131"/>
      <c r="ES30" s="131"/>
      <c r="ET30" s="131"/>
      <c r="EU30" s="131"/>
      <c r="EV30" s="131"/>
      <c r="EW30" s="131"/>
      <c r="EX30" s="131"/>
      <c r="EY30" s="131"/>
      <c r="EZ30" s="131"/>
      <c r="FA30" s="131"/>
      <c r="FB30" s="131"/>
      <c r="FC30" s="131"/>
      <c r="FD30" s="131"/>
      <c r="FE30" s="131"/>
      <c r="FF30" s="131"/>
      <c r="FG30" s="131"/>
      <c r="FH30" s="131"/>
      <c r="FI30" s="131"/>
      <c r="FJ30" s="131"/>
      <c r="FK30" s="131"/>
      <c r="FL30" s="131"/>
      <c r="FM30" s="131"/>
      <c r="FN30" s="131"/>
      <c r="FO30" s="131"/>
      <c r="FP30" s="131"/>
      <c r="FQ30" s="131"/>
      <c r="FR30" s="131"/>
      <c r="FS30" s="131"/>
      <c r="FT30" s="131"/>
      <c r="FU30" s="131"/>
      <c r="FV30" s="131"/>
      <c r="FW30" s="131"/>
      <c r="FX30" s="131"/>
      <c r="FY30" s="131"/>
      <c r="FZ30" s="131"/>
      <c r="GA30" s="131"/>
      <c r="GB30" s="131"/>
      <c r="GC30" s="131"/>
      <c r="GD30" s="131"/>
      <c r="GE30" s="131"/>
      <c r="GF30" s="131"/>
      <c r="GG30" s="131"/>
      <c r="GH30" s="131"/>
      <c r="GI30" s="131"/>
      <c r="GJ30" s="131"/>
      <c r="GK30" s="131"/>
      <c r="GL30" s="131"/>
      <c r="GM30" s="131"/>
      <c r="GN30" s="131"/>
      <c r="GO30" s="131"/>
      <c r="GP30" s="131"/>
      <c r="GQ30" s="131"/>
      <c r="GR30" s="131"/>
      <c r="GS30" s="131"/>
      <c r="GT30" s="131"/>
      <c r="GU30" s="131"/>
      <c r="GV30" s="131"/>
      <c r="GW30" s="131"/>
      <c r="GX30" s="131"/>
      <c r="GY30" s="131"/>
      <c r="GZ30" s="131"/>
      <c r="HA30" s="131"/>
      <c r="HB30" s="131"/>
      <c r="HC30" s="131"/>
      <c r="HD30" s="131"/>
      <c r="HE30" s="131"/>
      <c r="HF30" s="131"/>
      <c r="HG30" s="131"/>
      <c r="HH30" s="131"/>
      <c r="HI30" s="131"/>
      <c r="HJ30" s="131"/>
      <c r="HK30" s="131"/>
      <c r="HL30" s="131"/>
      <c r="HM30" s="131"/>
      <c r="HN30" s="131"/>
      <c r="HO30" s="131"/>
      <c r="HP30" s="131"/>
      <c r="HQ30" s="131"/>
      <c r="HR30" s="131"/>
      <c r="HS30" s="131"/>
      <c r="HT30" s="131"/>
      <c r="HU30" s="131"/>
      <c r="HV30" s="131"/>
      <c r="HW30" s="131"/>
      <c r="HX30" s="131"/>
      <c r="HY30" s="131"/>
      <c r="HZ30" s="131"/>
      <c r="IA30" s="131"/>
      <c r="IB30" s="131"/>
      <c r="IC30" s="131"/>
      <c r="ID30" s="131"/>
      <c r="IE30" s="131"/>
      <c r="IF30" s="131"/>
      <c r="IG30" s="131"/>
      <c r="IH30" s="131"/>
      <c r="II30" s="131"/>
      <c r="IJ30" s="131"/>
      <c r="IK30" s="131"/>
      <c r="IL30" s="131"/>
      <c r="IM30" s="131"/>
      <c r="IN30" s="131"/>
      <c r="IO30" s="131"/>
      <c r="IP30" s="131"/>
      <c r="IQ30" s="131"/>
      <c r="IR30" s="131"/>
      <c r="IS30" s="131"/>
      <c r="IT30" s="131"/>
      <c r="IU30" s="131"/>
      <c r="IV30" s="131"/>
    </row>
    <row r="31" spans="1:256" ht="13.7" customHeight="1">
      <c r="A31" s="158" t="s">
        <v>177</v>
      </c>
      <c r="B31" s="158" t="s">
        <v>452</v>
      </c>
      <c r="C31" s="71">
        <v>44</v>
      </c>
      <c r="D31" s="56">
        <v>31</v>
      </c>
      <c r="E31" s="56">
        <v>13</v>
      </c>
      <c r="F31" s="116">
        <f t="shared" si="0"/>
        <v>0.29545454545454547</v>
      </c>
      <c r="G31" s="3"/>
      <c r="H31" s="8"/>
      <c r="I31" s="19"/>
      <c r="J31" s="20"/>
      <c r="K31" s="21"/>
      <c r="L31" s="21"/>
    </row>
    <row r="32" spans="1:256" s="133" customFormat="1" ht="13.7" customHeight="1">
      <c r="A32" s="158" t="s">
        <v>178</v>
      </c>
      <c r="B32" s="158" t="s">
        <v>453</v>
      </c>
      <c r="C32" s="71">
        <v>134</v>
      </c>
      <c r="D32" s="56">
        <v>14</v>
      </c>
      <c r="E32" s="56">
        <v>120</v>
      </c>
      <c r="F32" s="116">
        <f t="shared" si="0"/>
        <v>0.89552238805970152</v>
      </c>
      <c r="G32" s="3"/>
      <c r="I32" s="134"/>
      <c r="J32" s="135"/>
      <c r="K32" s="136"/>
      <c r="L32" s="136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1"/>
      <c r="AL32" s="131"/>
      <c r="AM32" s="131"/>
      <c r="AN32" s="131"/>
      <c r="AO32" s="131"/>
      <c r="AP32" s="131"/>
      <c r="AQ32" s="131"/>
      <c r="AR32" s="131"/>
      <c r="AS32" s="131"/>
      <c r="AT32" s="131"/>
      <c r="AU32" s="131"/>
      <c r="AV32" s="131"/>
      <c r="AW32" s="131"/>
      <c r="AX32" s="131"/>
      <c r="AY32" s="131"/>
      <c r="AZ32" s="131"/>
      <c r="BA32" s="131"/>
      <c r="BB32" s="131"/>
      <c r="BC32" s="131"/>
      <c r="BD32" s="131"/>
      <c r="BE32" s="131"/>
      <c r="BF32" s="131"/>
      <c r="BG32" s="131"/>
      <c r="BH32" s="131"/>
      <c r="BI32" s="131"/>
      <c r="BJ32" s="131"/>
      <c r="BK32" s="131"/>
      <c r="BL32" s="131"/>
      <c r="BM32" s="131"/>
      <c r="BN32" s="131"/>
      <c r="BO32" s="131"/>
      <c r="BP32" s="131"/>
      <c r="BQ32" s="131"/>
      <c r="BR32" s="131"/>
      <c r="BS32" s="131"/>
      <c r="BT32" s="131"/>
      <c r="BU32" s="131"/>
      <c r="BV32" s="131"/>
      <c r="BW32" s="131"/>
      <c r="BX32" s="131"/>
      <c r="BY32" s="131"/>
      <c r="BZ32" s="131"/>
      <c r="CA32" s="131"/>
      <c r="CB32" s="131"/>
      <c r="CC32" s="131"/>
      <c r="CD32" s="131"/>
      <c r="CE32" s="131"/>
      <c r="CF32" s="131"/>
      <c r="CG32" s="131"/>
      <c r="CH32" s="131"/>
      <c r="CI32" s="131"/>
      <c r="CJ32" s="131"/>
      <c r="CK32" s="131"/>
      <c r="CL32" s="131"/>
      <c r="CM32" s="131"/>
      <c r="CN32" s="131"/>
      <c r="CO32" s="131"/>
      <c r="CP32" s="131"/>
      <c r="CQ32" s="131"/>
      <c r="CR32" s="131"/>
      <c r="CS32" s="131"/>
      <c r="CT32" s="131"/>
      <c r="CU32" s="131"/>
      <c r="CV32" s="131"/>
      <c r="CW32" s="131"/>
      <c r="CX32" s="131"/>
      <c r="CY32" s="131"/>
      <c r="CZ32" s="131"/>
      <c r="DA32" s="131"/>
      <c r="DB32" s="131"/>
      <c r="DC32" s="131"/>
      <c r="DD32" s="131"/>
      <c r="DE32" s="131"/>
      <c r="DF32" s="131"/>
      <c r="DG32" s="131"/>
      <c r="DH32" s="131"/>
      <c r="DI32" s="131"/>
      <c r="DJ32" s="131"/>
      <c r="DK32" s="131"/>
      <c r="DL32" s="131"/>
      <c r="DM32" s="131"/>
      <c r="DN32" s="131"/>
      <c r="DO32" s="131"/>
      <c r="DP32" s="131"/>
      <c r="DQ32" s="131"/>
      <c r="DR32" s="131"/>
      <c r="DS32" s="131"/>
      <c r="DT32" s="131"/>
      <c r="DU32" s="131"/>
      <c r="DV32" s="131"/>
      <c r="DW32" s="131"/>
      <c r="DX32" s="131"/>
      <c r="DY32" s="131"/>
      <c r="DZ32" s="131"/>
      <c r="EA32" s="131"/>
      <c r="EB32" s="131"/>
      <c r="EC32" s="131"/>
      <c r="ED32" s="131"/>
      <c r="EE32" s="131"/>
      <c r="EF32" s="131"/>
      <c r="EG32" s="131"/>
      <c r="EH32" s="131"/>
      <c r="EI32" s="131"/>
      <c r="EJ32" s="131"/>
      <c r="EK32" s="131"/>
      <c r="EL32" s="131"/>
      <c r="EM32" s="131"/>
      <c r="EN32" s="131"/>
      <c r="EO32" s="131"/>
      <c r="EP32" s="131"/>
      <c r="EQ32" s="131"/>
      <c r="ER32" s="131"/>
      <c r="ES32" s="131"/>
      <c r="ET32" s="131"/>
      <c r="EU32" s="131"/>
      <c r="EV32" s="131"/>
      <c r="EW32" s="131"/>
      <c r="EX32" s="131"/>
      <c r="EY32" s="131"/>
      <c r="EZ32" s="131"/>
      <c r="FA32" s="131"/>
      <c r="FB32" s="131"/>
      <c r="FC32" s="131"/>
      <c r="FD32" s="131"/>
      <c r="FE32" s="131"/>
      <c r="FF32" s="131"/>
      <c r="FG32" s="131"/>
      <c r="FH32" s="131"/>
      <c r="FI32" s="131"/>
      <c r="FJ32" s="131"/>
      <c r="FK32" s="131"/>
      <c r="FL32" s="131"/>
      <c r="FM32" s="131"/>
      <c r="FN32" s="131"/>
      <c r="FO32" s="131"/>
      <c r="FP32" s="131"/>
      <c r="FQ32" s="131"/>
      <c r="FR32" s="131"/>
      <c r="FS32" s="131"/>
      <c r="FT32" s="131"/>
      <c r="FU32" s="131"/>
      <c r="FV32" s="131"/>
      <c r="FW32" s="131"/>
      <c r="FX32" s="131"/>
      <c r="FY32" s="131"/>
      <c r="FZ32" s="131"/>
      <c r="GA32" s="131"/>
      <c r="GB32" s="131"/>
      <c r="GC32" s="131"/>
      <c r="GD32" s="131"/>
      <c r="GE32" s="131"/>
      <c r="GF32" s="131"/>
      <c r="GG32" s="131"/>
      <c r="GH32" s="131"/>
      <c r="GI32" s="131"/>
      <c r="GJ32" s="131"/>
      <c r="GK32" s="131"/>
      <c r="GL32" s="131"/>
      <c r="GM32" s="131"/>
      <c r="GN32" s="131"/>
      <c r="GO32" s="131"/>
      <c r="GP32" s="131"/>
      <c r="GQ32" s="131"/>
      <c r="GR32" s="131"/>
      <c r="GS32" s="131"/>
      <c r="GT32" s="131"/>
      <c r="GU32" s="131"/>
      <c r="GV32" s="131"/>
      <c r="GW32" s="131"/>
      <c r="GX32" s="131"/>
      <c r="GY32" s="131"/>
      <c r="GZ32" s="131"/>
      <c r="HA32" s="131"/>
      <c r="HB32" s="131"/>
      <c r="HC32" s="131"/>
      <c r="HD32" s="131"/>
      <c r="HE32" s="131"/>
      <c r="HF32" s="131"/>
      <c r="HG32" s="131"/>
      <c r="HH32" s="131"/>
      <c r="HI32" s="131"/>
      <c r="HJ32" s="131"/>
      <c r="HK32" s="131"/>
      <c r="HL32" s="131"/>
      <c r="HM32" s="131"/>
      <c r="HN32" s="131"/>
      <c r="HO32" s="131"/>
      <c r="HP32" s="131"/>
      <c r="HQ32" s="131"/>
      <c r="HR32" s="131"/>
      <c r="HS32" s="131"/>
      <c r="HT32" s="131"/>
      <c r="HU32" s="131"/>
      <c r="HV32" s="131"/>
      <c r="HW32" s="131"/>
      <c r="HX32" s="131"/>
      <c r="HY32" s="131"/>
      <c r="HZ32" s="131"/>
      <c r="IA32" s="131"/>
      <c r="IB32" s="131"/>
      <c r="IC32" s="131"/>
      <c r="ID32" s="131"/>
      <c r="IE32" s="131"/>
      <c r="IF32" s="131"/>
      <c r="IG32" s="131"/>
      <c r="IH32" s="131"/>
      <c r="II32" s="131"/>
      <c r="IJ32" s="131"/>
      <c r="IK32" s="131"/>
      <c r="IL32" s="131"/>
      <c r="IM32" s="131"/>
      <c r="IN32" s="131"/>
      <c r="IO32" s="131"/>
      <c r="IP32" s="131"/>
      <c r="IQ32" s="131"/>
      <c r="IR32" s="131"/>
      <c r="IS32" s="131"/>
      <c r="IT32" s="131"/>
      <c r="IU32" s="131"/>
      <c r="IV32" s="131"/>
    </row>
    <row r="33" spans="1:256" ht="13.7" customHeight="1">
      <c r="A33" s="158" t="s">
        <v>179</v>
      </c>
      <c r="B33" s="158" t="s">
        <v>468</v>
      </c>
      <c r="C33" s="71">
        <v>0</v>
      </c>
      <c r="D33" s="56">
        <v>0</v>
      </c>
      <c r="E33" s="56">
        <v>0</v>
      </c>
      <c r="F33" s="116">
        <v>0</v>
      </c>
      <c r="G33" s="3"/>
      <c r="H33" s="8"/>
      <c r="I33" s="19"/>
      <c r="J33" s="20"/>
      <c r="K33" s="21"/>
      <c r="L33" s="21"/>
    </row>
    <row r="34" spans="1:256" s="15" customFormat="1" ht="13.7" customHeight="1">
      <c r="A34" s="2" t="s">
        <v>166</v>
      </c>
      <c r="B34" s="2" t="s">
        <v>417</v>
      </c>
      <c r="C34" s="98">
        <v>317</v>
      </c>
      <c r="D34" s="46">
        <v>120</v>
      </c>
      <c r="E34" s="46">
        <v>197</v>
      </c>
      <c r="F34" s="117">
        <f t="shared" si="0"/>
        <v>0.62145110410094639</v>
      </c>
      <c r="G34" s="120"/>
      <c r="I34" s="121"/>
      <c r="J34" s="18"/>
      <c r="K34" s="122"/>
      <c r="L34" s="122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4"/>
      <c r="BQ34" s="64"/>
      <c r="BR34" s="64"/>
      <c r="BS34" s="64"/>
      <c r="BT34" s="64"/>
      <c r="BU34" s="64"/>
      <c r="BV34" s="64"/>
      <c r="BW34" s="64"/>
      <c r="BX34" s="64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  <c r="CN34" s="64"/>
      <c r="CO34" s="64"/>
      <c r="CP34" s="64"/>
      <c r="CQ34" s="64"/>
      <c r="CR34" s="64"/>
      <c r="CS34" s="64"/>
      <c r="CT34" s="64"/>
      <c r="CU34" s="64"/>
      <c r="CV34" s="64"/>
      <c r="CW34" s="64"/>
      <c r="CX34" s="64"/>
      <c r="CY34" s="64"/>
      <c r="CZ34" s="64"/>
      <c r="DA34" s="64"/>
      <c r="DB34" s="64"/>
      <c r="DC34" s="64"/>
      <c r="DD34" s="64"/>
      <c r="DE34" s="64"/>
      <c r="DF34" s="64"/>
      <c r="DG34" s="64"/>
      <c r="DH34" s="64"/>
      <c r="DI34" s="64"/>
      <c r="DJ34" s="64"/>
      <c r="DK34" s="64"/>
      <c r="DL34" s="64"/>
      <c r="DM34" s="64"/>
      <c r="DN34" s="64"/>
      <c r="DO34" s="64"/>
      <c r="DP34" s="64"/>
      <c r="DQ34" s="64"/>
      <c r="DR34" s="64"/>
      <c r="DS34" s="64"/>
      <c r="DT34" s="64"/>
      <c r="DU34" s="64"/>
      <c r="DV34" s="64"/>
      <c r="DW34" s="64"/>
      <c r="DX34" s="64"/>
      <c r="DY34" s="64"/>
      <c r="DZ34" s="64"/>
      <c r="EA34" s="64"/>
      <c r="EB34" s="64"/>
      <c r="EC34" s="64"/>
      <c r="ED34" s="64"/>
      <c r="EE34" s="64"/>
      <c r="EF34" s="64"/>
      <c r="EG34" s="64"/>
      <c r="EH34" s="64"/>
      <c r="EI34" s="64"/>
      <c r="EJ34" s="64"/>
      <c r="EK34" s="64"/>
      <c r="EL34" s="64"/>
      <c r="EM34" s="64"/>
      <c r="EN34" s="64"/>
      <c r="EO34" s="64"/>
      <c r="EP34" s="64"/>
      <c r="EQ34" s="64"/>
      <c r="ER34" s="64"/>
      <c r="ES34" s="64"/>
      <c r="ET34" s="64"/>
      <c r="EU34" s="64"/>
      <c r="EV34" s="64"/>
      <c r="EW34" s="64"/>
      <c r="EX34" s="64"/>
      <c r="EY34" s="64"/>
      <c r="EZ34" s="64"/>
      <c r="FA34" s="64"/>
      <c r="FB34" s="64"/>
      <c r="FC34" s="64"/>
      <c r="FD34" s="64"/>
      <c r="FE34" s="64"/>
      <c r="FF34" s="64"/>
      <c r="FG34" s="64"/>
      <c r="FH34" s="64"/>
      <c r="FI34" s="64"/>
      <c r="FJ34" s="64"/>
      <c r="FK34" s="64"/>
      <c r="FL34" s="64"/>
      <c r="FM34" s="64"/>
      <c r="FN34" s="64"/>
      <c r="FO34" s="64"/>
      <c r="FP34" s="64"/>
      <c r="FQ34" s="64"/>
      <c r="FR34" s="64"/>
      <c r="FS34" s="64"/>
      <c r="FT34" s="64"/>
      <c r="FU34" s="64"/>
      <c r="FV34" s="64"/>
      <c r="FW34" s="64"/>
      <c r="FX34" s="64"/>
      <c r="FY34" s="64"/>
      <c r="FZ34" s="64"/>
      <c r="GA34" s="64"/>
      <c r="GB34" s="64"/>
      <c r="GC34" s="64"/>
      <c r="GD34" s="64"/>
      <c r="GE34" s="64"/>
      <c r="GF34" s="64"/>
      <c r="GG34" s="64"/>
      <c r="GH34" s="64"/>
      <c r="GI34" s="64"/>
      <c r="GJ34" s="64"/>
      <c r="GK34" s="64"/>
      <c r="GL34" s="64"/>
      <c r="GM34" s="64"/>
      <c r="GN34" s="64"/>
      <c r="GO34" s="64"/>
      <c r="GP34" s="64"/>
      <c r="GQ34" s="64"/>
      <c r="GR34" s="64"/>
      <c r="GS34" s="64"/>
      <c r="GT34" s="64"/>
      <c r="GU34" s="64"/>
      <c r="GV34" s="64"/>
      <c r="GW34" s="64"/>
      <c r="GX34" s="64"/>
      <c r="GY34" s="64"/>
      <c r="GZ34" s="64"/>
      <c r="HA34" s="64"/>
      <c r="HB34" s="64"/>
      <c r="HC34" s="64"/>
      <c r="HD34" s="64"/>
      <c r="HE34" s="64"/>
      <c r="HF34" s="64"/>
      <c r="HG34" s="64"/>
      <c r="HH34" s="64"/>
      <c r="HI34" s="64"/>
      <c r="HJ34" s="64"/>
      <c r="HK34" s="64"/>
      <c r="HL34" s="64"/>
      <c r="HM34" s="64"/>
      <c r="HN34" s="64"/>
      <c r="HO34" s="64"/>
      <c r="HP34" s="64"/>
      <c r="HQ34" s="64"/>
      <c r="HR34" s="64"/>
      <c r="HS34" s="64"/>
      <c r="HT34" s="64"/>
      <c r="HU34" s="64"/>
      <c r="HV34" s="64"/>
      <c r="HW34" s="64"/>
      <c r="HX34" s="64"/>
      <c r="HY34" s="64"/>
      <c r="HZ34" s="64"/>
      <c r="IA34" s="64"/>
      <c r="IB34" s="64"/>
      <c r="IC34" s="64"/>
      <c r="ID34" s="64"/>
      <c r="IE34" s="64"/>
      <c r="IF34" s="64"/>
      <c r="IG34" s="64"/>
      <c r="IH34" s="64"/>
      <c r="II34" s="64"/>
      <c r="IJ34" s="64"/>
      <c r="IK34" s="64"/>
      <c r="IL34" s="64"/>
      <c r="IM34" s="64"/>
      <c r="IN34" s="64"/>
      <c r="IO34" s="64"/>
      <c r="IP34" s="64"/>
      <c r="IQ34" s="64"/>
      <c r="IR34" s="64"/>
      <c r="IS34" s="64"/>
      <c r="IT34" s="64"/>
      <c r="IU34" s="64"/>
      <c r="IV34" s="64"/>
    </row>
    <row r="35" spans="1:256" ht="13.7" customHeight="1">
      <c r="A35" s="158" t="s">
        <v>167</v>
      </c>
      <c r="B35" s="158" t="s">
        <v>418</v>
      </c>
      <c r="C35" s="71">
        <v>110</v>
      </c>
      <c r="D35" s="56">
        <v>36</v>
      </c>
      <c r="E35" s="56">
        <v>74</v>
      </c>
      <c r="F35" s="116">
        <f t="shared" si="0"/>
        <v>0.67272727272727273</v>
      </c>
      <c r="G35" s="3"/>
      <c r="H35" s="8"/>
      <c r="I35" s="19"/>
      <c r="J35" s="20"/>
      <c r="K35" s="21"/>
      <c r="L35" s="21"/>
    </row>
    <row r="36" spans="1:256" ht="13.7" customHeight="1">
      <c r="A36" s="158" t="s">
        <v>168</v>
      </c>
      <c r="B36" s="158" t="s">
        <v>419</v>
      </c>
      <c r="C36" s="71">
        <v>65</v>
      </c>
      <c r="D36" s="56">
        <v>24</v>
      </c>
      <c r="E36" s="56">
        <v>41</v>
      </c>
      <c r="F36" s="116">
        <f t="shared" si="0"/>
        <v>0.63076923076923075</v>
      </c>
      <c r="G36" s="3"/>
      <c r="H36" s="8"/>
      <c r="I36" s="19"/>
      <c r="J36" s="20"/>
      <c r="K36" s="21"/>
      <c r="L36" s="21"/>
    </row>
    <row r="37" spans="1:256" ht="13.7" customHeight="1">
      <c r="A37" s="158" t="s">
        <v>211</v>
      </c>
      <c r="B37" s="158" t="s">
        <v>420</v>
      </c>
      <c r="C37" s="71">
        <v>70</v>
      </c>
      <c r="D37" s="56">
        <v>25</v>
      </c>
      <c r="E37" s="56">
        <v>45</v>
      </c>
      <c r="F37" s="116">
        <f t="shared" si="0"/>
        <v>0.6428571428571429</v>
      </c>
      <c r="G37" s="3"/>
      <c r="H37" s="8"/>
      <c r="I37" s="19"/>
      <c r="J37" s="20"/>
      <c r="K37" s="21"/>
      <c r="L37" s="21"/>
    </row>
    <row r="38" spans="1:256" s="133" customFormat="1" ht="13.7" customHeight="1">
      <c r="A38" s="158" t="s">
        <v>169</v>
      </c>
      <c r="B38" s="158" t="s">
        <v>421</v>
      </c>
      <c r="C38" s="71">
        <v>72</v>
      </c>
      <c r="D38" s="56">
        <v>35</v>
      </c>
      <c r="E38" s="56">
        <v>37</v>
      </c>
      <c r="F38" s="116">
        <f t="shared" ref="F38:F86" si="1">E38/C38</f>
        <v>0.51388888888888884</v>
      </c>
      <c r="G38" s="3"/>
      <c r="I38" s="134"/>
      <c r="J38" s="135"/>
      <c r="K38" s="136"/>
      <c r="L38" s="136"/>
      <c r="M38" s="131"/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1"/>
      <c r="AJ38" s="131"/>
      <c r="AK38" s="131"/>
      <c r="AL38" s="131"/>
      <c r="AM38" s="131"/>
      <c r="AN38" s="131"/>
      <c r="AO38" s="131"/>
      <c r="AP38" s="131"/>
      <c r="AQ38" s="131"/>
      <c r="AR38" s="131"/>
      <c r="AS38" s="131"/>
      <c r="AT38" s="131"/>
      <c r="AU38" s="131"/>
      <c r="AV38" s="131"/>
      <c r="AW38" s="131"/>
      <c r="AX38" s="131"/>
      <c r="AY38" s="131"/>
      <c r="AZ38" s="131"/>
      <c r="BA38" s="131"/>
      <c r="BB38" s="131"/>
      <c r="BC38" s="131"/>
      <c r="BD38" s="131"/>
      <c r="BE38" s="131"/>
      <c r="BF38" s="131"/>
      <c r="BG38" s="131"/>
      <c r="BH38" s="131"/>
      <c r="BI38" s="131"/>
      <c r="BJ38" s="131"/>
      <c r="BK38" s="131"/>
      <c r="BL38" s="131"/>
      <c r="BM38" s="131"/>
      <c r="BN38" s="131"/>
      <c r="BO38" s="131"/>
      <c r="BP38" s="131"/>
      <c r="BQ38" s="131"/>
      <c r="BR38" s="131"/>
      <c r="BS38" s="131"/>
      <c r="BT38" s="131"/>
      <c r="BU38" s="131"/>
      <c r="BV38" s="131"/>
      <c r="BW38" s="131"/>
      <c r="BX38" s="131"/>
      <c r="BY38" s="131"/>
      <c r="BZ38" s="131"/>
      <c r="CA38" s="131"/>
      <c r="CB38" s="131"/>
      <c r="CC38" s="131"/>
      <c r="CD38" s="131"/>
      <c r="CE38" s="131"/>
      <c r="CF38" s="131"/>
      <c r="CG38" s="131"/>
      <c r="CH38" s="131"/>
      <c r="CI38" s="131"/>
      <c r="CJ38" s="131"/>
      <c r="CK38" s="131"/>
      <c r="CL38" s="131"/>
      <c r="CM38" s="131"/>
      <c r="CN38" s="131"/>
      <c r="CO38" s="131"/>
      <c r="CP38" s="131"/>
      <c r="CQ38" s="131"/>
      <c r="CR38" s="131"/>
      <c r="CS38" s="131"/>
      <c r="CT38" s="131"/>
      <c r="CU38" s="131"/>
      <c r="CV38" s="131"/>
      <c r="CW38" s="131"/>
      <c r="CX38" s="131"/>
      <c r="CY38" s="131"/>
      <c r="CZ38" s="131"/>
      <c r="DA38" s="131"/>
      <c r="DB38" s="131"/>
      <c r="DC38" s="131"/>
      <c r="DD38" s="131"/>
      <c r="DE38" s="131"/>
      <c r="DF38" s="131"/>
      <c r="DG38" s="131"/>
      <c r="DH38" s="131"/>
      <c r="DI38" s="131"/>
      <c r="DJ38" s="131"/>
      <c r="DK38" s="131"/>
      <c r="DL38" s="131"/>
      <c r="DM38" s="131"/>
      <c r="DN38" s="131"/>
      <c r="DO38" s="131"/>
      <c r="DP38" s="131"/>
      <c r="DQ38" s="131"/>
      <c r="DR38" s="131"/>
      <c r="DS38" s="131"/>
      <c r="DT38" s="131"/>
      <c r="DU38" s="131"/>
      <c r="DV38" s="131"/>
      <c r="DW38" s="131"/>
      <c r="DX38" s="131"/>
      <c r="DY38" s="131"/>
      <c r="DZ38" s="131"/>
      <c r="EA38" s="131"/>
      <c r="EB38" s="131"/>
      <c r="EC38" s="131"/>
      <c r="ED38" s="131"/>
      <c r="EE38" s="131"/>
      <c r="EF38" s="131"/>
      <c r="EG38" s="131"/>
      <c r="EH38" s="131"/>
      <c r="EI38" s="131"/>
      <c r="EJ38" s="131"/>
      <c r="EK38" s="131"/>
      <c r="EL38" s="131"/>
      <c r="EM38" s="131"/>
      <c r="EN38" s="131"/>
      <c r="EO38" s="131"/>
      <c r="EP38" s="131"/>
      <c r="EQ38" s="131"/>
      <c r="ER38" s="131"/>
      <c r="ES38" s="131"/>
      <c r="ET38" s="131"/>
      <c r="EU38" s="131"/>
      <c r="EV38" s="131"/>
      <c r="EW38" s="131"/>
      <c r="EX38" s="131"/>
      <c r="EY38" s="131"/>
      <c r="EZ38" s="131"/>
      <c r="FA38" s="131"/>
      <c r="FB38" s="131"/>
      <c r="FC38" s="131"/>
      <c r="FD38" s="131"/>
      <c r="FE38" s="131"/>
      <c r="FF38" s="131"/>
      <c r="FG38" s="131"/>
      <c r="FH38" s="131"/>
      <c r="FI38" s="131"/>
      <c r="FJ38" s="131"/>
      <c r="FK38" s="131"/>
      <c r="FL38" s="131"/>
      <c r="FM38" s="131"/>
      <c r="FN38" s="131"/>
      <c r="FO38" s="131"/>
      <c r="FP38" s="131"/>
      <c r="FQ38" s="131"/>
      <c r="FR38" s="131"/>
      <c r="FS38" s="131"/>
      <c r="FT38" s="131"/>
      <c r="FU38" s="131"/>
      <c r="FV38" s="131"/>
      <c r="FW38" s="131"/>
      <c r="FX38" s="131"/>
      <c r="FY38" s="131"/>
      <c r="FZ38" s="131"/>
      <c r="GA38" s="131"/>
      <c r="GB38" s="131"/>
      <c r="GC38" s="131"/>
      <c r="GD38" s="131"/>
      <c r="GE38" s="131"/>
      <c r="GF38" s="131"/>
      <c r="GG38" s="131"/>
      <c r="GH38" s="131"/>
      <c r="GI38" s="131"/>
      <c r="GJ38" s="131"/>
      <c r="GK38" s="131"/>
      <c r="GL38" s="131"/>
      <c r="GM38" s="131"/>
      <c r="GN38" s="131"/>
      <c r="GO38" s="131"/>
      <c r="GP38" s="131"/>
      <c r="GQ38" s="131"/>
      <c r="GR38" s="131"/>
      <c r="GS38" s="131"/>
      <c r="GT38" s="131"/>
      <c r="GU38" s="131"/>
      <c r="GV38" s="131"/>
      <c r="GW38" s="131"/>
      <c r="GX38" s="131"/>
      <c r="GY38" s="131"/>
      <c r="GZ38" s="131"/>
      <c r="HA38" s="131"/>
      <c r="HB38" s="131"/>
      <c r="HC38" s="131"/>
      <c r="HD38" s="131"/>
      <c r="HE38" s="131"/>
      <c r="HF38" s="131"/>
      <c r="HG38" s="131"/>
      <c r="HH38" s="131"/>
      <c r="HI38" s="131"/>
      <c r="HJ38" s="131"/>
      <c r="HK38" s="131"/>
      <c r="HL38" s="131"/>
      <c r="HM38" s="131"/>
      <c r="HN38" s="131"/>
      <c r="HO38" s="131"/>
      <c r="HP38" s="131"/>
      <c r="HQ38" s="131"/>
      <c r="HR38" s="131"/>
      <c r="HS38" s="131"/>
      <c r="HT38" s="131"/>
      <c r="HU38" s="131"/>
      <c r="HV38" s="131"/>
      <c r="HW38" s="131"/>
      <c r="HX38" s="131"/>
      <c r="HY38" s="131"/>
      <c r="HZ38" s="131"/>
      <c r="IA38" s="131"/>
      <c r="IB38" s="131"/>
      <c r="IC38" s="131"/>
      <c r="ID38" s="131"/>
      <c r="IE38" s="131"/>
      <c r="IF38" s="131"/>
      <c r="IG38" s="131"/>
      <c r="IH38" s="131"/>
      <c r="II38" s="131"/>
      <c r="IJ38" s="131"/>
      <c r="IK38" s="131"/>
      <c r="IL38" s="131"/>
      <c r="IM38" s="131"/>
      <c r="IN38" s="131"/>
      <c r="IO38" s="131"/>
      <c r="IP38" s="131"/>
      <c r="IQ38" s="131"/>
      <c r="IR38" s="131"/>
      <c r="IS38" s="131"/>
      <c r="IT38" s="131"/>
      <c r="IU38" s="131"/>
      <c r="IV38" s="131"/>
    </row>
    <row r="39" spans="1:256" s="15" customFormat="1" ht="13.7" customHeight="1">
      <c r="A39" s="2" t="s">
        <v>287</v>
      </c>
      <c r="B39" s="2" t="s">
        <v>422</v>
      </c>
      <c r="C39" s="98">
        <v>70</v>
      </c>
      <c r="D39" s="46">
        <v>43</v>
      </c>
      <c r="E39" s="46">
        <v>27</v>
      </c>
      <c r="F39" s="117">
        <f t="shared" si="1"/>
        <v>0.38571428571428573</v>
      </c>
      <c r="G39" s="120"/>
      <c r="I39" s="121"/>
      <c r="J39" s="18"/>
      <c r="K39" s="122"/>
      <c r="L39" s="122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  <c r="CV39" s="64"/>
      <c r="CW39" s="64"/>
      <c r="CX39" s="64"/>
      <c r="CY39" s="64"/>
      <c r="CZ39" s="64"/>
      <c r="DA39" s="64"/>
      <c r="DB39" s="64"/>
      <c r="DC39" s="64"/>
      <c r="DD39" s="64"/>
      <c r="DE39" s="64"/>
      <c r="DF39" s="64"/>
      <c r="DG39" s="64"/>
      <c r="DH39" s="64"/>
      <c r="DI39" s="64"/>
      <c r="DJ39" s="64"/>
      <c r="DK39" s="64"/>
      <c r="DL39" s="64"/>
      <c r="DM39" s="64"/>
      <c r="DN39" s="64"/>
      <c r="DO39" s="64"/>
      <c r="DP39" s="64"/>
      <c r="DQ39" s="64"/>
      <c r="DR39" s="64"/>
      <c r="DS39" s="64"/>
      <c r="DT39" s="64"/>
      <c r="DU39" s="64"/>
      <c r="DV39" s="64"/>
      <c r="DW39" s="64"/>
      <c r="DX39" s="64"/>
      <c r="DY39" s="64"/>
      <c r="DZ39" s="64"/>
      <c r="EA39" s="64"/>
      <c r="EB39" s="64"/>
      <c r="EC39" s="64"/>
      <c r="ED39" s="64"/>
      <c r="EE39" s="64"/>
      <c r="EF39" s="64"/>
      <c r="EG39" s="64"/>
      <c r="EH39" s="64"/>
      <c r="EI39" s="64"/>
      <c r="EJ39" s="64"/>
      <c r="EK39" s="64"/>
      <c r="EL39" s="64"/>
      <c r="EM39" s="64"/>
      <c r="EN39" s="64"/>
      <c r="EO39" s="64"/>
      <c r="EP39" s="64"/>
      <c r="EQ39" s="64"/>
      <c r="ER39" s="64"/>
      <c r="ES39" s="64"/>
      <c r="ET39" s="64"/>
      <c r="EU39" s="64"/>
      <c r="EV39" s="64"/>
      <c r="EW39" s="64"/>
      <c r="EX39" s="64"/>
      <c r="EY39" s="64"/>
      <c r="EZ39" s="64"/>
      <c r="FA39" s="64"/>
      <c r="FB39" s="64"/>
      <c r="FC39" s="64"/>
      <c r="FD39" s="64"/>
      <c r="FE39" s="64"/>
      <c r="FF39" s="64"/>
      <c r="FG39" s="64"/>
      <c r="FH39" s="64"/>
      <c r="FI39" s="64"/>
      <c r="FJ39" s="64"/>
      <c r="FK39" s="64"/>
      <c r="FL39" s="64"/>
      <c r="FM39" s="64"/>
      <c r="FN39" s="64"/>
      <c r="FO39" s="64"/>
      <c r="FP39" s="64"/>
      <c r="FQ39" s="64"/>
      <c r="FR39" s="64"/>
      <c r="FS39" s="64"/>
      <c r="FT39" s="64"/>
      <c r="FU39" s="64"/>
      <c r="FV39" s="64"/>
      <c r="FW39" s="64"/>
      <c r="FX39" s="64"/>
      <c r="FY39" s="64"/>
      <c r="FZ39" s="64"/>
      <c r="GA39" s="64"/>
      <c r="GB39" s="64"/>
      <c r="GC39" s="64"/>
      <c r="GD39" s="64"/>
      <c r="GE39" s="64"/>
      <c r="GF39" s="64"/>
      <c r="GG39" s="64"/>
      <c r="GH39" s="64"/>
      <c r="GI39" s="64"/>
      <c r="GJ39" s="64"/>
      <c r="GK39" s="64"/>
      <c r="GL39" s="64"/>
      <c r="GM39" s="64"/>
      <c r="GN39" s="64"/>
      <c r="GO39" s="64"/>
      <c r="GP39" s="64"/>
      <c r="GQ39" s="64"/>
      <c r="GR39" s="64"/>
      <c r="GS39" s="64"/>
      <c r="GT39" s="64"/>
      <c r="GU39" s="64"/>
      <c r="GV39" s="64"/>
      <c r="GW39" s="64"/>
      <c r="GX39" s="64"/>
      <c r="GY39" s="64"/>
      <c r="GZ39" s="64"/>
      <c r="HA39" s="64"/>
      <c r="HB39" s="64"/>
      <c r="HC39" s="64"/>
      <c r="HD39" s="64"/>
      <c r="HE39" s="64"/>
      <c r="HF39" s="64"/>
      <c r="HG39" s="64"/>
      <c r="HH39" s="64"/>
      <c r="HI39" s="64"/>
      <c r="HJ39" s="64"/>
      <c r="HK39" s="64"/>
      <c r="HL39" s="64"/>
      <c r="HM39" s="64"/>
      <c r="HN39" s="64"/>
      <c r="HO39" s="64"/>
      <c r="HP39" s="64"/>
      <c r="HQ39" s="64"/>
      <c r="HR39" s="64"/>
      <c r="HS39" s="64"/>
      <c r="HT39" s="64"/>
      <c r="HU39" s="64"/>
      <c r="HV39" s="64"/>
      <c r="HW39" s="64"/>
      <c r="HX39" s="64"/>
      <c r="HY39" s="64"/>
      <c r="HZ39" s="64"/>
      <c r="IA39" s="64"/>
      <c r="IB39" s="64"/>
      <c r="IC39" s="64"/>
      <c r="ID39" s="64"/>
      <c r="IE39" s="64"/>
      <c r="IF39" s="64"/>
      <c r="IG39" s="64"/>
      <c r="IH39" s="64"/>
      <c r="II39" s="64"/>
      <c r="IJ39" s="64"/>
      <c r="IK39" s="64"/>
      <c r="IL39" s="64"/>
      <c r="IM39" s="64"/>
      <c r="IN39" s="64"/>
      <c r="IO39" s="64"/>
      <c r="IP39" s="64"/>
      <c r="IQ39" s="64"/>
      <c r="IR39" s="64"/>
      <c r="IS39" s="64"/>
      <c r="IT39" s="64"/>
      <c r="IU39" s="64"/>
      <c r="IV39" s="64"/>
    </row>
    <row r="40" spans="1:256" ht="13.7" customHeight="1">
      <c r="A40" s="158" t="s">
        <v>170</v>
      </c>
      <c r="B40" s="158" t="s">
        <v>423</v>
      </c>
      <c r="C40" s="71">
        <v>70</v>
      </c>
      <c r="D40" s="56">
        <v>43</v>
      </c>
      <c r="E40" s="56">
        <v>27</v>
      </c>
      <c r="F40" s="116">
        <f t="shared" si="1"/>
        <v>0.38571428571428573</v>
      </c>
      <c r="G40" s="3"/>
      <c r="H40" s="8"/>
      <c r="I40" s="19"/>
      <c r="J40" s="20"/>
      <c r="K40" s="21"/>
      <c r="L40" s="21"/>
    </row>
    <row r="41" spans="1:256" s="15" customFormat="1" ht="13.7" customHeight="1">
      <c r="A41" s="2" t="s">
        <v>171</v>
      </c>
      <c r="B41" s="2" t="s">
        <v>424</v>
      </c>
      <c r="C41" s="98">
        <v>161</v>
      </c>
      <c r="D41" s="46">
        <v>90</v>
      </c>
      <c r="E41" s="46">
        <v>71</v>
      </c>
      <c r="F41" s="117">
        <f t="shared" si="1"/>
        <v>0.44099378881987578</v>
      </c>
      <c r="G41" s="120"/>
      <c r="I41" s="121"/>
      <c r="J41" s="18"/>
      <c r="K41" s="122"/>
      <c r="L41" s="122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64"/>
      <c r="CQ41" s="64"/>
      <c r="CR41" s="64"/>
      <c r="CS41" s="64"/>
      <c r="CT41" s="64"/>
      <c r="CU41" s="64"/>
      <c r="CV41" s="64"/>
      <c r="CW41" s="64"/>
      <c r="CX41" s="64"/>
      <c r="CY41" s="64"/>
      <c r="CZ41" s="64"/>
      <c r="DA41" s="64"/>
      <c r="DB41" s="64"/>
      <c r="DC41" s="64"/>
      <c r="DD41" s="64"/>
      <c r="DE41" s="64"/>
      <c r="DF41" s="64"/>
      <c r="DG41" s="64"/>
      <c r="DH41" s="64"/>
      <c r="DI41" s="64"/>
      <c r="DJ41" s="64"/>
      <c r="DK41" s="64"/>
      <c r="DL41" s="64"/>
      <c r="DM41" s="64"/>
      <c r="DN41" s="64"/>
      <c r="DO41" s="64"/>
      <c r="DP41" s="64"/>
      <c r="DQ41" s="64"/>
      <c r="DR41" s="64"/>
      <c r="DS41" s="64"/>
      <c r="DT41" s="64"/>
      <c r="DU41" s="64"/>
      <c r="DV41" s="64"/>
      <c r="DW41" s="64"/>
      <c r="DX41" s="64"/>
      <c r="DY41" s="64"/>
      <c r="DZ41" s="64"/>
      <c r="EA41" s="64"/>
      <c r="EB41" s="64"/>
      <c r="EC41" s="64"/>
      <c r="ED41" s="64"/>
      <c r="EE41" s="64"/>
      <c r="EF41" s="64"/>
      <c r="EG41" s="64"/>
      <c r="EH41" s="64"/>
      <c r="EI41" s="64"/>
      <c r="EJ41" s="64"/>
      <c r="EK41" s="64"/>
      <c r="EL41" s="64"/>
      <c r="EM41" s="64"/>
      <c r="EN41" s="64"/>
      <c r="EO41" s="64"/>
      <c r="EP41" s="64"/>
      <c r="EQ41" s="64"/>
      <c r="ER41" s="64"/>
      <c r="ES41" s="64"/>
      <c r="ET41" s="64"/>
      <c r="EU41" s="64"/>
      <c r="EV41" s="64"/>
      <c r="EW41" s="64"/>
      <c r="EX41" s="64"/>
      <c r="EY41" s="64"/>
      <c r="EZ41" s="64"/>
      <c r="FA41" s="64"/>
      <c r="FB41" s="64"/>
      <c r="FC41" s="64"/>
      <c r="FD41" s="64"/>
      <c r="FE41" s="64"/>
      <c r="FF41" s="64"/>
      <c r="FG41" s="64"/>
      <c r="FH41" s="64"/>
      <c r="FI41" s="64"/>
      <c r="FJ41" s="64"/>
      <c r="FK41" s="64"/>
      <c r="FL41" s="64"/>
      <c r="FM41" s="64"/>
      <c r="FN41" s="64"/>
      <c r="FO41" s="64"/>
      <c r="FP41" s="64"/>
      <c r="FQ41" s="64"/>
      <c r="FR41" s="64"/>
      <c r="FS41" s="64"/>
      <c r="FT41" s="64"/>
      <c r="FU41" s="64"/>
      <c r="FV41" s="64"/>
      <c r="FW41" s="64"/>
      <c r="FX41" s="64"/>
      <c r="FY41" s="64"/>
      <c r="FZ41" s="64"/>
      <c r="GA41" s="64"/>
      <c r="GB41" s="64"/>
      <c r="GC41" s="64"/>
      <c r="GD41" s="64"/>
      <c r="GE41" s="64"/>
      <c r="GF41" s="64"/>
      <c r="GG41" s="64"/>
      <c r="GH41" s="64"/>
      <c r="GI41" s="64"/>
      <c r="GJ41" s="64"/>
      <c r="GK41" s="64"/>
      <c r="GL41" s="64"/>
      <c r="GM41" s="64"/>
      <c r="GN41" s="64"/>
      <c r="GO41" s="64"/>
      <c r="GP41" s="64"/>
      <c r="GQ41" s="64"/>
      <c r="GR41" s="64"/>
      <c r="GS41" s="64"/>
      <c r="GT41" s="64"/>
      <c r="GU41" s="64"/>
      <c r="GV41" s="64"/>
      <c r="GW41" s="64"/>
      <c r="GX41" s="64"/>
      <c r="GY41" s="64"/>
      <c r="GZ41" s="64"/>
      <c r="HA41" s="64"/>
      <c r="HB41" s="64"/>
      <c r="HC41" s="64"/>
      <c r="HD41" s="64"/>
      <c r="HE41" s="64"/>
      <c r="HF41" s="64"/>
      <c r="HG41" s="64"/>
      <c r="HH41" s="64"/>
      <c r="HI41" s="64"/>
      <c r="HJ41" s="64"/>
      <c r="HK41" s="64"/>
      <c r="HL41" s="64"/>
      <c r="HM41" s="64"/>
      <c r="HN41" s="64"/>
      <c r="HO41" s="64"/>
      <c r="HP41" s="64"/>
      <c r="HQ41" s="64"/>
      <c r="HR41" s="64"/>
      <c r="HS41" s="64"/>
      <c r="HT41" s="64"/>
      <c r="HU41" s="64"/>
      <c r="HV41" s="64"/>
      <c r="HW41" s="64"/>
      <c r="HX41" s="64"/>
      <c r="HY41" s="64"/>
      <c r="HZ41" s="64"/>
      <c r="IA41" s="64"/>
      <c r="IB41" s="64"/>
      <c r="IC41" s="64"/>
      <c r="ID41" s="64"/>
      <c r="IE41" s="64"/>
      <c r="IF41" s="64"/>
      <c r="IG41" s="64"/>
      <c r="IH41" s="64"/>
      <c r="II41" s="64"/>
      <c r="IJ41" s="64"/>
      <c r="IK41" s="64"/>
      <c r="IL41" s="64"/>
      <c r="IM41" s="64"/>
      <c r="IN41" s="64"/>
      <c r="IO41" s="64"/>
      <c r="IP41" s="64"/>
      <c r="IQ41" s="64"/>
      <c r="IR41" s="64"/>
      <c r="IS41" s="64"/>
      <c r="IT41" s="64"/>
      <c r="IU41" s="64"/>
      <c r="IV41" s="64"/>
    </row>
    <row r="42" spans="1:256" ht="13.7" customHeight="1">
      <c r="A42" s="158" t="s">
        <v>172</v>
      </c>
      <c r="B42" s="158" t="s">
        <v>425</v>
      </c>
      <c r="C42" s="71">
        <v>106</v>
      </c>
      <c r="D42" s="56">
        <v>81</v>
      </c>
      <c r="E42" s="56">
        <v>25</v>
      </c>
      <c r="F42" s="116">
        <f t="shared" si="1"/>
        <v>0.23584905660377359</v>
      </c>
      <c r="G42" s="3"/>
      <c r="H42" s="8"/>
      <c r="I42" s="19"/>
      <c r="J42" s="20"/>
      <c r="K42" s="21"/>
      <c r="L42" s="21"/>
    </row>
    <row r="43" spans="1:256" ht="13.7" customHeight="1">
      <c r="A43" s="158" t="s">
        <v>173</v>
      </c>
      <c r="B43" s="158" t="s">
        <v>426</v>
      </c>
      <c r="C43" s="71">
        <v>55</v>
      </c>
      <c r="D43" s="56">
        <v>9</v>
      </c>
      <c r="E43" s="56">
        <v>46</v>
      </c>
      <c r="F43" s="116">
        <f t="shared" si="1"/>
        <v>0.83636363636363631</v>
      </c>
      <c r="G43" s="3"/>
      <c r="H43" s="8"/>
      <c r="I43" s="19"/>
      <c r="J43" s="20"/>
      <c r="K43" s="21"/>
      <c r="L43" s="21"/>
    </row>
    <row r="44" spans="1:256" s="15" customFormat="1" ht="13.7" customHeight="1">
      <c r="A44" s="2" t="s">
        <v>174</v>
      </c>
      <c r="B44" s="2" t="s">
        <v>429</v>
      </c>
      <c r="C44" s="98">
        <v>135</v>
      </c>
      <c r="D44" s="46">
        <v>69</v>
      </c>
      <c r="E44" s="46">
        <v>66</v>
      </c>
      <c r="F44" s="117">
        <f t="shared" si="1"/>
        <v>0.48888888888888887</v>
      </c>
      <c r="G44" s="120"/>
      <c r="I44" s="121"/>
      <c r="J44" s="18"/>
      <c r="K44" s="122"/>
      <c r="L44" s="122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64"/>
      <c r="CQ44" s="64"/>
      <c r="CR44" s="64"/>
      <c r="CS44" s="64"/>
      <c r="CT44" s="64"/>
      <c r="CU44" s="64"/>
      <c r="CV44" s="64"/>
      <c r="CW44" s="64"/>
      <c r="CX44" s="64"/>
      <c r="CY44" s="64"/>
      <c r="CZ44" s="64"/>
      <c r="DA44" s="64"/>
      <c r="DB44" s="64"/>
      <c r="DC44" s="64"/>
      <c r="DD44" s="64"/>
      <c r="DE44" s="64"/>
      <c r="DF44" s="64"/>
      <c r="DG44" s="64"/>
      <c r="DH44" s="64"/>
      <c r="DI44" s="64"/>
      <c r="DJ44" s="64"/>
      <c r="DK44" s="64"/>
      <c r="DL44" s="64"/>
      <c r="DM44" s="64"/>
      <c r="DN44" s="64"/>
      <c r="DO44" s="64"/>
      <c r="DP44" s="64"/>
      <c r="DQ44" s="64"/>
      <c r="DR44" s="64"/>
      <c r="DS44" s="64"/>
      <c r="DT44" s="64"/>
      <c r="DU44" s="64"/>
      <c r="DV44" s="64"/>
      <c r="DW44" s="64"/>
      <c r="DX44" s="64"/>
      <c r="DY44" s="64"/>
      <c r="DZ44" s="64"/>
      <c r="EA44" s="64"/>
      <c r="EB44" s="64"/>
      <c r="EC44" s="64"/>
      <c r="ED44" s="64"/>
      <c r="EE44" s="64"/>
      <c r="EF44" s="64"/>
      <c r="EG44" s="64"/>
      <c r="EH44" s="64"/>
      <c r="EI44" s="64"/>
      <c r="EJ44" s="64"/>
      <c r="EK44" s="64"/>
      <c r="EL44" s="64"/>
      <c r="EM44" s="64"/>
      <c r="EN44" s="64"/>
      <c r="EO44" s="64"/>
      <c r="EP44" s="64"/>
      <c r="EQ44" s="64"/>
      <c r="ER44" s="64"/>
      <c r="ES44" s="64"/>
      <c r="ET44" s="64"/>
      <c r="EU44" s="64"/>
      <c r="EV44" s="64"/>
      <c r="EW44" s="64"/>
      <c r="EX44" s="64"/>
      <c r="EY44" s="64"/>
      <c r="EZ44" s="64"/>
      <c r="FA44" s="64"/>
      <c r="FB44" s="64"/>
      <c r="FC44" s="64"/>
      <c r="FD44" s="64"/>
      <c r="FE44" s="64"/>
      <c r="FF44" s="64"/>
      <c r="FG44" s="64"/>
      <c r="FH44" s="64"/>
      <c r="FI44" s="64"/>
      <c r="FJ44" s="64"/>
      <c r="FK44" s="64"/>
      <c r="FL44" s="64"/>
      <c r="FM44" s="64"/>
      <c r="FN44" s="64"/>
      <c r="FO44" s="64"/>
      <c r="FP44" s="64"/>
      <c r="FQ44" s="64"/>
      <c r="FR44" s="64"/>
      <c r="FS44" s="64"/>
      <c r="FT44" s="64"/>
      <c r="FU44" s="64"/>
      <c r="FV44" s="64"/>
      <c r="FW44" s="64"/>
      <c r="FX44" s="64"/>
      <c r="FY44" s="64"/>
      <c r="FZ44" s="64"/>
      <c r="GA44" s="64"/>
      <c r="GB44" s="64"/>
      <c r="GC44" s="64"/>
      <c r="GD44" s="64"/>
      <c r="GE44" s="64"/>
      <c r="GF44" s="64"/>
      <c r="GG44" s="64"/>
      <c r="GH44" s="64"/>
      <c r="GI44" s="64"/>
      <c r="GJ44" s="64"/>
      <c r="GK44" s="64"/>
      <c r="GL44" s="64"/>
      <c r="GM44" s="64"/>
      <c r="GN44" s="64"/>
      <c r="GO44" s="64"/>
      <c r="GP44" s="64"/>
      <c r="GQ44" s="64"/>
      <c r="GR44" s="64"/>
      <c r="GS44" s="64"/>
      <c r="GT44" s="64"/>
      <c r="GU44" s="64"/>
      <c r="GV44" s="64"/>
      <c r="GW44" s="64"/>
      <c r="GX44" s="64"/>
      <c r="GY44" s="64"/>
      <c r="GZ44" s="64"/>
      <c r="HA44" s="64"/>
      <c r="HB44" s="64"/>
      <c r="HC44" s="64"/>
      <c r="HD44" s="64"/>
      <c r="HE44" s="64"/>
      <c r="HF44" s="64"/>
      <c r="HG44" s="64"/>
      <c r="HH44" s="64"/>
      <c r="HI44" s="64"/>
      <c r="HJ44" s="64"/>
      <c r="HK44" s="64"/>
      <c r="HL44" s="64"/>
      <c r="HM44" s="64"/>
      <c r="HN44" s="64"/>
      <c r="HO44" s="64"/>
      <c r="HP44" s="64"/>
      <c r="HQ44" s="64"/>
      <c r="HR44" s="64"/>
      <c r="HS44" s="64"/>
      <c r="HT44" s="64"/>
      <c r="HU44" s="64"/>
      <c r="HV44" s="64"/>
      <c r="HW44" s="64"/>
      <c r="HX44" s="64"/>
      <c r="HY44" s="64"/>
      <c r="HZ44" s="64"/>
      <c r="IA44" s="64"/>
      <c r="IB44" s="64"/>
      <c r="IC44" s="64"/>
      <c r="ID44" s="64"/>
      <c r="IE44" s="64"/>
      <c r="IF44" s="64"/>
      <c r="IG44" s="64"/>
      <c r="IH44" s="64"/>
      <c r="II44" s="64"/>
      <c r="IJ44" s="64"/>
      <c r="IK44" s="64"/>
      <c r="IL44" s="64"/>
      <c r="IM44" s="64"/>
      <c r="IN44" s="64"/>
      <c r="IO44" s="64"/>
      <c r="IP44" s="64"/>
      <c r="IQ44" s="64"/>
      <c r="IR44" s="64"/>
      <c r="IS44" s="64"/>
      <c r="IT44" s="64"/>
      <c r="IU44" s="64"/>
      <c r="IV44" s="64"/>
    </row>
    <row r="45" spans="1:256" ht="13.7" customHeight="1">
      <c r="A45" s="158" t="s">
        <v>175</v>
      </c>
      <c r="B45" s="158" t="s">
        <v>430</v>
      </c>
      <c r="C45" s="71">
        <v>135</v>
      </c>
      <c r="D45" s="56">
        <v>69</v>
      </c>
      <c r="E45" s="56">
        <v>66</v>
      </c>
      <c r="F45" s="116">
        <f t="shared" si="1"/>
        <v>0.48888888888888887</v>
      </c>
      <c r="G45" s="3"/>
      <c r="H45" s="8"/>
      <c r="I45" s="19"/>
      <c r="J45" s="20"/>
      <c r="K45" s="21"/>
      <c r="L45" s="21"/>
    </row>
    <row r="46" spans="1:256" s="15" customFormat="1" ht="13.7" customHeight="1">
      <c r="A46" s="2" t="s">
        <v>162</v>
      </c>
      <c r="B46" s="2" t="s">
        <v>412</v>
      </c>
      <c r="C46" s="98">
        <v>448</v>
      </c>
      <c r="D46" s="46">
        <v>130</v>
      </c>
      <c r="E46" s="46">
        <v>318</v>
      </c>
      <c r="F46" s="117">
        <f t="shared" si="1"/>
        <v>0.7098214285714286</v>
      </c>
      <c r="G46" s="120"/>
      <c r="I46" s="121"/>
      <c r="J46" s="18"/>
      <c r="K46" s="122"/>
      <c r="L46" s="122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64"/>
      <c r="CQ46" s="64"/>
      <c r="CR46" s="64"/>
      <c r="CS46" s="64"/>
      <c r="CT46" s="64"/>
      <c r="CU46" s="64"/>
      <c r="CV46" s="64"/>
      <c r="CW46" s="64"/>
      <c r="CX46" s="64"/>
      <c r="CY46" s="64"/>
      <c r="CZ46" s="64"/>
      <c r="DA46" s="64"/>
      <c r="DB46" s="64"/>
      <c r="DC46" s="64"/>
      <c r="DD46" s="64"/>
      <c r="DE46" s="64"/>
      <c r="DF46" s="64"/>
      <c r="DG46" s="64"/>
      <c r="DH46" s="64"/>
      <c r="DI46" s="64"/>
      <c r="DJ46" s="64"/>
      <c r="DK46" s="64"/>
      <c r="DL46" s="64"/>
      <c r="DM46" s="64"/>
      <c r="DN46" s="64"/>
      <c r="DO46" s="64"/>
      <c r="DP46" s="64"/>
      <c r="DQ46" s="64"/>
      <c r="DR46" s="64"/>
      <c r="DS46" s="64"/>
      <c r="DT46" s="64"/>
      <c r="DU46" s="64"/>
      <c r="DV46" s="64"/>
      <c r="DW46" s="64"/>
      <c r="DX46" s="64"/>
      <c r="DY46" s="64"/>
      <c r="DZ46" s="64"/>
      <c r="EA46" s="64"/>
      <c r="EB46" s="64"/>
      <c r="EC46" s="64"/>
      <c r="ED46" s="64"/>
      <c r="EE46" s="64"/>
      <c r="EF46" s="64"/>
      <c r="EG46" s="64"/>
      <c r="EH46" s="64"/>
      <c r="EI46" s="64"/>
      <c r="EJ46" s="64"/>
      <c r="EK46" s="64"/>
      <c r="EL46" s="64"/>
      <c r="EM46" s="64"/>
      <c r="EN46" s="64"/>
      <c r="EO46" s="64"/>
      <c r="EP46" s="64"/>
      <c r="EQ46" s="64"/>
      <c r="ER46" s="64"/>
      <c r="ES46" s="64"/>
      <c r="ET46" s="64"/>
      <c r="EU46" s="64"/>
      <c r="EV46" s="64"/>
      <c r="EW46" s="64"/>
      <c r="EX46" s="64"/>
      <c r="EY46" s="64"/>
      <c r="EZ46" s="64"/>
      <c r="FA46" s="64"/>
      <c r="FB46" s="64"/>
      <c r="FC46" s="64"/>
      <c r="FD46" s="64"/>
      <c r="FE46" s="64"/>
      <c r="FF46" s="64"/>
      <c r="FG46" s="64"/>
      <c r="FH46" s="64"/>
      <c r="FI46" s="64"/>
      <c r="FJ46" s="64"/>
      <c r="FK46" s="64"/>
      <c r="FL46" s="64"/>
      <c r="FM46" s="64"/>
      <c r="FN46" s="64"/>
      <c r="FO46" s="64"/>
      <c r="FP46" s="64"/>
      <c r="FQ46" s="64"/>
      <c r="FR46" s="64"/>
      <c r="FS46" s="64"/>
      <c r="FT46" s="64"/>
      <c r="FU46" s="64"/>
      <c r="FV46" s="64"/>
      <c r="FW46" s="64"/>
      <c r="FX46" s="64"/>
      <c r="FY46" s="64"/>
      <c r="FZ46" s="64"/>
      <c r="GA46" s="64"/>
      <c r="GB46" s="64"/>
      <c r="GC46" s="64"/>
      <c r="GD46" s="64"/>
      <c r="GE46" s="64"/>
      <c r="GF46" s="64"/>
      <c r="GG46" s="64"/>
      <c r="GH46" s="64"/>
      <c r="GI46" s="64"/>
      <c r="GJ46" s="64"/>
      <c r="GK46" s="64"/>
      <c r="GL46" s="64"/>
      <c r="GM46" s="64"/>
      <c r="GN46" s="64"/>
      <c r="GO46" s="64"/>
      <c r="GP46" s="64"/>
      <c r="GQ46" s="64"/>
      <c r="GR46" s="64"/>
      <c r="GS46" s="64"/>
      <c r="GT46" s="64"/>
      <c r="GU46" s="64"/>
      <c r="GV46" s="64"/>
      <c r="GW46" s="64"/>
      <c r="GX46" s="64"/>
      <c r="GY46" s="64"/>
      <c r="GZ46" s="64"/>
      <c r="HA46" s="64"/>
      <c r="HB46" s="64"/>
      <c r="HC46" s="64"/>
      <c r="HD46" s="64"/>
      <c r="HE46" s="64"/>
      <c r="HF46" s="64"/>
      <c r="HG46" s="64"/>
      <c r="HH46" s="64"/>
      <c r="HI46" s="64"/>
      <c r="HJ46" s="64"/>
      <c r="HK46" s="64"/>
      <c r="HL46" s="64"/>
      <c r="HM46" s="64"/>
      <c r="HN46" s="64"/>
      <c r="HO46" s="64"/>
      <c r="HP46" s="64"/>
      <c r="HQ46" s="64"/>
      <c r="HR46" s="64"/>
      <c r="HS46" s="64"/>
      <c r="HT46" s="64"/>
      <c r="HU46" s="64"/>
      <c r="HV46" s="64"/>
      <c r="HW46" s="64"/>
      <c r="HX46" s="64"/>
      <c r="HY46" s="64"/>
      <c r="HZ46" s="64"/>
      <c r="IA46" s="64"/>
      <c r="IB46" s="64"/>
      <c r="IC46" s="64"/>
      <c r="ID46" s="64"/>
      <c r="IE46" s="64"/>
      <c r="IF46" s="64"/>
      <c r="IG46" s="64"/>
      <c r="IH46" s="64"/>
      <c r="II46" s="64"/>
      <c r="IJ46" s="64"/>
      <c r="IK46" s="64"/>
      <c r="IL46" s="64"/>
      <c r="IM46" s="64"/>
      <c r="IN46" s="64"/>
      <c r="IO46" s="64"/>
      <c r="IP46" s="64"/>
      <c r="IQ46" s="64"/>
      <c r="IR46" s="64"/>
      <c r="IS46" s="64"/>
      <c r="IT46" s="64"/>
      <c r="IU46" s="64"/>
      <c r="IV46" s="64"/>
    </row>
    <row r="47" spans="1:256" ht="13.7" customHeight="1">
      <c r="A47" s="158" t="s">
        <v>327</v>
      </c>
      <c r="B47" s="158" t="s">
        <v>505</v>
      </c>
      <c r="C47" s="71">
        <v>33</v>
      </c>
      <c r="D47" s="56">
        <v>11</v>
      </c>
      <c r="E47" s="56">
        <v>22</v>
      </c>
      <c r="F47" s="116">
        <f t="shared" si="1"/>
        <v>0.66666666666666663</v>
      </c>
      <c r="G47" s="3"/>
      <c r="H47" s="8"/>
      <c r="I47" s="19"/>
      <c r="J47" s="20"/>
      <c r="K47" s="21"/>
      <c r="L47" s="21"/>
    </row>
    <row r="48" spans="1:256" ht="13.7" customHeight="1">
      <c r="A48" s="158" t="s">
        <v>163</v>
      </c>
      <c r="B48" s="158" t="s">
        <v>228</v>
      </c>
      <c r="C48" s="71">
        <v>43</v>
      </c>
      <c r="D48" s="56">
        <v>12</v>
      </c>
      <c r="E48" s="56">
        <v>31</v>
      </c>
      <c r="F48" s="116">
        <f t="shared" si="1"/>
        <v>0.72093023255813948</v>
      </c>
      <c r="G48" s="3"/>
      <c r="H48" s="8"/>
      <c r="I48" s="19"/>
      <c r="J48" s="20"/>
      <c r="K48" s="21"/>
      <c r="L48" s="21"/>
    </row>
    <row r="49" spans="1:256" ht="13.7" customHeight="1">
      <c r="A49" s="158" t="s">
        <v>285</v>
      </c>
      <c r="B49" s="158" t="s">
        <v>414</v>
      </c>
      <c r="C49" s="71">
        <v>16</v>
      </c>
      <c r="D49" s="56">
        <v>8</v>
      </c>
      <c r="E49" s="56">
        <v>8</v>
      </c>
      <c r="F49" s="116">
        <f t="shared" si="1"/>
        <v>0.5</v>
      </c>
      <c r="G49" s="3"/>
      <c r="H49" s="8"/>
      <c r="I49" s="19"/>
      <c r="J49" s="20"/>
      <c r="K49" s="21"/>
      <c r="L49" s="21"/>
    </row>
    <row r="50" spans="1:256" ht="13.7" customHeight="1">
      <c r="A50" s="158" t="s">
        <v>164</v>
      </c>
      <c r="B50" s="158" t="s">
        <v>415</v>
      </c>
      <c r="C50" s="71">
        <v>214</v>
      </c>
      <c r="D50" s="56">
        <v>53</v>
      </c>
      <c r="E50" s="56">
        <v>161</v>
      </c>
      <c r="F50" s="116">
        <f t="shared" si="1"/>
        <v>0.75233644859813087</v>
      </c>
      <c r="G50" s="3"/>
      <c r="H50" s="8"/>
      <c r="I50" s="19"/>
      <c r="J50" s="20"/>
      <c r="K50" s="21"/>
      <c r="L50" s="21"/>
    </row>
    <row r="51" spans="1:256" ht="13.7" customHeight="1">
      <c r="A51" s="158" t="s">
        <v>165</v>
      </c>
      <c r="B51" s="158" t="s">
        <v>416</v>
      </c>
      <c r="C51" s="71">
        <v>142</v>
      </c>
      <c r="D51" s="56">
        <v>46</v>
      </c>
      <c r="E51" s="56">
        <v>96</v>
      </c>
      <c r="F51" s="116">
        <f t="shared" si="1"/>
        <v>0.676056338028169</v>
      </c>
      <c r="G51" s="3"/>
      <c r="H51" s="8"/>
      <c r="I51" s="19"/>
      <c r="J51" s="20"/>
      <c r="K51" s="20"/>
      <c r="L51" s="21"/>
    </row>
    <row r="52" spans="1:256" s="15" customFormat="1" ht="13.7" customHeight="1">
      <c r="A52" s="2" t="s">
        <v>289</v>
      </c>
      <c r="B52" s="2" t="s">
        <v>436</v>
      </c>
      <c r="C52" s="98">
        <v>241</v>
      </c>
      <c r="D52" s="46">
        <v>187</v>
      </c>
      <c r="E52" s="46">
        <v>54</v>
      </c>
      <c r="F52" s="117">
        <f t="shared" si="1"/>
        <v>0.22406639004149378</v>
      </c>
      <c r="G52" s="120"/>
      <c r="I52" s="121"/>
      <c r="J52" s="18"/>
      <c r="K52" s="122"/>
      <c r="L52" s="122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64"/>
      <c r="BP52" s="64"/>
      <c r="BQ52" s="64"/>
      <c r="BR52" s="64"/>
      <c r="BS52" s="64"/>
      <c r="BT52" s="64"/>
      <c r="BU52" s="64"/>
      <c r="BV52" s="64"/>
      <c r="BW52" s="64"/>
      <c r="BX52" s="64"/>
      <c r="BY52" s="64"/>
      <c r="BZ52" s="64"/>
      <c r="CA52" s="64"/>
      <c r="CB52" s="64"/>
      <c r="CC52" s="64"/>
      <c r="CD52" s="64"/>
      <c r="CE52" s="64"/>
      <c r="CF52" s="64"/>
      <c r="CG52" s="64"/>
      <c r="CH52" s="64"/>
      <c r="CI52" s="64"/>
      <c r="CJ52" s="64"/>
      <c r="CK52" s="64"/>
      <c r="CL52" s="64"/>
      <c r="CM52" s="64"/>
      <c r="CN52" s="64"/>
      <c r="CO52" s="64"/>
      <c r="CP52" s="64"/>
      <c r="CQ52" s="64"/>
      <c r="CR52" s="64"/>
      <c r="CS52" s="64"/>
      <c r="CT52" s="64"/>
      <c r="CU52" s="64"/>
      <c r="CV52" s="64"/>
      <c r="CW52" s="64"/>
      <c r="CX52" s="64"/>
      <c r="CY52" s="64"/>
      <c r="CZ52" s="64"/>
      <c r="DA52" s="64"/>
      <c r="DB52" s="64"/>
      <c r="DC52" s="64"/>
      <c r="DD52" s="64"/>
      <c r="DE52" s="64"/>
      <c r="DF52" s="64"/>
      <c r="DG52" s="64"/>
      <c r="DH52" s="64"/>
      <c r="DI52" s="64"/>
      <c r="DJ52" s="64"/>
      <c r="DK52" s="64"/>
      <c r="DL52" s="64"/>
      <c r="DM52" s="64"/>
      <c r="DN52" s="64"/>
      <c r="DO52" s="64"/>
      <c r="DP52" s="64"/>
      <c r="DQ52" s="64"/>
      <c r="DR52" s="64"/>
      <c r="DS52" s="64"/>
      <c r="DT52" s="64"/>
      <c r="DU52" s="64"/>
      <c r="DV52" s="64"/>
      <c r="DW52" s="64"/>
      <c r="DX52" s="64"/>
      <c r="DY52" s="64"/>
      <c r="DZ52" s="64"/>
      <c r="EA52" s="64"/>
      <c r="EB52" s="64"/>
      <c r="EC52" s="64"/>
      <c r="ED52" s="64"/>
      <c r="EE52" s="64"/>
      <c r="EF52" s="64"/>
      <c r="EG52" s="64"/>
      <c r="EH52" s="64"/>
      <c r="EI52" s="64"/>
      <c r="EJ52" s="64"/>
      <c r="EK52" s="64"/>
      <c r="EL52" s="64"/>
      <c r="EM52" s="64"/>
      <c r="EN52" s="64"/>
      <c r="EO52" s="64"/>
      <c r="EP52" s="64"/>
      <c r="EQ52" s="64"/>
      <c r="ER52" s="64"/>
      <c r="ES52" s="64"/>
      <c r="ET52" s="64"/>
      <c r="EU52" s="64"/>
      <c r="EV52" s="64"/>
      <c r="EW52" s="64"/>
      <c r="EX52" s="64"/>
      <c r="EY52" s="64"/>
      <c r="EZ52" s="64"/>
      <c r="FA52" s="64"/>
      <c r="FB52" s="64"/>
      <c r="FC52" s="64"/>
      <c r="FD52" s="64"/>
      <c r="FE52" s="64"/>
      <c r="FF52" s="64"/>
      <c r="FG52" s="64"/>
      <c r="FH52" s="64"/>
      <c r="FI52" s="64"/>
      <c r="FJ52" s="64"/>
      <c r="FK52" s="64"/>
      <c r="FL52" s="64"/>
      <c r="FM52" s="64"/>
      <c r="FN52" s="64"/>
      <c r="FO52" s="64"/>
      <c r="FP52" s="64"/>
      <c r="FQ52" s="64"/>
      <c r="FR52" s="64"/>
      <c r="FS52" s="64"/>
      <c r="FT52" s="64"/>
      <c r="FU52" s="64"/>
      <c r="FV52" s="64"/>
      <c r="FW52" s="64"/>
      <c r="FX52" s="64"/>
      <c r="FY52" s="64"/>
      <c r="FZ52" s="64"/>
      <c r="GA52" s="64"/>
      <c r="GB52" s="64"/>
      <c r="GC52" s="64"/>
      <c r="GD52" s="64"/>
      <c r="GE52" s="64"/>
      <c r="GF52" s="64"/>
      <c r="GG52" s="64"/>
      <c r="GH52" s="64"/>
      <c r="GI52" s="64"/>
      <c r="GJ52" s="64"/>
      <c r="GK52" s="64"/>
      <c r="GL52" s="64"/>
      <c r="GM52" s="64"/>
      <c r="GN52" s="64"/>
      <c r="GO52" s="64"/>
      <c r="GP52" s="64"/>
      <c r="GQ52" s="64"/>
      <c r="GR52" s="64"/>
      <c r="GS52" s="64"/>
      <c r="GT52" s="64"/>
      <c r="GU52" s="64"/>
      <c r="GV52" s="64"/>
      <c r="GW52" s="64"/>
      <c r="GX52" s="64"/>
      <c r="GY52" s="64"/>
      <c r="GZ52" s="64"/>
      <c r="HA52" s="64"/>
      <c r="HB52" s="64"/>
      <c r="HC52" s="64"/>
      <c r="HD52" s="64"/>
      <c r="HE52" s="64"/>
      <c r="HF52" s="64"/>
      <c r="HG52" s="64"/>
      <c r="HH52" s="64"/>
      <c r="HI52" s="64"/>
      <c r="HJ52" s="64"/>
      <c r="HK52" s="64"/>
      <c r="HL52" s="64"/>
      <c r="HM52" s="64"/>
      <c r="HN52" s="64"/>
      <c r="HO52" s="64"/>
      <c r="HP52" s="64"/>
      <c r="HQ52" s="64"/>
      <c r="HR52" s="64"/>
      <c r="HS52" s="64"/>
      <c r="HT52" s="64"/>
      <c r="HU52" s="64"/>
      <c r="HV52" s="64"/>
      <c r="HW52" s="64"/>
      <c r="HX52" s="64"/>
      <c r="HY52" s="64"/>
      <c r="HZ52" s="64"/>
      <c r="IA52" s="64"/>
      <c r="IB52" s="64"/>
      <c r="IC52" s="64"/>
      <c r="ID52" s="64"/>
      <c r="IE52" s="64"/>
      <c r="IF52" s="64"/>
      <c r="IG52" s="64"/>
      <c r="IH52" s="64"/>
      <c r="II52" s="64"/>
      <c r="IJ52" s="64"/>
      <c r="IK52" s="64"/>
      <c r="IL52" s="64"/>
      <c r="IM52" s="64"/>
      <c r="IN52" s="64"/>
      <c r="IO52" s="64"/>
      <c r="IP52" s="64"/>
      <c r="IQ52" s="64"/>
      <c r="IR52" s="64"/>
      <c r="IS52" s="64"/>
      <c r="IT52" s="64"/>
      <c r="IU52" s="64"/>
      <c r="IV52" s="64"/>
    </row>
    <row r="53" spans="1:256" ht="13.7" customHeight="1">
      <c r="A53" s="158" t="s">
        <v>180</v>
      </c>
      <c r="B53" s="158" t="s">
        <v>438</v>
      </c>
      <c r="C53" s="71">
        <v>30</v>
      </c>
      <c r="D53" s="56">
        <v>25</v>
      </c>
      <c r="E53" s="56">
        <v>5</v>
      </c>
      <c r="F53" s="116">
        <f t="shared" si="1"/>
        <v>0.16666666666666666</v>
      </c>
      <c r="G53" s="3"/>
      <c r="H53" s="8"/>
      <c r="I53" s="19"/>
      <c r="J53" s="20"/>
      <c r="K53" s="21"/>
      <c r="L53" s="21"/>
    </row>
    <row r="54" spans="1:256" ht="13.7" customHeight="1">
      <c r="A54" s="158" t="s">
        <v>181</v>
      </c>
      <c r="B54" s="158" t="s">
        <v>439</v>
      </c>
      <c r="C54" s="71">
        <v>52</v>
      </c>
      <c r="D54" s="56">
        <v>48</v>
      </c>
      <c r="E54" s="56">
        <v>4</v>
      </c>
      <c r="F54" s="116">
        <f t="shared" si="1"/>
        <v>7.6923076923076927E-2</v>
      </c>
      <c r="G54" s="3"/>
      <c r="H54" s="8"/>
      <c r="I54" s="19"/>
      <c r="J54" s="20"/>
      <c r="K54" s="21"/>
      <c r="L54" s="21"/>
    </row>
    <row r="55" spans="1:256" ht="13.7" customHeight="1">
      <c r="A55" s="158" t="s">
        <v>182</v>
      </c>
      <c r="B55" s="158" t="s">
        <v>229</v>
      </c>
      <c r="C55" s="71">
        <v>31</v>
      </c>
      <c r="D55" s="56">
        <v>27</v>
      </c>
      <c r="E55" s="56">
        <v>4</v>
      </c>
      <c r="F55" s="116">
        <f t="shared" si="1"/>
        <v>0.12903225806451613</v>
      </c>
      <c r="G55" s="3"/>
      <c r="H55" s="8"/>
      <c r="I55" s="19"/>
      <c r="J55" s="20"/>
      <c r="K55" s="21"/>
      <c r="L55" s="21"/>
    </row>
    <row r="56" spans="1:256" ht="13.7" customHeight="1">
      <c r="A56" s="158" t="s">
        <v>183</v>
      </c>
      <c r="B56" s="158" t="s">
        <v>440</v>
      </c>
      <c r="C56" s="71">
        <v>45</v>
      </c>
      <c r="D56" s="56">
        <v>35</v>
      </c>
      <c r="E56" s="56">
        <v>10</v>
      </c>
      <c r="F56" s="116">
        <f t="shared" si="1"/>
        <v>0.22222222222222221</v>
      </c>
      <c r="G56" s="3"/>
      <c r="H56" s="8"/>
      <c r="I56" s="19"/>
      <c r="J56" s="20"/>
      <c r="K56" s="21"/>
      <c r="L56" s="21"/>
    </row>
    <row r="57" spans="1:256" ht="13.7" customHeight="1">
      <c r="A57" s="158" t="s">
        <v>184</v>
      </c>
      <c r="B57" s="158" t="s">
        <v>230</v>
      </c>
      <c r="C57" s="71">
        <v>60</v>
      </c>
      <c r="D57" s="56">
        <v>34</v>
      </c>
      <c r="E57" s="56">
        <v>26</v>
      </c>
      <c r="F57" s="116">
        <f t="shared" si="1"/>
        <v>0.43333333333333335</v>
      </c>
      <c r="G57" s="3"/>
      <c r="H57" s="8"/>
      <c r="I57" s="19"/>
      <c r="J57" s="20"/>
      <c r="K57" s="21"/>
      <c r="L57" s="21"/>
    </row>
    <row r="58" spans="1:256" ht="13.7" customHeight="1">
      <c r="A58" s="158" t="s">
        <v>185</v>
      </c>
      <c r="B58" s="158" t="s">
        <v>441</v>
      </c>
      <c r="C58" s="71">
        <v>23</v>
      </c>
      <c r="D58" s="56">
        <v>18</v>
      </c>
      <c r="E58" s="56">
        <v>5</v>
      </c>
      <c r="F58" s="116">
        <f t="shared" si="1"/>
        <v>0.21739130434782608</v>
      </c>
      <c r="G58" s="3"/>
      <c r="H58" s="8"/>
      <c r="I58" s="19"/>
      <c r="J58" s="20"/>
      <c r="K58" s="21"/>
      <c r="L58" s="21"/>
    </row>
    <row r="59" spans="1:256" s="15" customFormat="1" ht="13.7" customHeight="1">
      <c r="A59" s="2" t="s">
        <v>186</v>
      </c>
      <c r="B59" s="2" t="s">
        <v>442</v>
      </c>
      <c r="C59" s="98">
        <v>771</v>
      </c>
      <c r="D59" s="46">
        <v>164</v>
      </c>
      <c r="E59" s="46">
        <v>607</v>
      </c>
      <c r="F59" s="117">
        <f t="shared" si="1"/>
        <v>0.78728923476005186</v>
      </c>
      <c r="G59" s="120"/>
      <c r="I59" s="121"/>
      <c r="J59" s="18"/>
      <c r="K59" s="122"/>
      <c r="L59" s="122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O59" s="64"/>
      <c r="BP59" s="64"/>
      <c r="BQ59" s="64"/>
      <c r="BR59" s="64"/>
      <c r="BS59" s="64"/>
      <c r="BT59" s="64"/>
      <c r="BU59" s="64"/>
      <c r="BV59" s="64"/>
      <c r="BW59" s="64"/>
      <c r="BX59" s="64"/>
      <c r="BY59" s="64"/>
      <c r="BZ59" s="64"/>
      <c r="CA59" s="64"/>
      <c r="CB59" s="64"/>
      <c r="CC59" s="64"/>
      <c r="CD59" s="64"/>
      <c r="CE59" s="64"/>
      <c r="CF59" s="64"/>
      <c r="CG59" s="64"/>
      <c r="CH59" s="64"/>
      <c r="CI59" s="64"/>
      <c r="CJ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64"/>
      <c r="DB59" s="64"/>
      <c r="DC59" s="64"/>
      <c r="DD59" s="64"/>
      <c r="DE59" s="64"/>
      <c r="DF59" s="64"/>
      <c r="DG59" s="64"/>
      <c r="DH59" s="64"/>
      <c r="DI59" s="64"/>
      <c r="DJ59" s="64"/>
      <c r="DK59" s="64"/>
      <c r="DL59" s="64"/>
      <c r="DM59" s="64"/>
      <c r="DN59" s="64"/>
      <c r="DO59" s="64"/>
      <c r="DP59" s="64"/>
      <c r="DQ59" s="64"/>
      <c r="DR59" s="64"/>
      <c r="DS59" s="64"/>
      <c r="DT59" s="64"/>
      <c r="DU59" s="64"/>
      <c r="DV59" s="64"/>
      <c r="DW59" s="64"/>
      <c r="DX59" s="64"/>
      <c r="DY59" s="64"/>
      <c r="DZ59" s="64"/>
      <c r="EA59" s="64"/>
      <c r="EB59" s="64"/>
      <c r="EC59" s="64"/>
      <c r="ED59" s="64"/>
      <c r="EE59" s="64"/>
      <c r="EF59" s="64"/>
      <c r="EG59" s="64"/>
      <c r="EH59" s="64"/>
      <c r="EI59" s="64"/>
      <c r="EJ59" s="64"/>
      <c r="EK59" s="64"/>
      <c r="EL59" s="64"/>
      <c r="EM59" s="64"/>
      <c r="EN59" s="64"/>
      <c r="EO59" s="64"/>
      <c r="EP59" s="64"/>
      <c r="EQ59" s="64"/>
      <c r="ER59" s="64"/>
      <c r="ES59" s="64"/>
      <c r="ET59" s="64"/>
      <c r="EU59" s="64"/>
      <c r="EV59" s="64"/>
      <c r="EW59" s="64"/>
      <c r="EX59" s="64"/>
      <c r="EY59" s="64"/>
      <c r="EZ59" s="64"/>
      <c r="FA59" s="64"/>
      <c r="FB59" s="64"/>
      <c r="FC59" s="64"/>
      <c r="FD59" s="64"/>
      <c r="FE59" s="64"/>
      <c r="FF59" s="64"/>
      <c r="FG59" s="64"/>
      <c r="FH59" s="64"/>
      <c r="FI59" s="64"/>
      <c r="FJ59" s="64"/>
      <c r="FK59" s="64"/>
      <c r="FL59" s="64"/>
      <c r="FM59" s="64"/>
      <c r="FN59" s="64"/>
      <c r="FO59" s="64"/>
      <c r="FP59" s="64"/>
      <c r="FQ59" s="64"/>
      <c r="FR59" s="64"/>
      <c r="FS59" s="64"/>
      <c r="FT59" s="64"/>
      <c r="FU59" s="64"/>
      <c r="FV59" s="64"/>
      <c r="FW59" s="64"/>
      <c r="FX59" s="64"/>
      <c r="FY59" s="64"/>
      <c r="FZ59" s="64"/>
      <c r="GA59" s="64"/>
      <c r="GB59" s="64"/>
      <c r="GC59" s="64"/>
      <c r="GD59" s="64"/>
      <c r="GE59" s="64"/>
      <c r="GF59" s="64"/>
      <c r="GG59" s="64"/>
      <c r="GH59" s="64"/>
      <c r="GI59" s="64"/>
      <c r="GJ59" s="64"/>
      <c r="GK59" s="64"/>
      <c r="GL59" s="64"/>
      <c r="GM59" s="64"/>
      <c r="GN59" s="64"/>
      <c r="GO59" s="64"/>
      <c r="GP59" s="64"/>
      <c r="GQ59" s="64"/>
      <c r="GR59" s="64"/>
      <c r="GS59" s="64"/>
      <c r="GT59" s="64"/>
      <c r="GU59" s="64"/>
      <c r="GV59" s="64"/>
      <c r="GW59" s="64"/>
      <c r="GX59" s="64"/>
      <c r="GY59" s="64"/>
      <c r="GZ59" s="64"/>
      <c r="HA59" s="64"/>
      <c r="HB59" s="64"/>
      <c r="HC59" s="64"/>
      <c r="HD59" s="64"/>
      <c r="HE59" s="64"/>
      <c r="HF59" s="64"/>
      <c r="HG59" s="64"/>
      <c r="HH59" s="64"/>
      <c r="HI59" s="64"/>
      <c r="HJ59" s="64"/>
      <c r="HK59" s="64"/>
      <c r="HL59" s="64"/>
      <c r="HM59" s="64"/>
      <c r="HN59" s="64"/>
      <c r="HO59" s="64"/>
      <c r="HP59" s="64"/>
      <c r="HQ59" s="64"/>
      <c r="HR59" s="64"/>
      <c r="HS59" s="64"/>
      <c r="HT59" s="64"/>
      <c r="HU59" s="64"/>
      <c r="HV59" s="64"/>
      <c r="HW59" s="64"/>
      <c r="HX59" s="64"/>
      <c r="HY59" s="64"/>
      <c r="HZ59" s="64"/>
      <c r="IA59" s="64"/>
      <c r="IB59" s="64"/>
      <c r="IC59" s="64"/>
      <c r="ID59" s="64"/>
      <c r="IE59" s="64"/>
      <c r="IF59" s="64"/>
      <c r="IG59" s="64"/>
      <c r="IH59" s="64"/>
      <c r="II59" s="64"/>
      <c r="IJ59" s="64"/>
      <c r="IK59" s="64"/>
      <c r="IL59" s="64"/>
      <c r="IM59" s="64"/>
      <c r="IN59" s="64"/>
      <c r="IO59" s="64"/>
      <c r="IP59" s="64"/>
      <c r="IQ59" s="64"/>
      <c r="IR59" s="64"/>
      <c r="IS59" s="64"/>
      <c r="IT59" s="64"/>
      <c r="IU59" s="64"/>
      <c r="IV59" s="64"/>
    </row>
    <row r="60" spans="1:256" ht="13.7" customHeight="1">
      <c r="A60" s="158" t="s">
        <v>187</v>
      </c>
      <c r="B60" s="158" t="s">
        <v>443</v>
      </c>
      <c r="C60" s="71">
        <v>319</v>
      </c>
      <c r="D60" s="56">
        <v>22</v>
      </c>
      <c r="E60" s="56">
        <v>297</v>
      </c>
      <c r="F60" s="116">
        <f t="shared" si="1"/>
        <v>0.93103448275862066</v>
      </c>
      <c r="G60" s="3"/>
      <c r="H60" s="8"/>
      <c r="I60" s="19"/>
      <c r="J60" s="20"/>
      <c r="K60" s="21"/>
      <c r="L60" s="21"/>
    </row>
    <row r="61" spans="1:256" ht="13.7" customHeight="1">
      <c r="A61" s="158" t="s">
        <v>188</v>
      </c>
      <c r="B61" s="158" t="s">
        <v>444</v>
      </c>
      <c r="C61" s="71">
        <v>452</v>
      </c>
      <c r="D61" s="56">
        <v>142</v>
      </c>
      <c r="E61" s="56">
        <v>310</v>
      </c>
      <c r="F61" s="116">
        <f t="shared" si="1"/>
        <v>0.68584070796460173</v>
      </c>
      <c r="G61" s="3"/>
      <c r="H61" s="8"/>
      <c r="I61" s="19"/>
      <c r="J61" s="20"/>
      <c r="K61" s="21"/>
      <c r="L61" s="21"/>
    </row>
    <row r="62" spans="1:256" s="15" customFormat="1" ht="13.7" customHeight="1">
      <c r="A62" s="2" t="s">
        <v>191</v>
      </c>
      <c r="B62" s="2" t="s">
        <v>447</v>
      </c>
      <c r="C62" s="98">
        <v>288</v>
      </c>
      <c r="D62" s="46">
        <v>58</v>
      </c>
      <c r="E62" s="46">
        <v>230</v>
      </c>
      <c r="F62" s="117">
        <f t="shared" si="1"/>
        <v>0.79861111111111116</v>
      </c>
      <c r="G62" s="120"/>
      <c r="I62" s="121"/>
      <c r="J62" s="18"/>
      <c r="K62" s="122"/>
      <c r="L62" s="122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  <c r="AN62" s="64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O62" s="64"/>
      <c r="BP62" s="64"/>
      <c r="BQ62" s="64"/>
      <c r="BR62" s="64"/>
      <c r="BS62" s="64"/>
      <c r="BT62" s="64"/>
      <c r="BU62" s="64"/>
      <c r="BV62" s="64"/>
      <c r="BW62" s="64"/>
      <c r="BX62" s="64"/>
      <c r="BY62" s="64"/>
      <c r="BZ62" s="64"/>
      <c r="CA62" s="64"/>
      <c r="CB62" s="64"/>
      <c r="CC62" s="64"/>
      <c r="CD62" s="64"/>
      <c r="CE62" s="64"/>
      <c r="CF62" s="64"/>
      <c r="CG62" s="64"/>
      <c r="CH62" s="64"/>
      <c r="CI62" s="64"/>
      <c r="CJ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  <c r="DE62" s="64"/>
      <c r="DF62" s="64"/>
      <c r="DG62" s="64"/>
      <c r="DH62" s="64"/>
      <c r="DI62" s="64"/>
      <c r="DJ62" s="64"/>
      <c r="DK62" s="64"/>
      <c r="DL62" s="64"/>
      <c r="DM62" s="64"/>
      <c r="DN62" s="64"/>
      <c r="DO62" s="64"/>
      <c r="DP62" s="64"/>
      <c r="DQ62" s="64"/>
      <c r="DR62" s="64"/>
      <c r="DS62" s="64"/>
      <c r="DT62" s="64"/>
      <c r="DU62" s="64"/>
      <c r="DV62" s="64"/>
      <c r="DW62" s="64"/>
      <c r="DX62" s="64"/>
      <c r="DY62" s="64"/>
      <c r="DZ62" s="64"/>
      <c r="EA62" s="64"/>
      <c r="EB62" s="64"/>
      <c r="EC62" s="64"/>
      <c r="ED62" s="64"/>
      <c r="EE62" s="64"/>
      <c r="EF62" s="64"/>
      <c r="EG62" s="64"/>
      <c r="EH62" s="64"/>
      <c r="EI62" s="64"/>
      <c r="EJ62" s="64"/>
      <c r="EK62" s="64"/>
      <c r="EL62" s="64"/>
      <c r="EM62" s="64"/>
      <c r="EN62" s="64"/>
      <c r="EO62" s="64"/>
      <c r="EP62" s="64"/>
      <c r="EQ62" s="64"/>
      <c r="ER62" s="64"/>
      <c r="ES62" s="64"/>
      <c r="ET62" s="64"/>
      <c r="EU62" s="64"/>
      <c r="EV62" s="64"/>
      <c r="EW62" s="64"/>
      <c r="EX62" s="64"/>
      <c r="EY62" s="64"/>
      <c r="EZ62" s="64"/>
      <c r="FA62" s="64"/>
      <c r="FB62" s="64"/>
      <c r="FC62" s="64"/>
      <c r="FD62" s="64"/>
      <c r="FE62" s="64"/>
      <c r="FF62" s="64"/>
      <c r="FG62" s="64"/>
      <c r="FH62" s="64"/>
      <c r="FI62" s="64"/>
      <c r="FJ62" s="64"/>
      <c r="FK62" s="64"/>
      <c r="FL62" s="64"/>
      <c r="FM62" s="64"/>
      <c r="FN62" s="64"/>
      <c r="FO62" s="64"/>
      <c r="FP62" s="64"/>
      <c r="FQ62" s="64"/>
      <c r="FR62" s="64"/>
      <c r="FS62" s="64"/>
      <c r="FT62" s="64"/>
      <c r="FU62" s="64"/>
      <c r="FV62" s="64"/>
      <c r="FW62" s="64"/>
      <c r="FX62" s="64"/>
      <c r="FY62" s="64"/>
      <c r="FZ62" s="64"/>
      <c r="GA62" s="64"/>
      <c r="GB62" s="64"/>
      <c r="GC62" s="64"/>
      <c r="GD62" s="64"/>
      <c r="GE62" s="64"/>
      <c r="GF62" s="64"/>
      <c r="GG62" s="64"/>
      <c r="GH62" s="64"/>
      <c r="GI62" s="64"/>
      <c r="GJ62" s="64"/>
      <c r="GK62" s="64"/>
      <c r="GL62" s="64"/>
      <c r="GM62" s="64"/>
      <c r="GN62" s="64"/>
      <c r="GO62" s="64"/>
      <c r="GP62" s="64"/>
      <c r="GQ62" s="64"/>
      <c r="GR62" s="64"/>
      <c r="GS62" s="64"/>
      <c r="GT62" s="64"/>
      <c r="GU62" s="64"/>
      <c r="GV62" s="64"/>
      <c r="GW62" s="64"/>
      <c r="GX62" s="64"/>
      <c r="GY62" s="64"/>
      <c r="GZ62" s="64"/>
      <c r="HA62" s="64"/>
      <c r="HB62" s="64"/>
      <c r="HC62" s="64"/>
      <c r="HD62" s="64"/>
      <c r="HE62" s="64"/>
      <c r="HF62" s="64"/>
      <c r="HG62" s="64"/>
      <c r="HH62" s="64"/>
      <c r="HI62" s="64"/>
      <c r="HJ62" s="64"/>
      <c r="HK62" s="64"/>
      <c r="HL62" s="64"/>
      <c r="HM62" s="64"/>
      <c r="HN62" s="64"/>
      <c r="HO62" s="64"/>
      <c r="HP62" s="64"/>
      <c r="HQ62" s="64"/>
      <c r="HR62" s="64"/>
      <c r="HS62" s="64"/>
      <c r="HT62" s="64"/>
      <c r="HU62" s="64"/>
      <c r="HV62" s="64"/>
      <c r="HW62" s="64"/>
      <c r="HX62" s="64"/>
      <c r="HY62" s="64"/>
      <c r="HZ62" s="64"/>
      <c r="IA62" s="64"/>
      <c r="IB62" s="64"/>
      <c r="IC62" s="64"/>
      <c r="ID62" s="64"/>
      <c r="IE62" s="64"/>
      <c r="IF62" s="64"/>
      <c r="IG62" s="64"/>
      <c r="IH62" s="64"/>
      <c r="II62" s="64"/>
      <c r="IJ62" s="64"/>
      <c r="IK62" s="64"/>
      <c r="IL62" s="64"/>
      <c r="IM62" s="64"/>
      <c r="IN62" s="64"/>
      <c r="IO62" s="64"/>
      <c r="IP62" s="64"/>
      <c r="IQ62" s="64"/>
      <c r="IR62" s="64"/>
      <c r="IS62" s="64"/>
      <c r="IT62" s="64"/>
      <c r="IU62" s="64"/>
      <c r="IV62" s="64"/>
    </row>
    <row r="63" spans="1:256" ht="13.7" customHeight="1">
      <c r="A63" s="158" t="s">
        <v>192</v>
      </c>
      <c r="B63" s="158" t="s">
        <v>448</v>
      </c>
      <c r="C63" s="71">
        <v>242</v>
      </c>
      <c r="D63" s="56">
        <v>48</v>
      </c>
      <c r="E63" s="56">
        <v>194</v>
      </c>
      <c r="F63" s="116">
        <f t="shared" si="1"/>
        <v>0.80165289256198347</v>
      </c>
      <c r="G63" s="3"/>
      <c r="H63" s="8"/>
      <c r="I63" s="19"/>
      <c r="J63" s="20"/>
      <c r="K63" s="21"/>
      <c r="L63" s="21"/>
    </row>
    <row r="64" spans="1:256" ht="13.7" customHeight="1">
      <c r="A64" s="158" t="s">
        <v>193</v>
      </c>
      <c r="B64" s="158" t="s">
        <v>449</v>
      </c>
      <c r="C64" s="71">
        <v>46</v>
      </c>
      <c r="D64" s="56">
        <v>10</v>
      </c>
      <c r="E64" s="56">
        <v>36</v>
      </c>
      <c r="F64" s="116">
        <f t="shared" si="1"/>
        <v>0.78260869565217395</v>
      </c>
      <c r="G64" s="3"/>
      <c r="H64" s="8"/>
      <c r="I64" s="19"/>
      <c r="J64" s="20"/>
      <c r="K64" s="21"/>
      <c r="L64" s="21"/>
    </row>
    <row r="65" spans="1:256" s="15" customFormat="1" ht="13.7" customHeight="1">
      <c r="A65" s="2" t="s">
        <v>189</v>
      </c>
      <c r="B65" s="2" t="s">
        <v>445</v>
      </c>
      <c r="C65" s="98">
        <v>151</v>
      </c>
      <c r="D65" s="46">
        <v>79</v>
      </c>
      <c r="E65" s="46">
        <v>72</v>
      </c>
      <c r="F65" s="117">
        <f t="shared" si="1"/>
        <v>0.47682119205298013</v>
      </c>
      <c r="G65" s="120"/>
      <c r="I65" s="121"/>
      <c r="J65" s="18"/>
      <c r="K65" s="122"/>
      <c r="L65" s="122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4"/>
      <c r="BQ65" s="64"/>
      <c r="BR65" s="64"/>
      <c r="BS65" s="64"/>
      <c r="BT65" s="64"/>
      <c r="BU65" s="64"/>
      <c r="BV65" s="64"/>
      <c r="BW65" s="64"/>
      <c r="BX65" s="64"/>
      <c r="BY65" s="64"/>
      <c r="BZ65" s="64"/>
      <c r="CA65" s="64"/>
      <c r="CB65" s="64"/>
      <c r="CC65" s="64"/>
      <c r="CD65" s="64"/>
      <c r="CE65" s="64"/>
      <c r="CF65" s="64"/>
      <c r="CG65" s="64"/>
      <c r="CH65" s="64"/>
      <c r="CI65" s="64"/>
      <c r="CJ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  <c r="DE65" s="64"/>
      <c r="DF65" s="64"/>
      <c r="DG65" s="64"/>
      <c r="DH65" s="64"/>
      <c r="DI65" s="64"/>
      <c r="DJ65" s="64"/>
      <c r="DK65" s="64"/>
      <c r="DL65" s="64"/>
      <c r="DM65" s="64"/>
      <c r="DN65" s="64"/>
      <c r="DO65" s="64"/>
      <c r="DP65" s="64"/>
      <c r="DQ65" s="64"/>
      <c r="DR65" s="64"/>
      <c r="DS65" s="64"/>
      <c r="DT65" s="64"/>
      <c r="DU65" s="64"/>
      <c r="DV65" s="64"/>
      <c r="DW65" s="64"/>
      <c r="DX65" s="64"/>
      <c r="DY65" s="64"/>
      <c r="DZ65" s="64"/>
      <c r="EA65" s="64"/>
      <c r="EB65" s="64"/>
      <c r="EC65" s="64"/>
      <c r="ED65" s="64"/>
      <c r="EE65" s="64"/>
      <c r="EF65" s="64"/>
      <c r="EG65" s="64"/>
      <c r="EH65" s="64"/>
      <c r="EI65" s="64"/>
      <c r="EJ65" s="64"/>
      <c r="EK65" s="64"/>
      <c r="EL65" s="64"/>
      <c r="EM65" s="64"/>
      <c r="EN65" s="64"/>
      <c r="EO65" s="64"/>
      <c r="EP65" s="64"/>
      <c r="EQ65" s="64"/>
      <c r="ER65" s="64"/>
      <c r="ES65" s="64"/>
      <c r="ET65" s="64"/>
      <c r="EU65" s="64"/>
      <c r="EV65" s="64"/>
      <c r="EW65" s="64"/>
      <c r="EX65" s="64"/>
      <c r="EY65" s="64"/>
      <c r="EZ65" s="64"/>
      <c r="FA65" s="64"/>
      <c r="FB65" s="64"/>
      <c r="FC65" s="64"/>
      <c r="FD65" s="64"/>
      <c r="FE65" s="64"/>
      <c r="FF65" s="64"/>
      <c r="FG65" s="64"/>
      <c r="FH65" s="64"/>
      <c r="FI65" s="64"/>
      <c r="FJ65" s="64"/>
      <c r="FK65" s="64"/>
      <c r="FL65" s="64"/>
      <c r="FM65" s="64"/>
      <c r="FN65" s="64"/>
      <c r="FO65" s="64"/>
      <c r="FP65" s="64"/>
      <c r="FQ65" s="64"/>
      <c r="FR65" s="64"/>
      <c r="FS65" s="64"/>
      <c r="FT65" s="64"/>
      <c r="FU65" s="64"/>
      <c r="FV65" s="64"/>
      <c r="FW65" s="64"/>
      <c r="FX65" s="64"/>
      <c r="FY65" s="64"/>
      <c r="FZ65" s="64"/>
      <c r="GA65" s="64"/>
      <c r="GB65" s="64"/>
      <c r="GC65" s="64"/>
      <c r="GD65" s="64"/>
      <c r="GE65" s="64"/>
      <c r="GF65" s="64"/>
      <c r="GG65" s="64"/>
      <c r="GH65" s="64"/>
      <c r="GI65" s="64"/>
      <c r="GJ65" s="64"/>
      <c r="GK65" s="64"/>
      <c r="GL65" s="64"/>
      <c r="GM65" s="64"/>
      <c r="GN65" s="64"/>
      <c r="GO65" s="64"/>
      <c r="GP65" s="64"/>
      <c r="GQ65" s="64"/>
      <c r="GR65" s="64"/>
      <c r="GS65" s="64"/>
      <c r="GT65" s="64"/>
      <c r="GU65" s="64"/>
      <c r="GV65" s="64"/>
      <c r="GW65" s="64"/>
      <c r="GX65" s="64"/>
      <c r="GY65" s="64"/>
      <c r="GZ65" s="64"/>
      <c r="HA65" s="64"/>
      <c r="HB65" s="64"/>
      <c r="HC65" s="64"/>
      <c r="HD65" s="64"/>
      <c r="HE65" s="64"/>
      <c r="HF65" s="64"/>
      <c r="HG65" s="64"/>
      <c r="HH65" s="64"/>
      <c r="HI65" s="64"/>
      <c r="HJ65" s="64"/>
      <c r="HK65" s="64"/>
      <c r="HL65" s="64"/>
      <c r="HM65" s="64"/>
      <c r="HN65" s="64"/>
      <c r="HO65" s="64"/>
      <c r="HP65" s="64"/>
      <c r="HQ65" s="64"/>
      <c r="HR65" s="64"/>
      <c r="HS65" s="64"/>
      <c r="HT65" s="64"/>
      <c r="HU65" s="64"/>
      <c r="HV65" s="64"/>
      <c r="HW65" s="64"/>
      <c r="HX65" s="64"/>
      <c r="HY65" s="64"/>
      <c r="HZ65" s="64"/>
      <c r="IA65" s="64"/>
      <c r="IB65" s="64"/>
      <c r="IC65" s="64"/>
      <c r="ID65" s="64"/>
      <c r="IE65" s="64"/>
      <c r="IF65" s="64"/>
      <c r="IG65" s="64"/>
      <c r="IH65" s="64"/>
      <c r="II65" s="64"/>
      <c r="IJ65" s="64"/>
      <c r="IK65" s="64"/>
      <c r="IL65" s="64"/>
      <c r="IM65" s="64"/>
      <c r="IN65" s="64"/>
      <c r="IO65" s="64"/>
      <c r="IP65" s="64"/>
      <c r="IQ65" s="64"/>
      <c r="IR65" s="64"/>
      <c r="IS65" s="64"/>
      <c r="IT65" s="64"/>
      <c r="IU65" s="64"/>
      <c r="IV65" s="64"/>
    </row>
    <row r="66" spans="1:256" ht="13.7" customHeight="1">
      <c r="A66" s="158" t="s">
        <v>190</v>
      </c>
      <c r="B66" s="158" t="s">
        <v>446</v>
      </c>
      <c r="C66" s="71">
        <v>151</v>
      </c>
      <c r="D66" s="56">
        <v>79</v>
      </c>
      <c r="E66" s="56">
        <v>72</v>
      </c>
      <c r="F66" s="116">
        <f t="shared" si="1"/>
        <v>0.47682119205298013</v>
      </c>
      <c r="G66" s="3"/>
      <c r="H66" s="8"/>
      <c r="I66" s="19"/>
      <c r="J66" s="20"/>
      <c r="K66" s="21"/>
      <c r="L66" s="21"/>
    </row>
    <row r="67" spans="1:256" s="15" customFormat="1" ht="13.7" customHeight="1">
      <c r="A67" s="2" t="s">
        <v>194</v>
      </c>
      <c r="B67" s="2" t="s">
        <v>431</v>
      </c>
      <c r="C67" s="98">
        <v>496</v>
      </c>
      <c r="D67" s="46">
        <v>152</v>
      </c>
      <c r="E67" s="46">
        <v>344</v>
      </c>
      <c r="F67" s="117">
        <f t="shared" si="1"/>
        <v>0.69354838709677424</v>
      </c>
      <c r="G67" s="120"/>
      <c r="I67" s="121"/>
      <c r="J67" s="18"/>
      <c r="K67" s="122"/>
      <c r="L67" s="122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4"/>
      <c r="BQ67" s="64"/>
      <c r="BR67" s="64"/>
      <c r="BS67" s="64"/>
      <c r="BT67" s="64"/>
      <c r="BU67" s="64"/>
      <c r="BV67" s="64"/>
      <c r="BW67" s="64"/>
      <c r="BX67" s="64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  <c r="DE67" s="64"/>
      <c r="DF67" s="64"/>
      <c r="DG67" s="64"/>
      <c r="DH67" s="64"/>
      <c r="DI67" s="64"/>
      <c r="DJ67" s="64"/>
      <c r="DK67" s="64"/>
      <c r="DL67" s="64"/>
      <c r="DM67" s="64"/>
      <c r="DN67" s="64"/>
      <c r="DO67" s="64"/>
      <c r="DP67" s="64"/>
      <c r="DQ67" s="64"/>
      <c r="DR67" s="64"/>
      <c r="DS67" s="64"/>
      <c r="DT67" s="64"/>
      <c r="DU67" s="64"/>
      <c r="DV67" s="64"/>
      <c r="DW67" s="64"/>
      <c r="DX67" s="64"/>
      <c r="DY67" s="64"/>
      <c r="DZ67" s="64"/>
      <c r="EA67" s="64"/>
      <c r="EB67" s="64"/>
      <c r="EC67" s="64"/>
      <c r="ED67" s="64"/>
      <c r="EE67" s="64"/>
      <c r="EF67" s="64"/>
      <c r="EG67" s="64"/>
      <c r="EH67" s="64"/>
      <c r="EI67" s="64"/>
      <c r="EJ67" s="64"/>
      <c r="EK67" s="64"/>
      <c r="EL67" s="64"/>
      <c r="EM67" s="64"/>
      <c r="EN67" s="64"/>
      <c r="EO67" s="64"/>
      <c r="EP67" s="64"/>
      <c r="EQ67" s="64"/>
      <c r="ER67" s="64"/>
      <c r="ES67" s="64"/>
      <c r="ET67" s="64"/>
      <c r="EU67" s="64"/>
      <c r="EV67" s="64"/>
      <c r="EW67" s="64"/>
      <c r="EX67" s="64"/>
      <c r="EY67" s="64"/>
      <c r="EZ67" s="64"/>
      <c r="FA67" s="64"/>
      <c r="FB67" s="64"/>
      <c r="FC67" s="64"/>
      <c r="FD67" s="64"/>
      <c r="FE67" s="64"/>
      <c r="FF67" s="64"/>
      <c r="FG67" s="64"/>
      <c r="FH67" s="64"/>
      <c r="FI67" s="64"/>
      <c r="FJ67" s="64"/>
      <c r="FK67" s="64"/>
      <c r="FL67" s="64"/>
      <c r="FM67" s="64"/>
      <c r="FN67" s="64"/>
      <c r="FO67" s="64"/>
      <c r="FP67" s="64"/>
      <c r="FQ67" s="64"/>
      <c r="FR67" s="64"/>
      <c r="FS67" s="64"/>
      <c r="FT67" s="64"/>
      <c r="FU67" s="64"/>
      <c r="FV67" s="64"/>
      <c r="FW67" s="64"/>
      <c r="FX67" s="64"/>
      <c r="FY67" s="64"/>
      <c r="FZ67" s="64"/>
      <c r="GA67" s="64"/>
      <c r="GB67" s="64"/>
      <c r="GC67" s="64"/>
      <c r="GD67" s="64"/>
      <c r="GE67" s="64"/>
      <c r="GF67" s="64"/>
      <c r="GG67" s="64"/>
      <c r="GH67" s="64"/>
      <c r="GI67" s="64"/>
      <c r="GJ67" s="64"/>
      <c r="GK67" s="64"/>
      <c r="GL67" s="64"/>
      <c r="GM67" s="64"/>
      <c r="GN67" s="64"/>
      <c r="GO67" s="64"/>
      <c r="GP67" s="64"/>
      <c r="GQ67" s="64"/>
      <c r="GR67" s="64"/>
      <c r="GS67" s="64"/>
      <c r="GT67" s="64"/>
      <c r="GU67" s="64"/>
      <c r="GV67" s="64"/>
      <c r="GW67" s="64"/>
      <c r="GX67" s="64"/>
      <c r="GY67" s="64"/>
      <c r="GZ67" s="64"/>
      <c r="HA67" s="64"/>
      <c r="HB67" s="64"/>
      <c r="HC67" s="64"/>
      <c r="HD67" s="64"/>
      <c r="HE67" s="64"/>
      <c r="HF67" s="64"/>
      <c r="HG67" s="64"/>
      <c r="HH67" s="64"/>
      <c r="HI67" s="64"/>
      <c r="HJ67" s="64"/>
      <c r="HK67" s="64"/>
      <c r="HL67" s="64"/>
      <c r="HM67" s="64"/>
      <c r="HN67" s="64"/>
      <c r="HO67" s="64"/>
      <c r="HP67" s="64"/>
      <c r="HQ67" s="64"/>
      <c r="HR67" s="64"/>
      <c r="HS67" s="64"/>
      <c r="HT67" s="64"/>
      <c r="HU67" s="64"/>
      <c r="HV67" s="64"/>
      <c r="HW67" s="64"/>
      <c r="HX67" s="64"/>
      <c r="HY67" s="64"/>
      <c r="HZ67" s="64"/>
      <c r="IA67" s="64"/>
      <c r="IB67" s="64"/>
      <c r="IC67" s="64"/>
      <c r="ID67" s="64"/>
      <c r="IE67" s="64"/>
      <c r="IF67" s="64"/>
      <c r="IG67" s="64"/>
      <c r="IH67" s="64"/>
      <c r="II67" s="64"/>
      <c r="IJ67" s="64"/>
      <c r="IK67" s="64"/>
      <c r="IL67" s="64"/>
      <c r="IM67" s="64"/>
      <c r="IN67" s="64"/>
      <c r="IO67" s="64"/>
      <c r="IP67" s="64"/>
      <c r="IQ67" s="64"/>
      <c r="IR67" s="64"/>
      <c r="IS67" s="64"/>
      <c r="IT67" s="64"/>
      <c r="IU67" s="64"/>
      <c r="IV67" s="64"/>
    </row>
    <row r="68" spans="1:256" ht="13.7" customHeight="1">
      <c r="A68" s="158" t="s">
        <v>328</v>
      </c>
      <c r="B68" s="158" t="s">
        <v>432</v>
      </c>
      <c r="C68" s="71">
        <v>7</v>
      </c>
      <c r="D68" s="56">
        <v>6</v>
      </c>
      <c r="E68" s="56">
        <v>1</v>
      </c>
      <c r="F68" s="116">
        <f t="shared" si="1"/>
        <v>0.14285714285714285</v>
      </c>
      <c r="G68" s="3"/>
      <c r="H68" s="8"/>
      <c r="I68" s="19"/>
      <c r="J68" s="20"/>
      <c r="K68" s="21"/>
      <c r="L68" s="21"/>
    </row>
    <row r="69" spans="1:256" ht="13.7" customHeight="1">
      <c r="A69" s="158" t="s">
        <v>195</v>
      </c>
      <c r="B69" s="158" t="s">
        <v>433</v>
      </c>
      <c r="C69" s="71">
        <v>219</v>
      </c>
      <c r="D69" s="56">
        <v>78</v>
      </c>
      <c r="E69" s="56">
        <v>141</v>
      </c>
      <c r="F69" s="116">
        <f t="shared" si="1"/>
        <v>0.64383561643835618</v>
      </c>
      <c r="G69" s="3"/>
      <c r="H69" s="8"/>
      <c r="I69" s="19"/>
      <c r="J69" s="20"/>
      <c r="K69" s="21"/>
      <c r="L69" s="21"/>
    </row>
    <row r="70" spans="1:256" ht="13.7" customHeight="1">
      <c r="A70" s="158" t="s">
        <v>196</v>
      </c>
      <c r="B70" s="158" t="s">
        <v>434</v>
      </c>
      <c r="C70" s="71">
        <v>69</v>
      </c>
      <c r="D70" s="56">
        <v>39</v>
      </c>
      <c r="E70" s="56">
        <v>30</v>
      </c>
      <c r="F70" s="116">
        <f t="shared" si="1"/>
        <v>0.43478260869565216</v>
      </c>
      <c r="G70" s="3"/>
      <c r="H70" s="8"/>
      <c r="I70" s="19"/>
      <c r="J70" s="20"/>
      <c r="K70" s="21"/>
      <c r="L70" s="21"/>
    </row>
    <row r="71" spans="1:256" ht="13.7" customHeight="1">
      <c r="A71" s="158" t="s">
        <v>197</v>
      </c>
      <c r="B71" s="158" t="s">
        <v>435</v>
      </c>
      <c r="C71" s="71">
        <v>201</v>
      </c>
      <c r="D71" s="56">
        <v>29</v>
      </c>
      <c r="E71" s="56">
        <v>172</v>
      </c>
      <c r="F71" s="116">
        <f t="shared" si="1"/>
        <v>0.85572139303482586</v>
      </c>
      <c r="G71" s="3"/>
      <c r="H71" s="8"/>
      <c r="I71" s="19"/>
      <c r="J71" s="20"/>
      <c r="K71" s="21"/>
      <c r="L71" s="21"/>
    </row>
    <row r="72" spans="1:256" s="15" customFormat="1" ht="13.7" customHeight="1">
      <c r="A72" s="2" t="s">
        <v>292</v>
      </c>
      <c r="B72" s="2" t="s">
        <v>454</v>
      </c>
      <c r="C72" s="98">
        <v>1117</v>
      </c>
      <c r="D72" s="46">
        <v>394</v>
      </c>
      <c r="E72" s="46">
        <v>723</v>
      </c>
      <c r="F72" s="117">
        <f t="shared" si="1"/>
        <v>0.64726947179946281</v>
      </c>
      <c r="G72" s="120"/>
      <c r="I72" s="121"/>
      <c r="J72" s="18"/>
      <c r="K72" s="122"/>
      <c r="L72" s="122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  <c r="AO72" s="64"/>
      <c r="AP72" s="64"/>
      <c r="AQ72" s="64"/>
      <c r="AR72" s="64"/>
      <c r="AS72" s="64"/>
      <c r="AT72" s="64"/>
      <c r="AU72" s="64"/>
      <c r="AV72" s="64"/>
      <c r="AW72" s="64"/>
      <c r="AX72" s="64"/>
      <c r="AY72" s="64"/>
      <c r="AZ72" s="64"/>
      <c r="BA72" s="64"/>
      <c r="BB72" s="64"/>
      <c r="BC72" s="64"/>
      <c r="BD72" s="64"/>
      <c r="BE72" s="64"/>
      <c r="BF72" s="64"/>
      <c r="BG72" s="64"/>
      <c r="BH72" s="64"/>
      <c r="BI72" s="64"/>
      <c r="BJ72" s="64"/>
      <c r="BK72" s="64"/>
      <c r="BL72" s="64"/>
      <c r="BM72" s="64"/>
      <c r="BN72" s="64"/>
      <c r="BO72" s="64"/>
      <c r="BP72" s="64"/>
      <c r="BQ72" s="64"/>
      <c r="BR72" s="64"/>
      <c r="BS72" s="64"/>
      <c r="BT72" s="64"/>
      <c r="BU72" s="64"/>
      <c r="BV72" s="64"/>
      <c r="BW72" s="64"/>
      <c r="BX72" s="64"/>
      <c r="BY72" s="64"/>
      <c r="BZ72" s="64"/>
      <c r="CA72" s="64"/>
      <c r="CB72" s="64"/>
      <c r="CC72" s="64"/>
      <c r="CD72" s="64"/>
      <c r="CE72" s="64"/>
      <c r="CF72" s="64"/>
      <c r="CG72" s="64"/>
      <c r="CH72" s="64"/>
      <c r="CI72" s="64"/>
      <c r="CJ72" s="64"/>
      <c r="CK72" s="64"/>
      <c r="CL72" s="64"/>
      <c r="CM72" s="64"/>
      <c r="CN72" s="64"/>
      <c r="CO72" s="64"/>
      <c r="CP72" s="64"/>
      <c r="CQ72" s="64"/>
      <c r="CR72" s="64"/>
      <c r="CS72" s="64"/>
      <c r="CT72" s="64"/>
      <c r="CU72" s="64"/>
      <c r="CV72" s="64"/>
      <c r="CW72" s="64"/>
      <c r="CX72" s="64"/>
      <c r="CY72" s="64"/>
      <c r="CZ72" s="64"/>
      <c r="DA72" s="64"/>
      <c r="DB72" s="64"/>
      <c r="DC72" s="64"/>
      <c r="DD72" s="64"/>
      <c r="DE72" s="64"/>
      <c r="DF72" s="64"/>
      <c r="DG72" s="64"/>
      <c r="DH72" s="64"/>
      <c r="DI72" s="64"/>
      <c r="DJ72" s="64"/>
      <c r="DK72" s="64"/>
      <c r="DL72" s="64"/>
      <c r="DM72" s="64"/>
      <c r="DN72" s="64"/>
      <c r="DO72" s="64"/>
      <c r="DP72" s="64"/>
      <c r="DQ72" s="64"/>
      <c r="DR72" s="64"/>
      <c r="DS72" s="64"/>
      <c r="DT72" s="64"/>
      <c r="DU72" s="64"/>
      <c r="DV72" s="64"/>
      <c r="DW72" s="64"/>
      <c r="DX72" s="64"/>
      <c r="DY72" s="64"/>
      <c r="DZ72" s="64"/>
      <c r="EA72" s="64"/>
      <c r="EB72" s="64"/>
      <c r="EC72" s="64"/>
      <c r="ED72" s="64"/>
      <c r="EE72" s="64"/>
      <c r="EF72" s="64"/>
      <c r="EG72" s="64"/>
      <c r="EH72" s="64"/>
      <c r="EI72" s="64"/>
      <c r="EJ72" s="64"/>
      <c r="EK72" s="64"/>
      <c r="EL72" s="64"/>
      <c r="EM72" s="64"/>
      <c r="EN72" s="64"/>
      <c r="EO72" s="64"/>
      <c r="EP72" s="64"/>
      <c r="EQ72" s="64"/>
      <c r="ER72" s="64"/>
      <c r="ES72" s="64"/>
      <c r="ET72" s="64"/>
      <c r="EU72" s="64"/>
      <c r="EV72" s="64"/>
      <c r="EW72" s="64"/>
      <c r="EX72" s="64"/>
      <c r="EY72" s="64"/>
      <c r="EZ72" s="64"/>
      <c r="FA72" s="64"/>
      <c r="FB72" s="64"/>
      <c r="FC72" s="64"/>
      <c r="FD72" s="64"/>
      <c r="FE72" s="64"/>
      <c r="FF72" s="64"/>
      <c r="FG72" s="64"/>
      <c r="FH72" s="64"/>
      <c r="FI72" s="64"/>
      <c r="FJ72" s="64"/>
      <c r="FK72" s="64"/>
      <c r="FL72" s="64"/>
      <c r="FM72" s="64"/>
      <c r="FN72" s="64"/>
      <c r="FO72" s="64"/>
      <c r="FP72" s="64"/>
      <c r="FQ72" s="64"/>
      <c r="FR72" s="64"/>
      <c r="FS72" s="64"/>
      <c r="FT72" s="64"/>
      <c r="FU72" s="64"/>
      <c r="FV72" s="64"/>
      <c r="FW72" s="64"/>
      <c r="FX72" s="64"/>
      <c r="FY72" s="64"/>
      <c r="FZ72" s="64"/>
      <c r="GA72" s="64"/>
      <c r="GB72" s="64"/>
      <c r="GC72" s="64"/>
      <c r="GD72" s="64"/>
      <c r="GE72" s="64"/>
      <c r="GF72" s="64"/>
      <c r="GG72" s="64"/>
      <c r="GH72" s="64"/>
      <c r="GI72" s="64"/>
      <c r="GJ72" s="64"/>
      <c r="GK72" s="64"/>
      <c r="GL72" s="64"/>
      <c r="GM72" s="64"/>
      <c r="GN72" s="64"/>
      <c r="GO72" s="64"/>
      <c r="GP72" s="64"/>
      <c r="GQ72" s="64"/>
      <c r="GR72" s="64"/>
      <c r="GS72" s="64"/>
      <c r="GT72" s="64"/>
      <c r="GU72" s="64"/>
      <c r="GV72" s="64"/>
      <c r="GW72" s="64"/>
      <c r="GX72" s="64"/>
      <c r="GY72" s="64"/>
      <c r="GZ72" s="64"/>
      <c r="HA72" s="64"/>
      <c r="HB72" s="64"/>
      <c r="HC72" s="64"/>
      <c r="HD72" s="64"/>
      <c r="HE72" s="64"/>
      <c r="HF72" s="64"/>
      <c r="HG72" s="64"/>
      <c r="HH72" s="64"/>
      <c r="HI72" s="64"/>
      <c r="HJ72" s="64"/>
      <c r="HK72" s="64"/>
      <c r="HL72" s="64"/>
      <c r="HM72" s="64"/>
      <c r="HN72" s="64"/>
      <c r="HO72" s="64"/>
      <c r="HP72" s="64"/>
      <c r="HQ72" s="64"/>
      <c r="HR72" s="64"/>
      <c r="HS72" s="64"/>
      <c r="HT72" s="64"/>
      <c r="HU72" s="64"/>
      <c r="HV72" s="64"/>
      <c r="HW72" s="64"/>
      <c r="HX72" s="64"/>
      <c r="HY72" s="64"/>
      <c r="HZ72" s="64"/>
      <c r="IA72" s="64"/>
      <c r="IB72" s="64"/>
      <c r="IC72" s="64"/>
      <c r="ID72" s="64"/>
      <c r="IE72" s="64"/>
      <c r="IF72" s="64"/>
      <c r="IG72" s="64"/>
      <c r="IH72" s="64"/>
      <c r="II72" s="64"/>
      <c r="IJ72" s="64"/>
      <c r="IK72" s="64"/>
      <c r="IL72" s="64"/>
      <c r="IM72" s="64"/>
      <c r="IN72" s="64"/>
      <c r="IO72" s="64"/>
      <c r="IP72" s="64"/>
      <c r="IQ72" s="64"/>
      <c r="IR72" s="64"/>
      <c r="IS72" s="64"/>
      <c r="IT72" s="64"/>
      <c r="IU72" s="64"/>
      <c r="IV72" s="64"/>
    </row>
    <row r="73" spans="1:256" ht="13.7" customHeight="1">
      <c r="A73" s="158" t="s">
        <v>329</v>
      </c>
      <c r="B73" s="158" t="s">
        <v>455</v>
      </c>
      <c r="C73" s="71">
        <v>52</v>
      </c>
      <c r="D73" s="56">
        <v>16</v>
      </c>
      <c r="E73" s="56">
        <v>36</v>
      </c>
      <c r="F73" s="116">
        <f t="shared" si="1"/>
        <v>0.69230769230769229</v>
      </c>
      <c r="G73" s="3"/>
      <c r="H73" s="8"/>
      <c r="I73" s="8"/>
      <c r="J73" s="8"/>
      <c r="K73" s="8"/>
      <c r="L73" s="8"/>
    </row>
    <row r="74" spans="1:256" ht="13.7" customHeight="1">
      <c r="A74" s="158" t="s">
        <v>200</v>
      </c>
      <c r="B74" s="158" t="s">
        <v>456</v>
      </c>
      <c r="C74" s="71">
        <v>74</v>
      </c>
      <c r="D74" s="56">
        <v>20</v>
      </c>
      <c r="E74" s="56">
        <v>54</v>
      </c>
      <c r="F74" s="116">
        <f t="shared" si="1"/>
        <v>0.72972972972972971</v>
      </c>
      <c r="G74" s="3"/>
      <c r="H74" s="8"/>
      <c r="I74" s="8"/>
      <c r="J74" s="8"/>
      <c r="K74" s="8"/>
      <c r="L74" s="8"/>
    </row>
    <row r="75" spans="1:256" ht="13.7" customHeight="1">
      <c r="A75" s="158" t="s">
        <v>328</v>
      </c>
      <c r="B75" s="158" t="s">
        <v>432</v>
      </c>
      <c r="C75" s="71">
        <v>8</v>
      </c>
      <c r="D75" s="56">
        <v>5</v>
      </c>
      <c r="E75" s="56">
        <v>3</v>
      </c>
      <c r="F75" s="116">
        <f t="shared" si="1"/>
        <v>0.375</v>
      </c>
      <c r="G75" s="3"/>
      <c r="H75" s="8"/>
      <c r="I75" s="8"/>
      <c r="J75" s="8"/>
      <c r="K75" s="8"/>
      <c r="L75" s="8"/>
    </row>
    <row r="76" spans="1:256" ht="13.7" customHeight="1">
      <c r="A76" s="158" t="s">
        <v>223</v>
      </c>
      <c r="B76" s="158" t="s">
        <v>479</v>
      </c>
      <c r="C76" s="71">
        <v>138</v>
      </c>
      <c r="D76" s="56">
        <v>71</v>
      </c>
      <c r="E76" s="56">
        <v>67</v>
      </c>
      <c r="F76" s="116">
        <f t="shared" si="1"/>
        <v>0.48550724637681159</v>
      </c>
      <c r="G76" s="8"/>
      <c r="H76" s="8"/>
      <c r="I76" s="8"/>
      <c r="J76" s="8"/>
      <c r="K76" s="8"/>
      <c r="L76" s="8"/>
    </row>
    <row r="77" spans="1:256" ht="13.7" customHeight="1">
      <c r="A77" s="158" t="s">
        <v>198</v>
      </c>
      <c r="B77" s="158" t="s">
        <v>458</v>
      </c>
      <c r="C77" s="71">
        <v>168</v>
      </c>
      <c r="D77" s="56">
        <v>44</v>
      </c>
      <c r="E77" s="56">
        <v>124</v>
      </c>
      <c r="F77" s="116">
        <f t="shared" si="1"/>
        <v>0.73809523809523814</v>
      </c>
      <c r="G77" s="8"/>
      <c r="H77" s="8"/>
      <c r="I77" s="8"/>
      <c r="J77" s="8"/>
      <c r="K77" s="8"/>
      <c r="L77" s="8"/>
    </row>
    <row r="78" spans="1:256" ht="13.7" customHeight="1">
      <c r="A78" s="158" t="s">
        <v>199</v>
      </c>
      <c r="B78" s="158" t="s">
        <v>459</v>
      </c>
      <c r="C78" s="71">
        <v>677</v>
      </c>
      <c r="D78" s="56">
        <v>238</v>
      </c>
      <c r="E78" s="56">
        <v>439</v>
      </c>
      <c r="F78" s="116">
        <f t="shared" si="1"/>
        <v>0.64844903988183156</v>
      </c>
      <c r="G78" s="8"/>
      <c r="H78" s="8"/>
      <c r="I78" s="8"/>
      <c r="J78" s="8"/>
      <c r="K78" s="8"/>
      <c r="L78" s="8"/>
    </row>
    <row r="79" spans="1:256" s="15" customFormat="1" ht="13.7" customHeight="1">
      <c r="A79" s="2" t="s">
        <v>201</v>
      </c>
      <c r="B79" s="2" t="s">
        <v>460</v>
      </c>
      <c r="C79" s="98">
        <v>1116</v>
      </c>
      <c r="D79" s="46">
        <v>468</v>
      </c>
      <c r="E79" s="46">
        <v>648</v>
      </c>
      <c r="F79" s="117">
        <f t="shared" si="1"/>
        <v>0.58064516129032262</v>
      </c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4"/>
      <c r="BH79" s="64"/>
      <c r="BI79" s="64"/>
      <c r="BJ79" s="64"/>
      <c r="BK79" s="64"/>
      <c r="BL79" s="64"/>
      <c r="BM79" s="64"/>
      <c r="BN79" s="64"/>
      <c r="BO79" s="64"/>
      <c r="BP79" s="64"/>
      <c r="BQ79" s="64"/>
      <c r="BR79" s="64"/>
      <c r="BS79" s="64"/>
      <c r="BT79" s="64"/>
      <c r="BU79" s="64"/>
      <c r="BV79" s="64"/>
      <c r="BW79" s="64"/>
      <c r="BX79" s="64"/>
      <c r="BY79" s="64"/>
      <c r="BZ79" s="64"/>
      <c r="CA79" s="64"/>
      <c r="CB79" s="64"/>
      <c r="CC79" s="64"/>
      <c r="CD79" s="64"/>
      <c r="CE79" s="64"/>
      <c r="CF79" s="64"/>
      <c r="CG79" s="64"/>
      <c r="CH79" s="64"/>
      <c r="CI79" s="64"/>
      <c r="CJ79" s="64"/>
      <c r="CK79" s="64"/>
      <c r="CL79" s="64"/>
      <c r="CM79" s="64"/>
      <c r="CN79" s="64"/>
      <c r="CO79" s="64"/>
      <c r="CP79" s="64"/>
      <c r="CQ79" s="64"/>
      <c r="CR79" s="64"/>
      <c r="CS79" s="64"/>
      <c r="CT79" s="64"/>
      <c r="CU79" s="64"/>
      <c r="CV79" s="64"/>
      <c r="CW79" s="64"/>
      <c r="CX79" s="64"/>
      <c r="CY79" s="64"/>
      <c r="CZ79" s="64"/>
      <c r="DA79" s="64"/>
      <c r="DB79" s="64"/>
      <c r="DC79" s="64"/>
      <c r="DD79" s="64"/>
      <c r="DE79" s="64"/>
      <c r="DF79" s="64"/>
      <c r="DG79" s="64"/>
      <c r="DH79" s="64"/>
      <c r="DI79" s="64"/>
      <c r="DJ79" s="64"/>
      <c r="DK79" s="64"/>
      <c r="DL79" s="64"/>
      <c r="DM79" s="64"/>
      <c r="DN79" s="64"/>
      <c r="DO79" s="64"/>
      <c r="DP79" s="64"/>
      <c r="DQ79" s="64"/>
      <c r="DR79" s="64"/>
      <c r="DS79" s="64"/>
      <c r="DT79" s="64"/>
      <c r="DU79" s="64"/>
      <c r="DV79" s="64"/>
      <c r="DW79" s="64"/>
      <c r="DX79" s="64"/>
      <c r="DY79" s="64"/>
      <c r="DZ79" s="64"/>
      <c r="EA79" s="64"/>
      <c r="EB79" s="64"/>
      <c r="EC79" s="64"/>
      <c r="ED79" s="64"/>
      <c r="EE79" s="64"/>
      <c r="EF79" s="64"/>
      <c r="EG79" s="64"/>
      <c r="EH79" s="64"/>
      <c r="EI79" s="64"/>
      <c r="EJ79" s="64"/>
      <c r="EK79" s="64"/>
      <c r="EL79" s="64"/>
      <c r="EM79" s="64"/>
      <c r="EN79" s="64"/>
      <c r="EO79" s="64"/>
      <c r="EP79" s="64"/>
      <c r="EQ79" s="64"/>
      <c r="ER79" s="64"/>
      <c r="ES79" s="64"/>
      <c r="ET79" s="64"/>
      <c r="EU79" s="64"/>
      <c r="EV79" s="64"/>
      <c r="EW79" s="64"/>
      <c r="EX79" s="64"/>
      <c r="EY79" s="64"/>
      <c r="EZ79" s="64"/>
      <c r="FA79" s="64"/>
      <c r="FB79" s="64"/>
      <c r="FC79" s="64"/>
      <c r="FD79" s="64"/>
      <c r="FE79" s="64"/>
      <c r="FF79" s="64"/>
      <c r="FG79" s="64"/>
      <c r="FH79" s="64"/>
      <c r="FI79" s="64"/>
      <c r="FJ79" s="64"/>
      <c r="FK79" s="64"/>
      <c r="FL79" s="64"/>
      <c r="FM79" s="64"/>
      <c r="FN79" s="64"/>
      <c r="FO79" s="64"/>
      <c r="FP79" s="64"/>
      <c r="FQ79" s="64"/>
      <c r="FR79" s="64"/>
      <c r="FS79" s="64"/>
      <c r="FT79" s="64"/>
      <c r="FU79" s="64"/>
      <c r="FV79" s="64"/>
      <c r="FW79" s="64"/>
      <c r="FX79" s="64"/>
      <c r="FY79" s="64"/>
      <c r="FZ79" s="64"/>
      <c r="GA79" s="64"/>
      <c r="GB79" s="64"/>
      <c r="GC79" s="64"/>
      <c r="GD79" s="64"/>
      <c r="GE79" s="64"/>
      <c r="GF79" s="64"/>
      <c r="GG79" s="64"/>
      <c r="GH79" s="64"/>
      <c r="GI79" s="64"/>
      <c r="GJ79" s="64"/>
      <c r="GK79" s="64"/>
      <c r="GL79" s="64"/>
      <c r="GM79" s="64"/>
      <c r="GN79" s="64"/>
      <c r="GO79" s="64"/>
      <c r="GP79" s="64"/>
      <c r="GQ79" s="64"/>
      <c r="GR79" s="64"/>
      <c r="GS79" s="64"/>
      <c r="GT79" s="64"/>
      <c r="GU79" s="64"/>
      <c r="GV79" s="64"/>
      <c r="GW79" s="64"/>
      <c r="GX79" s="64"/>
      <c r="GY79" s="64"/>
      <c r="GZ79" s="64"/>
      <c r="HA79" s="64"/>
      <c r="HB79" s="64"/>
      <c r="HC79" s="64"/>
      <c r="HD79" s="64"/>
      <c r="HE79" s="64"/>
      <c r="HF79" s="64"/>
      <c r="HG79" s="64"/>
      <c r="HH79" s="64"/>
      <c r="HI79" s="64"/>
      <c r="HJ79" s="64"/>
      <c r="HK79" s="64"/>
      <c r="HL79" s="64"/>
      <c r="HM79" s="64"/>
      <c r="HN79" s="64"/>
      <c r="HO79" s="64"/>
      <c r="HP79" s="64"/>
      <c r="HQ79" s="64"/>
      <c r="HR79" s="64"/>
      <c r="HS79" s="64"/>
      <c r="HT79" s="64"/>
      <c r="HU79" s="64"/>
      <c r="HV79" s="64"/>
      <c r="HW79" s="64"/>
      <c r="HX79" s="64"/>
      <c r="HY79" s="64"/>
      <c r="HZ79" s="64"/>
      <c r="IA79" s="64"/>
      <c r="IB79" s="64"/>
      <c r="IC79" s="64"/>
      <c r="ID79" s="64"/>
      <c r="IE79" s="64"/>
      <c r="IF79" s="64"/>
      <c r="IG79" s="64"/>
      <c r="IH79" s="64"/>
      <c r="II79" s="64"/>
      <c r="IJ79" s="64"/>
      <c r="IK79" s="64"/>
      <c r="IL79" s="64"/>
      <c r="IM79" s="64"/>
      <c r="IN79" s="64"/>
      <c r="IO79" s="64"/>
      <c r="IP79" s="64"/>
      <c r="IQ79" s="64"/>
      <c r="IR79" s="64"/>
      <c r="IS79" s="64"/>
      <c r="IT79" s="64"/>
      <c r="IU79" s="64"/>
      <c r="IV79" s="64"/>
    </row>
    <row r="80" spans="1:256" ht="13.7" customHeight="1">
      <c r="A80" s="158" t="s">
        <v>202</v>
      </c>
      <c r="B80" s="158" t="s">
        <v>231</v>
      </c>
      <c r="C80" s="71">
        <v>416</v>
      </c>
      <c r="D80" s="56">
        <v>195</v>
      </c>
      <c r="E80" s="56">
        <v>221</v>
      </c>
      <c r="F80" s="116">
        <f t="shared" si="1"/>
        <v>0.53125</v>
      </c>
      <c r="G80" s="8"/>
      <c r="H80" s="8"/>
      <c r="I80" s="8"/>
      <c r="J80" s="8"/>
      <c r="K80" s="8"/>
      <c r="L80" s="8"/>
    </row>
    <row r="81" spans="1:12" ht="13.7" customHeight="1">
      <c r="A81" s="158" t="s">
        <v>203</v>
      </c>
      <c r="B81" s="158" t="s">
        <v>461</v>
      </c>
      <c r="C81" s="71">
        <v>165</v>
      </c>
      <c r="D81" s="56">
        <v>99</v>
      </c>
      <c r="E81" s="56">
        <v>66</v>
      </c>
      <c r="F81" s="116">
        <f t="shared" si="1"/>
        <v>0.4</v>
      </c>
      <c r="G81" s="8"/>
      <c r="H81" s="8"/>
      <c r="I81" s="8"/>
      <c r="J81" s="8"/>
      <c r="K81" s="8"/>
      <c r="L81" s="8"/>
    </row>
    <row r="82" spans="1:12" ht="13.7" customHeight="1">
      <c r="A82" s="158" t="s">
        <v>204</v>
      </c>
      <c r="B82" s="158" t="s">
        <v>462</v>
      </c>
      <c r="C82" s="71">
        <v>76</v>
      </c>
      <c r="D82" s="56">
        <v>36</v>
      </c>
      <c r="E82" s="56">
        <v>40</v>
      </c>
      <c r="F82" s="116">
        <f t="shared" si="1"/>
        <v>0.52631578947368418</v>
      </c>
      <c r="G82" s="8"/>
      <c r="H82" s="8"/>
      <c r="I82" s="8"/>
      <c r="J82" s="8"/>
      <c r="K82" s="8"/>
      <c r="L82" s="8"/>
    </row>
    <row r="83" spans="1:12" ht="13.7" customHeight="1">
      <c r="A83" s="158" t="s">
        <v>205</v>
      </c>
      <c r="B83" s="158" t="s">
        <v>480</v>
      </c>
      <c r="C83" s="71">
        <v>146</v>
      </c>
      <c r="D83" s="56">
        <v>53</v>
      </c>
      <c r="E83" s="56">
        <v>93</v>
      </c>
      <c r="F83" s="116">
        <f t="shared" si="1"/>
        <v>0.63698630136986301</v>
      </c>
      <c r="G83" s="8"/>
      <c r="H83" s="8"/>
      <c r="I83" s="8"/>
      <c r="J83" s="8"/>
      <c r="K83" s="8"/>
      <c r="L83" s="8"/>
    </row>
    <row r="84" spans="1:12" ht="13.7" customHeight="1">
      <c r="A84" s="158" t="s">
        <v>206</v>
      </c>
      <c r="B84" s="158" t="s">
        <v>464</v>
      </c>
      <c r="C84" s="71">
        <v>175</v>
      </c>
      <c r="D84" s="56">
        <v>43</v>
      </c>
      <c r="E84" s="56">
        <v>132</v>
      </c>
      <c r="F84" s="116">
        <f t="shared" si="1"/>
        <v>0.75428571428571434</v>
      </c>
      <c r="G84" s="8"/>
      <c r="H84" s="8"/>
      <c r="I84" s="8"/>
      <c r="J84" s="8"/>
      <c r="K84" s="8"/>
      <c r="L84" s="8"/>
    </row>
    <row r="85" spans="1:12" ht="13.7" customHeight="1">
      <c r="A85" s="158" t="s">
        <v>330</v>
      </c>
      <c r="B85" s="158" t="s">
        <v>482</v>
      </c>
      <c r="C85" s="71">
        <v>48</v>
      </c>
      <c r="D85" s="56">
        <v>13</v>
      </c>
      <c r="E85" s="56">
        <v>35</v>
      </c>
      <c r="F85" s="116">
        <f t="shared" si="1"/>
        <v>0.72916666666666663</v>
      </c>
      <c r="G85" s="8"/>
      <c r="H85" s="8"/>
      <c r="I85" s="8"/>
      <c r="J85" s="8"/>
      <c r="K85" s="8"/>
      <c r="L85" s="8"/>
    </row>
    <row r="86" spans="1:12" ht="13.7" customHeight="1">
      <c r="A86" s="158" t="s">
        <v>481</v>
      </c>
      <c r="B86" s="158" t="s">
        <v>487</v>
      </c>
      <c r="C86" s="71">
        <v>90</v>
      </c>
      <c r="D86" s="56">
        <v>29</v>
      </c>
      <c r="E86" s="56">
        <v>61</v>
      </c>
      <c r="F86" s="116">
        <f t="shared" si="1"/>
        <v>0.67777777777777781</v>
      </c>
      <c r="G86" s="8"/>
      <c r="H86" s="8"/>
      <c r="I86" s="8"/>
      <c r="J86" s="8"/>
      <c r="K86" s="8"/>
      <c r="L86" s="8"/>
    </row>
    <row r="87" spans="1:12" ht="13.7" customHeight="1">
      <c r="A87" s="22" t="s">
        <v>387</v>
      </c>
      <c r="B87" s="22"/>
      <c r="G87" s="8"/>
      <c r="H87" s="8"/>
      <c r="I87" s="8"/>
      <c r="J87" s="8"/>
      <c r="K87" s="8"/>
      <c r="L87" s="8"/>
    </row>
    <row r="88" spans="1:12" ht="13.7" customHeight="1">
      <c r="A88" s="22" t="s">
        <v>280</v>
      </c>
      <c r="B88" s="22"/>
      <c r="G88" s="8"/>
      <c r="H88" s="8"/>
      <c r="I88" s="8"/>
      <c r="J88" s="8"/>
      <c r="K88" s="8"/>
      <c r="L88" s="8"/>
    </row>
    <row r="89" spans="1:12" ht="13.7" customHeight="1">
      <c r="A89" s="23" t="s">
        <v>324</v>
      </c>
      <c r="B89" s="23"/>
      <c r="G89" s="8"/>
      <c r="H89" s="8"/>
      <c r="I89" s="8"/>
      <c r="J89" s="8"/>
      <c r="K89" s="8"/>
      <c r="L89" s="8"/>
    </row>
    <row r="90" spans="1:12" ht="13.7" customHeight="1">
      <c r="A90" s="22" t="s">
        <v>388</v>
      </c>
      <c r="B90" s="22"/>
      <c r="G90" s="8"/>
      <c r="H90" s="8"/>
      <c r="I90" s="8"/>
      <c r="J90" s="8"/>
      <c r="K90" s="8"/>
      <c r="L90" s="8"/>
    </row>
    <row r="91" spans="1:12" ht="13.7" customHeight="1">
      <c r="G91" s="8"/>
      <c r="H91" s="8"/>
      <c r="I91" s="8"/>
      <c r="J91" s="8"/>
      <c r="K91" s="8"/>
      <c r="L91" s="8"/>
    </row>
    <row r="92" spans="1:12" ht="13.7" customHeight="1">
      <c r="G92" s="8"/>
      <c r="H92" s="8"/>
      <c r="I92" s="8"/>
      <c r="J92" s="8"/>
      <c r="K92" s="8"/>
      <c r="L92" s="8"/>
    </row>
    <row r="93" spans="1:12" ht="13.7" customHeight="1">
      <c r="G93" s="8"/>
      <c r="H93" s="8"/>
      <c r="I93" s="8"/>
      <c r="J93" s="8"/>
      <c r="K93" s="8"/>
      <c r="L93" s="8"/>
    </row>
    <row r="94" spans="1:12" ht="13.7" customHeight="1">
      <c r="G94" s="8"/>
      <c r="H94" s="8"/>
      <c r="I94" s="8"/>
      <c r="J94" s="8"/>
      <c r="K94" s="8"/>
      <c r="L94" s="8"/>
    </row>
    <row r="95" spans="1:12" ht="13.7" customHeight="1">
      <c r="G95" s="8"/>
      <c r="H95" s="8"/>
      <c r="I95" s="8"/>
      <c r="J95" s="8"/>
      <c r="K95" s="8"/>
      <c r="L95" s="8"/>
    </row>
    <row r="96" spans="1:12" ht="13.7" customHeight="1">
      <c r="G96" s="8"/>
      <c r="H96" s="8"/>
      <c r="I96" s="8"/>
      <c r="J96" s="8"/>
      <c r="K96" s="8"/>
      <c r="L96" s="8"/>
    </row>
    <row r="97" spans="7:12" ht="13.7" customHeight="1">
      <c r="G97" s="8"/>
      <c r="H97" s="8"/>
      <c r="I97" s="8"/>
      <c r="J97" s="8"/>
      <c r="K97" s="8"/>
      <c r="L97" s="8"/>
    </row>
    <row r="98" spans="7:12" ht="13.7" customHeight="1">
      <c r="G98" s="8"/>
      <c r="H98" s="8"/>
      <c r="I98" s="8"/>
      <c r="J98" s="8"/>
      <c r="K98" s="8"/>
      <c r="L98" s="8"/>
    </row>
    <row r="99" spans="7:12" ht="13.7" customHeight="1">
      <c r="G99" s="8"/>
      <c r="H99" s="8"/>
      <c r="I99" s="8"/>
      <c r="J99" s="8"/>
      <c r="K99" s="8"/>
      <c r="L99" s="8"/>
    </row>
    <row r="100" spans="7:12" ht="13.7" customHeight="1">
      <c r="G100" s="8"/>
      <c r="H100" s="8"/>
      <c r="I100" s="8"/>
      <c r="J100" s="8"/>
      <c r="K100" s="8"/>
      <c r="L100" s="8"/>
    </row>
    <row r="101" spans="7:12" ht="13.7" customHeight="1">
      <c r="G101" s="8"/>
      <c r="H101" s="8"/>
      <c r="I101" s="8"/>
      <c r="J101" s="8"/>
      <c r="K101" s="8"/>
      <c r="L101" s="8"/>
    </row>
    <row r="102" spans="7:12" ht="13.7" customHeight="1">
      <c r="G102" s="8"/>
      <c r="H102" s="8"/>
      <c r="I102" s="8"/>
      <c r="J102" s="8"/>
      <c r="K102" s="8"/>
      <c r="L102" s="8"/>
    </row>
    <row r="103" spans="7:12" ht="13.7" customHeight="1">
      <c r="G103" s="8"/>
      <c r="H103" s="8"/>
      <c r="I103" s="8"/>
      <c r="J103" s="8"/>
      <c r="K103" s="8"/>
      <c r="L103" s="8"/>
    </row>
    <row r="104" spans="7:12" ht="13.7" customHeight="1">
      <c r="G104" s="8"/>
      <c r="H104" s="8"/>
      <c r="I104" s="8"/>
      <c r="J104" s="8"/>
      <c r="K104" s="8"/>
      <c r="L104" s="8"/>
    </row>
    <row r="105" spans="7:12" ht="13.7" customHeight="1">
      <c r="G105" s="8"/>
      <c r="H105" s="8"/>
      <c r="I105" s="8"/>
      <c r="J105" s="8"/>
      <c r="K105" s="8"/>
      <c r="L105" s="8"/>
    </row>
    <row r="106" spans="7:12" ht="13.7" customHeight="1">
      <c r="G106" s="8"/>
      <c r="H106" s="8"/>
      <c r="I106" s="8"/>
      <c r="J106" s="8"/>
      <c r="K106" s="8"/>
      <c r="L106" s="8"/>
    </row>
    <row r="107" spans="7:12" ht="13.7" customHeight="1">
      <c r="G107" s="8"/>
      <c r="H107" s="8"/>
      <c r="I107" s="8"/>
      <c r="J107" s="8"/>
      <c r="K107" s="8"/>
      <c r="L107" s="8"/>
    </row>
  </sheetData>
  <pageMargins left="0" right="0" top="0" bottom="0" header="0" footer="0"/>
  <pageSetup orientation="portrait"/>
  <headerFooter>
    <oddFooter>&amp;C&amp;"Helvetica Neue,Regular"&amp;12&amp;K000000&amp;P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17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57.140625" style="9" customWidth="1"/>
    <col min="3" max="7" width="11.42578125" style="9" customWidth="1"/>
    <col min="8" max="257" width="10.85546875" style="9" customWidth="1"/>
    <col min="258" max="16384" width="10.85546875" style="8"/>
  </cols>
  <sheetData>
    <row r="1" spans="1:257" ht="13.5" customHeight="1">
      <c r="A1" s="2" t="s">
        <v>822</v>
      </c>
      <c r="B1" s="2"/>
      <c r="C1" s="68"/>
      <c r="D1" s="68"/>
      <c r="E1" s="68"/>
      <c r="F1" s="68"/>
      <c r="G1" s="68"/>
    </row>
    <row r="2" spans="1:257" ht="13.5" customHeight="1">
      <c r="A2" s="4" t="s">
        <v>823</v>
      </c>
      <c r="B2" s="4"/>
      <c r="C2" s="68"/>
      <c r="D2" s="68"/>
      <c r="E2" s="68"/>
      <c r="F2" s="68"/>
      <c r="G2" s="68"/>
    </row>
    <row r="3" spans="1:257" ht="13.5" customHeight="1">
      <c r="A3" s="68"/>
      <c r="B3" s="68"/>
      <c r="C3" s="68"/>
      <c r="D3" s="68"/>
      <c r="E3" s="68"/>
      <c r="F3" s="68"/>
      <c r="G3" s="68"/>
    </row>
    <row r="4" spans="1:257" ht="19.5" customHeight="1">
      <c r="A4" s="61"/>
      <c r="B4" s="180"/>
      <c r="C4" s="179" t="s">
        <v>2</v>
      </c>
      <c r="D4" s="179" t="s">
        <v>3</v>
      </c>
      <c r="E4" s="179" t="s">
        <v>5</v>
      </c>
      <c r="F4" s="178" t="s">
        <v>40</v>
      </c>
      <c r="G4" s="68"/>
    </row>
    <row r="5" spans="1:257" ht="19.5" customHeight="1">
      <c r="A5" s="180"/>
      <c r="B5" s="180"/>
      <c r="C5" s="179" t="s">
        <v>2</v>
      </c>
      <c r="D5" s="179" t="s">
        <v>375</v>
      </c>
      <c r="E5" s="179" t="s">
        <v>374</v>
      </c>
      <c r="F5" s="178" t="s">
        <v>378</v>
      </c>
      <c r="G5" s="68"/>
    </row>
    <row r="6" spans="1:257" ht="13.5" customHeight="1">
      <c r="A6" s="41" t="s">
        <v>2</v>
      </c>
      <c r="B6" s="41" t="s">
        <v>2</v>
      </c>
      <c r="C6" s="98">
        <v>7366</v>
      </c>
      <c r="D6" s="98">
        <v>2477</v>
      </c>
      <c r="E6" s="98">
        <v>4889</v>
      </c>
      <c r="F6" s="117">
        <f t="shared" ref="F6:F37" si="0">E6/C6</f>
        <v>0.66372522400217215</v>
      </c>
      <c r="G6" s="68"/>
    </row>
    <row r="7" spans="1:257" s="15" customFormat="1" ht="13.5" customHeight="1">
      <c r="A7" s="2" t="s">
        <v>142</v>
      </c>
      <c r="B7" s="2" t="s">
        <v>389</v>
      </c>
      <c r="C7" s="98">
        <f>SUM(C8:C15)</f>
        <v>465</v>
      </c>
      <c r="D7" s="98">
        <f t="shared" ref="D7:E7" si="1">SUM(D8:D15)</f>
        <v>118</v>
      </c>
      <c r="E7" s="98">
        <f t="shared" si="1"/>
        <v>347</v>
      </c>
      <c r="F7" s="117">
        <f t="shared" si="0"/>
        <v>0.74623655913978493</v>
      </c>
      <c r="G7" s="42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  <c r="FF7" s="64"/>
      <c r="FG7" s="64"/>
      <c r="FH7" s="64"/>
      <c r="FI7" s="64"/>
      <c r="FJ7" s="64"/>
      <c r="FK7" s="64"/>
      <c r="FL7" s="64"/>
      <c r="FM7" s="64"/>
      <c r="FN7" s="64"/>
      <c r="FO7" s="64"/>
      <c r="FP7" s="64"/>
      <c r="FQ7" s="64"/>
      <c r="FR7" s="64"/>
      <c r="FS7" s="64"/>
      <c r="FT7" s="64"/>
      <c r="FU7" s="64"/>
      <c r="FV7" s="64"/>
      <c r="FW7" s="64"/>
      <c r="FX7" s="64"/>
      <c r="FY7" s="64"/>
      <c r="FZ7" s="64"/>
      <c r="GA7" s="64"/>
      <c r="GB7" s="64"/>
      <c r="GC7" s="64"/>
      <c r="GD7" s="64"/>
      <c r="GE7" s="64"/>
      <c r="GF7" s="64"/>
      <c r="GG7" s="64"/>
      <c r="GH7" s="64"/>
      <c r="GI7" s="64"/>
      <c r="GJ7" s="64"/>
      <c r="GK7" s="64"/>
      <c r="GL7" s="64"/>
      <c r="GM7" s="64"/>
      <c r="GN7" s="64"/>
      <c r="GO7" s="64"/>
      <c r="GP7" s="64"/>
      <c r="GQ7" s="64"/>
      <c r="GR7" s="64"/>
      <c r="GS7" s="64"/>
      <c r="GT7" s="64"/>
      <c r="GU7" s="64"/>
      <c r="GV7" s="64"/>
      <c r="GW7" s="64"/>
      <c r="GX7" s="64"/>
      <c r="GY7" s="64"/>
      <c r="GZ7" s="64"/>
      <c r="HA7" s="64"/>
      <c r="HB7" s="64"/>
      <c r="HC7" s="64"/>
      <c r="HD7" s="64"/>
      <c r="HE7" s="64"/>
      <c r="HF7" s="64"/>
      <c r="HG7" s="64"/>
      <c r="HH7" s="64"/>
      <c r="HI7" s="64"/>
      <c r="HJ7" s="64"/>
      <c r="HK7" s="64"/>
      <c r="HL7" s="64"/>
      <c r="HM7" s="64"/>
      <c r="HN7" s="64"/>
      <c r="HO7" s="64"/>
      <c r="HP7" s="64"/>
      <c r="HQ7" s="64"/>
      <c r="HR7" s="64"/>
      <c r="HS7" s="64"/>
      <c r="HT7" s="64"/>
      <c r="HU7" s="64"/>
      <c r="HV7" s="64"/>
      <c r="HW7" s="64"/>
      <c r="HX7" s="64"/>
      <c r="HY7" s="64"/>
      <c r="HZ7" s="64"/>
      <c r="IA7" s="64"/>
      <c r="IB7" s="64"/>
      <c r="IC7" s="64"/>
      <c r="ID7" s="64"/>
      <c r="IE7" s="64"/>
      <c r="IF7" s="64"/>
      <c r="IG7" s="64"/>
      <c r="IH7" s="64"/>
      <c r="II7" s="64"/>
      <c r="IJ7" s="64"/>
      <c r="IK7" s="64"/>
      <c r="IL7" s="64"/>
      <c r="IM7" s="64"/>
      <c r="IN7" s="64"/>
      <c r="IO7" s="64"/>
      <c r="IP7" s="64"/>
      <c r="IQ7" s="64"/>
      <c r="IR7" s="64"/>
      <c r="IS7" s="64"/>
      <c r="IT7" s="64"/>
      <c r="IU7" s="64"/>
      <c r="IV7" s="64"/>
      <c r="IW7" s="64"/>
    </row>
    <row r="8" spans="1:257" ht="13.5" customHeight="1">
      <c r="A8" s="158" t="s">
        <v>143</v>
      </c>
      <c r="B8" s="158" t="s">
        <v>390</v>
      </c>
      <c r="C8" s="71">
        <v>66</v>
      </c>
      <c r="D8" s="56">
        <v>20</v>
      </c>
      <c r="E8" s="56">
        <v>46</v>
      </c>
      <c r="F8" s="116">
        <f t="shared" si="0"/>
        <v>0.69696969696969702</v>
      </c>
      <c r="G8" s="68"/>
    </row>
    <row r="9" spans="1:257" ht="13.5" customHeight="1">
      <c r="A9" s="158" t="s">
        <v>144</v>
      </c>
      <c r="B9" s="158" t="s">
        <v>391</v>
      </c>
      <c r="C9" s="71">
        <v>96</v>
      </c>
      <c r="D9" s="56">
        <v>21</v>
      </c>
      <c r="E9" s="56">
        <v>75</v>
      </c>
      <c r="F9" s="116">
        <f t="shared" si="0"/>
        <v>0.78125</v>
      </c>
      <c r="G9" s="68"/>
    </row>
    <row r="10" spans="1:257" ht="13.5" customHeight="1">
      <c r="A10" s="158" t="s">
        <v>145</v>
      </c>
      <c r="B10" s="158" t="s">
        <v>392</v>
      </c>
      <c r="C10" s="71">
        <v>71</v>
      </c>
      <c r="D10" s="56">
        <v>12</v>
      </c>
      <c r="E10" s="56">
        <v>59</v>
      </c>
      <c r="F10" s="116">
        <f t="shared" si="0"/>
        <v>0.83098591549295775</v>
      </c>
      <c r="G10" s="68"/>
    </row>
    <row r="11" spans="1:257" ht="13.5" customHeight="1">
      <c r="A11" s="158" t="s">
        <v>146</v>
      </c>
      <c r="B11" s="158" t="s">
        <v>393</v>
      </c>
      <c r="C11" s="71">
        <v>20</v>
      </c>
      <c r="D11" s="56">
        <v>6</v>
      </c>
      <c r="E11" s="56">
        <v>14</v>
      </c>
      <c r="F11" s="116">
        <f t="shared" si="0"/>
        <v>0.7</v>
      </c>
      <c r="G11" s="68"/>
    </row>
    <row r="12" spans="1:257" ht="13.5" customHeight="1">
      <c r="A12" s="158" t="s">
        <v>147</v>
      </c>
      <c r="B12" s="158" t="s">
        <v>394</v>
      </c>
      <c r="C12" s="71">
        <v>14</v>
      </c>
      <c r="D12" s="56">
        <v>5</v>
      </c>
      <c r="E12" s="56">
        <v>9</v>
      </c>
      <c r="F12" s="116">
        <f t="shared" si="0"/>
        <v>0.6428571428571429</v>
      </c>
      <c r="G12" s="68"/>
    </row>
    <row r="13" spans="1:257" ht="13.5" customHeight="1">
      <c r="A13" s="158" t="s">
        <v>148</v>
      </c>
      <c r="B13" s="158" t="s">
        <v>395</v>
      </c>
      <c r="C13" s="71">
        <v>44</v>
      </c>
      <c r="D13" s="56">
        <v>14</v>
      </c>
      <c r="E13" s="56">
        <v>30</v>
      </c>
      <c r="F13" s="116">
        <f t="shared" si="0"/>
        <v>0.68181818181818177</v>
      </c>
      <c r="G13" s="68"/>
    </row>
    <row r="14" spans="1:257" ht="13.5" customHeight="1">
      <c r="A14" s="158" t="s">
        <v>149</v>
      </c>
      <c r="B14" s="158" t="s">
        <v>396</v>
      </c>
      <c r="C14" s="71">
        <v>69</v>
      </c>
      <c r="D14" s="56">
        <v>29</v>
      </c>
      <c r="E14" s="71">
        <v>40</v>
      </c>
      <c r="F14" s="116">
        <f t="shared" si="0"/>
        <v>0.57971014492753625</v>
      </c>
      <c r="G14" s="68"/>
    </row>
    <row r="15" spans="1:257" ht="13.5" customHeight="1">
      <c r="A15" s="158" t="s">
        <v>281</v>
      </c>
      <c r="B15" s="158" t="s">
        <v>397</v>
      </c>
      <c r="C15" s="71">
        <v>85</v>
      </c>
      <c r="D15" s="56">
        <v>11</v>
      </c>
      <c r="E15" s="56">
        <v>74</v>
      </c>
      <c r="F15" s="116">
        <f t="shared" si="0"/>
        <v>0.87058823529411766</v>
      </c>
      <c r="G15" s="68"/>
    </row>
    <row r="16" spans="1:257" s="15" customFormat="1" ht="13.5" customHeight="1">
      <c r="A16" s="2" t="s">
        <v>282</v>
      </c>
      <c r="B16" s="2" t="s">
        <v>398</v>
      </c>
      <c r="C16" s="98">
        <f>SUM(C17:C20)</f>
        <v>286</v>
      </c>
      <c r="D16" s="98">
        <f t="shared" ref="D16:E16" si="2">SUM(D17:D20)</f>
        <v>146</v>
      </c>
      <c r="E16" s="98">
        <f t="shared" si="2"/>
        <v>140</v>
      </c>
      <c r="F16" s="117">
        <f t="shared" si="0"/>
        <v>0.48951048951048953</v>
      </c>
      <c r="G16" s="42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4"/>
      <c r="DL16" s="64"/>
      <c r="DM16" s="64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/>
      <c r="EA16" s="64"/>
      <c r="EB16" s="64"/>
      <c r="EC16" s="64"/>
      <c r="ED16" s="64"/>
      <c r="EE16" s="64"/>
      <c r="EF16" s="64"/>
      <c r="EG16" s="64"/>
      <c r="EH16" s="64"/>
      <c r="EI16" s="64"/>
      <c r="EJ16" s="64"/>
      <c r="EK16" s="64"/>
      <c r="EL16" s="64"/>
      <c r="EM16" s="64"/>
      <c r="EN16" s="64"/>
      <c r="EO16" s="64"/>
      <c r="EP16" s="64"/>
      <c r="EQ16" s="64"/>
      <c r="ER16" s="64"/>
      <c r="ES16" s="64"/>
      <c r="ET16" s="64"/>
      <c r="EU16" s="64"/>
      <c r="EV16" s="64"/>
      <c r="EW16" s="64"/>
      <c r="EX16" s="64"/>
      <c r="EY16" s="64"/>
      <c r="EZ16" s="64"/>
      <c r="FA16" s="64"/>
      <c r="FB16" s="64"/>
      <c r="FC16" s="64"/>
      <c r="FD16" s="64"/>
      <c r="FE16" s="64"/>
      <c r="FF16" s="64"/>
      <c r="FG16" s="64"/>
      <c r="FH16" s="64"/>
      <c r="FI16" s="64"/>
      <c r="FJ16" s="64"/>
      <c r="FK16" s="64"/>
      <c r="FL16" s="64"/>
      <c r="FM16" s="64"/>
      <c r="FN16" s="64"/>
      <c r="FO16" s="64"/>
      <c r="FP16" s="64"/>
      <c r="FQ16" s="64"/>
      <c r="FR16" s="64"/>
      <c r="FS16" s="64"/>
      <c r="FT16" s="64"/>
      <c r="FU16" s="64"/>
      <c r="FV16" s="64"/>
      <c r="FW16" s="64"/>
      <c r="FX16" s="64"/>
      <c r="FY16" s="64"/>
      <c r="FZ16" s="64"/>
      <c r="GA16" s="64"/>
      <c r="GB16" s="64"/>
      <c r="GC16" s="64"/>
      <c r="GD16" s="64"/>
      <c r="GE16" s="64"/>
      <c r="GF16" s="64"/>
      <c r="GG16" s="64"/>
      <c r="GH16" s="64"/>
      <c r="GI16" s="64"/>
      <c r="GJ16" s="64"/>
      <c r="GK16" s="64"/>
      <c r="GL16" s="64"/>
      <c r="GM16" s="64"/>
      <c r="GN16" s="64"/>
      <c r="GO16" s="64"/>
      <c r="GP16" s="64"/>
      <c r="GQ16" s="64"/>
      <c r="GR16" s="64"/>
      <c r="GS16" s="64"/>
      <c r="GT16" s="64"/>
      <c r="GU16" s="64"/>
      <c r="GV16" s="64"/>
      <c r="GW16" s="64"/>
      <c r="GX16" s="64"/>
      <c r="GY16" s="64"/>
      <c r="GZ16" s="64"/>
      <c r="HA16" s="64"/>
      <c r="HB16" s="64"/>
      <c r="HC16" s="64"/>
      <c r="HD16" s="64"/>
      <c r="HE16" s="64"/>
      <c r="HF16" s="64"/>
      <c r="HG16" s="64"/>
      <c r="HH16" s="64"/>
      <c r="HI16" s="64"/>
      <c r="HJ16" s="64"/>
      <c r="HK16" s="64"/>
      <c r="HL16" s="64"/>
      <c r="HM16" s="64"/>
      <c r="HN16" s="64"/>
      <c r="HO16" s="64"/>
      <c r="HP16" s="64"/>
      <c r="HQ16" s="64"/>
      <c r="HR16" s="64"/>
      <c r="HS16" s="64"/>
      <c r="HT16" s="64"/>
      <c r="HU16" s="64"/>
      <c r="HV16" s="64"/>
      <c r="HW16" s="64"/>
      <c r="HX16" s="64"/>
      <c r="HY16" s="64"/>
      <c r="HZ16" s="64"/>
      <c r="IA16" s="64"/>
      <c r="IB16" s="64"/>
      <c r="IC16" s="64"/>
      <c r="ID16" s="64"/>
      <c r="IE16" s="64"/>
      <c r="IF16" s="64"/>
      <c r="IG16" s="64"/>
      <c r="IH16" s="64"/>
      <c r="II16" s="64"/>
      <c r="IJ16" s="64"/>
      <c r="IK16" s="64"/>
      <c r="IL16" s="64"/>
      <c r="IM16" s="64"/>
      <c r="IN16" s="64"/>
      <c r="IO16" s="64"/>
      <c r="IP16" s="64"/>
      <c r="IQ16" s="64"/>
      <c r="IR16" s="64"/>
      <c r="IS16" s="64"/>
      <c r="IT16" s="64"/>
      <c r="IU16" s="64"/>
      <c r="IV16" s="64"/>
      <c r="IW16" s="64"/>
    </row>
    <row r="17" spans="1:257" ht="13.5" customHeight="1">
      <c r="A17" s="158" t="s">
        <v>150</v>
      </c>
      <c r="B17" s="158" t="s">
        <v>399</v>
      </c>
      <c r="C17" s="71">
        <v>34</v>
      </c>
      <c r="D17" s="56">
        <v>26</v>
      </c>
      <c r="E17" s="56">
        <v>8</v>
      </c>
      <c r="F17" s="116">
        <f t="shared" si="0"/>
        <v>0.23529411764705882</v>
      </c>
      <c r="G17" s="68"/>
    </row>
    <row r="18" spans="1:257" ht="13.5" customHeight="1">
      <c r="A18" s="158" t="s">
        <v>151</v>
      </c>
      <c r="B18" s="158" t="s">
        <v>400</v>
      </c>
      <c r="C18" s="71">
        <v>146</v>
      </c>
      <c r="D18" s="56">
        <v>91</v>
      </c>
      <c r="E18" s="56">
        <v>55</v>
      </c>
      <c r="F18" s="116">
        <f t="shared" si="0"/>
        <v>0.37671232876712329</v>
      </c>
      <c r="G18" s="68"/>
    </row>
    <row r="19" spans="1:257" ht="13.5" customHeight="1">
      <c r="A19" s="158" t="s">
        <v>152</v>
      </c>
      <c r="B19" s="158" t="s">
        <v>401</v>
      </c>
      <c r="C19" s="71">
        <v>88</v>
      </c>
      <c r="D19" s="56">
        <v>25</v>
      </c>
      <c r="E19" s="56">
        <v>63</v>
      </c>
      <c r="F19" s="116">
        <f t="shared" si="0"/>
        <v>0.71590909090909094</v>
      </c>
      <c r="G19" s="68"/>
    </row>
    <row r="20" spans="1:257" ht="13.5" customHeight="1">
      <c r="A20" s="158" t="s">
        <v>153</v>
      </c>
      <c r="B20" s="158" t="s">
        <v>402</v>
      </c>
      <c r="C20" s="71">
        <v>18</v>
      </c>
      <c r="D20" s="56">
        <v>4</v>
      </c>
      <c r="E20" s="56">
        <v>14</v>
      </c>
      <c r="F20" s="116">
        <f t="shared" si="0"/>
        <v>0.77777777777777779</v>
      </c>
      <c r="G20" s="68"/>
    </row>
    <row r="21" spans="1:257" s="15" customFormat="1" ht="13.5" customHeight="1">
      <c r="A21" s="2" t="s">
        <v>154</v>
      </c>
      <c r="B21" s="2" t="s">
        <v>404</v>
      </c>
      <c r="C21" s="98">
        <f>C22</f>
        <v>162</v>
      </c>
      <c r="D21" s="98">
        <f t="shared" ref="D21:E21" si="3">D22</f>
        <v>123</v>
      </c>
      <c r="E21" s="98">
        <f t="shared" si="3"/>
        <v>39</v>
      </c>
      <c r="F21" s="117">
        <f t="shared" si="0"/>
        <v>0.24074074074074073</v>
      </c>
      <c r="G21" s="42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  <c r="CP21" s="64"/>
      <c r="CQ21" s="64"/>
      <c r="CR21" s="64"/>
      <c r="CS21" s="64"/>
      <c r="CT21" s="64"/>
      <c r="CU21" s="64"/>
      <c r="CV21" s="64"/>
      <c r="CW21" s="64"/>
      <c r="CX21" s="64"/>
      <c r="CY21" s="64"/>
      <c r="CZ21" s="64"/>
      <c r="DA21" s="64"/>
      <c r="DB21" s="64"/>
      <c r="DC21" s="64"/>
      <c r="DD21" s="64"/>
      <c r="DE21" s="64"/>
      <c r="DF21" s="64"/>
      <c r="DG21" s="64"/>
      <c r="DH21" s="64"/>
      <c r="DI21" s="64"/>
      <c r="DJ21" s="64"/>
      <c r="DK21" s="64"/>
      <c r="DL21" s="64"/>
      <c r="DM21" s="64"/>
      <c r="DN21" s="64"/>
      <c r="DO21" s="64"/>
      <c r="DP21" s="64"/>
      <c r="DQ21" s="64"/>
      <c r="DR21" s="64"/>
      <c r="DS21" s="64"/>
      <c r="DT21" s="64"/>
      <c r="DU21" s="64"/>
      <c r="DV21" s="64"/>
      <c r="DW21" s="64"/>
      <c r="DX21" s="64"/>
      <c r="DY21" s="64"/>
      <c r="DZ21" s="64"/>
      <c r="EA21" s="64"/>
      <c r="EB21" s="64"/>
      <c r="EC21" s="64"/>
      <c r="ED21" s="64"/>
      <c r="EE21" s="64"/>
      <c r="EF21" s="64"/>
      <c r="EG21" s="64"/>
      <c r="EH21" s="64"/>
      <c r="EI21" s="64"/>
      <c r="EJ21" s="64"/>
      <c r="EK21" s="64"/>
      <c r="EL21" s="64"/>
      <c r="EM21" s="64"/>
      <c r="EN21" s="64"/>
      <c r="EO21" s="64"/>
      <c r="EP21" s="64"/>
      <c r="EQ21" s="64"/>
      <c r="ER21" s="64"/>
      <c r="ES21" s="64"/>
      <c r="ET21" s="64"/>
      <c r="EU21" s="64"/>
      <c r="EV21" s="64"/>
      <c r="EW21" s="64"/>
      <c r="EX21" s="64"/>
      <c r="EY21" s="64"/>
      <c r="EZ21" s="64"/>
      <c r="FA21" s="64"/>
      <c r="FB21" s="64"/>
      <c r="FC21" s="64"/>
      <c r="FD21" s="64"/>
      <c r="FE21" s="64"/>
      <c r="FF21" s="64"/>
      <c r="FG21" s="64"/>
      <c r="FH21" s="64"/>
      <c r="FI21" s="64"/>
      <c r="FJ21" s="64"/>
      <c r="FK21" s="64"/>
      <c r="FL21" s="64"/>
      <c r="FM21" s="64"/>
      <c r="FN21" s="64"/>
      <c r="FO21" s="64"/>
      <c r="FP21" s="64"/>
      <c r="FQ21" s="64"/>
      <c r="FR21" s="64"/>
      <c r="FS21" s="64"/>
      <c r="FT21" s="64"/>
      <c r="FU21" s="64"/>
      <c r="FV21" s="64"/>
      <c r="FW21" s="64"/>
      <c r="FX21" s="64"/>
      <c r="FY21" s="64"/>
      <c r="FZ21" s="64"/>
      <c r="GA21" s="64"/>
      <c r="GB21" s="64"/>
      <c r="GC21" s="64"/>
      <c r="GD21" s="64"/>
      <c r="GE21" s="64"/>
      <c r="GF21" s="64"/>
      <c r="GG21" s="64"/>
      <c r="GH21" s="64"/>
      <c r="GI21" s="64"/>
      <c r="GJ21" s="64"/>
      <c r="GK21" s="64"/>
      <c r="GL21" s="64"/>
      <c r="GM21" s="64"/>
      <c r="GN21" s="64"/>
      <c r="GO21" s="64"/>
      <c r="GP21" s="64"/>
      <c r="GQ21" s="64"/>
      <c r="GR21" s="64"/>
      <c r="GS21" s="64"/>
      <c r="GT21" s="64"/>
      <c r="GU21" s="64"/>
      <c r="GV21" s="64"/>
      <c r="GW21" s="64"/>
      <c r="GX21" s="64"/>
      <c r="GY21" s="64"/>
      <c r="GZ21" s="64"/>
      <c r="HA21" s="64"/>
      <c r="HB21" s="64"/>
      <c r="HC21" s="64"/>
      <c r="HD21" s="64"/>
      <c r="HE21" s="64"/>
      <c r="HF21" s="64"/>
      <c r="HG21" s="64"/>
      <c r="HH21" s="64"/>
      <c r="HI21" s="64"/>
      <c r="HJ21" s="64"/>
      <c r="HK21" s="64"/>
      <c r="HL21" s="64"/>
      <c r="HM21" s="64"/>
      <c r="HN21" s="64"/>
      <c r="HO21" s="64"/>
      <c r="HP21" s="64"/>
      <c r="HQ21" s="64"/>
      <c r="HR21" s="64"/>
      <c r="HS21" s="64"/>
      <c r="HT21" s="64"/>
      <c r="HU21" s="64"/>
      <c r="HV21" s="64"/>
      <c r="HW21" s="64"/>
      <c r="HX21" s="64"/>
      <c r="HY21" s="64"/>
      <c r="HZ21" s="64"/>
      <c r="IA21" s="64"/>
      <c r="IB21" s="64"/>
      <c r="IC21" s="64"/>
      <c r="ID21" s="64"/>
      <c r="IE21" s="64"/>
      <c r="IF21" s="64"/>
      <c r="IG21" s="64"/>
      <c r="IH21" s="64"/>
      <c r="II21" s="64"/>
      <c r="IJ21" s="64"/>
      <c r="IK21" s="64"/>
      <c r="IL21" s="64"/>
      <c r="IM21" s="64"/>
      <c r="IN21" s="64"/>
      <c r="IO21" s="64"/>
      <c r="IP21" s="64"/>
      <c r="IQ21" s="64"/>
      <c r="IR21" s="64"/>
      <c r="IS21" s="64"/>
      <c r="IT21" s="64"/>
      <c r="IU21" s="64"/>
      <c r="IV21" s="64"/>
      <c r="IW21" s="64"/>
    </row>
    <row r="22" spans="1:257" ht="13.5" customHeight="1">
      <c r="A22" s="158" t="s">
        <v>155</v>
      </c>
      <c r="B22" s="158" t="s">
        <v>405</v>
      </c>
      <c r="C22" s="71">
        <v>162</v>
      </c>
      <c r="D22" s="56">
        <v>123</v>
      </c>
      <c r="E22" s="56">
        <v>39</v>
      </c>
      <c r="F22" s="116">
        <f t="shared" si="0"/>
        <v>0.24074074074074073</v>
      </c>
      <c r="G22" s="68"/>
    </row>
    <row r="23" spans="1:257" s="15" customFormat="1" ht="13.5" customHeight="1">
      <c r="A23" s="2" t="s">
        <v>156</v>
      </c>
      <c r="B23" s="2" t="s">
        <v>406</v>
      </c>
      <c r="C23" s="98">
        <f>SUM(C24:C25)</f>
        <v>347</v>
      </c>
      <c r="D23" s="98">
        <f t="shared" ref="D23:E23" si="4">SUM(D24:D25)</f>
        <v>94</v>
      </c>
      <c r="E23" s="98">
        <f t="shared" si="4"/>
        <v>253</v>
      </c>
      <c r="F23" s="117">
        <f t="shared" si="0"/>
        <v>0.72910662824207495</v>
      </c>
      <c r="G23" s="42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  <c r="CP23" s="64"/>
      <c r="CQ23" s="64"/>
      <c r="CR23" s="64"/>
      <c r="CS23" s="64"/>
      <c r="CT23" s="64"/>
      <c r="CU23" s="64"/>
      <c r="CV23" s="64"/>
      <c r="CW23" s="64"/>
      <c r="CX23" s="64"/>
      <c r="CY23" s="64"/>
      <c r="CZ23" s="64"/>
      <c r="DA23" s="64"/>
      <c r="DB23" s="64"/>
      <c r="DC23" s="64"/>
      <c r="DD23" s="64"/>
      <c r="DE23" s="64"/>
      <c r="DF23" s="64"/>
      <c r="DG23" s="64"/>
      <c r="DH23" s="64"/>
      <c r="DI23" s="64"/>
      <c r="DJ23" s="64"/>
      <c r="DK23" s="64"/>
      <c r="DL23" s="64"/>
      <c r="DM23" s="64"/>
      <c r="DN23" s="64"/>
      <c r="DO23" s="64"/>
      <c r="DP23" s="64"/>
      <c r="DQ23" s="64"/>
      <c r="DR23" s="64"/>
      <c r="DS23" s="64"/>
      <c r="DT23" s="64"/>
      <c r="DU23" s="64"/>
      <c r="DV23" s="64"/>
      <c r="DW23" s="64"/>
      <c r="DX23" s="64"/>
      <c r="DY23" s="64"/>
      <c r="DZ23" s="64"/>
      <c r="EA23" s="64"/>
      <c r="EB23" s="64"/>
      <c r="EC23" s="64"/>
      <c r="ED23" s="64"/>
      <c r="EE23" s="64"/>
      <c r="EF23" s="64"/>
      <c r="EG23" s="64"/>
      <c r="EH23" s="64"/>
      <c r="EI23" s="64"/>
      <c r="EJ23" s="64"/>
      <c r="EK23" s="64"/>
      <c r="EL23" s="64"/>
      <c r="EM23" s="64"/>
      <c r="EN23" s="64"/>
      <c r="EO23" s="64"/>
      <c r="EP23" s="64"/>
      <c r="EQ23" s="64"/>
      <c r="ER23" s="64"/>
      <c r="ES23" s="64"/>
      <c r="ET23" s="64"/>
      <c r="EU23" s="64"/>
      <c r="EV23" s="64"/>
      <c r="EW23" s="64"/>
      <c r="EX23" s="64"/>
      <c r="EY23" s="64"/>
      <c r="EZ23" s="64"/>
      <c r="FA23" s="64"/>
      <c r="FB23" s="64"/>
      <c r="FC23" s="64"/>
      <c r="FD23" s="64"/>
      <c r="FE23" s="64"/>
      <c r="FF23" s="64"/>
      <c r="FG23" s="64"/>
      <c r="FH23" s="64"/>
      <c r="FI23" s="64"/>
      <c r="FJ23" s="64"/>
      <c r="FK23" s="64"/>
      <c r="FL23" s="64"/>
      <c r="FM23" s="64"/>
      <c r="FN23" s="64"/>
      <c r="FO23" s="64"/>
      <c r="FP23" s="64"/>
      <c r="FQ23" s="64"/>
      <c r="FR23" s="64"/>
      <c r="FS23" s="64"/>
      <c r="FT23" s="64"/>
      <c r="FU23" s="64"/>
      <c r="FV23" s="64"/>
      <c r="FW23" s="64"/>
      <c r="FX23" s="64"/>
      <c r="FY23" s="64"/>
      <c r="FZ23" s="64"/>
      <c r="GA23" s="64"/>
      <c r="GB23" s="64"/>
      <c r="GC23" s="64"/>
      <c r="GD23" s="64"/>
      <c r="GE23" s="64"/>
      <c r="GF23" s="64"/>
      <c r="GG23" s="64"/>
      <c r="GH23" s="64"/>
      <c r="GI23" s="64"/>
      <c r="GJ23" s="64"/>
      <c r="GK23" s="64"/>
      <c r="GL23" s="64"/>
      <c r="GM23" s="64"/>
      <c r="GN23" s="64"/>
      <c r="GO23" s="64"/>
      <c r="GP23" s="64"/>
      <c r="GQ23" s="64"/>
      <c r="GR23" s="64"/>
      <c r="GS23" s="64"/>
      <c r="GT23" s="64"/>
      <c r="GU23" s="64"/>
      <c r="GV23" s="64"/>
      <c r="GW23" s="64"/>
      <c r="GX23" s="64"/>
      <c r="GY23" s="64"/>
      <c r="GZ23" s="64"/>
      <c r="HA23" s="64"/>
      <c r="HB23" s="64"/>
      <c r="HC23" s="64"/>
      <c r="HD23" s="64"/>
      <c r="HE23" s="64"/>
      <c r="HF23" s="64"/>
      <c r="HG23" s="64"/>
      <c r="HH23" s="64"/>
      <c r="HI23" s="64"/>
      <c r="HJ23" s="64"/>
      <c r="HK23" s="64"/>
      <c r="HL23" s="64"/>
      <c r="HM23" s="64"/>
      <c r="HN23" s="64"/>
      <c r="HO23" s="64"/>
      <c r="HP23" s="64"/>
      <c r="HQ23" s="64"/>
      <c r="HR23" s="64"/>
      <c r="HS23" s="64"/>
      <c r="HT23" s="64"/>
      <c r="HU23" s="64"/>
      <c r="HV23" s="64"/>
      <c r="HW23" s="64"/>
      <c r="HX23" s="64"/>
      <c r="HY23" s="64"/>
      <c r="HZ23" s="64"/>
      <c r="IA23" s="64"/>
      <c r="IB23" s="64"/>
      <c r="IC23" s="64"/>
      <c r="ID23" s="64"/>
      <c r="IE23" s="64"/>
      <c r="IF23" s="64"/>
      <c r="IG23" s="64"/>
      <c r="IH23" s="64"/>
      <c r="II23" s="64"/>
      <c r="IJ23" s="64"/>
      <c r="IK23" s="64"/>
      <c r="IL23" s="64"/>
      <c r="IM23" s="64"/>
      <c r="IN23" s="64"/>
      <c r="IO23" s="64"/>
      <c r="IP23" s="64"/>
      <c r="IQ23" s="64"/>
      <c r="IR23" s="64"/>
      <c r="IS23" s="64"/>
      <c r="IT23" s="64"/>
      <c r="IU23" s="64"/>
      <c r="IV23" s="64"/>
      <c r="IW23" s="64"/>
    </row>
    <row r="24" spans="1:257" ht="13.5" customHeight="1">
      <c r="A24" s="158" t="s">
        <v>158</v>
      </c>
      <c r="B24" s="158" t="s">
        <v>408</v>
      </c>
      <c r="C24" s="71">
        <v>66</v>
      </c>
      <c r="D24" s="56">
        <v>16</v>
      </c>
      <c r="E24" s="56">
        <v>50</v>
      </c>
      <c r="F24" s="116">
        <f t="shared" si="0"/>
        <v>0.75757575757575757</v>
      </c>
      <c r="G24" s="68"/>
    </row>
    <row r="25" spans="1:257" ht="13.5" customHeight="1">
      <c r="A25" s="158" t="s">
        <v>157</v>
      </c>
      <c r="B25" s="158" t="s">
        <v>407</v>
      </c>
      <c r="C25" s="71">
        <v>281</v>
      </c>
      <c r="D25" s="56">
        <v>78</v>
      </c>
      <c r="E25" s="56">
        <v>203</v>
      </c>
      <c r="F25" s="116">
        <f t="shared" si="0"/>
        <v>0.72241992882562278</v>
      </c>
      <c r="G25" s="68"/>
    </row>
    <row r="26" spans="1:257" s="15" customFormat="1" ht="13.5" customHeight="1">
      <c r="A26" s="2" t="s">
        <v>159</v>
      </c>
      <c r="B26" s="2" t="s">
        <v>409</v>
      </c>
      <c r="C26" s="98">
        <f>SUM(C27:C28)</f>
        <v>446</v>
      </c>
      <c r="D26" s="98">
        <f t="shared" ref="D26:E26" si="5">SUM(D27:D28)</f>
        <v>66</v>
      </c>
      <c r="E26" s="98">
        <f t="shared" si="5"/>
        <v>380</v>
      </c>
      <c r="F26" s="117">
        <f t="shared" si="0"/>
        <v>0.85201793721973096</v>
      </c>
      <c r="G26" s="42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  <c r="CP26" s="64"/>
      <c r="CQ26" s="64"/>
      <c r="CR26" s="64"/>
      <c r="CS26" s="64"/>
      <c r="CT26" s="64"/>
      <c r="CU26" s="64"/>
      <c r="CV26" s="64"/>
      <c r="CW26" s="64"/>
      <c r="CX26" s="64"/>
      <c r="CY26" s="64"/>
      <c r="CZ26" s="64"/>
      <c r="DA26" s="64"/>
      <c r="DB26" s="64"/>
      <c r="DC26" s="64"/>
      <c r="DD26" s="64"/>
      <c r="DE26" s="64"/>
      <c r="DF26" s="64"/>
      <c r="DG26" s="64"/>
      <c r="DH26" s="64"/>
      <c r="DI26" s="64"/>
      <c r="DJ26" s="64"/>
      <c r="DK26" s="64"/>
      <c r="DL26" s="64"/>
      <c r="DM26" s="64"/>
      <c r="DN26" s="64"/>
      <c r="DO26" s="64"/>
      <c r="DP26" s="64"/>
      <c r="DQ26" s="64"/>
      <c r="DR26" s="64"/>
      <c r="DS26" s="64"/>
      <c r="DT26" s="64"/>
      <c r="DU26" s="64"/>
      <c r="DV26" s="64"/>
      <c r="DW26" s="64"/>
      <c r="DX26" s="64"/>
      <c r="DY26" s="64"/>
      <c r="DZ26" s="64"/>
      <c r="EA26" s="64"/>
      <c r="EB26" s="64"/>
      <c r="EC26" s="64"/>
      <c r="ED26" s="64"/>
      <c r="EE26" s="64"/>
      <c r="EF26" s="64"/>
      <c r="EG26" s="64"/>
      <c r="EH26" s="64"/>
      <c r="EI26" s="64"/>
      <c r="EJ26" s="64"/>
      <c r="EK26" s="64"/>
      <c r="EL26" s="64"/>
      <c r="EM26" s="64"/>
      <c r="EN26" s="64"/>
      <c r="EO26" s="64"/>
      <c r="EP26" s="64"/>
      <c r="EQ26" s="64"/>
      <c r="ER26" s="64"/>
      <c r="ES26" s="64"/>
      <c r="ET26" s="64"/>
      <c r="EU26" s="64"/>
      <c r="EV26" s="64"/>
      <c r="EW26" s="64"/>
      <c r="EX26" s="64"/>
      <c r="EY26" s="64"/>
      <c r="EZ26" s="64"/>
      <c r="FA26" s="64"/>
      <c r="FB26" s="64"/>
      <c r="FC26" s="64"/>
      <c r="FD26" s="64"/>
      <c r="FE26" s="64"/>
      <c r="FF26" s="64"/>
      <c r="FG26" s="64"/>
      <c r="FH26" s="64"/>
      <c r="FI26" s="64"/>
      <c r="FJ26" s="64"/>
      <c r="FK26" s="64"/>
      <c r="FL26" s="64"/>
      <c r="FM26" s="64"/>
      <c r="FN26" s="64"/>
      <c r="FO26" s="64"/>
      <c r="FP26" s="64"/>
      <c r="FQ26" s="64"/>
      <c r="FR26" s="64"/>
      <c r="FS26" s="64"/>
      <c r="FT26" s="64"/>
      <c r="FU26" s="64"/>
      <c r="FV26" s="64"/>
      <c r="FW26" s="64"/>
      <c r="FX26" s="64"/>
      <c r="FY26" s="64"/>
      <c r="FZ26" s="64"/>
      <c r="GA26" s="64"/>
      <c r="GB26" s="64"/>
      <c r="GC26" s="64"/>
      <c r="GD26" s="64"/>
      <c r="GE26" s="64"/>
      <c r="GF26" s="64"/>
      <c r="GG26" s="64"/>
      <c r="GH26" s="64"/>
      <c r="GI26" s="64"/>
      <c r="GJ26" s="64"/>
      <c r="GK26" s="64"/>
      <c r="GL26" s="64"/>
      <c r="GM26" s="64"/>
      <c r="GN26" s="64"/>
      <c r="GO26" s="64"/>
      <c r="GP26" s="64"/>
      <c r="GQ26" s="64"/>
      <c r="GR26" s="64"/>
      <c r="GS26" s="64"/>
      <c r="GT26" s="64"/>
      <c r="GU26" s="64"/>
      <c r="GV26" s="64"/>
      <c r="GW26" s="64"/>
      <c r="GX26" s="64"/>
      <c r="GY26" s="64"/>
      <c r="GZ26" s="64"/>
      <c r="HA26" s="64"/>
      <c r="HB26" s="64"/>
      <c r="HC26" s="64"/>
      <c r="HD26" s="64"/>
      <c r="HE26" s="64"/>
      <c r="HF26" s="64"/>
      <c r="HG26" s="64"/>
      <c r="HH26" s="64"/>
      <c r="HI26" s="64"/>
      <c r="HJ26" s="64"/>
      <c r="HK26" s="64"/>
      <c r="HL26" s="64"/>
      <c r="HM26" s="64"/>
      <c r="HN26" s="64"/>
      <c r="HO26" s="64"/>
      <c r="HP26" s="64"/>
      <c r="HQ26" s="64"/>
      <c r="HR26" s="64"/>
      <c r="HS26" s="64"/>
      <c r="HT26" s="64"/>
      <c r="HU26" s="64"/>
      <c r="HV26" s="64"/>
      <c r="HW26" s="64"/>
      <c r="HX26" s="64"/>
      <c r="HY26" s="64"/>
      <c r="HZ26" s="64"/>
      <c r="IA26" s="64"/>
      <c r="IB26" s="64"/>
      <c r="IC26" s="64"/>
      <c r="ID26" s="64"/>
      <c r="IE26" s="64"/>
      <c r="IF26" s="64"/>
      <c r="IG26" s="64"/>
      <c r="IH26" s="64"/>
      <c r="II26" s="64"/>
      <c r="IJ26" s="64"/>
      <c r="IK26" s="64"/>
      <c r="IL26" s="64"/>
      <c r="IM26" s="64"/>
      <c r="IN26" s="64"/>
      <c r="IO26" s="64"/>
      <c r="IP26" s="64"/>
      <c r="IQ26" s="64"/>
      <c r="IR26" s="64"/>
      <c r="IS26" s="64"/>
      <c r="IT26" s="64"/>
      <c r="IU26" s="64"/>
      <c r="IV26" s="64"/>
      <c r="IW26" s="64"/>
    </row>
    <row r="27" spans="1:257" ht="13.5" customHeight="1">
      <c r="A27" s="158" t="s">
        <v>160</v>
      </c>
      <c r="B27" s="158" t="s">
        <v>410</v>
      </c>
      <c r="C27" s="71">
        <v>71</v>
      </c>
      <c r="D27" s="56">
        <v>5</v>
      </c>
      <c r="E27" s="56">
        <v>66</v>
      </c>
      <c r="F27" s="116">
        <f t="shared" si="0"/>
        <v>0.92957746478873238</v>
      </c>
      <c r="G27" s="68"/>
    </row>
    <row r="28" spans="1:257" ht="13.5" customHeight="1">
      <c r="A28" s="158" t="s">
        <v>161</v>
      </c>
      <c r="B28" s="158" t="s">
        <v>411</v>
      </c>
      <c r="C28" s="71">
        <v>375</v>
      </c>
      <c r="D28" s="56">
        <v>61</v>
      </c>
      <c r="E28" s="56">
        <v>314</v>
      </c>
      <c r="F28" s="116">
        <f t="shared" si="0"/>
        <v>0.83733333333333337</v>
      </c>
      <c r="G28" s="68"/>
    </row>
    <row r="29" spans="1:257" s="15" customFormat="1" ht="13.5" customHeight="1">
      <c r="A29" s="2" t="s">
        <v>291</v>
      </c>
      <c r="B29" s="2" t="s">
        <v>450</v>
      </c>
      <c r="C29" s="98">
        <f>SUM(C30:C33)</f>
        <v>357</v>
      </c>
      <c r="D29" s="98">
        <f t="shared" ref="D29:E29" si="6">SUM(D30:D33)</f>
        <v>68</v>
      </c>
      <c r="E29" s="98">
        <f t="shared" si="6"/>
        <v>289</v>
      </c>
      <c r="F29" s="117">
        <f t="shared" si="0"/>
        <v>0.80952380952380953</v>
      </c>
      <c r="G29" s="42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  <c r="CP29" s="64"/>
      <c r="CQ29" s="64"/>
      <c r="CR29" s="64"/>
      <c r="CS29" s="64"/>
      <c r="CT29" s="64"/>
      <c r="CU29" s="64"/>
      <c r="CV29" s="64"/>
      <c r="CW29" s="64"/>
      <c r="CX29" s="64"/>
      <c r="CY29" s="64"/>
      <c r="CZ29" s="64"/>
      <c r="DA29" s="64"/>
      <c r="DB29" s="64"/>
      <c r="DC29" s="64"/>
      <c r="DD29" s="64"/>
      <c r="DE29" s="64"/>
      <c r="DF29" s="64"/>
      <c r="DG29" s="64"/>
      <c r="DH29" s="64"/>
      <c r="DI29" s="64"/>
      <c r="DJ29" s="64"/>
      <c r="DK29" s="64"/>
      <c r="DL29" s="64"/>
      <c r="DM29" s="64"/>
      <c r="DN29" s="64"/>
      <c r="DO29" s="64"/>
      <c r="DP29" s="64"/>
      <c r="DQ29" s="64"/>
      <c r="DR29" s="64"/>
      <c r="DS29" s="64"/>
      <c r="DT29" s="64"/>
      <c r="DU29" s="64"/>
      <c r="DV29" s="64"/>
      <c r="DW29" s="64"/>
      <c r="DX29" s="64"/>
      <c r="DY29" s="64"/>
      <c r="DZ29" s="64"/>
      <c r="EA29" s="64"/>
      <c r="EB29" s="64"/>
      <c r="EC29" s="64"/>
      <c r="ED29" s="64"/>
      <c r="EE29" s="64"/>
      <c r="EF29" s="64"/>
      <c r="EG29" s="64"/>
      <c r="EH29" s="64"/>
      <c r="EI29" s="64"/>
      <c r="EJ29" s="64"/>
      <c r="EK29" s="64"/>
      <c r="EL29" s="64"/>
      <c r="EM29" s="64"/>
      <c r="EN29" s="64"/>
      <c r="EO29" s="64"/>
      <c r="EP29" s="64"/>
      <c r="EQ29" s="64"/>
      <c r="ER29" s="64"/>
      <c r="ES29" s="64"/>
      <c r="ET29" s="64"/>
      <c r="EU29" s="64"/>
      <c r="EV29" s="64"/>
      <c r="EW29" s="64"/>
      <c r="EX29" s="64"/>
      <c r="EY29" s="64"/>
      <c r="EZ29" s="64"/>
      <c r="FA29" s="64"/>
      <c r="FB29" s="64"/>
      <c r="FC29" s="64"/>
      <c r="FD29" s="64"/>
      <c r="FE29" s="64"/>
      <c r="FF29" s="64"/>
      <c r="FG29" s="64"/>
      <c r="FH29" s="64"/>
      <c r="FI29" s="64"/>
      <c r="FJ29" s="64"/>
      <c r="FK29" s="64"/>
      <c r="FL29" s="64"/>
      <c r="FM29" s="64"/>
      <c r="FN29" s="64"/>
      <c r="FO29" s="64"/>
      <c r="FP29" s="64"/>
      <c r="FQ29" s="64"/>
      <c r="FR29" s="64"/>
      <c r="FS29" s="64"/>
      <c r="FT29" s="64"/>
      <c r="FU29" s="64"/>
      <c r="FV29" s="64"/>
      <c r="FW29" s="64"/>
      <c r="FX29" s="64"/>
      <c r="FY29" s="64"/>
      <c r="FZ29" s="64"/>
      <c r="GA29" s="64"/>
      <c r="GB29" s="64"/>
      <c r="GC29" s="64"/>
      <c r="GD29" s="64"/>
      <c r="GE29" s="64"/>
      <c r="GF29" s="64"/>
      <c r="GG29" s="64"/>
      <c r="GH29" s="64"/>
      <c r="GI29" s="64"/>
      <c r="GJ29" s="64"/>
      <c r="GK29" s="64"/>
      <c r="GL29" s="64"/>
      <c r="GM29" s="64"/>
      <c r="GN29" s="64"/>
      <c r="GO29" s="64"/>
      <c r="GP29" s="64"/>
      <c r="GQ29" s="64"/>
      <c r="GR29" s="64"/>
      <c r="GS29" s="64"/>
      <c r="GT29" s="64"/>
      <c r="GU29" s="64"/>
      <c r="GV29" s="64"/>
      <c r="GW29" s="64"/>
      <c r="GX29" s="64"/>
      <c r="GY29" s="64"/>
      <c r="GZ29" s="64"/>
      <c r="HA29" s="64"/>
      <c r="HB29" s="64"/>
      <c r="HC29" s="64"/>
      <c r="HD29" s="64"/>
      <c r="HE29" s="64"/>
      <c r="HF29" s="64"/>
      <c r="HG29" s="64"/>
      <c r="HH29" s="64"/>
      <c r="HI29" s="64"/>
      <c r="HJ29" s="64"/>
      <c r="HK29" s="64"/>
      <c r="HL29" s="64"/>
      <c r="HM29" s="64"/>
      <c r="HN29" s="64"/>
      <c r="HO29" s="64"/>
      <c r="HP29" s="64"/>
      <c r="HQ29" s="64"/>
      <c r="HR29" s="64"/>
      <c r="HS29" s="64"/>
      <c r="HT29" s="64"/>
      <c r="HU29" s="64"/>
      <c r="HV29" s="64"/>
      <c r="HW29" s="64"/>
      <c r="HX29" s="64"/>
      <c r="HY29" s="64"/>
      <c r="HZ29" s="64"/>
      <c r="IA29" s="64"/>
      <c r="IB29" s="64"/>
      <c r="IC29" s="64"/>
      <c r="ID29" s="64"/>
      <c r="IE29" s="64"/>
      <c r="IF29" s="64"/>
      <c r="IG29" s="64"/>
      <c r="IH29" s="64"/>
      <c r="II29" s="64"/>
      <c r="IJ29" s="64"/>
      <c r="IK29" s="64"/>
      <c r="IL29" s="64"/>
      <c r="IM29" s="64"/>
      <c r="IN29" s="64"/>
      <c r="IO29" s="64"/>
      <c r="IP29" s="64"/>
      <c r="IQ29" s="64"/>
      <c r="IR29" s="64"/>
      <c r="IS29" s="64"/>
      <c r="IT29" s="64"/>
      <c r="IU29" s="64"/>
      <c r="IV29" s="64"/>
      <c r="IW29" s="64"/>
    </row>
    <row r="30" spans="1:257" ht="13.5" customHeight="1">
      <c r="A30" s="158" t="s">
        <v>176</v>
      </c>
      <c r="B30" s="158" t="s">
        <v>451</v>
      </c>
      <c r="C30" s="71">
        <v>155</v>
      </c>
      <c r="D30" s="56">
        <v>24</v>
      </c>
      <c r="E30" s="56">
        <v>131</v>
      </c>
      <c r="F30" s="116">
        <f t="shared" si="0"/>
        <v>0.84516129032258069</v>
      </c>
      <c r="G30" s="68"/>
    </row>
    <row r="31" spans="1:257" ht="13.5" customHeight="1">
      <c r="A31" s="158" t="s">
        <v>177</v>
      </c>
      <c r="B31" s="158" t="s">
        <v>452</v>
      </c>
      <c r="C31" s="71">
        <v>50</v>
      </c>
      <c r="D31" s="56">
        <v>23</v>
      </c>
      <c r="E31" s="56">
        <v>27</v>
      </c>
      <c r="F31" s="116">
        <f t="shared" si="0"/>
        <v>0.54</v>
      </c>
      <c r="G31" s="68"/>
    </row>
    <row r="32" spans="1:257" ht="13.5" customHeight="1">
      <c r="A32" s="158" t="s">
        <v>178</v>
      </c>
      <c r="B32" s="158" t="s">
        <v>453</v>
      </c>
      <c r="C32" s="71">
        <v>152</v>
      </c>
      <c r="D32" s="56">
        <v>21</v>
      </c>
      <c r="E32" s="56">
        <v>131</v>
      </c>
      <c r="F32" s="116">
        <f t="shared" si="0"/>
        <v>0.86184210526315785</v>
      </c>
      <c r="G32" s="68"/>
    </row>
    <row r="33" spans="1:257" ht="13.5" customHeight="1">
      <c r="A33" s="158" t="s">
        <v>179</v>
      </c>
      <c r="B33" s="158" t="s">
        <v>468</v>
      </c>
      <c r="C33" s="71">
        <v>0</v>
      </c>
      <c r="D33" s="56">
        <v>0</v>
      </c>
      <c r="E33" s="56">
        <v>0</v>
      </c>
      <c r="F33" s="116">
        <v>0</v>
      </c>
      <c r="G33" s="68"/>
    </row>
    <row r="34" spans="1:257" s="15" customFormat="1" ht="13.5" customHeight="1">
      <c r="A34" s="2" t="s">
        <v>166</v>
      </c>
      <c r="B34" s="2" t="s">
        <v>417</v>
      </c>
      <c r="C34" s="98">
        <f>SUM(C35:C38)</f>
        <v>250</v>
      </c>
      <c r="D34" s="98">
        <f t="shared" ref="D34:E34" si="7">SUM(D35:D38)</f>
        <v>94</v>
      </c>
      <c r="E34" s="98">
        <f t="shared" si="7"/>
        <v>156</v>
      </c>
      <c r="F34" s="117">
        <f t="shared" si="0"/>
        <v>0.624</v>
      </c>
      <c r="G34" s="42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4"/>
      <c r="BQ34" s="64"/>
      <c r="BR34" s="64"/>
      <c r="BS34" s="64"/>
      <c r="BT34" s="64"/>
      <c r="BU34" s="64"/>
      <c r="BV34" s="64"/>
      <c r="BW34" s="64"/>
      <c r="BX34" s="64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  <c r="CN34" s="64"/>
      <c r="CO34" s="64"/>
      <c r="CP34" s="64"/>
      <c r="CQ34" s="64"/>
      <c r="CR34" s="64"/>
      <c r="CS34" s="64"/>
      <c r="CT34" s="64"/>
      <c r="CU34" s="64"/>
      <c r="CV34" s="64"/>
      <c r="CW34" s="64"/>
      <c r="CX34" s="64"/>
      <c r="CY34" s="64"/>
      <c r="CZ34" s="64"/>
      <c r="DA34" s="64"/>
      <c r="DB34" s="64"/>
      <c r="DC34" s="64"/>
      <c r="DD34" s="64"/>
      <c r="DE34" s="64"/>
      <c r="DF34" s="64"/>
      <c r="DG34" s="64"/>
      <c r="DH34" s="64"/>
      <c r="DI34" s="64"/>
      <c r="DJ34" s="64"/>
      <c r="DK34" s="64"/>
      <c r="DL34" s="64"/>
      <c r="DM34" s="64"/>
      <c r="DN34" s="64"/>
      <c r="DO34" s="64"/>
      <c r="DP34" s="64"/>
      <c r="DQ34" s="64"/>
      <c r="DR34" s="64"/>
      <c r="DS34" s="64"/>
      <c r="DT34" s="64"/>
      <c r="DU34" s="64"/>
      <c r="DV34" s="64"/>
      <c r="DW34" s="64"/>
      <c r="DX34" s="64"/>
      <c r="DY34" s="64"/>
      <c r="DZ34" s="64"/>
      <c r="EA34" s="64"/>
      <c r="EB34" s="64"/>
      <c r="EC34" s="64"/>
      <c r="ED34" s="64"/>
      <c r="EE34" s="64"/>
      <c r="EF34" s="64"/>
      <c r="EG34" s="64"/>
      <c r="EH34" s="64"/>
      <c r="EI34" s="64"/>
      <c r="EJ34" s="64"/>
      <c r="EK34" s="64"/>
      <c r="EL34" s="64"/>
      <c r="EM34" s="64"/>
      <c r="EN34" s="64"/>
      <c r="EO34" s="64"/>
      <c r="EP34" s="64"/>
      <c r="EQ34" s="64"/>
      <c r="ER34" s="64"/>
      <c r="ES34" s="64"/>
      <c r="ET34" s="64"/>
      <c r="EU34" s="64"/>
      <c r="EV34" s="64"/>
      <c r="EW34" s="64"/>
      <c r="EX34" s="64"/>
      <c r="EY34" s="64"/>
      <c r="EZ34" s="64"/>
      <c r="FA34" s="64"/>
      <c r="FB34" s="64"/>
      <c r="FC34" s="64"/>
      <c r="FD34" s="64"/>
      <c r="FE34" s="64"/>
      <c r="FF34" s="64"/>
      <c r="FG34" s="64"/>
      <c r="FH34" s="64"/>
      <c r="FI34" s="64"/>
      <c r="FJ34" s="64"/>
      <c r="FK34" s="64"/>
      <c r="FL34" s="64"/>
      <c r="FM34" s="64"/>
      <c r="FN34" s="64"/>
      <c r="FO34" s="64"/>
      <c r="FP34" s="64"/>
      <c r="FQ34" s="64"/>
      <c r="FR34" s="64"/>
      <c r="FS34" s="64"/>
      <c r="FT34" s="64"/>
      <c r="FU34" s="64"/>
      <c r="FV34" s="64"/>
      <c r="FW34" s="64"/>
      <c r="FX34" s="64"/>
      <c r="FY34" s="64"/>
      <c r="FZ34" s="64"/>
      <c r="GA34" s="64"/>
      <c r="GB34" s="64"/>
      <c r="GC34" s="64"/>
      <c r="GD34" s="64"/>
      <c r="GE34" s="64"/>
      <c r="GF34" s="64"/>
      <c r="GG34" s="64"/>
      <c r="GH34" s="64"/>
      <c r="GI34" s="64"/>
      <c r="GJ34" s="64"/>
      <c r="GK34" s="64"/>
      <c r="GL34" s="64"/>
      <c r="GM34" s="64"/>
      <c r="GN34" s="64"/>
      <c r="GO34" s="64"/>
      <c r="GP34" s="64"/>
      <c r="GQ34" s="64"/>
      <c r="GR34" s="64"/>
      <c r="GS34" s="64"/>
      <c r="GT34" s="64"/>
      <c r="GU34" s="64"/>
      <c r="GV34" s="64"/>
      <c r="GW34" s="64"/>
      <c r="GX34" s="64"/>
      <c r="GY34" s="64"/>
      <c r="GZ34" s="64"/>
      <c r="HA34" s="64"/>
      <c r="HB34" s="64"/>
      <c r="HC34" s="64"/>
      <c r="HD34" s="64"/>
      <c r="HE34" s="64"/>
      <c r="HF34" s="64"/>
      <c r="HG34" s="64"/>
      <c r="HH34" s="64"/>
      <c r="HI34" s="64"/>
      <c r="HJ34" s="64"/>
      <c r="HK34" s="64"/>
      <c r="HL34" s="64"/>
      <c r="HM34" s="64"/>
      <c r="HN34" s="64"/>
      <c r="HO34" s="64"/>
      <c r="HP34" s="64"/>
      <c r="HQ34" s="64"/>
      <c r="HR34" s="64"/>
      <c r="HS34" s="64"/>
      <c r="HT34" s="64"/>
      <c r="HU34" s="64"/>
      <c r="HV34" s="64"/>
      <c r="HW34" s="64"/>
      <c r="HX34" s="64"/>
      <c r="HY34" s="64"/>
      <c r="HZ34" s="64"/>
      <c r="IA34" s="64"/>
      <c r="IB34" s="64"/>
      <c r="IC34" s="64"/>
      <c r="ID34" s="64"/>
      <c r="IE34" s="64"/>
      <c r="IF34" s="64"/>
      <c r="IG34" s="64"/>
      <c r="IH34" s="64"/>
      <c r="II34" s="64"/>
      <c r="IJ34" s="64"/>
      <c r="IK34" s="64"/>
      <c r="IL34" s="64"/>
      <c r="IM34" s="64"/>
      <c r="IN34" s="64"/>
      <c r="IO34" s="64"/>
      <c r="IP34" s="64"/>
      <c r="IQ34" s="64"/>
      <c r="IR34" s="64"/>
      <c r="IS34" s="64"/>
      <c r="IT34" s="64"/>
      <c r="IU34" s="64"/>
      <c r="IV34" s="64"/>
      <c r="IW34" s="64"/>
    </row>
    <row r="35" spans="1:257" ht="13.5" customHeight="1">
      <c r="A35" s="158" t="s">
        <v>167</v>
      </c>
      <c r="B35" s="158" t="s">
        <v>418</v>
      </c>
      <c r="C35" s="71">
        <v>86</v>
      </c>
      <c r="D35" s="56">
        <v>38</v>
      </c>
      <c r="E35" s="56">
        <v>48</v>
      </c>
      <c r="F35" s="116">
        <f t="shared" si="0"/>
        <v>0.55813953488372092</v>
      </c>
      <c r="G35" s="68"/>
    </row>
    <row r="36" spans="1:257" ht="13.5" customHeight="1">
      <c r="A36" s="158" t="s">
        <v>168</v>
      </c>
      <c r="B36" s="158" t="s">
        <v>419</v>
      </c>
      <c r="C36" s="71">
        <v>61</v>
      </c>
      <c r="D36" s="56">
        <v>15</v>
      </c>
      <c r="E36" s="56">
        <v>46</v>
      </c>
      <c r="F36" s="116">
        <f t="shared" si="0"/>
        <v>0.75409836065573765</v>
      </c>
      <c r="G36" s="68"/>
    </row>
    <row r="37" spans="1:257" ht="13.5" customHeight="1">
      <c r="A37" s="158" t="s">
        <v>211</v>
      </c>
      <c r="B37" s="158" t="s">
        <v>420</v>
      </c>
      <c r="C37" s="71">
        <v>64</v>
      </c>
      <c r="D37" s="56">
        <v>18</v>
      </c>
      <c r="E37" s="56">
        <v>46</v>
      </c>
      <c r="F37" s="116">
        <f t="shared" si="0"/>
        <v>0.71875</v>
      </c>
      <c r="G37" s="68"/>
    </row>
    <row r="38" spans="1:257" ht="13.5" customHeight="1">
      <c r="A38" s="158" t="s">
        <v>169</v>
      </c>
      <c r="B38" s="158" t="s">
        <v>421</v>
      </c>
      <c r="C38" s="71">
        <v>39</v>
      </c>
      <c r="D38" s="56">
        <v>23</v>
      </c>
      <c r="E38" s="56">
        <v>16</v>
      </c>
      <c r="F38" s="116">
        <f t="shared" ref="F38:F69" si="8">E38/C38</f>
        <v>0.41025641025641024</v>
      </c>
      <c r="G38" s="68"/>
    </row>
    <row r="39" spans="1:257" s="15" customFormat="1" ht="13.5" customHeight="1">
      <c r="A39" s="2" t="s">
        <v>287</v>
      </c>
      <c r="B39" s="2" t="s">
        <v>422</v>
      </c>
      <c r="C39" s="98">
        <f>C40</f>
        <v>84</v>
      </c>
      <c r="D39" s="98">
        <f t="shared" ref="D39:E39" si="9">D40</f>
        <v>50</v>
      </c>
      <c r="E39" s="98">
        <f t="shared" si="9"/>
        <v>34</v>
      </c>
      <c r="F39" s="117">
        <f t="shared" si="8"/>
        <v>0.40476190476190477</v>
      </c>
      <c r="G39" s="42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  <c r="CV39" s="64"/>
      <c r="CW39" s="64"/>
      <c r="CX39" s="64"/>
      <c r="CY39" s="64"/>
      <c r="CZ39" s="64"/>
      <c r="DA39" s="64"/>
      <c r="DB39" s="64"/>
      <c r="DC39" s="64"/>
      <c r="DD39" s="64"/>
      <c r="DE39" s="64"/>
      <c r="DF39" s="64"/>
      <c r="DG39" s="64"/>
      <c r="DH39" s="64"/>
      <c r="DI39" s="64"/>
      <c r="DJ39" s="64"/>
      <c r="DK39" s="64"/>
      <c r="DL39" s="64"/>
      <c r="DM39" s="64"/>
      <c r="DN39" s="64"/>
      <c r="DO39" s="64"/>
      <c r="DP39" s="64"/>
      <c r="DQ39" s="64"/>
      <c r="DR39" s="64"/>
      <c r="DS39" s="64"/>
      <c r="DT39" s="64"/>
      <c r="DU39" s="64"/>
      <c r="DV39" s="64"/>
      <c r="DW39" s="64"/>
      <c r="DX39" s="64"/>
      <c r="DY39" s="64"/>
      <c r="DZ39" s="64"/>
      <c r="EA39" s="64"/>
      <c r="EB39" s="64"/>
      <c r="EC39" s="64"/>
      <c r="ED39" s="64"/>
      <c r="EE39" s="64"/>
      <c r="EF39" s="64"/>
      <c r="EG39" s="64"/>
      <c r="EH39" s="64"/>
      <c r="EI39" s="64"/>
      <c r="EJ39" s="64"/>
      <c r="EK39" s="64"/>
      <c r="EL39" s="64"/>
      <c r="EM39" s="64"/>
      <c r="EN39" s="64"/>
      <c r="EO39" s="64"/>
      <c r="EP39" s="64"/>
      <c r="EQ39" s="64"/>
      <c r="ER39" s="64"/>
      <c r="ES39" s="64"/>
      <c r="ET39" s="64"/>
      <c r="EU39" s="64"/>
      <c r="EV39" s="64"/>
      <c r="EW39" s="64"/>
      <c r="EX39" s="64"/>
      <c r="EY39" s="64"/>
      <c r="EZ39" s="64"/>
      <c r="FA39" s="64"/>
      <c r="FB39" s="64"/>
      <c r="FC39" s="64"/>
      <c r="FD39" s="64"/>
      <c r="FE39" s="64"/>
      <c r="FF39" s="64"/>
      <c r="FG39" s="64"/>
      <c r="FH39" s="64"/>
      <c r="FI39" s="64"/>
      <c r="FJ39" s="64"/>
      <c r="FK39" s="64"/>
      <c r="FL39" s="64"/>
      <c r="FM39" s="64"/>
      <c r="FN39" s="64"/>
      <c r="FO39" s="64"/>
      <c r="FP39" s="64"/>
      <c r="FQ39" s="64"/>
      <c r="FR39" s="64"/>
      <c r="FS39" s="64"/>
      <c r="FT39" s="64"/>
      <c r="FU39" s="64"/>
      <c r="FV39" s="64"/>
      <c r="FW39" s="64"/>
      <c r="FX39" s="64"/>
      <c r="FY39" s="64"/>
      <c r="FZ39" s="64"/>
      <c r="GA39" s="64"/>
      <c r="GB39" s="64"/>
      <c r="GC39" s="64"/>
      <c r="GD39" s="64"/>
      <c r="GE39" s="64"/>
      <c r="GF39" s="64"/>
      <c r="GG39" s="64"/>
      <c r="GH39" s="64"/>
      <c r="GI39" s="64"/>
      <c r="GJ39" s="64"/>
      <c r="GK39" s="64"/>
      <c r="GL39" s="64"/>
      <c r="GM39" s="64"/>
      <c r="GN39" s="64"/>
      <c r="GO39" s="64"/>
      <c r="GP39" s="64"/>
      <c r="GQ39" s="64"/>
      <c r="GR39" s="64"/>
      <c r="GS39" s="64"/>
      <c r="GT39" s="64"/>
      <c r="GU39" s="64"/>
      <c r="GV39" s="64"/>
      <c r="GW39" s="64"/>
      <c r="GX39" s="64"/>
      <c r="GY39" s="64"/>
      <c r="GZ39" s="64"/>
      <c r="HA39" s="64"/>
      <c r="HB39" s="64"/>
      <c r="HC39" s="64"/>
      <c r="HD39" s="64"/>
      <c r="HE39" s="64"/>
      <c r="HF39" s="64"/>
      <c r="HG39" s="64"/>
      <c r="HH39" s="64"/>
      <c r="HI39" s="64"/>
      <c r="HJ39" s="64"/>
      <c r="HK39" s="64"/>
      <c r="HL39" s="64"/>
      <c r="HM39" s="64"/>
      <c r="HN39" s="64"/>
      <c r="HO39" s="64"/>
      <c r="HP39" s="64"/>
      <c r="HQ39" s="64"/>
      <c r="HR39" s="64"/>
      <c r="HS39" s="64"/>
      <c r="HT39" s="64"/>
      <c r="HU39" s="64"/>
      <c r="HV39" s="64"/>
      <c r="HW39" s="64"/>
      <c r="HX39" s="64"/>
      <c r="HY39" s="64"/>
      <c r="HZ39" s="64"/>
      <c r="IA39" s="64"/>
      <c r="IB39" s="64"/>
      <c r="IC39" s="64"/>
      <c r="ID39" s="64"/>
      <c r="IE39" s="64"/>
      <c r="IF39" s="64"/>
      <c r="IG39" s="64"/>
      <c r="IH39" s="64"/>
      <c r="II39" s="64"/>
      <c r="IJ39" s="64"/>
      <c r="IK39" s="64"/>
      <c r="IL39" s="64"/>
      <c r="IM39" s="64"/>
      <c r="IN39" s="64"/>
      <c r="IO39" s="64"/>
      <c r="IP39" s="64"/>
      <c r="IQ39" s="64"/>
      <c r="IR39" s="64"/>
      <c r="IS39" s="64"/>
      <c r="IT39" s="64"/>
      <c r="IU39" s="64"/>
      <c r="IV39" s="64"/>
      <c r="IW39" s="64"/>
    </row>
    <row r="40" spans="1:257" ht="13.5" customHeight="1">
      <c r="A40" s="158" t="s">
        <v>170</v>
      </c>
      <c r="B40" s="158" t="s">
        <v>478</v>
      </c>
      <c r="C40" s="71">
        <v>84</v>
      </c>
      <c r="D40" s="56">
        <v>50</v>
      </c>
      <c r="E40" s="56">
        <v>34</v>
      </c>
      <c r="F40" s="116">
        <f t="shared" si="8"/>
        <v>0.40476190476190477</v>
      </c>
      <c r="G40" s="68"/>
    </row>
    <row r="41" spans="1:257" s="15" customFormat="1" ht="13.5" customHeight="1">
      <c r="A41" s="2" t="s">
        <v>171</v>
      </c>
      <c r="B41" s="2" t="s">
        <v>424</v>
      </c>
      <c r="C41" s="98">
        <f>SUM(C42:C43)</f>
        <v>166</v>
      </c>
      <c r="D41" s="98">
        <f t="shared" ref="D41:E41" si="10">SUM(D42:D43)</f>
        <v>101</v>
      </c>
      <c r="E41" s="98">
        <f t="shared" si="10"/>
        <v>65</v>
      </c>
      <c r="F41" s="117">
        <f t="shared" si="8"/>
        <v>0.39156626506024095</v>
      </c>
      <c r="G41" s="42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64"/>
      <c r="CQ41" s="64"/>
      <c r="CR41" s="64"/>
      <c r="CS41" s="64"/>
      <c r="CT41" s="64"/>
      <c r="CU41" s="64"/>
      <c r="CV41" s="64"/>
      <c r="CW41" s="64"/>
      <c r="CX41" s="64"/>
      <c r="CY41" s="64"/>
      <c r="CZ41" s="64"/>
      <c r="DA41" s="64"/>
      <c r="DB41" s="64"/>
      <c r="DC41" s="64"/>
      <c r="DD41" s="64"/>
      <c r="DE41" s="64"/>
      <c r="DF41" s="64"/>
      <c r="DG41" s="64"/>
      <c r="DH41" s="64"/>
      <c r="DI41" s="64"/>
      <c r="DJ41" s="64"/>
      <c r="DK41" s="64"/>
      <c r="DL41" s="64"/>
      <c r="DM41" s="64"/>
      <c r="DN41" s="64"/>
      <c r="DO41" s="64"/>
      <c r="DP41" s="64"/>
      <c r="DQ41" s="64"/>
      <c r="DR41" s="64"/>
      <c r="DS41" s="64"/>
      <c r="DT41" s="64"/>
      <c r="DU41" s="64"/>
      <c r="DV41" s="64"/>
      <c r="DW41" s="64"/>
      <c r="DX41" s="64"/>
      <c r="DY41" s="64"/>
      <c r="DZ41" s="64"/>
      <c r="EA41" s="64"/>
      <c r="EB41" s="64"/>
      <c r="EC41" s="64"/>
      <c r="ED41" s="64"/>
      <c r="EE41" s="64"/>
      <c r="EF41" s="64"/>
      <c r="EG41" s="64"/>
      <c r="EH41" s="64"/>
      <c r="EI41" s="64"/>
      <c r="EJ41" s="64"/>
      <c r="EK41" s="64"/>
      <c r="EL41" s="64"/>
      <c r="EM41" s="64"/>
      <c r="EN41" s="64"/>
      <c r="EO41" s="64"/>
      <c r="EP41" s="64"/>
      <c r="EQ41" s="64"/>
      <c r="ER41" s="64"/>
      <c r="ES41" s="64"/>
      <c r="ET41" s="64"/>
      <c r="EU41" s="64"/>
      <c r="EV41" s="64"/>
      <c r="EW41" s="64"/>
      <c r="EX41" s="64"/>
      <c r="EY41" s="64"/>
      <c r="EZ41" s="64"/>
      <c r="FA41" s="64"/>
      <c r="FB41" s="64"/>
      <c r="FC41" s="64"/>
      <c r="FD41" s="64"/>
      <c r="FE41" s="64"/>
      <c r="FF41" s="64"/>
      <c r="FG41" s="64"/>
      <c r="FH41" s="64"/>
      <c r="FI41" s="64"/>
      <c r="FJ41" s="64"/>
      <c r="FK41" s="64"/>
      <c r="FL41" s="64"/>
      <c r="FM41" s="64"/>
      <c r="FN41" s="64"/>
      <c r="FO41" s="64"/>
      <c r="FP41" s="64"/>
      <c r="FQ41" s="64"/>
      <c r="FR41" s="64"/>
      <c r="FS41" s="64"/>
      <c r="FT41" s="64"/>
      <c r="FU41" s="64"/>
      <c r="FV41" s="64"/>
      <c r="FW41" s="64"/>
      <c r="FX41" s="64"/>
      <c r="FY41" s="64"/>
      <c r="FZ41" s="64"/>
      <c r="GA41" s="64"/>
      <c r="GB41" s="64"/>
      <c r="GC41" s="64"/>
      <c r="GD41" s="64"/>
      <c r="GE41" s="64"/>
      <c r="GF41" s="64"/>
      <c r="GG41" s="64"/>
      <c r="GH41" s="64"/>
      <c r="GI41" s="64"/>
      <c r="GJ41" s="64"/>
      <c r="GK41" s="64"/>
      <c r="GL41" s="64"/>
      <c r="GM41" s="64"/>
      <c r="GN41" s="64"/>
      <c r="GO41" s="64"/>
      <c r="GP41" s="64"/>
      <c r="GQ41" s="64"/>
      <c r="GR41" s="64"/>
      <c r="GS41" s="64"/>
      <c r="GT41" s="64"/>
      <c r="GU41" s="64"/>
      <c r="GV41" s="64"/>
      <c r="GW41" s="64"/>
      <c r="GX41" s="64"/>
      <c r="GY41" s="64"/>
      <c r="GZ41" s="64"/>
      <c r="HA41" s="64"/>
      <c r="HB41" s="64"/>
      <c r="HC41" s="64"/>
      <c r="HD41" s="64"/>
      <c r="HE41" s="64"/>
      <c r="HF41" s="64"/>
      <c r="HG41" s="64"/>
      <c r="HH41" s="64"/>
      <c r="HI41" s="64"/>
      <c r="HJ41" s="64"/>
      <c r="HK41" s="64"/>
      <c r="HL41" s="64"/>
      <c r="HM41" s="64"/>
      <c r="HN41" s="64"/>
      <c r="HO41" s="64"/>
      <c r="HP41" s="64"/>
      <c r="HQ41" s="64"/>
      <c r="HR41" s="64"/>
      <c r="HS41" s="64"/>
      <c r="HT41" s="64"/>
      <c r="HU41" s="64"/>
      <c r="HV41" s="64"/>
      <c r="HW41" s="64"/>
      <c r="HX41" s="64"/>
      <c r="HY41" s="64"/>
      <c r="HZ41" s="64"/>
      <c r="IA41" s="64"/>
      <c r="IB41" s="64"/>
      <c r="IC41" s="64"/>
      <c r="ID41" s="64"/>
      <c r="IE41" s="64"/>
      <c r="IF41" s="64"/>
      <c r="IG41" s="64"/>
      <c r="IH41" s="64"/>
      <c r="II41" s="64"/>
      <c r="IJ41" s="64"/>
      <c r="IK41" s="64"/>
      <c r="IL41" s="64"/>
      <c r="IM41" s="64"/>
      <c r="IN41" s="64"/>
      <c r="IO41" s="64"/>
      <c r="IP41" s="64"/>
      <c r="IQ41" s="64"/>
      <c r="IR41" s="64"/>
      <c r="IS41" s="64"/>
      <c r="IT41" s="64"/>
      <c r="IU41" s="64"/>
      <c r="IV41" s="64"/>
      <c r="IW41" s="64"/>
    </row>
    <row r="42" spans="1:257" ht="13.5" customHeight="1">
      <c r="A42" s="158" t="s">
        <v>172</v>
      </c>
      <c r="B42" s="158" t="s">
        <v>425</v>
      </c>
      <c r="C42" s="71">
        <v>109</v>
      </c>
      <c r="D42" s="56">
        <v>86</v>
      </c>
      <c r="E42" s="56">
        <v>23</v>
      </c>
      <c r="F42" s="116">
        <f t="shared" si="8"/>
        <v>0.21100917431192662</v>
      </c>
      <c r="G42" s="68"/>
    </row>
    <row r="43" spans="1:257" ht="13.5" customHeight="1">
      <c r="A43" s="158" t="s">
        <v>173</v>
      </c>
      <c r="B43" s="158" t="s">
        <v>426</v>
      </c>
      <c r="C43" s="71">
        <v>57</v>
      </c>
      <c r="D43" s="56">
        <v>15</v>
      </c>
      <c r="E43" s="56">
        <v>42</v>
      </c>
      <c r="F43" s="116">
        <f t="shared" si="8"/>
        <v>0.73684210526315785</v>
      </c>
      <c r="G43" s="68"/>
    </row>
    <row r="44" spans="1:257" s="15" customFormat="1" ht="13.5" customHeight="1">
      <c r="A44" s="2" t="s">
        <v>174</v>
      </c>
      <c r="B44" s="2" t="s">
        <v>429</v>
      </c>
      <c r="C44" s="98">
        <f>C45</f>
        <v>120</v>
      </c>
      <c r="D44" s="98">
        <f t="shared" ref="D44:E44" si="11">D45</f>
        <v>59</v>
      </c>
      <c r="E44" s="98">
        <f t="shared" si="11"/>
        <v>61</v>
      </c>
      <c r="F44" s="117">
        <f t="shared" si="8"/>
        <v>0.5083333333333333</v>
      </c>
      <c r="G44" s="42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64"/>
      <c r="BZ44" s="64"/>
      <c r="CA44" s="64"/>
      <c r="CB44" s="64"/>
      <c r="CC44" s="64"/>
      <c r="CD44" s="64"/>
      <c r="CE44" s="64"/>
      <c r="CF44" s="64"/>
      <c r="CG44" s="64"/>
      <c r="CH44" s="64"/>
      <c r="CI44" s="64"/>
      <c r="CJ44" s="64"/>
      <c r="CK44" s="64"/>
      <c r="CL44" s="64"/>
      <c r="CM44" s="64"/>
      <c r="CN44" s="64"/>
      <c r="CO44" s="64"/>
      <c r="CP44" s="64"/>
      <c r="CQ44" s="64"/>
      <c r="CR44" s="64"/>
      <c r="CS44" s="64"/>
      <c r="CT44" s="64"/>
      <c r="CU44" s="64"/>
      <c r="CV44" s="64"/>
      <c r="CW44" s="64"/>
      <c r="CX44" s="64"/>
      <c r="CY44" s="64"/>
      <c r="CZ44" s="64"/>
      <c r="DA44" s="64"/>
      <c r="DB44" s="64"/>
      <c r="DC44" s="64"/>
      <c r="DD44" s="64"/>
      <c r="DE44" s="64"/>
      <c r="DF44" s="64"/>
      <c r="DG44" s="64"/>
      <c r="DH44" s="64"/>
      <c r="DI44" s="64"/>
      <c r="DJ44" s="64"/>
      <c r="DK44" s="64"/>
      <c r="DL44" s="64"/>
      <c r="DM44" s="64"/>
      <c r="DN44" s="64"/>
      <c r="DO44" s="64"/>
      <c r="DP44" s="64"/>
      <c r="DQ44" s="64"/>
      <c r="DR44" s="64"/>
      <c r="DS44" s="64"/>
      <c r="DT44" s="64"/>
      <c r="DU44" s="64"/>
      <c r="DV44" s="64"/>
      <c r="DW44" s="64"/>
      <c r="DX44" s="64"/>
      <c r="DY44" s="64"/>
      <c r="DZ44" s="64"/>
      <c r="EA44" s="64"/>
      <c r="EB44" s="64"/>
      <c r="EC44" s="64"/>
      <c r="ED44" s="64"/>
      <c r="EE44" s="64"/>
      <c r="EF44" s="64"/>
      <c r="EG44" s="64"/>
      <c r="EH44" s="64"/>
      <c r="EI44" s="64"/>
      <c r="EJ44" s="64"/>
      <c r="EK44" s="64"/>
      <c r="EL44" s="64"/>
      <c r="EM44" s="64"/>
      <c r="EN44" s="64"/>
      <c r="EO44" s="64"/>
      <c r="EP44" s="64"/>
      <c r="EQ44" s="64"/>
      <c r="ER44" s="64"/>
      <c r="ES44" s="64"/>
      <c r="ET44" s="64"/>
      <c r="EU44" s="64"/>
      <c r="EV44" s="64"/>
      <c r="EW44" s="64"/>
      <c r="EX44" s="64"/>
      <c r="EY44" s="64"/>
      <c r="EZ44" s="64"/>
      <c r="FA44" s="64"/>
      <c r="FB44" s="64"/>
      <c r="FC44" s="64"/>
      <c r="FD44" s="64"/>
      <c r="FE44" s="64"/>
      <c r="FF44" s="64"/>
      <c r="FG44" s="64"/>
      <c r="FH44" s="64"/>
      <c r="FI44" s="64"/>
      <c r="FJ44" s="64"/>
      <c r="FK44" s="64"/>
      <c r="FL44" s="64"/>
      <c r="FM44" s="64"/>
      <c r="FN44" s="64"/>
      <c r="FO44" s="64"/>
      <c r="FP44" s="64"/>
      <c r="FQ44" s="64"/>
      <c r="FR44" s="64"/>
      <c r="FS44" s="64"/>
      <c r="FT44" s="64"/>
      <c r="FU44" s="64"/>
      <c r="FV44" s="64"/>
      <c r="FW44" s="64"/>
      <c r="FX44" s="64"/>
      <c r="FY44" s="64"/>
      <c r="FZ44" s="64"/>
      <c r="GA44" s="64"/>
      <c r="GB44" s="64"/>
      <c r="GC44" s="64"/>
      <c r="GD44" s="64"/>
      <c r="GE44" s="64"/>
      <c r="GF44" s="64"/>
      <c r="GG44" s="64"/>
      <c r="GH44" s="64"/>
      <c r="GI44" s="64"/>
      <c r="GJ44" s="64"/>
      <c r="GK44" s="64"/>
      <c r="GL44" s="64"/>
      <c r="GM44" s="64"/>
      <c r="GN44" s="64"/>
      <c r="GO44" s="64"/>
      <c r="GP44" s="64"/>
      <c r="GQ44" s="64"/>
      <c r="GR44" s="64"/>
      <c r="GS44" s="64"/>
      <c r="GT44" s="64"/>
      <c r="GU44" s="64"/>
      <c r="GV44" s="64"/>
      <c r="GW44" s="64"/>
      <c r="GX44" s="64"/>
      <c r="GY44" s="64"/>
      <c r="GZ44" s="64"/>
      <c r="HA44" s="64"/>
      <c r="HB44" s="64"/>
      <c r="HC44" s="64"/>
      <c r="HD44" s="64"/>
      <c r="HE44" s="64"/>
      <c r="HF44" s="64"/>
      <c r="HG44" s="64"/>
      <c r="HH44" s="64"/>
      <c r="HI44" s="64"/>
      <c r="HJ44" s="64"/>
      <c r="HK44" s="64"/>
      <c r="HL44" s="64"/>
      <c r="HM44" s="64"/>
      <c r="HN44" s="64"/>
      <c r="HO44" s="64"/>
      <c r="HP44" s="64"/>
      <c r="HQ44" s="64"/>
      <c r="HR44" s="64"/>
      <c r="HS44" s="64"/>
      <c r="HT44" s="64"/>
      <c r="HU44" s="64"/>
      <c r="HV44" s="64"/>
      <c r="HW44" s="64"/>
      <c r="HX44" s="64"/>
      <c r="HY44" s="64"/>
      <c r="HZ44" s="64"/>
      <c r="IA44" s="64"/>
      <c r="IB44" s="64"/>
      <c r="IC44" s="64"/>
      <c r="ID44" s="64"/>
      <c r="IE44" s="64"/>
      <c r="IF44" s="64"/>
      <c r="IG44" s="64"/>
      <c r="IH44" s="64"/>
      <c r="II44" s="64"/>
      <c r="IJ44" s="64"/>
      <c r="IK44" s="64"/>
      <c r="IL44" s="64"/>
      <c r="IM44" s="64"/>
      <c r="IN44" s="64"/>
      <c r="IO44" s="64"/>
      <c r="IP44" s="64"/>
      <c r="IQ44" s="64"/>
      <c r="IR44" s="64"/>
      <c r="IS44" s="64"/>
      <c r="IT44" s="64"/>
      <c r="IU44" s="64"/>
      <c r="IV44" s="64"/>
      <c r="IW44" s="64"/>
    </row>
    <row r="45" spans="1:257" ht="13.5" customHeight="1">
      <c r="A45" s="158" t="s">
        <v>175</v>
      </c>
      <c r="B45" s="158" t="s">
        <v>430</v>
      </c>
      <c r="C45" s="71">
        <v>120</v>
      </c>
      <c r="D45" s="56">
        <v>59</v>
      </c>
      <c r="E45" s="56">
        <v>61</v>
      </c>
      <c r="F45" s="116">
        <f t="shared" si="8"/>
        <v>0.5083333333333333</v>
      </c>
      <c r="G45" s="68"/>
    </row>
    <row r="46" spans="1:257" s="15" customFormat="1" ht="13.5" customHeight="1">
      <c r="A46" s="2" t="s">
        <v>162</v>
      </c>
      <c r="B46" s="2" t="s">
        <v>412</v>
      </c>
      <c r="C46" s="98">
        <f>SUM(C47:C51)</f>
        <v>423</v>
      </c>
      <c r="D46" s="98">
        <f>SUM(D47:D51)</f>
        <v>104</v>
      </c>
      <c r="E46" s="98">
        <f>SUM(E47:E51)</f>
        <v>319</v>
      </c>
      <c r="F46" s="117">
        <f t="shared" si="8"/>
        <v>0.75413711583924348</v>
      </c>
      <c r="G46" s="42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4"/>
      <c r="CA46" s="64"/>
      <c r="CB46" s="64"/>
      <c r="CC46" s="64"/>
      <c r="CD46" s="64"/>
      <c r="CE46" s="64"/>
      <c r="CF46" s="64"/>
      <c r="CG46" s="64"/>
      <c r="CH46" s="64"/>
      <c r="CI46" s="64"/>
      <c r="CJ46" s="64"/>
      <c r="CK46" s="64"/>
      <c r="CL46" s="64"/>
      <c r="CM46" s="64"/>
      <c r="CN46" s="64"/>
      <c r="CO46" s="64"/>
      <c r="CP46" s="64"/>
      <c r="CQ46" s="64"/>
      <c r="CR46" s="64"/>
      <c r="CS46" s="64"/>
      <c r="CT46" s="64"/>
      <c r="CU46" s="64"/>
      <c r="CV46" s="64"/>
      <c r="CW46" s="64"/>
      <c r="CX46" s="64"/>
      <c r="CY46" s="64"/>
      <c r="CZ46" s="64"/>
      <c r="DA46" s="64"/>
      <c r="DB46" s="64"/>
      <c r="DC46" s="64"/>
      <c r="DD46" s="64"/>
      <c r="DE46" s="64"/>
      <c r="DF46" s="64"/>
      <c r="DG46" s="64"/>
      <c r="DH46" s="64"/>
      <c r="DI46" s="64"/>
      <c r="DJ46" s="64"/>
      <c r="DK46" s="64"/>
      <c r="DL46" s="64"/>
      <c r="DM46" s="64"/>
      <c r="DN46" s="64"/>
      <c r="DO46" s="64"/>
      <c r="DP46" s="64"/>
      <c r="DQ46" s="64"/>
      <c r="DR46" s="64"/>
      <c r="DS46" s="64"/>
      <c r="DT46" s="64"/>
      <c r="DU46" s="64"/>
      <c r="DV46" s="64"/>
      <c r="DW46" s="64"/>
      <c r="DX46" s="64"/>
      <c r="DY46" s="64"/>
      <c r="DZ46" s="64"/>
      <c r="EA46" s="64"/>
      <c r="EB46" s="64"/>
      <c r="EC46" s="64"/>
      <c r="ED46" s="64"/>
      <c r="EE46" s="64"/>
      <c r="EF46" s="64"/>
      <c r="EG46" s="64"/>
      <c r="EH46" s="64"/>
      <c r="EI46" s="64"/>
      <c r="EJ46" s="64"/>
      <c r="EK46" s="64"/>
      <c r="EL46" s="64"/>
      <c r="EM46" s="64"/>
      <c r="EN46" s="64"/>
      <c r="EO46" s="64"/>
      <c r="EP46" s="64"/>
      <c r="EQ46" s="64"/>
      <c r="ER46" s="64"/>
      <c r="ES46" s="64"/>
      <c r="ET46" s="64"/>
      <c r="EU46" s="64"/>
      <c r="EV46" s="64"/>
      <c r="EW46" s="64"/>
      <c r="EX46" s="64"/>
      <c r="EY46" s="64"/>
      <c r="EZ46" s="64"/>
      <c r="FA46" s="64"/>
      <c r="FB46" s="64"/>
      <c r="FC46" s="64"/>
      <c r="FD46" s="64"/>
      <c r="FE46" s="64"/>
      <c r="FF46" s="64"/>
      <c r="FG46" s="64"/>
      <c r="FH46" s="64"/>
      <c r="FI46" s="64"/>
      <c r="FJ46" s="64"/>
      <c r="FK46" s="64"/>
      <c r="FL46" s="64"/>
      <c r="FM46" s="64"/>
      <c r="FN46" s="64"/>
      <c r="FO46" s="64"/>
      <c r="FP46" s="64"/>
      <c r="FQ46" s="64"/>
      <c r="FR46" s="64"/>
      <c r="FS46" s="64"/>
      <c r="FT46" s="64"/>
      <c r="FU46" s="64"/>
      <c r="FV46" s="64"/>
      <c r="FW46" s="64"/>
      <c r="FX46" s="64"/>
      <c r="FY46" s="64"/>
      <c r="FZ46" s="64"/>
      <c r="GA46" s="64"/>
      <c r="GB46" s="64"/>
      <c r="GC46" s="64"/>
      <c r="GD46" s="64"/>
      <c r="GE46" s="64"/>
      <c r="GF46" s="64"/>
      <c r="GG46" s="64"/>
      <c r="GH46" s="64"/>
      <c r="GI46" s="64"/>
      <c r="GJ46" s="64"/>
      <c r="GK46" s="64"/>
      <c r="GL46" s="64"/>
      <c r="GM46" s="64"/>
      <c r="GN46" s="64"/>
      <c r="GO46" s="64"/>
      <c r="GP46" s="64"/>
      <c r="GQ46" s="64"/>
      <c r="GR46" s="64"/>
      <c r="GS46" s="64"/>
      <c r="GT46" s="64"/>
      <c r="GU46" s="64"/>
      <c r="GV46" s="64"/>
      <c r="GW46" s="64"/>
      <c r="GX46" s="64"/>
      <c r="GY46" s="64"/>
      <c r="GZ46" s="64"/>
      <c r="HA46" s="64"/>
      <c r="HB46" s="64"/>
      <c r="HC46" s="64"/>
      <c r="HD46" s="64"/>
      <c r="HE46" s="64"/>
      <c r="HF46" s="64"/>
      <c r="HG46" s="64"/>
      <c r="HH46" s="64"/>
      <c r="HI46" s="64"/>
      <c r="HJ46" s="64"/>
      <c r="HK46" s="64"/>
      <c r="HL46" s="64"/>
      <c r="HM46" s="64"/>
      <c r="HN46" s="64"/>
      <c r="HO46" s="64"/>
      <c r="HP46" s="64"/>
      <c r="HQ46" s="64"/>
      <c r="HR46" s="64"/>
      <c r="HS46" s="64"/>
      <c r="HT46" s="64"/>
      <c r="HU46" s="64"/>
      <c r="HV46" s="64"/>
      <c r="HW46" s="64"/>
      <c r="HX46" s="64"/>
      <c r="HY46" s="64"/>
      <c r="HZ46" s="64"/>
      <c r="IA46" s="64"/>
      <c r="IB46" s="64"/>
      <c r="IC46" s="64"/>
      <c r="ID46" s="64"/>
      <c r="IE46" s="64"/>
      <c r="IF46" s="64"/>
      <c r="IG46" s="64"/>
      <c r="IH46" s="64"/>
      <c r="II46" s="64"/>
      <c r="IJ46" s="64"/>
      <c r="IK46" s="64"/>
      <c r="IL46" s="64"/>
      <c r="IM46" s="64"/>
      <c r="IN46" s="64"/>
      <c r="IO46" s="64"/>
      <c r="IP46" s="64"/>
      <c r="IQ46" s="64"/>
      <c r="IR46" s="64"/>
      <c r="IS46" s="64"/>
      <c r="IT46" s="64"/>
      <c r="IU46" s="64"/>
      <c r="IV46" s="64"/>
      <c r="IW46" s="64"/>
    </row>
    <row r="47" spans="1:257" ht="13.5" customHeight="1">
      <c r="A47" s="158" t="s">
        <v>327</v>
      </c>
      <c r="B47" s="158" t="s">
        <v>505</v>
      </c>
      <c r="C47" s="71">
        <v>33</v>
      </c>
      <c r="D47" s="56">
        <v>7</v>
      </c>
      <c r="E47" s="56">
        <v>26</v>
      </c>
      <c r="F47" s="116">
        <f t="shared" si="8"/>
        <v>0.78787878787878785</v>
      </c>
      <c r="G47" s="68"/>
    </row>
    <row r="48" spans="1:257" ht="13.5" customHeight="1">
      <c r="A48" s="158" t="s">
        <v>163</v>
      </c>
      <c r="B48" s="158" t="s">
        <v>228</v>
      </c>
      <c r="C48" s="71">
        <v>27</v>
      </c>
      <c r="D48" s="56">
        <v>5</v>
      </c>
      <c r="E48" s="56">
        <v>22</v>
      </c>
      <c r="F48" s="116">
        <f t="shared" si="8"/>
        <v>0.81481481481481477</v>
      </c>
      <c r="G48" s="68"/>
    </row>
    <row r="49" spans="1:257" ht="13.5" customHeight="1">
      <c r="A49" s="158" t="s">
        <v>285</v>
      </c>
      <c r="B49" s="158" t="s">
        <v>414</v>
      </c>
      <c r="C49" s="71">
        <v>26</v>
      </c>
      <c r="D49" s="71">
        <v>11</v>
      </c>
      <c r="E49" s="56">
        <v>15</v>
      </c>
      <c r="F49" s="116">
        <f t="shared" si="8"/>
        <v>0.57692307692307687</v>
      </c>
      <c r="G49" s="68"/>
    </row>
    <row r="50" spans="1:257" ht="13.5" customHeight="1">
      <c r="A50" s="158" t="s">
        <v>164</v>
      </c>
      <c r="B50" s="158" t="s">
        <v>415</v>
      </c>
      <c r="C50" s="71">
        <v>210</v>
      </c>
      <c r="D50" s="56">
        <v>46</v>
      </c>
      <c r="E50" s="56">
        <v>164</v>
      </c>
      <c r="F50" s="116">
        <f t="shared" si="8"/>
        <v>0.78095238095238095</v>
      </c>
      <c r="G50" s="68"/>
    </row>
    <row r="51" spans="1:257" ht="13.5" customHeight="1">
      <c r="A51" s="158" t="s">
        <v>165</v>
      </c>
      <c r="B51" s="158" t="s">
        <v>416</v>
      </c>
      <c r="C51" s="71">
        <v>127</v>
      </c>
      <c r="D51" s="56">
        <v>35</v>
      </c>
      <c r="E51" s="56">
        <v>92</v>
      </c>
      <c r="F51" s="116">
        <f t="shared" si="8"/>
        <v>0.72440944881889768</v>
      </c>
      <c r="G51" s="68"/>
    </row>
    <row r="52" spans="1:257" s="15" customFormat="1" ht="13.5" customHeight="1">
      <c r="A52" s="2" t="s">
        <v>289</v>
      </c>
      <c r="B52" s="2" t="s">
        <v>436</v>
      </c>
      <c r="C52" s="98">
        <f>SUM(C53:C58)</f>
        <v>258</v>
      </c>
      <c r="D52" s="98">
        <f t="shared" ref="D52:E52" si="12">SUM(D53:D58)</f>
        <v>199</v>
      </c>
      <c r="E52" s="98">
        <f t="shared" si="12"/>
        <v>59</v>
      </c>
      <c r="F52" s="117">
        <f t="shared" si="8"/>
        <v>0.22868217054263565</v>
      </c>
      <c r="G52" s="42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64"/>
      <c r="BP52" s="64"/>
      <c r="BQ52" s="64"/>
      <c r="BR52" s="64"/>
      <c r="BS52" s="64"/>
      <c r="BT52" s="64"/>
      <c r="BU52" s="64"/>
      <c r="BV52" s="64"/>
      <c r="BW52" s="64"/>
      <c r="BX52" s="64"/>
      <c r="BY52" s="64"/>
      <c r="BZ52" s="64"/>
      <c r="CA52" s="64"/>
      <c r="CB52" s="64"/>
      <c r="CC52" s="64"/>
      <c r="CD52" s="64"/>
      <c r="CE52" s="64"/>
      <c r="CF52" s="64"/>
      <c r="CG52" s="64"/>
      <c r="CH52" s="64"/>
      <c r="CI52" s="64"/>
      <c r="CJ52" s="64"/>
      <c r="CK52" s="64"/>
      <c r="CL52" s="64"/>
      <c r="CM52" s="64"/>
      <c r="CN52" s="64"/>
      <c r="CO52" s="64"/>
      <c r="CP52" s="64"/>
      <c r="CQ52" s="64"/>
      <c r="CR52" s="64"/>
      <c r="CS52" s="64"/>
      <c r="CT52" s="64"/>
      <c r="CU52" s="64"/>
      <c r="CV52" s="64"/>
      <c r="CW52" s="64"/>
      <c r="CX52" s="64"/>
      <c r="CY52" s="64"/>
      <c r="CZ52" s="64"/>
      <c r="DA52" s="64"/>
      <c r="DB52" s="64"/>
      <c r="DC52" s="64"/>
      <c r="DD52" s="64"/>
      <c r="DE52" s="64"/>
      <c r="DF52" s="64"/>
      <c r="DG52" s="64"/>
      <c r="DH52" s="64"/>
      <c r="DI52" s="64"/>
      <c r="DJ52" s="64"/>
      <c r="DK52" s="64"/>
      <c r="DL52" s="64"/>
      <c r="DM52" s="64"/>
      <c r="DN52" s="64"/>
      <c r="DO52" s="64"/>
      <c r="DP52" s="64"/>
      <c r="DQ52" s="64"/>
      <c r="DR52" s="64"/>
      <c r="DS52" s="64"/>
      <c r="DT52" s="64"/>
      <c r="DU52" s="64"/>
      <c r="DV52" s="64"/>
      <c r="DW52" s="64"/>
      <c r="DX52" s="64"/>
      <c r="DY52" s="64"/>
      <c r="DZ52" s="64"/>
      <c r="EA52" s="64"/>
      <c r="EB52" s="64"/>
      <c r="EC52" s="64"/>
      <c r="ED52" s="64"/>
      <c r="EE52" s="64"/>
      <c r="EF52" s="64"/>
      <c r="EG52" s="64"/>
      <c r="EH52" s="64"/>
      <c r="EI52" s="64"/>
      <c r="EJ52" s="64"/>
      <c r="EK52" s="64"/>
      <c r="EL52" s="64"/>
      <c r="EM52" s="64"/>
      <c r="EN52" s="64"/>
      <c r="EO52" s="64"/>
      <c r="EP52" s="64"/>
      <c r="EQ52" s="64"/>
      <c r="ER52" s="64"/>
      <c r="ES52" s="64"/>
      <c r="ET52" s="64"/>
      <c r="EU52" s="64"/>
      <c r="EV52" s="64"/>
      <c r="EW52" s="64"/>
      <c r="EX52" s="64"/>
      <c r="EY52" s="64"/>
      <c r="EZ52" s="64"/>
      <c r="FA52" s="64"/>
      <c r="FB52" s="64"/>
      <c r="FC52" s="64"/>
      <c r="FD52" s="64"/>
      <c r="FE52" s="64"/>
      <c r="FF52" s="64"/>
      <c r="FG52" s="64"/>
      <c r="FH52" s="64"/>
      <c r="FI52" s="64"/>
      <c r="FJ52" s="64"/>
      <c r="FK52" s="64"/>
      <c r="FL52" s="64"/>
      <c r="FM52" s="64"/>
      <c r="FN52" s="64"/>
      <c r="FO52" s="64"/>
      <c r="FP52" s="64"/>
      <c r="FQ52" s="64"/>
      <c r="FR52" s="64"/>
      <c r="FS52" s="64"/>
      <c r="FT52" s="64"/>
      <c r="FU52" s="64"/>
      <c r="FV52" s="64"/>
      <c r="FW52" s="64"/>
      <c r="FX52" s="64"/>
      <c r="FY52" s="64"/>
      <c r="FZ52" s="64"/>
      <c r="GA52" s="64"/>
      <c r="GB52" s="64"/>
      <c r="GC52" s="64"/>
      <c r="GD52" s="64"/>
      <c r="GE52" s="64"/>
      <c r="GF52" s="64"/>
      <c r="GG52" s="64"/>
      <c r="GH52" s="64"/>
      <c r="GI52" s="64"/>
      <c r="GJ52" s="64"/>
      <c r="GK52" s="64"/>
      <c r="GL52" s="64"/>
      <c r="GM52" s="64"/>
      <c r="GN52" s="64"/>
      <c r="GO52" s="64"/>
      <c r="GP52" s="64"/>
      <c r="GQ52" s="64"/>
      <c r="GR52" s="64"/>
      <c r="GS52" s="64"/>
      <c r="GT52" s="64"/>
      <c r="GU52" s="64"/>
      <c r="GV52" s="64"/>
      <c r="GW52" s="64"/>
      <c r="GX52" s="64"/>
      <c r="GY52" s="64"/>
      <c r="GZ52" s="64"/>
      <c r="HA52" s="64"/>
      <c r="HB52" s="64"/>
      <c r="HC52" s="64"/>
      <c r="HD52" s="64"/>
      <c r="HE52" s="64"/>
      <c r="HF52" s="64"/>
      <c r="HG52" s="64"/>
      <c r="HH52" s="64"/>
      <c r="HI52" s="64"/>
      <c r="HJ52" s="64"/>
      <c r="HK52" s="64"/>
      <c r="HL52" s="64"/>
      <c r="HM52" s="64"/>
      <c r="HN52" s="64"/>
      <c r="HO52" s="64"/>
      <c r="HP52" s="64"/>
      <c r="HQ52" s="64"/>
      <c r="HR52" s="64"/>
      <c r="HS52" s="64"/>
      <c r="HT52" s="64"/>
      <c r="HU52" s="64"/>
      <c r="HV52" s="64"/>
      <c r="HW52" s="64"/>
      <c r="HX52" s="64"/>
      <c r="HY52" s="64"/>
      <c r="HZ52" s="64"/>
      <c r="IA52" s="64"/>
      <c r="IB52" s="64"/>
      <c r="IC52" s="64"/>
      <c r="ID52" s="64"/>
      <c r="IE52" s="64"/>
      <c r="IF52" s="64"/>
      <c r="IG52" s="64"/>
      <c r="IH52" s="64"/>
      <c r="II52" s="64"/>
      <c r="IJ52" s="64"/>
      <c r="IK52" s="64"/>
      <c r="IL52" s="64"/>
      <c r="IM52" s="64"/>
      <c r="IN52" s="64"/>
      <c r="IO52" s="64"/>
      <c r="IP52" s="64"/>
      <c r="IQ52" s="64"/>
      <c r="IR52" s="64"/>
      <c r="IS52" s="64"/>
      <c r="IT52" s="64"/>
      <c r="IU52" s="64"/>
      <c r="IV52" s="64"/>
      <c r="IW52" s="64"/>
    </row>
    <row r="53" spans="1:257" ht="13.5" customHeight="1">
      <c r="A53" s="158" t="s">
        <v>180</v>
      </c>
      <c r="B53" s="158" t="s">
        <v>438</v>
      </c>
      <c r="C53" s="71">
        <v>34</v>
      </c>
      <c r="D53" s="56">
        <v>28</v>
      </c>
      <c r="E53" s="71">
        <v>6</v>
      </c>
      <c r="F53" s="116">
        <f t="shared" si="8"/>
        <v>0.17647058823529413</v>
      </c>
      <c r="G53" s="68"/>
    </row>
    <row r="54" spans="1:257" ht="13.5" customHeight="1">
      <c r="A54" s="158" t="s">
        <v>181</v>
      </c>
      <c r="B54" s="158" t="s">
        <v>439</v>
      </c>
      <c r="C54" s="71">
        <v>58</v>
      </c>
      <c r="D54" s="56">
        <v>50</v>
      </c>
      <c r="E54" s="56">
        <v>8</v>
      </c>
      <c r="F54" s="116">
        <f t="shared" si="8"/>
        <v>0.13793103448275862</v>
      </c>
      <c r="G54" s="68"/>
    </row>
    <row r="55" spans="1:257" ht="13.5" customHeight="1">
      <c r="A55" s="158" t="s">
        <v>182</v>
      </c>
      <c r="B55" s="158" t="s">
        <v>229</v>
      </c>
      <c r="C55" s="71">
        <v>32</v>
      </c>
      <c r="D55" s="56">
        <v>28</v>
      </c>
      <c r="E55" s="56">
        <v>4</v>
      </c>
      <c r="F55" s="116">
        <f t="shared" si="8"/>
        <v>0.125</v>
      </c>
      <c r="G55" s="68"/>
    </row>
    <row r="56" spans="1:257" ht="13.5" customHeight="1">
      <c r="A56" s="158" t="s">
        <v>183</v>
      </c>
      <c r="B56" s="158" t="s">
        <v>440</v>
      </c>
      <c r="C56" s="71">
        <v>62</v>
      </c>
      <c r="D56" s="56">
        <v>46</v>
      </c>
      <c r="E56" s="56">
        <v>16</v>
      </c>
      <c r="F56" s="116">
        <f t="shared" si="8"/>
        <v>0.25806451612903225</v>
      </c>
      <c r="G56" s="68"/>
    </row>
    <row r="57" spans="1:257" ht="13.5" customHeight="1">
      <c r="A57" s="158" t="s">
        <v>184</v>
      </c>
      <c r="B57" s="158" t="s">
        <v>230</v>
      </c>
      <c r="C57" s="71">
        <v>48</v>
      </c>
      <c r="D57" s="56">
        <v>25</v>
      </c>
      <c r="E57" s="56">
        <v>23</v>
      </c>
      <c r="F57" s="116">
        <f t="shared" si="8"/>
        <v>0.47916666666666669</v>
      </c>
      <c r="G57" s="68"/>
    </row>
    <row r="58" spans="1:257" ht="13.5" customHeight="1">
      <c r="A58" s="158" t="s">
        <v>185</v>
      </c>
      <c r="B58" s="158" t="s">
        <v>441</v>
      </c>
      <c r="C58" s="71">
        <v>24</v>
      </c>
      <c r="D58" s="56">
        <v>22</v>
      </c>
      <c r="E58" s="56">
        <v>2</v>
      </c>
      <c r="F58" s="116">
        <f t="shared" si="8"/>
        <v>8.3333333333333329E-2</v>
      </c>
      <c r="G58" s="68"/>
    </row>
    <row r="59" spans="1:257" s="15" customFormat="1" ht="13.5" customHeight="1">
      <c r="A59" s="2" t="s">
        <v>186</v>
      </c>
      <c r="B59" s="2" t="s">
        <v>442</v>
      </c>
      <c r="C59" s="98">
        <f>SUM(C60:C61)</f>
        <v>826</v>
      </c>
      <c r="D59" s="98">
        <f t="shared" ref="D59:E59" si="13">SUM(D60:D61)</f>
        <v>166</v>
      </c>
      <c r="E59" s="98">
        <f t="shared" si="13"/>
        <v>660</v>
      </c>
      <c r="F59" s="117">
        <f t="shared" si="8"/>
        <v>0.7990314769975787</v>
      </c>
      <c r="G59" s="42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O59" s="64"/>
      <c r="BP59" s="64"/>
      <c r="BQ59" s="64"/>
      <c r="BR59" s="64"/>
      <c r="BS59" s="64"/>
      <c r="BT59" s="64"/>
      <c r="BU59" s="64"/>
      <c r="BV59" s="64"/>
      <c r="BW59" s="64"/>
      <c r="BX59" s="64"/>
      <c r="BY59" s="64"/>
      <c r="BZ59" s="64"/>
      <c r="CA59" s="64"/>
      <c r="CB59" s="64"/>
      <c r="CC59" s="64"/>
      <c r="CD59" s="64"/>
      <c r="CE59" s="64"/>
      <c r="CF59" s="64"/>
      <c r="CG59" s="64"/>
      <c r="CH59" s="64"/>
      <c r="CI59" s="64"/>
      <c r="CJ59" s="64"/>
      <c r="CK59" s="64"/>
      <c r="CL59" s="64"/>
      <c r="CM59" s="64"/>
      <c r="CN59" s="64"/>
      <c r="CO59" s="64"/>
      <c r="CP59" s="64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64"/>
      <c r="DB59" s="64"/>
      <c r="DC59" s="64"/>
      <c r="DD59" s="64"/>
      <c r="DE59" s="64"/>
      <c r="DF59" s="64"/>
      <c r="DG59" s="64"/>
      <c r="DH59" s="64"/>
      <c r="DI59" s="64"/>
      <c r="DJ59" s="64"/>
      <c r="DK59" s="64"/>
      <c r="DL59" s="64"/>
      <c r="DM59" s="64"/>
      <c r="DN59" s="64"/>
      <c r="DO59" s="64"/>
      <c r="DP59" s="64"/>
      <c r="DQ59" s="64"/>
      <c r="DR59" s="64"/>
      <c r="DS59" s="64"/>
      <c r="DT59" s="64"/>
      <c r="DU59" s="64"/>
      <c r="DV59" s="64"/>
      <c r="DW59" s="64"/>
      <c r="DX59" s="64"/>
      <c r="DY59" s="64"/>
      <c r="DZ59" s="64"/>
      <c r="EA59" s="64"/>
      <c r="EB59" s="64"/>
      <c r="EC59" s="64"/>
      <c r="ED59" s="64"/>
      <c r="EE59" s="64"/>
      <c r="EF59" s="64"/>
      <c r="EG59" s="64"/>
      <c r="EH59" s="64"/>
      <c r="EI59" s="64"/>
      <c r="EJ59" s="64"/>
      <c r="EK59" s="64"/>
      <c r="EL59" s="64"/>
      <c r="EM59" s="64"/>
      <c r="EN59" s="64"/>
      <c r="EO59" s="64"/>
      <c r="EP59" s="64"/>
      <c r="EQ59" s="64"/>
      <c r="ER59" s="64"/>
      <c r="ES59" s="64"/>
      <c r="ET59" s="64"/>
      <c r="EU59" s="64"/>
      <c r="EV59" s="64"/>
      <c r="EW59" s="64"/>
      <c r="EX59" s="64"/>
      <c r="EY59" s="64"/>
      <c r="EZ59" s="64"/>
      <c r="FA59" s="64"/>
      <c r="FB59" s="64"/>
      <c r="FC59" s="64"/>
      <c r="FD59" s="64"/>
      <c r="FE59" s="64"/>
      <c r="FF59" s="64"/>
      <c r="FG59" s="64"/>
      <c r="FH59" s="64"/>
      <c r="FI59" s="64"/>
      <c r="FJ59" s="64"/>
      <c r="FK59" s="64"/>
      <c r="FL59" s="64"/>
      <c r="FM59" s="64"/>
      <c r="FN59" s="64"/>
      <c r="FO59" s="64"/>
      <c r="FP59" s="64"/>
      <c r="FQ59" s="64"/>
      <c r="FR59" s="64"/>
      <c r="FS59" s="64"/>
      <c r="FT59" s="64"/>
      <c r="FU59" s="64"/>
      <c r="FV59" s="64"/>
      <c r="FW59" s="64"/>
      <c r="FX59" s="64"/>
      <c r="FY59" s="64"/>
      <c r="FZ59" s="64"/>
      <c r="GA59" s="64"/>
      <c r="GB59" s="64"/>
      <c r="GC59" s="64"/>
      <c r="GD59" s="64"/>
      <c r="GE59" s="64"/>
      <c r="GF59" s="64"/>
      <c r="GG59" s="64"/>
      <c r="GH59" s="64"/>
      <c r="GI59" s="64"/>
      <c r="GJ59" s="64"/>
      <c r="GK59" s="64"/>
      <c r="GL59" s="64"/>
      <c r="GM59" s="64"/>
      <c r="GN59" s="64"/>
      <c r="GO59" s="64"/>
      <c r="GP59" s="64"/>
      <c r="GQ59" s="64"/>
      <c r="GR59" s="64"/>
      <c r="GS59" s="64"/>
      <c r="GT59" s="64"/>
      <c r="GU59" s="64"/>
      <c r="GV59" s="64"/>
      <c r="GW59" s="64"/>
      <c r="GX59" s="64"/>
      <c r="GY59" s="64"/>
      <c r="GZ59" s="64"/>
      <c r="HA59" s="64"/>
      <c r="HB59" s="64"/>
      <c r="HC59" s="64"/>
      <c r="HD59" s="64"/>
      <c r="HE59" s="64"/>
      <c r="HF59" s="64"/>
      <c r="HG59" s="64"/>
      <c r="HH59" s="64"/>
      <c r="HI59" s="64"/>
      <c r="HJ59" s="64"/>
      <c r="HK59" s="64"/>
      <c r="HL59" s="64"/>
      <c r="HM59" s="64"/>
      <c r="HN59" s="64"/>
      <c r="HO59" s="64"/>
      <c r="HP59" s="64"/>
      <c r="HQ59" s="64"/>
      <c r="HR59" s="64"/>
      <c r="HS59" s="64"/>
      <c r="HT59" s="64"/>
      <c r="HU59" s="64"/>
      <c r="HV59" s="64"/>
      <c r="HW59" s="64"/>
      <c r="HX59" s="64"/>
      <c r="HY59" s="64"/>
      <c r="HZ59" s="64"/>
      <c r="IA59" s="64"/>
      <c r="IB59" s="64"/>
      <c r="IC59" s="64"/>
      <c r="ID59" s="64"/>
      <c r="IE59" s="64"/>
      <c r="IF59" s="64"/>
      <c r="IG59" s="64"/>
      <c r="IH59" s="64"/>
      <c r="II59" s="64"/>
      <c r="IJ59" s="64"/>
      <c r="IK59" s="64"/>
      <c r="IL59" s="64"/>
      <c r="IM59" s="64"/>
      <c r="IN59" s="64"/>
      <c r="IO59" s="64"/>
      <c r="IP59" s="64"/>
      <c r="IQ59" s="64"/>
      <c r="IR59" s="64"/>
      <c r="IS59" s="64"/>
      <c r="IT59" s="64"/>
      <c r="IU59" s="64"/>
      <c r="IV59" s="64"/>
      <c r="IW59" s="64"/>
    </row>
    <row r="60" spans="1:257" ht="13.5" customHeight="1">
      <c r="A60" s="158" t="s">
        <v>187</v>
      </c>
      <c r="B60" s="158" t="s">
        <v>443</v>
      </c>
      <c r="C60" s="71">
        <v>356</v>
      </c>
      <c r="D60" s="56">
        <v>29</v>
      </c>
      <c r="E60" s="56">
        <v>327</v>
      </c>
      <c r="F60" s="116">
        <f t="shared" si="8"/>
        <v>0.9185393258426966</v>
      </c>
      <c r="G60" s="68"/>
    </row>
    <row r="61" spans="1:257" ht="13.5" customHeight="1">
      <c r="A61" s="158" t="s">
        <v>188</v>
      </c>
      <c r="B61" s="158" t="s">
        <v>444</v>
      </c>
      <c r="C61" s="71">
        <v>470</v>
      </c>
      <c r="D61" s="56">
        <v>137</v>
      </c>
      <c r="E61" s="56">
        <v>333</v>
      </c>
      <c r="F61" s="116">
        <f t="shared" si="8"/>
        <v>0.70851063829787231</v>
      </c>
      <c r="G61" s="68"/>
    </row>
    <row r="62" spans="1:257" s="15" customFormat="1" ht="13.5" customHeight="1">
      <c r="A62" s="2" t="s">
        <v>191</v>
      </c>
      <c r="B62" s="2" t="s">
        <v>447</v>
      </c>
      <c r="C62" s="98">
        <f>SUM(C63:C64)</f>
        <v>329</v>
      </c>
      <c r="D62" s="98">
        <f t="shared" ref="D62:E62" si="14">SUM(D63:D64)</f>
        <v>50</v>
      </c>
      <c r="E62" s="98">
        <f t="shared" si="14"/>
        <v>279</v>
      </c>
      <c r="F62" s="117">
        <f t="shared" si="8"/>
        <v>0.84802431610942253</v>
      </c>
      <c r="G62" s="42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  <c r="AN62" s="64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O62" s="64"/>
      <c r="BP62" s="64"/>
      <c r="BQ62" s="64"/>
      <c r="BR62" s="64"/>
      <c r="BS62" s="64"/>
      <c r="BT62" s="64"/>
      <c r="BU62" s="64"/>
      <c r="BV62" s="64"/>
      <c r="BW62" s="64"/>
      <c r="BX62" s="64"/>
      <c r="BY62" s="64"/>
      <c r="BZ62" s="64"/>
      <c r="CA62" s="64"/>
      <c r="CB62" s="64"/>
      <c r="CC62" s="64"/>
      <c r="CD62" s="64"/>
      <c r="CE62" s="64"/>
      <c r="CF62" s="64"/>
      <c r="CG62" s="64"/>
      <c r="CH62" s="64"/>
      <c r="CI62" s="64"/>
      <c r="CJ62" s="64"/>
      <c r="CK62" s="64"/>
      <c r="CL62" s="64"/>
      <c r="CM62" s="64"/>
      <c r="CN62" s="64"/>
      <c r="CO62" s="64"/>
      <c r="CP62" s="64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64"/>
      <c r="DB62" s="64"/>
      <c r="DC62" s="64"/>
      <c r="DD62" s="64"/>
      <c r="DE62" s="64"/>
      <c r="DF62" s="64"/>
      <c r="DG62" s="64"/>
      <c r="DH62" s="64"/>
      <c r="DI62" s="64"/>
      <c r="DJ62" s="64"/>
      <c r="DK62" s="64"/>
      <c r="DL62" s="64"/>
      <c r="DM62" s="64"/>
      <c r="DN62" s="64"/>
      <c r="DO62" s="64"/>
      <c r="DP62" s="64"/>
      <c r="DQ62" s="64"/>
      <c r="DR62" s="64"/>
      <c r="DS62" s="64"/>
      <c r="DT62" s="64"/>
      <c r="DU62" s="64"/>
      <c r="DV62" s="64"/>
      <c r="DW62" s="64"/>
      <c r="DX62" s="64"/>
      <c r="DY62" s="64"/>
      <c r="DZ62" s="64"/>
      <c r="EA62" s="64"/>
      <c r="EB62" s="64"/>
      <c r="EC62" s="64"/>
      <c r="ED62" s="64"/>
      <c r="EE62" s="64"/>
      <c r="EF62" s="64"/>
      <c r="EG62" s="64"/>
      <c r="EH62" s="64"/>
      <c r="EI62" s="64"/>
      <c r="EJ62" s="64"/>
      <c r="EK62" s="64"/>
      <c r="EL62" s="64"/>
      <c r="EM62" s="64"/>
      <c r="EN62" s="64"/>
      <c r="EO62" s="64"/>
      <c r="EP62" s="64"/>
      <c r="EQ62" s="64"/>
      <c r="ER62" s="64"/>
      <c r="ES62" s="64"/>
      <c r="ET62" s="64"/>
      <c r="EU62" s="64"/>
      <c r="EV62" s="64"/>
      <c r="EW62" s="64"/>
      <c r="EX62" s="64"/>
      <c r="EY62" s="64"/>
      <c r="EZ62" s="64"/>
      <c r="FA62" s="64"/>
      <c r="FB62" s="64"/>
      <c r="FC62" s="64"/>
      <c r="FD62" s="64"/>
      <c r="FE62" s="64"/>
      <c r="FF62" s="64"/>
      <c r="FG62" s="64"/>
      <c r="FH62" s="64"/>
      <c r="FI62" s="64"/>
      <c r="FJ62" s="64"/>
      <c r="FK62" s="64"/>
      <c r="FL62" s="64"/>
      <c r="FM62" s="64"/>
      <c r="FN62" s="64"/>
      <c r="FO62" s="64"/>
      <c r="FP62" s="64"/>
      <c r="FQ62" s="64"/>
      <c r="FR62" s="64"/>
      <c r="FS62" s="64"/>
      <c r="FT62" s="64"/>
      <c r="FU62" s="64"/>
      <c r="FV62" s="64"/>
      <c r="FW62" s="64"/>
      <c r="FX62" s="64"/>
      <c r="FY62" s="64"/>
      <c r="FZ62" s="64"/>
      <c r="GA62" s="64"/>
      <c r="GB62" s="64"/>
      <c r="GC62" s="64"/>
      <c r="GD62" s="64"/>
      <c r="GE62" s="64"/>
      <c r="GF62" s="64"/>
      <c r="GG62" s="64"/>
      <c r="GH62" s="64"/>
      <c r="GI62" s="64"/>
      <c r="GJ62" s="64"/>
      <c r="GK62" s="64"/>
      <c r="GL62" s="64"/>
      <c r="GM62" s="64"/>
      <c r="GN62" s="64"/>
      <c r="GO62" s="64"/>
      <c r="GP62" s="64"/>
      <c r="GQ62" s="64"/>
      <c r="GR62" s="64"/>
      <c r="GS62" s="64"/>
      <c r="GT62" s="64"/>
      <c r="GU62" s="64"/>
      <c r="GV62" s="64"/>
      <c r="GW62" s="64"/>
      <c r="GX62" s="64"/>
      <c r="GY62" s="64"/>
      <c r="GZ62" s="64"/>
      <c r="HA62" s="64"/>
      <c r="HB62" s="64"/>
      <c r="HC62" s="64"/>
      <c r="HD62" s="64"/>
      <c r="HE62" s="64"/>
      <c r="HF62" s="64"/>
      <c r="HG62" s="64"/>
      <c r="HH62" s="64"/>
      <c r="HI62" s="64"/>
      <c r="HJ62" s="64"/>
      <c r="HK62" s="64"/>
      <c r="HL62" s="64"/>
      <c r="HM62" s="64"/>
      <c r="HN62" s="64"/>
      <c r="HO62" s="64"/>
      <c r="HP62" s="64"/>
      <c r="HQ62" s="64"/>
      <c r="HR62" s="64"/>
      <c r="HS62" s="64"/>
      <c r="HT62" s="64"/>
      <c r="HU62" s="64"/>
      <c r="HV62" s="64"/>
      <c r="HW62" s="64"/>
      <c r="HX62" s="64"/>
      <c r="HY62" s="64"/>
      <c r="HZ62" s="64"/>
      <c r="IA62" s="64"/>
      <c r="IB62" s="64"/>
      <c r="IC62" s="64"/>
      <c r="ID62" s="64"/>
      <c r="IE62" s="64"/>
      <c r="IF62" s="64"/>
      <c r="IG62" s="64"/>
      <c r="IH62" s="64"/>
      <c r="II62" s="64"/>
      <c r="IJ62" s="64"/>
      <c r="IK62" s="64"/>
      <c r="IL62" s="64"/>
      <c r="IM62" s="64"/>
      <c r="IN62" s="64"/>
      <c r="IO62" s="64"/>
      <c r="IP62" s="64"/>
      <c r="IQ62" s="64"/>
      <c r="IR62" s="64"/>
      <c r="IS62" s="64"/>
      <c r="IT62" s="64"/>
      <c r="IU62" s="64"/>
      <c r="IV62" s="64"/>
      <c r="IW62" s="64"/>
    </row>
    <row r="63" spans="1:257" ht="13.5" customHeight="1">
      <c r="A63" s="158" t="s">
        <v>192</v>
      </c>
      <c r="B63" s="158" t="s">
        <v>448</v>
      </c>
      <c r="C63" s="71">
        <v>292</v>
      </c>
      <c r="D63" s="56">
        <v>40</v>
      </c>
      <c r="E63" s="56">
        <v>252</v>
      </c>
      <c r="F63" s="116">
        <f t="shared" si="8"/>
        <v>0.86301369863013699</v>
      </c>
      <c r="G63" s="68"/>
    </row>
    <row r="64" spans="1:257" ht="13.5" customHeight="1">
      <c r="A64" s="158" t="s">
        <v>193</v>
      </c>
      <c r="B64" s="158" t="s">
        <v>449</v>
      </c>
      <c r="C64" s="71">
        <v>37</v>
      </c>
      <c r="D64" s="56">
        <v>10</v>
      </c>
      <c r="E64" s="56">
        <v>27</v>
      </c>
      <c r="F64" s="116">
        <f t="shared" si="8"/>
        <v>0.72972972972972971</v>
      </c>
      <c r="G64" s="68"/>
    </row>
    <row r="65" spans="1:257" s="15" customFormat="1" ht="13.5" customHeight="1">
      <c r="A65" s="2" t="s">
        <v>189</v>
      </c>
      <c r="B65" s="2" t="s">
        <v>445</v>
      </c>
      <c r="C65" s="98">
        <f>C66</f>
        <v>143</v>
      </c>
      <c r="D65" s="98">
        <f t="shared" ref="D65:E65" si="15">D66</f>
        <v>75</v>
      </c>
      <c r="E65" s="98">
        <f t="shared" si="15"/>
        <v>68</v>
      </c>
      <c r="F65" s="117">
        <f t="shared" si="8"/>
        <v>0.47552447552447552</v>
      </c>
      <c r="G65" s="42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4"/>
      <c r="BQ65" s="64"/>
      <c r="BR65" s="64"/>
      <c r="BS65" s="64"/>
      <c r="BT65" s="64"/>
      <c r="BU65" s="64"/>
      <c r="BV65" s="64"/>
      <c r="BW65" s="64"/>
      <c r="BX65" s="64"/>
      <c r="BY65" s="64"/>
      <c r="BZ65" s="64"/>
      <c r="CA65" s="64"/>
      <c r="CB65" s="64"/>
      <c r="CC65" s="64"/>
      <c r="CD65" s="64"/>
      <c r="CE65" s="64"/>
      <c r="CF65" s="64"/>
      <c r="CG65" s="64"/>
      <c r="CH65" s="64"/>
      <c r="CI65" s="64"/>
      <c r="CJ65" s="64"/>
      <c r="CK65" s="64"/>
      <c r="CL65" s="64"/>
      <c r="CM65" s="64"/>
      <c r="CN65" s="64"/>
      <c r="CO65" s="64"/>
      <c r="CP65" s="64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64"/>
      <c r="DB65" s="64"/>
      <c r="DC65" s="64"/>
      <c r="DD65" s="64"/>
      <c r="DE65" s="64"/>
      <c r="DF65" s="64"/>
      <c r="DG65" s="64"/>
      <c r="DH65" s="64"/>
      <c r="DI65" s="64"/>
      <c r="DJ65" s="64"/>
      <c r="DK65" s="64"/>
      <c r="DL65" s="64"/>
      <c r="DM65" s="64"/>
      <c r="DN65" s="64"/>
      <c r="DO65" s="64"/>
      <c r="DP65" s="64"/>
      <c r="DQ65" s="64"/>
      <c r="DR65" s="64"/>
      <c r="DS65" s="64"/>
      <c r="DT65" s="64"/>
      <c r="DU65" s="64"/>
      <c r="DV65" s="64"/>
      <c r="DW65" s="64"/>
      <c r="DX65" s="64"/>
      <c r="DY65" s="64"/>
      <c r="DZ65" s="64"/>
      <c r="EA65" s="64"/>
      <c r="EB65" s="64"/>
      <c r="EC65" s="64"/>
      <c r="ED65" s="64"/>
      <c r="EE65" s="64"/>
      <c r="EF65" s="64"/>
      <c r="EG65" s="64"/>
      <c r="EH65" s="64"/>
      <c r="EI65" s="64"/>
      <c r="EJ65" s="64"/>
      <c r="EK65" s="64"/>
      <c r="EL65" s="64"/>
      <c r="EM65" s="64"/>
      <c r="EN65" s="64"/>
      <c r="EO65" s="64"/>
      <c r="EP65" s="64"/>
      <c r="EQ65" s="64"/>
      <c r="ER65" s="64"/>
      <c r="ES65" s="64"/>
      <c r="ET65" s="64"/>
      <c r="EU65" s="64"/>
      <c r="EV65" s="64"/>
      <c r="EW65" s="64"/>
      <c r="EX65" s="64"/>
      <c r="EY65" s="64"/>
      <c r="EZ65" s="64"/>
      <c r="FA65" s="64"/>
      <c r="FB65" s="64"/>
      <c r="FC65" s="64"/>
      <c r="FD65" s="64"/>
      <c r="FE65" s="64"/>
      <c r="FF65" s="64"/>
      <c r="FG65" s="64"/>
      <c r="FH65" s="64"/>
      <c r="FI65" s="64"/>
      <c r="FJ65" s="64"/>
      <c r="FK65" s="64"/>
      <c r="FL65" s="64"/>
      <c r="FM65" s="64"/>
      <c r="FN65" s="64"/>
      <c r="FO65" s="64"/>
      <c r="FP65" s="64"/>
      <c r="FQ65" s="64"/>
      <c r="FR65" s="64"/>
      <c r="FS65" s="64"/>
      <c r="FT65" s="64"/>
      <c r="FU65" s="64"/>
      <c r="FV65" s="64"/>
      <c r="FW65" s="64"/>
      <c r="FX65" s="64"/>
      <c r="FY65" s="64"/>
      <c r="FZ65" s="64"/>
      <c r="GA65" s="64"/>
      <c r="GB65" s="64"/>
      <c r="GC65" s="64"/>
      <c r="GD65" s="64"/>
      <c r="GE65" s="64"/>
      <c r="GF65" s="64"/>
      <c r="GG65" s="64"/>
      <c r="GH65" s="64"/>
      <c r="GI65" s="64"/>
      <c r="GJ65" s="64"/>
      <c r="GK65" s="64"/>
      <c r="GL65" s="64"/>
      <c r="GM65" s="64"/>
      <c r="GN65" s="64"/>
      <c r="GO65" s="64"/>
      <c r="GP65" s="64"/>
      <c r="GQ65" s="64"/>
      <c r="GR65" s="64"/>
      <c r="GS65" s="64"/>
      <c r="GT65" s="64"/>
      <c r="GU65" s="64"/>
      <c r="GV65" s="64"/>
      <c r="GW65" s="64"/>
      <c r="GX65" s="64"/>
      <c r="GY65" s="64"/>
      <c r="GZ65" s="64"/>
      <c r="HA65" s="64"/>
      <c r="HB65" s="64"/>
      <c r="HC65" s="64"/>
      <c r="HD65" s="64"/>
      <c r="HE65" s="64"/>
      <c r="HF65" s="64"/>
      <c r="HG65" s="64"/>
      <c r="HH65" s="64"/>
      <c r="HI65" s="64"/>
      <c r="HJ65" s="64"/>
      <c r="HK65" s="64"/>
      <c r="HL65" s="64"/>
      <c r="HM65" s="64"/>
      <c r="HN65" s="64"/>
      <c r="HO65" s="64"/>
      <c r="HP65" s="64"/>
      <c r="HQ65" s="64"/>
      <c r="HR65" s="64"/>
      <c r="HS65" s="64"/>
      <c r="HT65" s="64"/>
      <c r="HU65" s="64"/>
      <c r="HV65" s="64"/>
      <c r="HW65" s="64"/>
      <c r="HX65" s="64"/>
      <c r="HY65" s="64"/>
      <c r="HZ65" s="64"/>
      <c r="IA65" s="64"/>
      <c r="IB65" s="64"/>
      <c r="IC65" s="64"/>
      <c r="ID65" s="64"/>
      <c r="IE65" s="64"/>
      <c r="IF65" s="64"/>
      <c r="IG65" s="64"/>
      <c r="IH65" s="64"/>
      <c r="II65" s="64"/>
      <c r="IJ65" s="64"/>
      <c r="IK65" s="64"/>
      <c r="IL65" s="64"/>
      <c r="IM65" s="64"/>
      <c r="IN65" s="64"/>
      <c r="IO65" s="64"/>
      <c r="IP65" s="64"/>
      <c r="IQ65" s="64"/>
      <c r="IR65" s="64"/>
      <c r="IS65" s="64"/>
      <c r="IT65" s="64"/>
      <c r="IU65" s="64"/>
      <c r="IV65" s="64"/>
      <c r="IW65" s="64"/>
    </row>
    <row r="66" spans="1:257" ht="13.5" customHeight="1">
      <c r="A66" s="158" t="s">
        <v>190</v>
      </c>
      <c r="B66" s="158" t="s">
        <v>446</v>
      </c>
      <c r="C66" s="71">
        <v>143</v>
      </c>
      <c r="D66" s="56">
        <v>75</v>
      </c>
      <c r="E66" s="56">
        <v>68</v>
      </c>
      <c r="F66" s="116">
        <f t="shared" si="8"/>
        <v>0.47552447552447552</v>
      </c>
      <c r="G66" s="68"/>
    </row>
    <row r="67" spans="1:257" s="15" customFormat="1" ht="13.5" customHeight="1">
      <c r="A67" s="2" t="s">
        <v>194</v>
      </c>
      <c r="B67" s="2" t="s">
        <v>431</v>
      </c>
      <c r="C67" s="98">
        <f>SUM(C68:C71)</f>
        <v>475</v>
      </c>
      <c r="D67" s="98">
        <f t="shared" ref="D67:E67" si="16">SUM(D68:D71)</f>
        <v>130</v>
      </c>
      <c r="E67" s="98">
        <f t="shared" si="16"/>
        <v>345</v>
      </c>
      <c r="F67" s="117">
        <f t="shared" si="8"/>
        <v>0.72631578947368425</v>
      </c>
      <c r="G67" s="42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4"/>
      <c r="BQ67" s="64"/>
      <c r="BR67" s="64"/>
      <c r="BS67" s="64"/>
      <c r="BT67" s="64"/>
      <c r="BU67" s="64"/>
      <c r="BV67" s="64"/>
      <c r="BW67" s="64"/>
      <c r="BX67" s="64"/>
      <c r="BY67" s="64"/>
      <c r="BZ67" s="64"/>
      <c r="CA67" s="64"/>
      <c r="CB67" s="64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64"/>
      <c r="CN67" s="64"/>
      <c r="CO67" s="64"/>
      <c r="CP67" s="64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64"/>
      <c r="DB67" s="64"/>
      <c r="DC67" s="64"/>
      <c r="DD67" s="64"/>
      <c r="DE67" s="64"/>
      <c r="DF67" s="64"/>
      <c r="DG67" s="64"/>
      <c r="DH67" s="64"/>
      <c r="DI67" s="64"/>
      <c r="DJ67" s="64"/>
      <c r="DK67" s="64"/>
      <c r="DL67" s="64"/>
      <c r="DM67" s="64"/>
      <c r="DN67" s="64"/>
      <c r="DO67" s="64"/>
      <c r="DP67" s="64"/>
      <c r="DQ67" s="64"/>
      <c r="DR67" s="64"/>
      <c r="DS67" s="64"/>
      <c r="DT67" s="64"/>
      <c r="DU67" s="64"/>
      <c r="DV67" s="64"/>
      <c r="DW67" s="64"/>
      <c r="DX67" s="64"/>
      <c r="DY67" s="64"/>
      <c r="DZ67" s="64"/>
      <c r="EA67" s="64"/>
      <c r="EB67" s="64"/>
      <c r="EC67" s="64"/>
      <c r="ED67" s="64"/>
      <c r="EE67" s="64"/>
      <c r="EF67" s="64"/>
      <c r="EG67" s="64"/>
      <c r="EH67" s="64"/>
      <c r="EI67" s="64"/>
      <c r="EJ67" s="64"/>
      <c r="EK67" s="64"/>
      <c r="EL67" s="64"/>
      <c r="EM67" s="64"/>
      <c r="EN67" s="64"/>
      <c r="EO67" s="64"/>
      <c r="EP67" s="64"/>
      <c r="EQ67" s="64"/>
      <c r="ER67" s="64"/>
      <c r="ES67" s="64"/>
      <c r="ET67" s="64"/>
      <c r="EU67" s="64"/>
      <c r="EV67" s="64"/>
      <c r="EW67" s="64"/>
      <c r="EX67" s="64"/>
      <c r="EY67" s="64"/>
      <c r="EZ67" s="64"/>
      <c r="FA67" s="64"/>
      <c r="FB67" s="64"/>
      <c r="FC67" s="64"/>
      <c r="FD67" s="64"/>
      <c r="FE67" s="64"/>
      <c r="FF67" s="64"/>
      <c r="FG67" s="64"/>
      <c r="FH67" s="64"/>
      <c r="FI67" s="64"/>
      <c r="FJ67" s="64"/>
      <c r="FK67" s="64"/>
      <c r="FL67" s="64"/>
      <c r="FM67" s="64"/>
      <c r="FN67" s="64"/>
      <c r="FO67" s="64"/>
      <c r="FP67" s="64"/>
      <c r="FQ67" s="64"/>
      <c r="FR67" s="64"/>
      <c r="FS67" s="64"/>
      <c r="FT67" s="64"/>
      <c r="FU67" s="64"/>
      <c r="FV67" s="64"/>
      <c r="FW67" s="64"/>
      <c r="FX67" s="64"/>
      <c r="FY67" s="64"/>
      <c r="FZ67" s="64"/>
      <c r="GA67" s="64"/>
      <c r="GB67" s="64"/>
      <c r="GC67" s="64"/>
      <c r="GD67" s="64"/>
      <c r="GE67" s="64"/>
      <c r="GF67" s="64"/>
      <c r="GG67" s="64"/>
      <c r="GH67" s="64"/>
      <c r="GI67" s="64"/>
      <c r="GJ67" s="64"/>
      <c r="GK67" s="64"/>
      <c r="GL67" s="64"/>
      <c r="GM67" s="64"/>
      <c r="GN67" s="64"/>
      <c r="GO67" s="64"/>
      <c r="GP67" s="64"/>
      <c r="GQ67" s="64"/>
      <c r="GR67" s="64"/>
      <c r="GS67" s="64"/>
      <c r="GT67" s="64"/>
      <c r="GU67" s="64"/>
      <c r="GV67" s="64"/>
      <c r="GW67" s="64"/>
      <c r="GX67" s="64"/>
      <c r="GY67" s="64"/>
      <c r="GZ67" s="64"/>
      <c r="HA67" s="64"/>
      <c r="HB67" s="64"/>
      <c r="HC67" s="64"/>
      <c r="HD67" s="64"/>
      <c r="HE67" s="64"/>
      <c r="HF67" s="64"/>
      <c r="HG67" s="64"/>
      <c r="HH67" s="64"/>
      <c r="HI67" s="64"/>
      <c r="HJ67" s="64"/>
      <c r="HK67" s="64"/>
      <c r="HL67" s="64"/>
      <c r="HM67" s="64"/>
      <c r="HN67" s="64"/>
      <c r="HO67" s="64"/>
      <c r="HP67" s="64"/>
      <c r="HQ67" s="64"/>
      <c r="HR67" s="64"/>
      <c r="HS67" s="64"/>
      <c r="HT67" s="64"/>
      <c r="HU67" s="64"/>
      <c r="HV67" s="64"/>
      <c r="HW67" s="64"/>
      <c r="HX67" s="64"/>
      <c r="HY67" s="64"/>
      <c r="HZ67" s="64"/>
      <c r="IA67" s="64"/>
      <c r="IB67" s="64"/>
      <c r="IC67" s="64"/>
      <c r="ID67" s="64"/>
      <c r="IE67" s="64"/>
      <c r="IF67" s="64"/>
      <c r="IG67" s="64"/>
      <c r="IH67" s="64"/>
      <c r="II67" s="64"/>
      <c r="IJ67" s="64"/>
      <c r="IK67" s="64"/>
      <c r="IL67" s="64"/>
      <c r="IM67" s="64"/>
      <c r="IN67" s="64"/>
      <c r="IO67" s="64"/>
      <c r="IP67" s="64"/>
      <c r="IQ67" s="64"/>
      <c r="IR67" s="64"/>
      <c r="IS67" s="64"/>
      <c r="IT67" s="64"/>
      <c r="IU67" s="64"/>
      <c r="IV67" s="64"/>
      <c r="IW67" s="64"/>
    </row>
    <row r="68" spans="1:257" ht="13.5" customHeight="1">
      <c r="A68" s="158" t="s">
        <v>328</v>
      </c>
      <c r="B68" s="158" t="s">
        <v>432</v>
      </c>
      <c r="C68" s="71">
        <v>27</v>
      </c>
      <c r="D68" s="56">
        <v>13</v>
      </c>
      <c r="E68" s="56">
        <v>14</v>
      </c>
      <c r="F68" s="116">
        <f t="shared" si="8"/>
        <v>0.51851851851851849</v>
      </c>
      <c r="G68" s="68"/>
    </row>
    <row r="69" spans="1:257" ht="13.5" customHeight="1">
      <c r="A69" s="158" t="s">
        <v>195</v>
      </c>
      <c r="B69" s="158" t="s">
        <v>433</v>
      </c>
      <c r="C69" s="71">
        <v>187</v>
      </c>
      <c r="D69" s="56">
        <v>58</v>
      </c>
      <c r="E69" s="56">
        <v>129</v>
      </c>
      <c r="F69" s="116">
        <f t="shared" si="8"/>
        <v>0.68983957219251335</v>
      </c>
      <c r="G69" s="68"/>
    </row>
    <row r="70" spans="1:257" ht="13.5" customHeight="1">
      <c r="A70" s="158" t="s">
        <v>196</v>
      </c>
      <c r="B70" s="158" t="s">
        <v>434</v>
      </c>
      <c r="C70" s="71">
        <v>79</v>
      </c>
      <c r="D70" s="56">
        <v>41</v>
      </c>
      <c r="E70" s="56">
        <v>38</v>
      </c>
      <c r="F70" s="116">
        <f t="shared" ref="F70:F86" si="17">E70/C70</f>
        <v>0.48101265822784811</v>
      </c>
      <c r="G70" s="68"/>
    </row>
    <row r="71" spans="1:257" ht="13.5" customHeight="1">
      <c r="A71" s="158" t="s">
        <v>197</v>
      </c>
      <c r="B71" s="158" t="s">
        <v>435</v>
      </c>
      <c r="C71" s="71">
        <v>182</v>
      </c>
      <c r="D71" s="56">
        <v>18</v>
      </c>
      <c r="E71" s="56">
        <v>164</v>
      </c>
      <c r="F71" s="116">
        <f t="shared" si="17"/>
        <v>0.90109890109890112</v>
      </c>
      <c r="G71" s="68"/>
    </row>
    <row r="72" spans="1:257" s="15" customFormat="1" ht="13.5" customHeight="1">
      <c r="A72" s="2" t="s">
        <v>292</v>
      </c>
      <c r="B72" s="2" t="s">
        <v>454</v>
      </c>
      <c r="C72" s="98">
        <f>SUM(C73:C78)</f>
        <v>1079</v>
      </c>
      <c r="D72" s="98">
        <f t="shared" ref="D72:E72" si="18">SUM(D73:D78)</f>
        <v>359</v>
      </c>
      <c r="E72" s="98">
        <f t="shared" si="18"/>
        <v>720</v>
      </c>
      <c r="F72" s="117">
        <f t="shared" si="17"/>
        <v>0.66728452270620942</v>
      </c>
      <c r="G72" s="42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  <c r="AO72" s="64"/>
      <c r="AP72" s="64"/>
      <c r="AQ72" s="64"/>
      <c r="AR72" s="64"/>
      <c r="AS72" s="64"/>
      <c r="AT72" s="64"/>
      <c r="AU72" s="64"/>
      <c r="AV72" s="64"/>
      <c r="AW72" s="64"/>
      <c r="AX72" s="64"/>
      <c r="AY72" s="64"/>
      <c r="AZ72" s="64"/>
      <c r="BA72" s="64"/>
      <c r="BB72" s="64"/>
      <c r="BC72" s="64"/>
      <c r="BD72" s="64"/>
      <c r="BE72" s="64"/>
      <c r="BF72" s="64"/>
      <c r="BG72" s="64"/>
      <c r="BH72" s="64"/>
      <c r="BI72" s="64"/>
      <c r="BJ72" s="64"/>
      <c r="BK72" s="64"/>
      <c r="BL72" s="64"/>
      <c r="BM72" s="64"/>
      <c r="BN72" s="64"/>
      <c r="BO72" s="64"/>
      <c r="BP72" s="64"/>
      <c r="BQ72" s="64"/>
      <c r="BR72" s="64"/>
      <c r="BS72" s="64"/>
      <c r="BT72" s="64"/>
      <c r="BU72" s="64"/>
      <c r="BV72" s="64"/>
      <c r="BW72" s="64"/>
      <c r="BX72" s="64"/>
      <c r="BY72" s="64"/>
      <c r="BZ72" s="64"/>
      <c r="CA72" s="64"/>
      <c r="CB72" s="64"/>
      <c r="CC72" s="64"/>
      <c r="CD72" s="64"/>
      <c r="CE72" s="64"/>
      <c r="CF72" s="64"/>
      <c r="CG72" s="64"/>
      <c r="CH72" s="64"/>
      <c r="CI72" s="64"/>
      <c r="CJ72" s="64"/>
      <c r="CK72" s="64"/>
      <c r="CL72" s="64"/>
      <c r="CM72" s="64"/>
      <c r="CN72" s="64"/>
      <c r="CO72" s="64"/>
      <c r="CP72" s="64"/>
      <c r="CQ72" s="64"/>
      <c r="CR72" s="64"/>
      <c r="CS72" s="64"/>
      <c r="CT72" s="64"/>
      <c r="CU72" s="64"/>
      <c r="CV72" s="64"/>
      <c r="CW72" s="64"/>
      <c r="CX72" s="64"/>
      <c r="CY72" s="64"/>
      <c r="CZ72" s="64"/>
      <c r="DA72" s="64"/>
      <c r="DB72" s="64"/>
      <c r="DC72" s="64"/>
      <c r="DD72" s="64"/>
      <c r="DE72" s="64"/>
      <c r="DF72" s="64"/>
      <c r="DG72" s="64"/>
      <c r="DH72" s="64"/>
      <c r="DI72" s="64"/>
      <c r="DJ72" s="64"/>
      <c r="DK72" s="64"/>
      <c r="DL72" s="64"/>
      <c r="DM72" s="64"/>
      <c r="DN72" s="64"/>
      <c r="DO72" s="64"/>
      <c r="DP72" s="64"/>
      <c r="DQ72" s="64"/>
      <c r="DR72" s="64"/>
      <c r="DS72" s="64"/>
      <c r="DT72" s="64"/>
      <c r="DU72" s="64"/>
      <c r="DV72" s="64"/>
      <c r="DW72" s="64"/>
      <c r="DX72" s="64"/>
      <c r="DY72" s="64"/>
      <c r="DZ72" s="64"/>
      <c r="EA72" s="64"/>
      <c r="EB72" s="64"/>
      <c r="EC72" s="64"/>
      <c r="ED72" s="64"/>
      <c r="EE72" s="64"/>
      <c r="EF72" s="64"/>
      <c r="EG72" s="64"/>
      <c r="EH72" s="64"/>
      <c r="EI72" s="64"/>
      <c r="EJ72" s="64"/>
      <c r="EK72" s="64"/>
      <c r="EL72" s="64"/>
      <c r="EM72" s="64"/>
      <c r="EN72" s="64"/>
      <c r="EO72" s="64"/>
      <c r="EP72" s="64"/>
      <c r="EQ72" s="64"/>
      <c r="ER72" s="64"/>
      <c r="ES72" s="64"/>
      <c r="ET72" s="64"/>
      <c r="EU72" s="64"/>
      <c r="EV72" s="64"/>
      <c r="EW72" s="64"/>
      <c r="EX72" s="64"/>
      <c r="EY72" s="64"/>
      <c r="EZ72" s="64"/>
      <c r="FA72" s="64"/>
      <c r="FB72" s="64"/>
      <c r="FC72" s="64"/>
      <c r="FD72" s="64"/>
      <c r="FE72" s="64"/>
      <c r="FF72" s="64"/>
      <c r="FG72" s="64"/>
      <c r="FH72" s="64"/>
      <c r="FI72" s="64"/>
      <c r="FJ72" s="64"/>
      <c r="FK72" s="64"/>
      <c r="FL72" s="64"/>
      <c r="FM72" s="64"/>
      <c r="FN72" s="64"/>
      <c r="FO72" s="64"/>
      <c r="FP72" s="64"/>
      <c r="FQ72" s="64"/>
      <c r="FR72" s="64"/>
      <c r="FS72" s="64"/>
      <c r="FT72" s="64"/>
      <c r="FU72" s="64"/>
      <c r="FV72" s="64"/>
      <c r="FW72" s="64"/>
      <c r="FX72" s="64"/>
      <c r="FY72" s="64"/>
      <c r="FZ72" s="64"/>
      <c r="GA72" s="64"/>
      <c r="GB72" s="64"/>
      <c r="GC72" s="64"/>
      <c r="GD72" s="64"/>
      <c r="GE72" s="64"/>
      <c r="GF72" s="64"/>
      <c r="GG72" s="64"/>
      <c r="GH72" s="64"/>
      <c r="GI72" s="64"/>
      <c r="GJ72" s="64"/>
      <c r="GK72" s="64"/>
      <c r="GL72" s="64"/>
      <c r="GM72" s="64"/>
      <c r="GN72" s="64"/>
      <c r="GO72" s="64"/>
      <c r="GP72" s="64"/>
      <c r="GQ72" s="64"/>
      <c r="GR72" s="64"/>
      <c r="GS72" s="64"/>
      <c r="GT72" s="64"/>
      <c r="GU72" s="64"/>
      <c r="GV72" s="64"/>
      <c r="GW72" s="64"/>
      <c r="GX72" s="64"/>
      <c r="GY72" s="64"/>
      <c r="GZ72" s="64"/>
      <c r="HA72" s="64"/>
      <c r="HB72" s="64"/>
      <c r="HC72" s="64"/>
      <c r="HD72" s="64"/>
      <c r="HE72" s="64"/>
      <c r="HF72" s="64"/>
      <c r="HG72" s="64"/>
      <c r="HH72" s="64"/>
      <c r="HI72" s="64"/>
      <c r="HJ72" s="64"/>
      <c r="HK72" s="64"/>
      <c r="HL72" s="64"/>
      <c r="HM72" s="64"/>
      <c r="HN72" s="64"/>
      <c r="HO72" s="64"/>
      <c r="HP72" s="64"/>
      <c r="HQ72" s="64"/>
      <c r="HR72" s="64"/>
      <c r="HS72" s="64"/>
      <c r="HT72" s="64"/>
      <c r="HU72" s="64"/>
      <c r="HV72" s="64"/>
      <c r="HW72" s="64"/>
      <c r="HX72" s="64"/>
      <c r="HY72" s="64"/>
      <c r="HZ72" s="64"/>
      <c r="IA72" s="64"/>
      <c r="IB72" s="64"/>
      <c r="IC72" s="64"/>
      <c r="ID72" s="64"/>
      <c r="IE72" s="64"/>
      <c r="IF72" s="64"/>
      <c r="IG72" s="64"/>
      <c r="IH72" s="64"/>
      <c r="II72" s="64"/>
      <c r="IJ72" s="64"/>
      <c r="IK72" s="64"/>
      <c r="IL72" s="64"/>
      <c r="IM72" s="64"/>
      <c r="IN72" s="64"/>
      <c r="IO72" s="64"/>
      <c r="IP72" s="64"/>
      <c r="IQ72" s="64"/>
      <c r="IR72" s="64"/>
      <c r="IS72" s="64"/>
      <c r="IT72" s="64"/>
      <c r="IU72" s="64"/>
      <c r="IV72" s="64"/>
      <c r="IW72" s="64"/>
    </row>
    <row r="73" spans="1:257" ht="13.5" customHeight="1">
      <c r="A73" s="158" t="s">
        <v>329</v>
      </c>
      <c r="B73" s="158" t="s">
        <v>455</v>
      </c>
      <c r="C73" s="71">
        <v>45</v>
      </c>
      <c r="D73" s="56">
        <v>20</v>
      </c>
      <c r="E73" s="56">
        <v>25</v>
      </c>
      <c r="F73" s="116">
        <f t="shared" si="17"/>
        <v>0.55555555555555558</v>
      </c>
      <c r="G73" s="68"/>
    </row>
    <row r="74" spans="1:257" ht="13.5" customHeight="1">
      <c r="A74" s="158" t="s">
        <v>200</v>
      </c>
      <c r="B74" s="158" t="s">
        <v>456</v>
      </c>
      <c r="C74" s="71">
        <v>71</v>
      </c>
      <c r="D74" s="56">
        <v>11</v>
      </c>
      <c r="E74" s="56">
        <v>60</v>
      </c>
      <c r="F74" s="116">
        <f t="shared" si="17"/>
        <v>0.84507042253521125</v>
      </c>
      <c r="G74" s="68"/>
    </row>
    <row r="75" spans="1:257" ht="13.5" customHeight="1">
      <c r="A75" s="158" t="s">
        <v>328</v>
      </c>
      <c r="B75" s="158" t="s">
        <v>432</v>
      </c>
      <c r="C75" s="71">
        <v>2</v>
      </c>
      <c r="D75" s="56">
        <v>1</v>
      </c>
      <c r="E75" s="56">
        <v>1</v>
      </c>
      <c r="F75" s="116">
        <f t="shared" si="17"/>
        <v>0.5</v>
      </c>
      <c r="G75" s="68"/>
    </row>
    <row r="76" spans="1:257" ht="13.7" customHeight="1">
      <c r="A76" s="158" t="s">
        <v>223</v>
      </c>
      <c r="B76" s="158" t="s">
        <v>479</v>
      </c>
      <c r="C76" s="71">
        <v>131</v>
      </c>
      <c r="D76" s="56">
        <v>71</v>
      </c>
      <c r="E76" s="56">
        <v>60</v>
      </c>
      <c r="F76" s="116">
        <f t="shared" si="17"/>
        <v>0.4580152671755725</v>
      </c>
      <c r="G76" s="58"/>
    </row>
    <row r="77" spans="1:257" ht="13.7" customHeight="1">
      <c r="A77" s="158" t="s">
        <v>198</v>
      </c>
      <c r="B77" s="158" t="s">
        <v>458</v>
      </c>
      <c r="C77" s="71">
        <v>136</v>
      </c>
      <c r="D77" s="56">
        <v>32</v>
      </c>
      <c r="E77" s="56">
        <v>104</v>
      </c>
      <c r="F77" s="116">
        <f t="shared" si="17"/>
        <v>0.76470588235294112</v>
      </c>
      <c r="G77" s="58"/>
    </row>
    <row r="78" spans="1:257" ht="13.7" customHeight="1">
      <c r="A78" s="158" t="s">
        <v>199</v>
      </c>
      <c r="B78" s="158" t="s">
        <v>459</v>
      </c>
      <c r="C78" s="71">
        <v>694</v>
      </c>
      <c r="D78" s="56">
        <v>224</v>
      </c>
      <c r="E78" s="56">
        <v>470</v>
      </c>
      <c r="F78" s="116">
        <f t="shared" si="17"/>
        <v>0.67723342939481268</v>
      </c>
      <c r="G78" s="58"/>
    </row>
    <row r="79" spans="1:257" s="15" customFormat="1" ht="13.7" customHeight="1">
      <c r="A79" s="2" t="s">
        <v>201</v>
      </c>
      <c r="B79" s="2" t="s">
        <v>460</v>
      </c>
      <c r="C79" s="98">
        <f>SUM(C80:C86)</f>
        <v>1150</v>
      </c>
      <c r="D79" s="98">
        <f t="shared" ref="D79:E79" si="19">SUM(D80:D86)</f>
        <v>475</v>
      </c>
      <c r="E79" s="98">
        <f t="shared" si="19"/>
        <v>675</v>
      </c>
      <c r="F79" s="117">
        <f t="shared" si="17"/>
        <v>0.58695652173913049</v>
      </c>
      <c r="G79" s="100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4"/>
      <c r="BH79" s="64"/>
      <c r="BI79" s="64"/>
      <c r="BJ79" s="64"/>
      <c r="BK79" s="64"/>
      <c r="BL79" s="64"/>
      <c r="BM79" s="64"/>
      <c r="BN79" s="64"/>
      <c r="BO79" s="64"/>
      <c r="BP79" s="64"/>
      <c r="BQ79" s="64"/>
      <c r="BR79" s="64"/>
      <c r="BS79" s="64"/>
      <c r="BT79" s="64"/>
      <c r="BU79" s="64"/>
      <c r="BV79" s="64"/>
      <c r="BW79" s="64"/>
      <c r="BX79" s="64"/>
      <c r="BY79" s="64"/>
      <c r="BZ79" s="64"/>
      <c r="CA79" s="64"/>
      <c r="CB79" s="64"/>
      <c r="CC79" s="64"/>
      <c r="CD79" s="64"/>
      <c r="CE79" s="64"/>
      <c r="CF79" s="64"/>
      <c r="CG79" s="64"/>
      <c r="CH79" s="64"/>
      <c r="CI79" s="64"/>
      <c r="CJ79" s="64"/>
      <c r="CK79" s="64"/>
      <c r="CL79" s="64"/>
      <c r="CM79" s="64"/>
      <c r="CN79" s="64"/>
      <c r="CO79" s="64"/>
      <c r="CP79" s="64"/>
      <c r="CQ79" s="64"/>
      <c r="CR79" s="64"/>
      <c r="CS79" s="64"/>
      <c r="CT79" s="64"/>
      <c r="CU79" s="64"/>
      <c r="CV79" s="64"/>
      <c r="CW79" s="64"/>
      <c r="CX79" s="64"/>
      <c r="CY79" s="64"/>
      <c r="CZ79" s="64"/>
      <c r="DA79" s="64"/>
      <c r="DB79" s="64"/>
      <c r="DC79" s="64"/>
      <c r="DD79" s="64"/>
      <c r="DE79" s="64"/>
      <c r="DF79" s="64"/>
      <c r="DG79" s="64"/>
      <c r="DH79" s="64"/>
      <c r="DI79" s="64"/>
      <c r="DJ79" s="64"/>
      <c r="DK79" s="64"/>
      <c r="DL79" s="64"/>
      <c r="DM79" s="64"/>
      <c r="DN79" s="64"/>
      <c r="DO79" s="64"/>
      <c r="DP79" s="64"/>
      <c r="DQ79" s="64"/>
      <c r="DR79" s="64"/>
      <c r="DS79" s="64"/>
      <c r="DT79" s="64"/>
      <c r="DU79" s="64"/>
      <c r="DV79" s="64"/>
      <c r="DW79" s="64"/>
      <c r="DX79" s="64"/>
      <c r="DY79" s="64"/>
      <c r="DZ79" s="64"/>
      <c r="EA79" s="64"/>
      <c r="EB79" s="64"/>
      <c r="EC79" s="64"/>
      <c r="ED79" s="64"/>
      <c r="EE79" s="64"/>
      <c r="EF79" s="64"/>
      <c r="EG79" s="64"/>
      <c r="EH79" s="64"/>
      <c r="EI79" s="64"/>
      <c r="EJ79" s="64"/>
      <c r="EK79" s="64"/>
      <c r="EL79" s="64"/>
      <c r="EM79" s="64"/>
      <c r="EN79" s="64"/>
      <c r="EO79" s="64"/>
      <c r="EP79" s="64"/>
      <c r="EQ79" s="64"/>
      <c r="ER79" s="64"/>
      <c r="ES79" s="64"/>
      <c r="ET79" s="64"/>
      <c r="EU79" s="64"/>
      <c r="EV79" s="64"/>
      <c r="EW79" s="64"/>
      <c r="EX79" s="64"/>
      <c r="EY79" s="64"/>
      <c r="EZ79" s="64"/>
      <c r="FA79" s="64"/>
      <c r="FB79" s="64"/>
      <c r="FC79" s="64"/>
      <c r="FD79" s="64"/>
      <c r="FE79" s="64"/>
      <c r="FF79" s="64"/>
      <c r="FG79" s="64"/>
      <c r="FH79" s="64"/>
      <c r="FI79" s="64"/>
      <c r="FJ79" s="64"/>
      <c r="FK79" s="64"/>
      <c r="FL79" s="64"/>
      <c r="FM79" s="64"/>
      <c r="FN79" s="64"/>
      <c r="FO79" s="64"/>
      <c r="FP79" s="64"/>
      <c r="FQ79" s="64"/>
      <c r="FR79" s="64"/>
      <c r="FS79" s="64"/>
      <c r="FT79" s="64"/>
      <c r="FU79" s="64"/>
      <c r="FV79" s="64"/>
      <c r="FW79" s="64"/>
      <c r="FX79" s="64"/>
      <c r="FY79" s="64"/>
      <c r="FZ79" s="64"/>
      <c r="GA79" s="64"/>
      <c r="GB79" s="64"/>
      <c r="GC79" s="64"/>
      <c r="GD79" s="64"/>
      <c r="GE79" s="64"/>
      <c r="GF79" s="64"/>
      <c r="GG79" s="64"/>
      <c r="GH79" s="64"/>
      <c r="GI79" s="64"/>
      <c r="GJ79" s="64"/>
      <c r="GK79" s="64"/>
      <c r="GL79" s="64"/>
      <c r="GM79" s="64"/>
      <c r="GN79" s="64"/>
      <c r="GO79" s="64"/>
      <c r="GP79" s="64"/>
      <c r="GQ79" s="64"/>
      <c r="GR79" s="64"/>
      <c r="GS79" s="64"/>
      <c r="GT79" s="64"/>
      <c r="GU79" s="64"/>
      <c r="GV79" s="64"/>
      <c r="GW79" s="64"/>
      <c r="GX79" s="64"/>
      <c r="GY79" s="64"/>
      <c r="GZ79" s="64"/>
      <c r="HA79" s="64"/>
      <c r="HB79" s="64"/>
      <c r="HC79" s="64"/>
      <c r="HD79" s="64"/>
      <c r="HE79" s="64"/>
      <c r="HF79" s="64"/>
      <c r="HG79" s="64"/>
      <c r="HH79" s="64"/>
      <c r="HI79" s="64"/>
      <c r="HJ79" s="64"/>
      <c r="HK79" s="64"/>
      <c r="HL79" s="64"/>
      <c r="HM79" s="64"/>
      <c r="HN79" s="64"/>
      <c r="HO79" s="64"/>
      <c r="HP79" s="64"/>
      <c r="HQ79" s="64"/>
      <c r="HR79" s="64"/>
      <c r="HS79" s="64"/>
      <c r="HT79" s="64"/>
      <c r="HU79" s="64"/>
      <c r="HV79" s="64"/>
      <c r="HW79" s="64"/>
      <c r="HX79" s="64"/>
      <c r="HY79" s="64"/>
      <c r="HZ79" s="64"/>
      <c r="IA79" s="64"/>
      <c r="IB79" s="64"/>
      <c r="IC79" s="64"/>
      <c r="ID79" s="64"/>
      <c r="IE79" s="64"/>
      <c r="IF79" s="64"/>
      <c r="IG79" s="64"/>
      <c r="IH79" s="64"/>
      <c r="II79" s="64"/>
      <c r="IJ79" s="64"/>
      <c r="IK79" s="64"/>
      <c r="IL79" s="64"/>
      <c r="IM79" s="64"/>
      <c r="IN79" s="64"/>
      <c r="IO79" s="64"/>
      <c r="IP79" s="64"/>
      <c r="IQ79" s="64"/>
      <c r="IR79" s="64"/>
      <c r="IS79" s="64"/>
      <c r="IT79" s="64"/>
      <c r="IU79" s="64"/>
      <c r="IV79" s="64"/>
      <c r="IW79" s="64"/>
    </row>
    <row r="80" spans="1:257" ht="13.7" customHeight="1">
      <c r="A80" s="158" t="s">
        <v>202</v>
      </c>
      <c r="B80" s="158" t="s">
        <v>231</v>
      </c>
      <c r="C80" s="71">
        <v>462</v>
      </c>
      <c r="D80" s="56">
        <v>214</v>
      </c>
      <c r="E80" s="56">
        <v>248</v>
      </c>
      <c r="F80" s="116">
        <f t="shared" si="17"/>
        <v>0.53679653679653683</v>
      </c>
      <c r="G80" s="58"/>
    </row>
    <row r="81" spans="1:7" ht="13.7" customHeight="1">
      <c r="A81" s="158" t="s">
        <v>203</v>
      </c>
      <c r="B81" s="158" t="s">
        <v>461</v>
      </c>
      <c r="C81" s="71">
        <v>157</v>
      </c>
      <c r="D81" s="56">
        <v>91</v>
      </c>
      <c r="E81" s="56">
        <v>66</v>
      </c>
      <c r="F81" s="116">
        <f t="shared" si="17"/>
        <v>0.42038216560509556</v>
      </c>
      <c r="G81" s="58"/>
    </row>
    <row r="82" spans="1:7" ht="13.7" customHeight="1">
      <c r="A82" s="158" t="s">
        <v>204</v>
      </c>
      <c r="B82" s="158" t="s">
        <v>462</v>
      </c>
      <c r="C82" s="71">
        <v>85</v>
      </c>
      <c r="D82" s="56">
        <v>40</v>
      </c>
      <c r="E82" s="56">
        <v>45</v>
      </c>
      <c r="F82" s="116">
        <f t="shared" si="17"/>
        <v>0.52941176470588236</v>
      </c>
      <c r="G82" s="58"/>
    </row>
    <row r="83" spans="1:7" ht="13.7" customHeight="1">
      <c r="A83" s="158" t="s">
        <v>205</v>
      </c>
      <c r="B83" s="158" t="s">
        <v>480</v>
      </c>
      <c r="C83" s="71">
        <v>146</v>
      </c>
      <c r="D83" s="56">
        <v>42</v>
      </c>
      <c r="E83" s="56">
        <v>104</v>
      </c>
      <c r="F83" s="116">
        <f t="shared" si="17"/>
        <v>0.71232876712328763</v>
      </c>
      <c r="G83" s="58"/>
    </row>
    <row r="84" spans="1:7" ht="13.7" customHeight="1">
      <c r="A84" s="158" t="s">
        <v>206</v>
      </c>
      <c r="B84" s="158" t="s">
        <v>464</v>
      </c>
      <c r="C84" s="71">
        <v>158</v>
      </c>
      <c r="D84" s="56">
        <v>45</v>
      </c>
      <c r="E84" s="56">
        <v>113</v>
      </c>
      <c r="F84" s="116">
        <f t="shared" si="17"/>
        <v>0.71518987341772156</v>
      </c>
      <c r="G84" s="58"/>
    </row>
    <row r="85" spans="1:7" ht="13.7" customHeight="1">
      <c r="A85" s="158" t="s">
        <v>330</v>
      </c>
      <c r="B85" s="158" t="s">
        <v>482</v>
      </c>
      <c r="C85" s="71">
        <v>52</v>
      </c>
      <c r="D85" s="56">
        <v>8</v>
      </c>
      <c r="E85" s="56">
        <v>44</v>
      </c>
      <c r="F85" s="116">
        <f t="shared" si="17"/>
        <v>0.84615384615384615</v>
      </c>
      <c r="G85" s="58"/>
    </row>
    <row r="86" spans="1:7" ht="13.7" customHeight="1">
      <c r="A86" s="158" t="s">
        <v>481</v>
      </c>
      <c r="B86" s="158" t="s">
        <v>487</v>
      </c>
      <c r="C86" s="71">
        <v>90</v>
      </c>
      <c r="D86" s="56">
        <v>35</v>
      </c>
      <c r="E86" s="56">
        <v>55</v>
      </c>
      <c r="F86" s="116">
        <f t="shared" si="17"/>
        <v>0.61111111111111116</v>
      </c>
      <c r="G86" s="58"/>
    </row>
    <row r="87" spans="1:7" ht="13.7" customHeight="1">
      <c r="A87" s="22" t="s">
        <v>387</v>
      </c>
      <c r="B87" s="22"/>
      <c r="C87" s="58"/>
      <c r="D87" s="58"/>
      <c r="E87" s="58"/>
      <c r="F87" s="58"/>
      <c r="G87" s="58"/>
    </row>
    <row r="88" spans="1:7" ht="13.7" customHeight="1">
      <c r="A88" s="22" t="s">
        <v>280</v>
      </c>
      <c r="B88" s="22"/>
      <c r="C88" s="58"/>
      <c r="D88" s="58"/>
      <c r="E88" s="58"/>
      <c r="F88" s="58"/>
      <c r="G88" s="58"/>
    </row>
    <row r="89" spans="1:7" ht="13.7" customHeight="1">
      <c r="A89" s="23" t="s">
        <v>324</v>
      </c>
      <c r="B89" s="23"/>
    </row>
    <row r="90" spans="1:7" ht="13.7" customHeight="1">
      <c r="A90" s="22" t="s">
        <v>388</v>
      </c>
      <c r="B90" s="22"/>
    </row>
    <row r="91" spans="1:7" ht="13.7" customHeight="1"/>
    <row r="92" spans="1:7" ht="13.7" customHeight="1"/>
    <row r="93" spans="1:7" ht="13.7" customHeight="1"/>
    <row r="94" spans="1:7" ht="13.7" customHeight="1"/>
    <row r="95" spans="1:7" ht="13.7" customHeight="1"/>
    <row r="96" spans="1:7" ht="13.7" customHeight="1"/>
    <row r="97" ht="13.7" customHeight="1"/>
    <row r="98" ht="13.7" customHeight="1"/>
    <row r="99" ht="13.7" customHeight="1"/>
    <row r="100" ht="13.7" customHeight="1"/>
    <row r="101" ht="13.7" customHeight="1"/>
    <row r="102" ht="13.7" customHeight="1"/>
    <row r="103" ht="13.7" customHeight="1"/>
    <row r="104" ht="13.7" customHeight="1"/>
    <row r="105" ht="13.7" customHeight="1"/>
    <row r="106" ht="13.7" customHeight="1"/>
    <row r="107" ht="13.7" customHeight="1"/>
    <row r="108" ht="13.7" customHeight="1"/>
    <row r="109" ht="13.7" customHeight="1"/>
    <row r="110" ht="13.7" customHeight="1"/>
    <row r="111" ht="13.7" customHeight="1"/>
    <row r="112" ht="13.7" customHeight="1"/>
    <row r="113" ht="13.7" customHeight="1"/>
    <row r="114" ht="13.7" customHeight="1"/>
    <row r="115" ht="13.7" customHeight="1"/>
    <row r="116" ht="13.7" customHeight="1"/>
    <row r="117" ht="13.7" customHeight="1"/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10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50.7109375" style="9" customWidth="1"/>
    <col min="3" max="7" width="11.42578125" style="9" customWidth="1"/>
    <col min="8" max="257" width="10.85546875" style="9" customWidth="1"/>
    <col min="258" max="16384" width="10.85546875" style="8"/>
  </cols>
  <sheetData>
    <row r="1" spans="1:19" ht="12.75" customHeight="1">
      <c r="A1" s="2" t="s">
        <v>711</v>
      </c>
      <c r="B1" s="27"/>
      <c r="C1" s="68"/>
      <c r="D1" s="68"/>
      <c r="E1" s="68"/>
      <c r="F1" s="68"/>
      <c r="G1" s="68"/>
      <c r="H1" s="69"/>
    </row>
    <row r="2" spans="1:19" ht="12.75" customHeight="1">
      <c r="A2" s="4" t="s">
        <v>712</v>
      </c>
      <c r="B2" s="28"/>
      <c r="C2" s="68"/>
      <c r="D2" s="68"/>
      <c r="E2" s="68"/>
      <c r="F2" s="68"/>
      <c r="G2" s="68"/>
      <c r="H2" s="69"/>
    </row>
    <row r="3" spans="1:19" ht="13.5" customHeight="1">
      <c r="A3" s="73"/>
      <c r="B3" s="3"/>
      <c r="C3" s="68"/>
      <c r="D3" s="68"/>
      <c r="E3" s="68"/>
      <c r="F3" s="68"/>
      <c r="G3" s="68"/>
      <c r="H3" s="69"/>
    </row>
    <row r="4" spans="1:19" ht="19.5" customHeight="1">
      <c r="A4" s="61"/>
      <c r="B4" s="157"/>
      <c r="C4" s="175" t="s">
        <v>2</v>
      </c>
      <c r="D4" s="175" t="s">
        <v>3</v>
      </c>
      <c r="E4" s="175" t="s">
        <v>4</v>
      </c>
      <c r="F4" s="178" t="s">
        <v>5</v>
      </c>
      <c r="G4" s="175" t="s">
        <v>4</v>
      </c>
      <c r="H4" s="69"/>
    </row>
    <row r="5" spans="1:19" ht="19.5" customHeight="1">
      <c r="A5" s="157"/>
      <c r="B5" s="157"/>
      <c r="C5" s="175" t="s">
        <v>2</v>
      </c>
      <c r="D5" s="175" t="s">
        <v>375</v>
      </c>
      <c r="E5" s="175" t="s">
        <v>4</v>
      </c>
      <c r="F5" s="178" t="s">
        <v>374</v>
      </c>
      <c r="G5" s="175" t="s">
        <v>4</v>
      </c>
      <c r="H5" s="3"/>
      <c r="I5" s="8"/>
      <c r="J5" s="8"/>
      <c r="K5" s="8"/>
      <c r="L5" s="8"/>
      <c r="M5" s="8"/>
      <c r="N5" s="8"/>
      <c r="O5" s="8"/>
      <c r="P5" s="8"/>
      <c r="Q5" s="8"/>
      <c r="R5" s="8"/>
      <c r="S5" s="8"/>
    </row>
    <row r="6" spans="1:19" ht="13.5" customHeight="1">
      <c r="A6" s="65" t="s">
        <v>6</v>
      </c>
      <c r="B6" s="65" t="s">
        <v>6</v>
      </c>
      <c r="C6" s="75">
        <v>610.99900000000002</v>
      </c>
      <c r="D6" s="75">
        <v>297.16300000000001</v>
      </c>
      <c r="E6" s="245">
        <f>D6/C6</f>
        <v>0.48635595148273564</v>
      </c>
      <c r="F6" s="75">
        <v>313.83499999999998</v>
      </c>
      <c r="G6" s="245">
        <f>F6/C6</f>
        <v>0.51364241185337445</v>
      </c>
      <c r="H6" s="69"/>
    </row>
    <row r="7" spans="1:19" ht="13.5" customHeight="1">
      <c r="A7" s="74" t="s">
        <v>9</v>
      </c>
      <c r="B7" s="29" t="s">
        <v>384</v>
      </c>
      <c r="C7" s="76">
        <v>520.79200000000003</v>
      </c>
      <c r="D7" s="76">
        <v>250.78299999999999</v>
      </c>
      <c r="E7" s="243">
        <f>D7/C7</f>
        <v>0.48154157513940299</v>
      </c>
      <c r="F7" s="76">
        <v>270.00900000000001</v>
      </c>
      <c r="G7" s="246">
        <f t="shared" ref="G7:G12" si="0">F7/C7</f>
        <v>0.5184584248605969</v>
      </c>
      <c r="H7" s="69"/>
    </row>
    <row r="8" spans="1:19" ht="13.5" customHeight="1">
      <c r="A8" s="74" t="s">
        <v>636</v>
      </c>
      <c r="B8" s="41" t="s">
        <v>376</v>
      </c>
      <c r="C8" s="76"/>
      <c r="D8" s="76"/>
      <c r="E8" s="243"/>
      <c r="F8" s="76"/>
      <c r="G8" s="246"/>
      <c r="H8" s="69"/>
    </row>
    <row r="9" spans="1:19" ht="13.5" customHeight="1">
      <c r="A9" s="158" t="s">
        <v>7</v>
      </c>
      <c r="B9" s="159" t="s">
        <v>635</v>
      </c>
      <c r="C9" s="76">
        <v>482.798</v>
      </c>
      <c r="D9" s="76">
        <v>233.489</v>
      </c>
      <c r="E9" s="243">
        <f t="shared" ref="E9:E12" si="1">D9/C9</f>
        <v>0.48361633643884194</v>
      </c>
      <c r="F9" s="76">
        <v>249.309</v>
      </c>
      <c r="G9" s="246">
        <f t="shared" si="0"/>
        <v>0.51638366356115806</v>
      </c>
      <c r="H9" s="69"/>
    </row>
    <row r="10" spans="1:19" ht="13.5" customHeight="1">
      <c r="A10" s="167" t="s">
        <v>718</v>
      </c>
      <c r="B10" s="244" t="s">
        <v>719</v>
      </c>
      <c r="C10" s="76">
        <v>465.916</v>
      </c>
      <c r="D10" s="76">
        <v>225.619</v>
      </c>
      <c r="E10" s="243">
        <f t="shared" si="1"/>
        <v>0.48424823358717023</v>
      </c>
      <c r="F10" s="76">
        <v>240.297</v>
      </c>
      <c r="G10" s="246">
        <f t="shared" si="0"/>
        <v>0.51575176641282983</v>
      </c>
      <c r="H10" s="69"/>
    </row>
    <row r="11" spans="1:19" ht="13.5" customHeight="1">
      <c r="A11" s="158" t="s">
        <v>8</v>
      </c>
      <c r="B11" s="158" t="s">
        <v>377</v>
      </c>
      <c r="C11" s="76">
        <v>35.183</v>
      </c>
      <c r="D11" s="76">
        <v>17.294</v>
      </c>
      <c r="E11" s="243">
        <f t="shared" si="1"/>
        <v>0.49154421169314727</v>
      </c>
      <c r="F11" s="76">
        <v>17.888999999999999</v>
      </c>
      <c r="G11" s="246">
        <f t="shared" si="0"/>
        <v>0.50845578830685267</v>
      </c>
      <c r="H11" s="69"/>
    </row>
    <row r="12" spans="1:19" ht="13.5" customHeight="1">
      <c r="A12" s="158" t="s">
        <v>720</v>
      </c>
      <c r="B12" s="159" t="s">
        <v>717</v>
      </c>
      <c r="C12" s="76">
        <v>2.8109999999999999</v>
      </c>
      <c r="D12" s="76">
        <v>0</v>
      </c>
      <c r="E12" s="243">
        <f t="shared" si="1"/>
        <v>0</v>
      </c>
      <c r="F12" s="76">
        <v>2.8109999999999999</v>
      </c>
      <c r="G12" s="246">
        <f t="shared" si="0"/>
        <v>1</v>
      </c>
      <c r="H12" s="69"/>
    </row>
    <row r="13" spans="1:19" ht="13.5" customHeight="1">
      <c r="A13" s="67" t="s">
        <v>750</v>
      </c>
      <c r="B13" s="67"/>
      <c r="C13" s="69"/>
      <c r="D13" s="69"/>
      <c r="E13" s="69"/>
      <c r="F13" s="69"/>
      <c r="G13" s="69"/>
      <c r="H13" s="69"/>
    </row>
    <row r="14" spans="1:19" ht="13.5" customHeight="1">
      <c r="A14" s="67" t="s">
        <v>748</v>
      </c>
      <c r="B14" s="67"/>
      <c r="C14" s="69"/>
      <c r="D14" s="69"/>
      <c r="E14" s="69"/>
      <c r="F14" s="69"/>
      <c r="G14" s="69"/>
      <c r="H14" s="69"/>
    </row>
    <row r="15" spans="1:19" ht="12.75" customHeight="1">
      <c r="A15" s="67" t="s">
        <v>751</v>
      </c>
      <c r="B15" s="67"/>
      <c r="C15" s="69"/>
      <c r="D15" s="69"/>
      <c r="E15" s="69"/>
      <c r="F15" s="69"/>
      <c r="G15" s="69"/>
      <c r="H15" s="69"/>
    </row>
    <row r="16" spans="1:19" ht="12.75" customHeight="1">
      <c r="A16" s="67" t="s">
        <v>752</v>
      </c>
      <c r="B16" s="8"/>
      <c r="C16" s="69"/>
      <c r="D16" s="69"/>
      <c r="E16" s="69"/>
      <c r="F16" s="69"/>
      <c r="G16" s="69"/>
      <c r="H16" s="69"/>
    </row>
    <row r="17" spans="1:8" ht="12.75" customHeight="1">
      <c r="A17" s="58"/>
      <c r="B17" s="8"/>
      <c r="C17" s="69"/>
      <c r="D17" s="69"/>
      <c r="E17" s="69"/>
      <c r="F17" s="69"/>
      <c r="G17" s="69"/>
      <c r="H17" s="69"/>
    </row>
    <row r="18" spans="1:8" ht="12.75" customHeight="1">
      <c r="A18" s="58"/>
      <c r="B18" s="8"/>
      <c r="C18" s="69"/>
      <c r="D18" s="69"/>
      <c r="E18" s="69"/>
      <c r="F18" s="69"/>
      <c r="G18" s="69"/>
      <c r="H18" s="69"/>
    </row>
    <row r="19" spans="1:8" ht="12.75" customHeight="1">
      <c r="A19" s="58"/>
      <c r="B19" s="8"/>
    </row>
    <row r="20" spans="1:8" ht="12.75" customHeight="1">
      <c r="B20" s="8"/>
    </row>
    <row r="21" spans="1:8" ht="12.75" customHeight="1">
      <c r="B21" s="8"/>
    </row>
    <row r="22" spans="1:8" ht="12.75" customHeight="1">
      <c r="B22" s="8"/>
    </row>
    <row r="23" spans="1:8" ht="12.75" customHeight="1">
      <c r="B23" s="8"/>
    </row>
    <row r="24" spans="1:8" ht="12.75" customHeight="1">
      <c r="B24" s="8"/>
    </row>
    <row r="25" spans="1:8" ht="12.75" customHeight="1">
      <c r="B25" s="8"/>
    </row>
    <row r="26" spans="1:8" ht="12.75" customHeight="1">
      <c r="B26" s="8"/>
    </row>
    <row r="27" spans="1:8" ht="12.75" customHeight="1">
      <c r="B27" s="8"/>
    </row>
    <row r="28" spans="1:8" ht="12.75" customHeight="1">
      <c r="B28" s="8"/>
    </row>
    <row r="29" spans="1:8" ht="12.75" customHeight="1">
      <c r="B29" s="8"/>
    </row>
    <row r="30" spans="1:8" ht="12.75" customHeight="1">
      <c r="B30" s="8"/>
    </row>
    <row r="31" spans="1:8" ht="12.75" customHeight="1">
      <c r="B31" s="8"/>
    </row>
    <row r="32" spans="1:8" ht="12.75" customHeight="1">
      <c r="B32" s="8"/>
    </row>
    <row r="33" spans="2:2" ht="12.75" customHeight="1">
      <c r="B33" s="8"/>
    </row>
    <row r="34" spans="2:2" ht="12.75" customHeight="1">
      <c r="B34" s="8"/>
    </row>
    <row r="35" spans="2:2" ht="12.75" customHeight="1">
      <c r="B35" s="8"/>
    </row>
    <row r="36" spans="2:2" ht="12.75" customHeight="1">
      <c r="B36" s="8"/>
    </row>
    <row r="37" spans="2:2" ht="12.75" customHeight="1">
      <c r="B37" s="8"/>
    </row>
    <row r="38" spans="2:2" ht="12.75" customHeight="1">
      <c r="B38" s="8"/>
    </row>
    <row r="39" spans="2:2" ht="12.75" customHeight="1">
      <c r="B39" s="8"/>
    </row>
    <row r="40" spans="2:2" ht="12.75" customHeight="1">
      <c r="B40" s="8"/>
    </row>
    <row r="41" spans="2:2" ht="12.75" customHeight="1">
      <c r="B41" s="8"/>
    </row>
    <row r="42" spans="2:2" ht="12.75" customHeight="1">
      <c r="B42" s="8"/>
    </row>
    <row r="43" spans="2:2" ht="12.75" customHeight="1">
      <c r="B43" s="8"/>
    </row>
    <row r="44" spans="2:2" ht="12.75" customHeight="1">
      <c r="B44" s="8"/>
    </row>
    <row r="45" spans="2:2" ht="12.75" customHeight="1">
      <c r="B45" s="8"/>
    </row>
    <row r="46" spans="2:2" ht="12.75" customHeight="1">
      <c r="B46" s="8"/>
    </row>
    <row r="47" spans="2:2" ht="12.75" customHeight="1">
      <c r="B47" s="8"/>
    </row>
    <row r="48" spans="2:2" ht="12.75" customHeight="1">
      <c r="B48" s="8"/>
    </row>
    <row r="49" spans="2:2" ht="12.75" customHeight="1">
      <c r="B49" s="8"/>
    </row>
    <row r="50" spans="2:2" ht="12.75" customHeight="1">
      <c r="B50" s="8"/>
    </row>
    <row r="51" spans="2:2" ht="12.75" customHeight="1">
      <c r="B51" s="8"/>
    </row>
    <row r="52" spans="2:2" ht="12.75" customHeight="1">
      <c r="B52" s="8"/>
    </row>
    <row r="53" spans="2:2" ht="12.75" customHeight="1">
      <c r="B53" s="8"/>
    </row>
    <row r="54" spans="2:2" ht="12.75" customHeight="1">
      <c r="B54" s="8"/>
    </row>
    <row r="55" spans="2:2" ht="12.75" customHeight="1">
      <c r="B55" s="8"/>
    </row>
    <row r="56" spans="2:2" ht="12.75" customHeight="1">
      <c r="B56" s="8"/>
    </row>
    <row r="57" spans="2:2" ht="12.75" customHeight="1">
      <c r="B57" s="8"/>
    </row>
    <row r="58" spans="2:2" ht="12.75" customHeight="1">
      <c r="B58" s="8"/>
    </row>
    <row r="59" spans="2:2" ht="12.75" customHeight="1">
      <c r="B59" s="8"/>
    </row>
    <row r="60" spans="2:2" ht="12.75" customHeight="1">
      <c r="B60" s="8"/>
    </row>
    <row r="61" spans="2:2" ht="12.75" customHeight="1">
      <c r="B61" s="8"/>
    </row>
    <row r="62" spans="2:2" ht="12.75" customHeight="1">
      <c r="B62" s="8"/>
    </row>
    <row r="63" spans="2:2" ht="12.75" customHeight="1">
      <c r="B63" s="8"/>
    </row>
    <row r="64" spans="2:2" ht="12.75" customHeight="1">
      <c r="B64" s="8"/>
    </row>
    <row r="65" spans="2:2" ht="12.75" customHeight="1">
      <c r="B65" s="8"/>
    </row>
    <row r="66" spans="2:2" ht="12.75" customHeight="1">
      <c r="B66" s="8"/>
    </row>
    <row r="67" spans="2:2" ht="12.75" customHeight="1">
      <c r="B67" s="8"/>
    </row>
    <row r="68" spans="2:2" ht="12.75" customHeight="1">
      <c r="B68" s="8"/>
    </row>
    <row r="69" spans="2:2" ht="12.75" customHeight="1">
      <c r="B69" s="8"/>
    </row>
    <row r="70" spans="2:2" ht="12.75" customHeight="1">
      <c r="B70" s="8"/>
    </row>
    <row r="71" spans="2:2" ht="12.75" customHeight="1">
      <c r="B71" s="8"/>
    </row>
    <row r="72" spans="2:2" ht="12.75" customHeight="1">
      <c r="B72" s="8"/>
    </row>
    <row r="73" spans="2:2" ht="12.75" customHeight="1">
      <c r="B73" s="8"/>
    </row>
    <row r="74" spans="2:2" ht="12.75" customHeight="1">
      <c r="B74" s="8"/>
    </row>
    <row r="75" spans="2:2" ht="12.75" customHeight="1">
      <c r="B75" s="8"/>
    </row>
    <row r="76" spans="2:2" ht="12.75" customHeight="1">
      <c r="B76" s="8"/>
    </row>
    <row r="77" spans="2:2" ht="12.75" customHeight="1">
      <c r="B77" s="8"/>
    </row>
    <row r="78" spans="2:2" ht="12.75" customHeight="1">
      <c r="B78" s="8"/>
    </row>
    <row r="79" spans="2:2" ht="12.75" customHeight="1">
      <c r="B79" s="8"/>
    </row>
    <row r="80" spans="2:2" ht="12.75" customHeight="1">
      <c r="B80" s="8"/>
    </row>
    <row r="81" spans="2:2" ht="12.75" customHeight="1">
      <c r="B81" s="8"/>
    </row>
    <row r="82" spans="2:2" ht="12.75" customHeight="1">
      <c r="B82" s="8"/>
    </row>
    <row r="83" spans="2:2" ht="12.75" customHeight="1">
      <c r="B83" s="8"/>
    </row>
    <row r="84" spans="2:2" ht="12.75" customHeight="1">
      <c r="B84" s="8"/>
    </row>
    <row r="85" spans="2:2" ht="12.75" customHeight="1">
      <c r="B85" s="8"/>
    </row>
    <row r="86" spans="2:2" ht="12.75" customHeight="1">
      <c r="B86" s="8"/>
    </row>
    <row r="87" spans="2:2" ht="12.75" customHeight="1">
      <c r="B87" s="8"/>
    </row>
    <row r="88" spans="2:2" ht="12.75" customHeight="1">
      <c r="B88" s="8"/>
    </row>
    <row r="89" spans="2:2" ht="12.75" customHeight="1">
      <c r="B89" s="8"/>
    </row>
    <row r="90" spans="2:2" ht="12.75" customHeight="1">
      <c r="B90" s="8"/>
    </row>
    <row r="91" spans="2:2" ht="12.75" customHeight="1">
      <c r="B91" s="8"/>
    </row>
    <row r="92" spans="2:2" ht="12.75" customHeight="1">
      <c r="B92" s="8"/>
    </row>
    <row r="93" spans="2:2" ht="12.75" customHeight="1">
      <c r="B93" s="8"/>
    </row>
    <row r="94" spans="2:2" ht="12.75" customHeight="1">
      <c r="B94" s="8"/>
    </row>
    <row r="95" spans="2:2" ht="12.75" customHeight="1">
      <c r="B95" s="8"/>
    </row>
    <row r="96" spans="2:2" ht="12.75" customHeight="1">
      <c r="B96" s="8"/>
    </row>
    <row r="97" spans="2:2" ht="12.75" customHeight="1">
      <c r="B97" s="8"/>
    </row>
    <row r="98" spans="2:2" ht="12.75" customHeight="1">
      <c r="B98" s="8"/>
    </row>
    <row r="99" spans="2:2" ht="12.75" customHeight="1">
      <c r="B99" s="8"/>
    </row>
    <row r="100" spans="2:2" ht="12.75" customHeight="1">
      <c r="B100" s="8"/>
    </row>
    <row r="101" spans="2:2" ht="12.75" customHeight="1">
      <c r="B101" s="8"/>
    </row>
    <row r="102" spans="2:2" ht="12.75" customHeight="1">
      <c r="B102" s="8"/>
    </row>
    <row r="103" spans="2:2" ht="12.75" customHeight="1">
      <c r="B103" s="8"/>
    </row>
    <row r="104" spans="2:2" ht="12.75" customHeight="1">
      <c r="B104" s="8"/>
    </row>
    <row r="105" spans="2:2" ht="12.75" customHeight="1">
      <c r="B105" s="8"/>
    </row>
    <row r="106" spans="2:2" ht="12.75" customHeight="1">
      <c r="B106" s="8"/>
    </row>
    <row r="107" spans="2:2" ht="12.75" customHeight="1">
      <c r="B107" s="8"/>
    </row>
    <row r="108" spans="2:2" ht="12.75" customHeight="1">
      <c r="B108" s="8"/>
    </row>
    <row r="109" spans="2:2" ht="12.75" customHeight="1">
      <c r="B109" s="8"/>
    </row>
    <row r="110" spans="2:2" ht="12.75" customHeight="1">
      <c r="B110" s="8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90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57.140625" style="9" customWidth="1"/>
    <col min="3" max="6" width="11.42578125" style="9" customWidth="1"/>
    <col min="7" max="257" width="10.85546875" style="9" customWidth="1"/>
    <col min="258" max="16384" width="10.85546875" style="8"/>
  </cols>
  <sheetData>
    <row r="1" spans="1:7" ht="13.5" customHeight="1">
      <c r="A1" s="2" t="s">
        <v>856</v>
      </c>
      <c r="B1" s="2"/>
      <c r="C1" s="68"/>
      <c r="D1" s="68"/>
      <c r="E1" s="68"/>
      <c r="F1" s="68"/>
      <c r="G1" s="69"/>
    </row>
    <row r="2" spans="1:7" ht="13.5" customHeight="1">
      <c r="A2" s="4" t="s">
        <v>857</v>
      </c>
      <c r="B2" s="4"/>
      <c r="C2" s="68"/>
      <c r="D2" s="68"/>
      <c r="E2" s="68"/>
      <c r="F2" s="68"/>
      <c r="G2" s="69"/>
    </row>
    <row r="3" spans="1:7" ht="13.5" customHeight="1">
      <c r="A3" s="68"/>
      <c r="B3" s="68"/>
      <c r="C3" s="68"/>
      <c r="D3" s="68"/>
      <c r="E3" s="68"/>
      <c r="F3" s="68"/>
      <c r="G3" s="69"/>
    </row>
    <row r="4" spans="1:7" ht="19.5" customHeight="1">
      <c r="A4" s="61"/>
      <c r="B4" s="180"/>
      <c r="C4" s="179" t="s">
        <v>2</v>
      </c>
      <c r="D4" s="179" t="s">
        <v>3</v>
      </c>
      <c r="E4" s="179" t="s">
        <v>5</v>
      </c>
      <c r="F4" s="178" t="s">
        <v>40</v>
      </c>
      <c r="G4" s="69"/>
    </row>
    <row r="5" spans="1:7" ht="19.5" customHeight="1">
      <c r="A5" s="180"/>
      <c r="B5" s="180"/>
      <c r="C5" s="179" t="s">
        <v>2</v>
      </c>
      <c r="D5" s="179" t="s">
        <v>375</v>
      </c>
      <c r="E5" s="179" t="s">
        <v>374</v>
      </c>
      <c r="F5" s="178" t="s">
        <v>378</v>
      </c>
      <c r="G5" s="69"/>
    </row>
    <row r="6" spans="1:7" ht="13.5" customHeight="1">
      <c r="A6" s="257" t="s">
        <v>2</v>
      </c>
      <c r="B6" s="257" t="s">
        <v>2</v>
      </c>
      <c r="C6" s="98">
        <v>6117</v>
      </c>
      <c r="D6" s="98">
        <v>2017</v>
      </c>
      <c r="E6" s="98">
        <v>4100</v>
      </c>
      <c r="F6" s="117">
        <f t="shared" ref="F6:F36" si="0">E6/C6</f>
        <v>0.67026320091548142</v>
      </c>
      <c r="G6" s="69"/>
    </row>
    <row r="7" spans="1:7" ht="13.5" customHeight="1">
      <c r="A7" s="89" t="s">
        <v>142</v>
      </c>
      <c r="B7" s="89" t="s">
        <v>389</v>
      </c>
      <c r="C7" s="46">
        <f>SUM(C8:C15)</f>
        <v>494</v>
      </c>
      <c r="D7" s="46">
        <f t="shared" ref="D7:E7" si="1">SUM(D8:D15)</f>
        <v>129</v>
      </c>
      <c r="E7" s="46">
        <f t="shared" si="1"/>
        <v>365</v>
      </c>
      <c r="F7" s="117">
        <f t="shared" si="0"/>
        <v>0.73886639676113364</v>
      </c>
      <c r="G7" s="69"/>
    </row>
    <row r="8" spans="1:7" ht="13.5" customHeight="1">
      <c r="A8" s="259" t="s">
        <v>143</v>
      </c>
      <c r="B8" s="259" t="s">
        <v>390</v>
      </c>
      <c r="C8" s="56">
        <v>78</v>
      </c>
      <c r="D8" s="56">
        <v>26</v>
      </c>
      <c r="E8" s="56">
        <v>52</v>
      </c>
      <c r="F8" s="116">
        <f t="shared" si="0"/>
        <v>0.66666666666666663</v>
      </c>
      <c r="G8" s="69"/>
    </row>
    <row r="9" spans="1:7" ht="13.5" customHeight="1">
      <c r="A9" s="259" t="s">
        <v>144</v>
      </c>
      <c r="B9" s="259" t="s">
        <v>391</v>
      </c>
      <c r="C9" s="56">
        <v>135</v>
      </c>
      <c r="D9" s="56">
        <v>27</v>
      </c>
      <c r="E9" s="56">
        <v>108</v>
      </c>
      <c r="F9" s="116">
        <f t="shared" si="0"/>
        <v>0.8</v>
      </c>
      <c r="G9" s="69"/>
    </row>
    <row r="10" spans="1:7" ht="13.5" customHeight="1">
      <c r="A10" s="259" t="s">
        <v>145</v>
      </c>
      <c r="B10" s="259" t="s">
        <v>392</v>
      </c>
      <c r="C10" s="56">
        <v>51</v>
      </c>
      <c r="D10" s="56">
        <v>9</v>
      </c>
      <c r="E10" s="71">
        <v>42</v>
      </c>
      <c r="F10" s="116">
        <f t="shared" si="0"/>
        <v>0.82352941176470584</v>
      </c>
      <c r="G10" s="69"/>
    </row>
    <row r="11" spans="1:7" ht="13.5" customHeight="1">
      <c r="A11" s="259" t="s">
        <v>146</v>
      </c>
      <c r="B11" s="259" t="s">
        <v>393</v>
      </c>
      <c r="C11" s="56">
        <v>49</v>
      </c>
      <c r="D11" s="56">
        <v>13</v>
      </c>
      <c r="E11" s="56">
        <v>36</v>
      </c>
      <c r="F11" s="116">
        <f t="shared" si="0"/>
        <v>0.73469387755102045</v>
      </c>
      <c r="G11" s="69"/>
    </row>
    <row r="12" spans="1:7" ht="13.5" customHeight="1">
      <c r="A12" s="259" t="s">
        <v>147</v>
      </c>
      <c r="B12" s="259" t="s">
        <v>394</v>
      </c>
      <c r="C12" s="56">
        <v>22</v>
      </c>
      <c r="D12" s="56">
        <v>7</v>
      </c>
      <c r="E12" s="56">
        <v>15</v>
      </c>
      <c r="F12" s="116">
        <f t="shared" si="0"/>
        <v>0.68181818181818177</v>
      </c>
      <c r="G12" s="69"/>
    </row>
    <row r="13" spans="1:7" ht="13.5" customHeight="1">
      <c r="A13" s="259" t="s">
        <v>148</v>
      </c>
      <c r="B13" s="259" t="s">
        <v>395</v>
      </c>
      <c r="C13" s="56">
        <v>33</v>
      </c>
      <c r="D13" s="56">
        <v>8</v>
      </c>
      <c r="E13" s="56">
        <v>25</v>
      </c>
      <c r="F13" s="116">
        <f t="shared" si="0"/>
        <v>0.75757575757575757</v>
      </c>
      <c r="G13" s="69"/>
    </row>
    <row r="14" spans="1:7" ht="13.5" customHeight="1">
      <c r="A14" s="259" t="s">
        <v>149</v>
      </c>
      <c r="B14" s="259" t="s">
        <v>396</v>
      </c>
      <c r="C14" s="56">
        <v>67</v>
      </c>
      <c r="D14" s="56">
        <v>25</v>
      </c>
      <c r="E14" s="56">
        <v>42</v>
      </c>
      <c r="F14" s="116">
        <f t="shared" si="0"/>
        <v>0.62686567164179108</v>
      </c>
      <c r="G14" s="69"/>
    </row>
    <row r="15" spans="1:7" ht="13.5" customHeight="1">
      <c r="A15" s="259" t="s">
        <v>281</v>
      </c>
      <c r="B15" s="259" t="s">
        <v>397</v>
      </c>
      <c r="C15" s="56">
        <v>59</v>
      </c>
      <c r="D15" s="56">
        <v>14</v>
      </c>
      <c r="E15" s="56">
        <v>45</v>
      </c>
      <c r="F15" s="116">
        <f t="shared" si="0"/>
        <v>0.76271186440677963</v>
      </c>
      <c r="G15" s="69"/>
    </row>
    <row r="16" spans="1:7" ht="13.5" customHeight="1">
      <c r="A16" s="89" t="s">
        <v>282</v>
      </c>
      <c r="B16" s="89" t="s">
        <v>398</v>
      </c>
      <c r="C16" s="261">
        <f>SUM(C17:C20)</f>
        <v>279</v>
      </c>
      <c r="D16" s="261">
        <f t="shared" ref="D16:E16" si="2">SUM(D17:D20)</f>
        <v>150</v>
      </c>
      <c r="E16" s="261">
        <f t="shared" si="2"/>
        <v>129</v>
      </c>
      <c r="F16" s="117">
        <f t="shared" si="0"/>
        <v>0.46236559139784944</v>
      </c>
      <c r="G16" s="69"/>
    </row>
    <row r="17" spans="1:7" ht="13.5" customHeight="1">
      <c r="A17" s="259" t="s">
        <v>150</v>
      </c>
      <c r="B17" s="259" t="s">
        <v>399</v>
      </c>
      <c r="C17" s="56">
        <v>24</v>
      </c>
      <c r="D17" s="56">
        <v>17</v>
      </c>
      <c r="E17" s="56">
        <v>7</v>
      </c>
      <c r="F17" s="116">
        <f t="shared" si="0"/>
        <v>0.29166666666666669</v>
      </c>
      <c r="G17" s="69"/>
    </row>
    <row r="18" spans="1:7" ht="13.5" customHeight="1">
      <c r="A18" s="259" t="s">
        <v>151</v>
      </c>
      <c r="B18" s="259" t="s">
        <v>400</v>
      </c>
      <c r="C18" s="56">
        <v>137</v>
      </c>
      <c r="D18" s="56">
        <v>98</v>
      </c>
      <c r="E18" s="56">
        <v>39</v>
      </c>
      <c r="F18" s="116">
        <f t="shared" si="0"/>
        <v>0.28467153284671531</v>
      </c>
      <c r="G18" s="69"/>
    </row>
    <row r="19" spans="1:7" ht="13.5" customHeight="1">
      <c r="A19" s="259" t="s">
        <v>152</v>
      </c>
      <c r="B19" s="259" t="s">
        <v>401</v>
      </c>
      <c r="C19" s="56">
        <v>107</v>
      </c>
      <c r="D19" s="56">
        <v>28</v>
      </c>
      <c r="E19" s="56">
        <v>79</v>
      </c>
      <c r="F19" s="116">
        <f t="shared" si="0"/>
        <v>0.73831775700934577</v>
      </c>
      <c r="G19" s="69"/>
    </row>
    <row r="20" spans="1:7" ht="13.5" customHeight="1">
      <c r="A20" s="259" t="s">
        <v>153</v>
      </c>
      <c r="B20" s="259" t="s">
        <v>402</v>
      </c>
      <c r="C20" s="56">
        <v>11</v>
      </c>
      <c r="D20" s="56">
        <v>7</v>
      </c>
      <c r="E20" s="56">
        <v>4</v>
      </c>
      <c r="F20" s="116">
        <f t="shared" si="0"/>
        <v>0.36363636363636365</v>
      </c>
      <c r="G20" s="69"/>
    </row>
    <row r="21" spans="1:7" ht="13.5" customHeight="1">
      <c r="A21" s="89" t="s">
        <v>154</v>
      </c>
      <c r="B21" s="89" t="s">
        <v>404</v>
      </c>
      <c r="C21" s="46">
        <f>SUM(C22)</f>
        <v>172</v>
      </c>
      <c r="D21" s="46">
        <f t="shared" ref="D21:E21" si="3">SUM(D22)</f>
        <v>136</v>
      </c>
      <c r="E21" s="46">
        <f t="shared" si="3"/>
        <v>36</v>
      </c>
      <c r="F21" s="117">
        <f t="shared" si="0"/>
        <v>0.20930232558139536</v>
      </c>
      <c r="G21" s="69"/>
    </row>
    <row r="22" spans="1:7" ht="13.5" customHeight="1">
      <c r="A22" s="259" t="s">
        <v>155</v>
      </c>
      <c r="B22" s="259" t="s">
        <v>405</v>
      </c>
      <c r="C22" s="56">
        <v>172</v>
      </c>
      <c r="D22" s="56">
        <v>136</v>
      </c>
      <c r="E22" s="56">
        <v>36</v>
      </c>
      <c r="F22" s="116">
        <f t="shared" si="0"/>
        <v>0.20930232558139536</v>
      </c>
      <c r="G22" s="69"/>
    </row>
    <row r="23" spans="1:7" ht="13.5" customHeight="1">
      <c r="A23" s="89" t="s">
        <v>156</v>
      </c>
      <c r="B23" s="89" t="s">
        <v>406</v>
      </c>
      <c r="C23" s="46">
        <f>SUM(C24:C25)</f>
        <v>358</v>
      </c>
      <c r="D23" s="46">
        <f t="shared" ref="D23:E23" si="4">SUM(D24:D25)</f>
        <v>115</v>
      </c>
      <c r="E23" s="46">
        <f t="shared" si="4"/>
        <v>243</v>
      </c>
      <c r="F23" s="117">
        <f t="shared" si="0"/>
        <v>0.67877094972067042</v>
      </c>
      <c r="G23" s="69"/>
    </row>
    <row r="24" spans="1:7" ht="13.5" customHeight="1">
      <c r="A24" s="259" t="s">
        <v>158</v>
      </c>
      <c r="B24" s="259" t="s">
        <v>408</v>
      </c>
      <c r="C24" s="56">
        <v>52</v>
      </c>
      <c r="D24" s="56">
        <v>13</v>
      </c>
      <c r="E24" s="56">
        <v>39</v>
      </c>
      <c r="F24" s="116">
        <f t="shared" si="0"/>
        <v>0.75</v>
      </c>
      <c r="G24" s="69"/>
    </row>
    <row r="25" spans="1:7" ht="13.5" customHeight="1">
      <c r="A25" s="259" t="s">
        <v>157</v>
      </c>
      <c r="B25" s="259" t="s">
        <v>407</v>
      </c>
      <c r="C25" s="56">
        <v>306</v>
      </c>
      <c r="D25" s="56">
        <v>102</v>
      </c>
      <c r="E25" s="56">
        <v>204</v>
      </c>
      <c r="F25" s="116">
        <f t="shared" si="0"/>
        <v>0.66666666666666663</v>
      </c>
      <c r="G25" s="69"/>
    </row>
    <row r="26" spans="1:7" ht="13.5" customHeight="1">
      <c r="A26" s="257" t="s">
        <v>159</v>
      </c>
      <c r="B26" s="257" t="s">
        <v>409</v>
      </c>
      <c r="C26" s="46">
        <f>SUM(C27:C28)</f>
        <v>407</v>
      </c>
      <c r="D26" s="46">
        <f t="shared" ref="D26:E26" si="5">SUM(D27:D28)</f>
        <v>62</v>
      </c>
      <c r="E26" s="46">
        <f t="shared" si="5"/>
        <v>345</v>
      </c>
      <c r="F26" s="117">
        <f t="shared" si="0"/>
        <v>0.84766584766584763</v>
      </c>
      <c r="G26" s="69"/>
    </row>
    <row r="27" spans="1:7" ht="13.5" customHeight="1">
      <c r="A27" s="259" t="s">
        <v>160</v>
      </c>
      <c r="B27" s="259" t="s">
        <v>410</v>
      </c>
      <c r="C27" s="56">
        <v>51</v>
      </c>
      <c r="D27" s="56">
        <v>2</v>
      </c>
      <c r="E27" s="56">
        <v>49</v>
      </c>
      <c r="F27" s="116">
        <f t="shared" si="0"/>
        <v>0.96078431372549022</v>
      </c>
      <c r="G27" s="69"/>
    </row>
    <row r="28" spans="1:7" ht="13.5" customHeight="1">
      <c r="A28" s="259" t="s">
        <v>161</v>
      </c>
      <c r="B28" s="259" t="s">
        <v>411</v>
      </c>
      <c r="C28" s="56">
        <v>356</v>
      </c>
      <c r="D28" s="56">
        <v>60</v>
      </c>
      <c r="E28" s="56">
        <v>296</v>
      </c>
      <c r="F28" s="116">
        <f t="shared" si="0"/>
        <v>0.8314606741573034</v>
      </c>
      <c r="G28" s="69"/>
    </row>
    <row r="29" spans="1:7" ht="13.5" customHeight="1">
      <c r="A29" s="89" t="s">
        <v>291</v>
      </c>
      <c r="B29" s="89" t="s">
        <v>450</v>
      </c>
      <c r="C29" s="46">
        <f>SUM(C30:C32)</f>
        <v>254</v>
      </c>
      <c r="D29" s="46">
        <f t="shared" ref="D29:E29" si="6">SUM(D30:D32)</f>
        <v>41</v>
      </c>
      <c r="E29" s="46">
        <f t="shared" si="6"/>
        <v>213</v>
      </c>
      <c r="F29" s="117">
        <f t="shared" si="0"/>
        <v>0.83858267716535428</v>
      </c>
      <c r="G29" s="69"/>
    </row>
    <row r="30" spans="1:7" ht="13.5" customHeight="1">
      <c r="A30" s="259" t="s">
        <v>176</v>
      </c>
      <c r="B30" s="259" t="s">
        <v>451</v>
      </c>
      <c r="C30" s="56">
        <v>103</v>
      </c>
      <c r="D30" s="56">
        <v>7</v>
      </c>
      <c r="E30" s="56">
        <v>96</v>
      </c>
      <c r="F30" s="116">
        <f t="shared" si="0"/>
        <v>0.93203883495145634</v>
      </c>
      <c r="G30" s="69"/>
    </row>
    <row r="31" spans="1:7" ht="13.5" customHeight="1">
      <c r="A31" s="259" t="s">
        <v>177</v>
      </c>
      <c r="B31" s="259" t="s">
        <v>452</v>
      </c>
      <c r="C31" s="56">
        <v>55</v>
      </c>
      <c r="D31" s="56">
        <v>22</v>
      </c>
      <c r="E31" s="56">
        <v>33</v>
      </c>
      <c r="F31" s="116">
        <f t="shared" si="0"/>
        <v>0.6</v>
      </c>
      <c r="G31" s="69"/>
    </row>
    <row r="32" spans="1:7" ht="13.5" customHeight="1">
      <c r="A32" s="259" t="s">
        <v>178</v>
      </c>
      <c r="B32" s="259" t="s">
        <v>453</v>
      </c>
      <c r="C32" s="56">
        <v>96</v>
      </c>
      <c r="D32" s="56">
        <v>12</v>
      </c>
      <c r="E32" s="56">
        <v>84</v>
      </c>
      <c r="F32" s="116">
        <f t="shared" si="0"/>
        <v>0.875</v>
      </c>
      <c r="G32" s="69"/>
    </row>
    <row r="33" spans="1:7" ht="13.5" customHeight="1">
      <c r="A33" s="89" t="s">
        <v>166</v>
      </c>
      <c r="B33" s="89" t="s">
        <v>417</v>
      </c>
      <c r="C33" s="46">
        <f>SUM(C34:C37)</f>
        <v>256</v>
      </c>
      <c r="D33" s="46">
        <f t="shared" ref="D33:E33" si="7">SUM(D34:D37)</f>
        <v>97</v>
      </c>
      <c r="E33" s="46">
        <f t="shared" si="7"/>
        <v>159</v>
      </c>
      <c r="F33" s="117">
        <f t="shared" si="0"/>
        <v>0.62109375</v>
      </c>
      <c r="G33" s="69"/>
    </row>
    <row r="34" spans="1:7" ht="13.5" customHeight="1">
      <c r="A34" s="259" t="s">
        <v>167</v>
      </c>
      <c r="B34" s="259" t="s">
        <v>418</v>
      </c>
      <c r="C34" s="102">
        <v>84</v>
      </c>
      <c r="D34" s="102">
        <v>31</v>
      </c>
      <c r="E34" s="102">
        <v>53</v>
      </c>
      <c r="F34" s="116">
        <f t="shared" si="0"/>
        <v>0.63095238095238093</v>
      </c>
      <c r="G34" s="69"/>
    </row>
    <row r="35" spans="1:7" ht="13.5" customHeight="1">
      <c r="A35" s="259" t="s">
        <v>168</v>
      </c>
      <c r="B35" s="259" t="s">
        <v>419</v>
      </c>
      <c r="C35" s="56">
        <v>58</v>
      </c>
      <c r="D35" s="56">
        <v>21</v>
      </c>
      <c r="E35" s="56">
        <v>37</v>
      </c>
      <c r="F35" s="116">
        <f t="shared" si="0"/>
        <v>0.63793103448275867</v>
      </c>
      <c r="G35" s="69"/>
    </row>
    <row r="36" spans="1:7" ht="13.5" customHeight="1">
      <c r="A36" s="259" t="s">
        <v>211</v>
      </c>
      <c r="B36" s="259" t="s">
        <v>420</v>
      </c>
      <c r="C36" s="103">
        <v>62</v>
      </c>
      <c r="D36" s="103">
        <v>21</v>
      </c>
      <c r="E36" s="103">
        <v>41</v>
      </c>
      <c r="F36" s="116">
        <f t="shared" si="0"/>
        <v>0.66129032258064513</v>
      </c>
      <c r="G36" s="69"/>
    </row>
    <row r="37" spans="1:7" ht="13.5" customHeight="1">
      <c r="A37" s="259" t="s">
        <v>169</v>
      </c>
      <c r="B37" s="259" t="s">
        <v>421</v>
      </c>
      <c r="C37" s="56">
        <v>52</v>
      </c>
      <c r="D37" s="56">
        <v>24</v>
      </c>
      <c r="E37" s="56">
        <v>28</v>
      </c>
      <c r="F37" s="116">
        <f t="shared" ref="F37:F68" si="8">E37/C37</f>
        <v>0.53846153846153844</v>
      </c>
      <c r="G37" s="69"/>
    </row>
    <row r="38" spans="1:7" ht="13.5" customHeight="1">
      <c r="A38" s="257" t="s">
        <v>287</v>
      </c>
      <c r="B38" s="257" t="s">
        <v>422</v>
      </c>
      <c r="C38" s="260">
        <f>SUM(C39)</f>
        <v>72</v>
      </c>
      <c r="D38" s="260">
        <f t="shared" ref="D38:E38" si="9">SUM(D39)</f>
        <v>40</v>
      </c>
      <c r="E38" s="260">
        <f t="shared" si="9"/>
        <v>32</v>
      </c>
      <c r="F38" s="117">
        <f t="shared" si="8"/>
        <v>0.44444444444444442</v>
      </c>
      <c r="G38" s="69"/>
    </row>
    <row r="39" spans="1:7" ht="13.5" customHeight="1">
      <c r="A39" s="259" t="s">
        <v>170</v>
      </c>
      <c r="B39" s="259" t="s">
        <v>423</v>
      </c>
      <c r="C39" s="56">
        <v>72</v>
      </c>
      <c r="D39" s="56">
        <v>40</v>
      </c>
      <c r="E39" s="71">
        <v>32</v>
      </c>
      <c r="F39" s="116">
        <f t="shared" si="8"/>
        <v>0.44444444444444442</v>
      </c>
      <c r="G39" s="69"/>
    </row>
    <row r="40" spans="1:7" ht="13.5" customHeight="1">
      <c r="A40" s="89" t="s">
        <v>171</v>
      </c>
      <c r="B40" s="89" t="s">
        <v>424</v>
      </c>
      <c r="C40" s="46">
        <f>SUM(C41:C42)</f>
        <v>89</v>
      </c>
      <c r="D40" s="46">
        <f t="shared" ref="D40:E40" si="10">SUM(D41:D42)</f>
        <v>48</v>
      </c>
      <c r="E40" s="46">
        <f t="shared" si="10"/>
        <v>41</v>
      </c>
      <c r="F40" s="117">
        <f t="shared" si="8"/>
        <v>0.4606741573033708</v>
      </c>
      <c r="G40" s="69"/>
    </row>
    <row r="41" spans="1:7" ht="13.5" customHeight="1">
      <c r="A41" s="259" t="s">
        <v>172</v>
      </c>
      <c r="B41" s="259" t="s">
        <v>425</v>
      </c>
      <c r="C41" s="71">
        <v>59</v>
      </c>
      <c r="D41" s="71">
        <v>42</v>
      </c>
      <c r="E41" s="71">
        <v>17</v>
      </c>
      <c r="F41" s="116">
        <f t="shared" si="8"/>
        <v>0.28813559322033899</v>
      </c>
      <c r="G41" s="69"/>
    </row>
    <row r="42" spans="1:7" ht="13.5" customHeight="1">
      <c r="A42" s="258" t="s">
        <v>173</v>
      </c>
      <c r="B42" s="258" t="s">
        <v>426</v>
      </c>
      <c r="C42" s="56">
        <v>30</v>
      </c>
      <c r="D42" s="56">
        <v>6</v>
      </c>
      <c r="E42" s="56">
        <v>24</v>
      </c>
      <c r="F42" s="116">
        <f t="shared" si="8"/>
        <v>0.8</v>
      </c>
      <c r="G42" s="69"/>
    </row>
    <row r="43" spans="1:7" ht="13.5" customHeight="1">
      <c r="A43" s="89" t="s">
        <v>174</v>
      </c>
      <c r="B43" s="89" t="s">
        <v>429</v>
      </c>
      <c r="C43" s="46">
        <f>SUM(C44)</f>
        <v>125</v>
      </c>
      <c r="D43" s="46">
        <f t="shared" ref="D43:E43" si="11">SUM(D44)</f>
        <v>63</v>
      </c>
      <c r="E43" s="46">
        <f t="shared" si="11"/>
        <v>62</v>
      </c>
      <c r="F43" s="117">
        <f t="shared" si="8"/>
        <v>0.496</v>
      </c>
      <c r="G43" s="69"/>
    </row>
    <row r="44" spans="1:7" ht="13.5" customHeight="1">
      <c r="A44" s="258" t="s">
        <v>175</v>
      </c>
      <c r="B44" s="258" t="s">
        <v>430</v>
      </c>
      <c r="C44" s="56">
        <v>125</v>
      </c>
      <c r="D44" s="56">
        <v>63</v>
      </c>
      <c r="E44" s="56">
        <v>62</v>
      </c>
      <c r="F44" s="116">
        <f t="shared" si="8"/>
        <v>0.496</v>
      </c>
      <c r="G44" s="69"/>
    </row>
    <row r="45" spans="1:7" ht="13.5" customHeight="1">
      <c r="A45" s="89" t="s">
        <v>162</v>
      </c>
      <c r="B45" s="89" t="s">
        <v>412</v>
      </c>
      <c r="C45" s="46">
        <f>SUM(C46:C49)</f>
        <v>319</v>
      </c>
      <c r="D45" s="46">
        <f t="shared" ref="D45:E45" si="12">SUM(D46:D49)</f>
        <v>75</v>
      </c>
      <c r="E45" s="46">
        <f t="shared" si="12"/>
        <v>244</v>
      </c>
      <c r="F45" s="117">
        <f t="shared" si="8"/>
        <v>0.76489028213166144</v>
      </c>
      <c r="G45" s="69"/>
    </row>
    <row r="46" spans="1:7" ht="13.5" customHeight="1">
      <c r="A46" s="258" t="s">
        <v>163</v>
      </c>
      <c r="B46" s="258" t="s">
        <v>228</v>
      </c>
      <c r="C46" s="56">
        <v>36</v>
      </c>
      <c r="D46" s="56">
        <v>9</v>
      </c>
      <c r="E46" s="56">
        <v>27</v>
      </c>
      <c r="F46" s="116">
        <f t="shared" si="8"/>
        <v>0.75</v>
      </c>
      <c r="G46" s="69"/>
    </row>
    <row r="47" spans="1:7" ht="13.5" customHeight="1">
      <c r="A47" s="258" t="s">
        <v>285</v>
      </c>
      <c r="B47" s="258" t="s">
        <v>414</v>
      </c>
      <c r="C47" s="56">
        <v>21</v>
      </c>
      <c r="D47" s="56">
        <v>7</v>
      </c>
      <c r="E47" s="56">
        <v>14</v>
      </c>
      <c r="F47" s="116">
        <f t="shared" si="8"/>
        <v>0.66666666666666663</v>
      </c>
      <c r="G47" s="69"/>
    </row>
    <row r="48" spans="1:7" ht="13.5" customHeight="1">
      <c r="A48" s="258" t="s">
        <v>164</v>
      </c>
      <c r="B48" s="258" t="s">
        <v>415</v>
      </c>
      <c r="C48" s="56">
        <v>168</v>
      </c>
      <c r="D48" s="56">
        <v>31</v>
      </c>
      <c r="E48" s="56">
        <v>137</v>
      </c>
      <c r="F48" s="116">
        <f t="shared" si="8"/>
        <v>0.81547619047619047</v>
      </c>
      <c r="G48" s="69"/>
    </row>
    <row r="49" spans="1:7" ht="13.5" customHeight="1">
      <c r="A49" s="258" t="s">
        <v>165</v>
      </c>
      <c r="B49" s="258" t="s">
        <v>416</v>
      </c>
      <c r="C49" s="56">
        <v>94</v>
      </c>
      <c r="D49" s="56">
        <v>28</v>
      </c>
      <c r="E49" s="56">
        <v>66</v>
      </c>
      <c r="F49" s="116">
        <f t="shared" si="8"/>
        <v>0.7021276595744681</v>
      </c>
      <c r="G49" s="69"/>
    </row>
    <row r="50" spans="1:7" ht="13.5" customHeight="1">
      <c r="A50" s="257" t="s">
        <v>289</v>
      </c>
      <c r="B50" s="257" t="s">
        <v>436</v>
      </c>
      <c r="C50" s="260">
        <f>SUM(C51:C57)</f>
        <v>152</v>
      </c>
      <c r="D50" s="260">
        <f t="shared" ref="D50:E50" si="13">SUM(D51:D57)</f>
        <v>120</v>
      </c>
      <c r="E50" s="260">
        <f t="shared" si="13"/>
        <v>32</v>
      </c>
      <c r="F50" s="117">
        <f t="shared" si="8"/>
        <v>0.21052631578947367</v>
      </c>
      <c r="G50" s="69"/>
    </row>
    <row r="51" spans="1:7" ht="13.5" customHeight="1">
      <c r="A51" s="258" t="s">
        <v>290</v>
      </c>
      <c r="B51" s="258" t="s">
        <v>437</v>
      </c>
      <c r="C51" s="56">
        <v>31</v>
      </c>
      <c r="D51" s="56">
        <v>21</v>
      </c>
      <c r="E51" s="56">
        <v>10</v>
      </c>
      <c r="F51" s="116">
        <f t="shared" si="8"/>
        <v>0.32258064516129031</v>
      </c>
      <c r="G51" s="69"/>
    </row>
    <row r="52" spans="1:7" ht="13.5" customHeight="1">
      <c r="A52" s="258" t="s">
        <v>180</v>
      </c>
      <c r="B52" s="258" t="s">
        <v>438</v>
      </c>
      <c r="C52" s="56">
        <v>14</v>
      </c>
      <c r="D52" s="56">
        <v>10</v>
      </c>
      <c r="E52" s="56">
        <v>4</v>
      </c>
      <c r="F52" s="116">
        <f t="shared" si="8"/>
        <v>0.2857142857142857</v>
      </c>
      <c r="G52" s="69"/>
    </row>
    <row r="53" spans="1:7" ht="13.5" customHeight="1">
      <c r="A53" s="258" t="s">
        <v>181</v>
      </c>
      <c r="B53" s="258" t="s">
        <v>439</v>
      </c>
      <c r="C53" s="56">
        <v>20</v>
      </c>
      <c r="D53" s="56">
        <v>18</v>
      </c>
      <c r="E53" s="56">
        <v>2</v>
      </c>
      <c r="F53" s="116">
        <f t="shared" si="8"/>
        <v>0.1</v>
      </c>
      <c r="G53" s="69"/>
    </row>
    <row r="54" spans="1:7" ht="13.5" customHeight="1">
      <c r="A54" s="258" t="s">
        <v>182</v>
      </c>
      <c r="B54" s="258" t="s">
        <v>229</v>
      </c>
      <c r="C54" s="56">
        <v>19</v>
      </c>
      <c r="D54" s="56">
        <v>17</v>
      </c>
      <c r="E54" s="56">
        <v>2</v>
      </c>
      <c r="F54" s="116">
        <f t="shared" si="8"/>
        <v>0.10526315789473684</v>
      </c>
      <c r="G54" s="69"/>
    </row>
    <row r="55" spans="1:7" ht="13.5" customHeight="1">
      <c r="A55" s="258" t="s">
        <v>183</v>
      </c>
      <c r="B55" s="258" t="s">
        <v>440</v>
      </c>
      <c r="C55" s="56">
        <v>16</v>
      </c>
      <c r="D55" s="56">
        <v>14</v>
      </c>
      <c r="E55" s="71">
        <v>2</v>
      </c>
      <c r="F55" s="116">
        <f t="shared" si="8"/>
        <v>0.125</v>
      </c>
      <c r="G55" s="69"/>
    </row>
    <row r="56" spans="1:7" ht="13.5" customHeight="1">
      <c r="A56" s="258" t="s">
        <v>184</v>
      </c>
      <c r="B56" s="258" t="s">
        <v>230</v>
      </c>
      <c r="C56" s="56">
        <v>22</v>
      </c>
      <c r="D56" s="56">
        <v>15</v>
      </c>
      <c r="E56" s="56">
        <v>7</v>
      </c>
      <c r="F56" s="116">
        <f t="shared" si="8"/>
        <v>0.31818181818181818</v>
      </c>
      <c r="G56" s="69"/>
    </row>
    <row r="57" spans="1:7" ht="13.5" customHeight="1">
      <c r="A57" s="258" t="s">
        <v>185</v>
      </c>
      <c r="B57" s="258" t="s">
        <v>441</v>
      </c>
      <c r="C57" s="56">
        <v>30</v>
      </c>
      <c r="D57" s="56">
        <v>25</v>
      </c>
      <c r="E57" s="56">
        <v>5</v>
      </c>
      <c r="F57" s="116">
        <f t="shared" si="8"/>
        <v>0.16666666666666666</v>
      </c>
      <c r="G57" s="69"/>
    </row>
    <row r="58" spans="1:7" ht="13.5" customHeight="1">
      <c r="A58" s="89" t="s">
        <v>186</v>
      </c>
      <c r="B58" s="89" t="s">
        <v>442</v>
      </c>
      <c r="C58" s="46">
        <f>SUM(C59:C60)</f>
        <v>593</v>
      </c>
      <c r="D58" s="46">
        <f t="shared" ref="D58:E58" si="14">SUM(D59:D60)</f>
        <v>97</v>
      </c>
      <c r="E58" s="46">
        <f t="shared" si="14"/>
        <v>496</v>
      </c>
      <c r="F58" s="117">
        <f t="shared" si="8"/>
        <v>0.83642495784148396</v>
      </c>
      <c r="G58" s="69"/>
    </row>
    <row r="59" spans="1:7" ht="13.5" customHeight="1">
      <c r="A59" s="258" t="s">
        <v>187</v>
      </c>
      <c r="B59" s="258" t="s">
        <v>443</v>
      </c>
      <c r="C59" s="56">
        <v>227</v>
      </c>
      <c r="D59" s="56">
        <v>14</v>
      </c>
      <c r="E59" s="56">
        <v>213</v>
      </c>
      <c r="F59" s="116">
        <f t="shared" si="8"/>
        <v>0.93832599118942728</v>
      </c>
      <c r="G59" s="69"/>
    </row>
    <row r="60" spans="1:7" ht="13.5" customHeight="1">
      <c r="A60" s="258" t="s">
        <v>188</v>
      </c>
      <c r="B60" s="258" t="s">
        <v>444</v>
      </c>
      <c r="C60" s="56">
        <v>366</v>
      </c>
      <c r="D60" s="56">
        <v>83</v>
      </c>
      <c r="E60" s="56">
        <v>283</v>
      </c>
      <c r="F60" s="116">
        <f t="shared" si="8"/>
        <v>0.77322404371584696</v>
      </c>
      <c r="G60" s="69"/>
    </row>
    <row r="61" spans="1:7" ht="13.5" customHeight="1">
      <c r="A61" s="89" t="s">
        <v>191</v>
      </c>
      <c r="B61" s="89" t="s">
        <v>447</v>
      </c>
      <c r="C61" s="46">
        <f>SUM(C62:C63)</f>
        <v>297</v>
      </c>
      <c r="D61" s="46">
        <f t="shared" ref="D61:E61" si="15">SUM(D62:D63)</f>
        <v>53</v>
      </c>
      <c r="E61" s="46">
        <f t="shared" si="15"/>
        <v>244</v>
      </c>
      <c r="F61" s="117">
        <f t="shared" si="8"/>
        <v>0.82154882154882158</v>
      </c>
      <c r="G61" s="69"/>
    </row>
    <row r="62" spans="1:7" ht="13.5" customHeight="1">
      <c r="A62" s="258" t="s">
        <v>192</v>
      </c>
      <c r="B62" s="258" t="s">
        <v>448</v>
      </c>
      <c r="C62" s="56">
        <v>258</v>
      </c>
      <c r="D62" s="56">
        <v>41</v>
      </c>
      <c r="E62" s="56">
        <v>217</v>
      </c>
      <c r="F62" s="116">
        <f t="shared" si="8"/>
        <v>0.84108527131782951</v>
      </c>
      <c r="G62" s="69"/>
    </row>
    <row r="63" spans="1:7" ht="13.5" customHeight="1">
      <c r="A63" s="258" t="s">
        <v>193</v>
      </c>
      <c r="B63" s="258" t="s">
        <v>449</v>
      </c>
      <c r="C63" s="56">
        <v>39</v>
      </c>
      <c r="D63" s="56">
        <v>12</v>
      </c>
      <c r="E63" s="56">
        <v>27</v>
      </c>
      <c r="F63" s="116">
        <f t="shared" si="8"/>
        <v>0.69230769230769229</v>
      </c>
      <c r="G63" s="69"/>
    </row>
    <row r="64" spans="1:7" ht="13.5" customHeight="1">
      <c r="A64" s="89" t="s">
        <v>189</v>
      </c>
      <c r="B64" s="89" t="s">
        <v>445</v>
      </c>
      <c r="C64" s="46">
        <f>SUM(C65)</f>
        <v>127</v>
      </c>
      <c r="D64" s="46">
        <f t="shared" ref="D64:E64" si="16">SUM(D65)</f>
        <v>52</v>
      </c>
      <c r="E64" s="46">
        <f t="shared" si="16"/>
        <v>75</v>
      </c>
      <c r="F64" s="117">
        <f t="shared" si="8"/>
        <v>0.59055118110236215</v>
      </c>
      <c r="G64" s="69"/>
    </row>
    <row r="65" spans="1:7" ht="13.5" customHeight="1">
      <c r="A65" s="258" t="s">
        <v>190</v>
      </c>
      <c r="B65" s="258" t="s">
        <v>446</v>
      </c>
      <c r="C65" s="56">
        <v>127</v>
      </c>
      <c r="D65" s="56">
        <v>52</v>
      </c>
      <c r="E65" s="56">
        <v>75</v>
      </c>
      <c r="F65" s="116">
        <f t="shared" si="8"/>
        <v>0.59055118110236215</v>
      </c>
      <c r="G65" s="69"/>
    </row>
    <row r="66" spans="1:7" ht="13.5" customHeight="1">
      <c r="A66" s="89" t="s">
        <v>194</v>
      </c>
      <c r="B66" s="89" t="s">
        <v>431</v>
      </c>
      <c r="C66" s="46">
        <f>SUM(C67:C70)</f>
        <v>441</v>
      </c>
      <c r="D66" s="46">
        <f t="shared" ref="D66:E66" si="17">SUM(D67:D70)</f>
        <v>110</v>
      </c>
      <c r="E66" s="46">
        <f t="shared" si="17"/>
        <v>331</v>
      </c>
      <c r="F66" s="117">
        <f t="shared" si="8"/>
        <v>0.75056689342403626</v>
      </c>
      <c r="G66" s="69"/>
    </row>
    <row r="67" spans="1:7" ht="13.5" customHeight="1">
      <c r="A67" s="258" t="s">
        <v>328</v>
      </c>
      <c r="B67" s="258" t="s">
        <v>432</v>
      </c>
      <c r="C67" s="56">
        <v>29</v>
      </c>
      <c r="D67" s="56">
        <v>9</v>
      </c>
      <c r="E67" s="56">
        <v>20</v>
      </c>
      <c r="F67" s="116">
        <f t="shared" si="8"/>
        <v>0.68965517241379315</v>
      </c>
      <c r="G67" s="69"/>
    </row>
    <row r="68" spans="1:7" ht="13.5" customHeight="1">
      <c r="A68" s="258" t="s">
        <v>195</v>
      </c>
      <c r="B68" s="258" t="s">
        <v>433</v>
      </c>
      <c r="C68" s="56">
        <v>160</v>
      </c>
      <c r="D68" s="56">
        <v>54</v>
      </c>
      <c r="E68" s="56">
        <v>106</v>
      </c>
      <c r="F68" s="116">
        <f t="shared" si="8"/>
        <v>0.66249999999999998</v>
      </c>
      <c r="G68" s="69"/>
    </row>
    <row r="69" spans="1:7" ht="13.5" customHeight="1">
      <c r="A69" s="258" t="s">
        <v>196</v>
      </c>
      <c r="B69" s="258" t="s">
        <v>434</v>
      </c>
      <c r="C69" s="56">
        <v>89</v>
      </c>
      <c r="D69" s="56">
        <v>32</v>
      </c>
      <c r="E69" s="56">
        <v>57</v>
      </c>
      <c r="F69" s="116">
        <f t="shared" ref="F69:F85" si="18">E69/C69</f>
        <v>0.6404494382022472</v>
      </c>
      <c r="G69" s="69"/>
    </row>
    <row r="70" spans="1:7" ht="13.5" customHeight="1">
      <c r="A70" s="258" t="s">
        <v>197</v>
      </c>
      <c r="B70" s="258" t="s">
        <v>435</v>
      </c>
      <c r="C70" s="56">
        <v>163</v>
      </c>
      <c r="D70" s="56">
        <v>15</v>
      </c>
      <c r="E70" s="56">
        <v>148</v>
      </c>
      <c r="F70" s="116">
        <f t="shared" si="18"/>
        <v>0.90797546012269936</v>
      </c>
      <c r="G70" s="69"/>
    </row>
    <row r="71" spans="1:7" ht="13.5" customHeight="1">
      <c r="A71" s="89" t="s">
        <v>292</v>
      </c>
      <c r="B71" s="89" t="s">
        <v>454</v>
      </c>
      <c r="C71" s="46">
        <f>SUM(C72:C76)</f>
        <v>715</v>
      </c>
      <c r="D71" s="46">
        <f t="shared" ref="D71:E71" si="19">SUM(D72:D76)</f>
        <v>232</v>
      </c>
      <c r="E71" s="46">
        <f t="shared" si="19"/>
        <v>483</v>
      </c>
      <c r="F71" s="117">
        <f t="shared" si="18"/>
        <v>0.67552447552447548</v>
      </c>
      <c r="G71" s="69"/>
    </row>
    <row r="72" spans="1:7" ht="13.5" customHeight="1">
      <c r="A72" s="258" t="s">
        <v>329</v>
      </c>
      <c r="B72" s="258" t="s">
        <v>455</v>
      </c>
      <c r="C72" s="56">
        <v>35</v>
      </c>
      <c r="D72" s="56">
        <v>19</v>
      </c>
      <c r="E72" s="56">
        <v>16</v>
      </c>
      <c r="F72" s="116">
        <f t="shared" si="18"/>
        <v>0.45714285714285713</v>
      </c>
      <c r="G72" s="69"/>
    </row>
    <row r="73" spans="1:7" ht="13.5" customHeight="1">
      <c r="A73" s="258" t="s">
        <v>200</v>
      </c>
      <c r="B73" s="258" t="s">
        <v>456</v>
      </c>
      <c r="C73" s="56">
        <v>52</v>
      </c>
      <c r="D73" s="56">
        <v>9</v>
      </c>
      <c r="E73" s="56">
        <v>43</v>
      </c>
      <c r="F73" s="116">
        <f t="shared" si="18"/>
        <v>0.82692307692307687</v>
      </c>
      <c r="G73" s="69"/>
    </row>
    <row r="74" spans="1:7" ht="13.5" customHeight="1">
      <c r="A74" s="258" t="s">
        <v>223</v>
      </c>
      <c r="B74" s="258" t="s">
        <v>479</v>
      </c>
      <c r="C74" s="71">
        <v>85</v>
      </c>
      <c r="D74" s="71">
        <v>41</v>
      </c>
      <c r="E74" s="56">
        <v>44</v>
      </c>
      <c r="F74" s="116">
        <f t="shared" si="18"/>
        <v>0.51764705882352946</v>
      </c>
      <c r="G74" s="69"/>
    </row>
    <row r="75" spans="1:7" ht="13.5" customHeight="1">
      <c r="A75" s="258" t="s">
        <v>198</v>
      </c>
      <c r="B75" s="258" t="s">
        <v>458</v>
      </c>
      <c r="C75" s="56">
        <v>78</v>
      </c>
      <c r="D75" s="56">
        <v>19</v>
      </c>
      <c r="E75" s="56">
        <v>59</v>
      </c>
      <c r="F75" s="116">
        <f t="shared" si="18"/>
        <v>0.75641025641025639</v>
      </c>
      <c r="G75" s="69"/>
    </row>
    <row r="76" spans="1:7" ht="13.5" customHeight="1">
      <c r="A76" s="258" t="s">
        <v>199</v>
      </c>
      <c r="B76" s="258" t="s">
        <v>459</v>
      </c>
      <c r="C76" s="56">
        <v>465</v>
      </c>
      <c r="D76" s="56">
        <v>144</v>
      </c>
      <c r="E76" s="56">
        <v>321</v>
      </c>
      <c r="F76" s="116">
        <f t="shared" si="18"/>
        <v>0.69032258064516128</v>
      </c>
      <c r="G76" s="69"/>
    </row>
    <row r="77" spans="1:7" ht="13.5" customHeight="1">
      <c r="A77" s="89" t="s">
        <v>201</v>
      </c>
      <c r="B77" s="89" t="s">
        <v>460</v>
      </c>
      <c r="C77" s="46">
        <f>SUM(C78:C85)</f>
        <v>967</v>
      </c>
      <c r="D77" s="46">
        <f t="shared" ref="D77:E77" si="20">SUM(D78:D85)</f>
        <v>397</v>
      </c>
      <c r="E77" s="46">
        <f t="shared" si="20"/>
        <v>570</v>
      </c>
      <c r="F77" s="117">
        <f t="shared" si="18"/>
        <v>0.58945191313340228</v>
      </c>
      <c r="G77" s="69"/>
    </row>
    <row r="78" spans="1:7" ht="13.5" customHeight="1">
      <c r="A78" s="258" t="s">
        <v>202</v>
      </c>
      <c r="B78" s="258" t="s">
        <v>231</v>
      </c>
      <c r="C78" s="56">
        <v>389</v>
      </c>
      <c r="D78" s="56">
        <v>179</v>
      </c>
      <c r="E78" s="56">
        <v>210</v>
      </c>
      <c r="F78" s="116">
        <f t="shared" si="18"/>
        <v>0.53984575835475579</v>
      </c>
      <c r="G78" s="69"/>
    </row>
    <row r="79" spans="1:7" ht="13.5" customHeight="1">
      <c r="A79" s="258" t="s">
        <v>203</v>
      </c>
      <c r="B79" s="258" t="s">
        <v>461</v>
      </c>
      <c r="C79" s="56">
        <v>132</v>
      </c>
      <c r="D79" s="56">
        <v>63</v>
      </c>
      <c r="E79" s="56">
        <v>69</v>
      </c>
      <c r="F79" s="116">
        <f t="shared" si="18"/>
        <v>0.52272727272727271</v>
      </c>
      <c r="G79" s="69"/>
    </row>
    <row r="80" spans="1:7" ht="13.5" customHeight="1">
      <c r="A80" s="258" t="s">
        <v>204</v>
      </c>
      <c r="B80" s="258" t="s">
        <v>462</v>
      </c>
      <c r="C80" s="56">
        <v>67</v>
      </c>
      <c r="D80" s="56">
        <v>34</v>
      </c>
      <c r="E80" s="56">
        <v>33</v>
      </c>
      <c r="F80" s="116">
        <f t="shared" si="18"/>
        <v>0.4925373134328358</v>
      </c>
      <c r="G80" s="69"/>
    </row>
    <row r="81" spans="1:7" ht="13.5" customHeight="1">
      <c r="A81" s="258" t="s">
        <v>205</v>
      </c>
      <c r="B81" s="258" t="s">
        <v>480</v>
      </c>
      <c r="C81" s="56">
        <v>107</v>
      </c>
      <c r="D81" s="56">
        <v>37</v>
      </c>
      <c r="E81" s="56">
        <v>70</v>
      </c>
      <c r="F81" s="116">
        <f t="shared" si="18"/>
        <v>0.65420560747663548</v>
      </c>
      <c r="G81" s="69"/>
    </row>
    <row r="82" spans="1:7" ht="13.5" customHeight="1">
      <c r="A82" s="258" t="s">
        <v>206</v>
      </c>
      <c r="B82" s="258" t="s">
        <v>464</v>
      </c>
      <c r="C82" s="56">
        <v>114</v>
      </c>
      <c r="D82" s="56">
        <v>31</v>
      </c>
      <c r="E82" s="56">
        <v>83</v>
      </c>
      <c r="F82" s="116">
        <f t="shared" si="18"/>
        <v>0.72807017543859653</v>
      </c>
      <c r="G82" s="69"/>
    </row>
    <row r="83" spans="1:7" ht="13.5" customHeight="1">
      <c r="A83" s="258" t="s">
        <v>330</v>
      </c>
      <c r="B83" s="258" t="s">
        <v>482</v>
      </c>
      <c r="C83" s="56">
        <v>47</v>
      </c>
      <c r="D83" s="56">
        <v>14</v>
      </c>
      <c r="E83" s="56">
        <v>33</v>
      </c>
      <c r="F83" s="116">
        <f t="shared" si="18"/>
        <v>0.7021276595744681</v>
      </c>
      <c r="G83" s="69"/>
    </row>
    <row r="84" spans="1:7" ht="13.5" customHeight="1">
      <c r="A84" s="258" t="s">
        <v>481</v>
      </c>
      <c r="B84" s="258" t="s">
        <v>487</v>
      </c>
      <c r="C84" s="56">
        <v>80</v>
      </c>
      <c r="D84" s="56">
        <v>27</v>
      </c>
      <c r="E84" s="56">
        <v>53</v>
      </c>
      <c r="F84" s="116">
        <f t="shared" si="18"/>
        <v>0.66249999999999998</v>
      </c>
      <c r="G84" s="69"/>
    </row>
    <row r="85" spans="1:7" ht="13.5" customHeight="1">
      <c r="A85" s="258" t="s">
        <v>501</v>
      </c>
      <c r="B85" s="258" t="s">
        <v>466</v>
      </c>
      <c r="C85" s="56">
        <v>31</v>
      </c>
      <c r="D85" s="56">
        <v>12</v>
      </c>
      <c r="E85" s="56">
        <v>19</v>
      </c>
      <c r="F85" s="116">
        <f t="shared" si="18"/>
        <v>0.61290322580645162</v>
      </c>
      <c r="G85" s="69"/>
    </row>
    <row r="86" spans="1:7" ht="13.7" customHeight="1">
      <c r="A86" s="22" t="s">
        <v>387</v>
      </c>
      <c r="B86" s="22"/>
      <c r="C86" s="58"/>
      <c r="D86" s="58"/>
      <c r="E86" s="58"/>
      <c r="F86" s="58"/>
      <c r="G86" s="69"/>
    </row>
    <row r="87" spans="1:7" ht="13.7" customHeight="1">
      <c r="A87" s="22" t="s">
        <v>280</v>
      </c>
      <c r="B87" s="22"/>
      <c r="C87" s="58"/>
      <c r="D87" s="58"/>
      <c r="E87" s="58"/>
      <c r="F87" s="58"/>
      <c r="G87" s="69"/>
    </row>
    <row r="88" spans="1:7" ht="12.75" customHeight="1">
      <c r="A88" s="23" t="s">
        <v>324</v>
      </c>
      <c r="B88" s="23"/>
      <c r="C88" s="69"/>
      <c r="D88" s="69"/>
      <c r="E88" s="69"/>
      <c r="F88" s="69"/>
      <c r="G88" s="69"/>
    </row>
    <row r="89" spans="1:7" ht="12.75" customHeight="1">
      <c r="A89" s="22" t="s">
        <v>388</v>
      </c>
      <c r="B89" s="22"/>
    </row>
    <row r="90" spans="1:7" ht="12.75" customHeight="1">
      <c r="A90" s="8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05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57.140625" style="9" customWidth="1"/>
    <col min="3" max="6" width="11.42578125" style="9" customWidth="1"/>
    <col min="7" max="257" width="10.85546875" style="9" customWidth="1"/>
    <col min="258" max="16384" width="10.85546875" style="8"/>
  </cols>
  <sheetData>
    <row r="1" spans="1:257" ht="13.5" customHeight="1">
      <c r="A1" s="2" t="s">
        <v>907</v>
      </c>
      <c r="B1" s="2"/>
      <c r="C1" s="3"/>
      <c r="D1" s="3"/>
      <c r="E1" s="3"/>
      <c r="F1" s="3"/>
    </row>
    <row r="2" spans="1:257" ht="13.5" customHeight="1">
      <c r="A2" s="4" t="s">
        <v>908</v>
      </c>
      <c r="B2" s="4"/>
      <c r="C2" s="3"/>
      <c r="D2" s="3"/>
      <c r="E2" s="3"/>
      <c r="F2" s="3"/>
    </row>
    <row r="3" spans="1:257" ht="13.5" customHeight="1">
      <c r="A3" s="3"/>
      <c r="B3" s="3"/>
      <c r="C3" s="3"/>
      <c r="D3" s="3"/>
      <c r="E3" s="3"/>
      <c r="F3" s="3"/>
    </row>
    <row r="4" spans="1:257" ht="19.5" customHeight="1">
      <c r="A4" s="51"/>
      <c r="B4" s="180"/>
      <c r="C4" s="178" t="s">
        <v>2</v>
      </c>
      <c r="D4" s="179" t="s">
        <v>3</v>
      </c>
      <c r="E4" s="179" t="s">
        <v>5</v>
      </c>
      <c r="F4" s="179" t="s">
        <v>40</v>
      </c>
    </row>
    <row r="5" spans="1:257" ht="19.5" customHeight="1">
      <c r="A5" s="180"/>
      <c r="B5" s="180"/>
      <c r="C5" s="179" t="s">
        <v>2</v>
      </c>
      <c r="D5" s="179" t="s">
        <v>375</v>
      </c>
      <c r="E5" s="179" t="s">
        <v>374</v>
      </c>
      <c r="F5" s="178" t="s">
        <v>378</v>
      </c>
    </row>
    <row r="6" spans="1:257" ht="13.5" customHeight="1">
      <c r="A6" s="10" t="s">
        <v>2</v>
      </c>
      <c r="B6" s="10" t="s">
        <v>2</v>
      </c>
      <c r="C6" s="226">
        <v>2871</v>
      </c>
      <c r="D6" s="226">
        <v>1113</v>
      </c>
      <c r="E6" s="226">
        <v>1758</v>
      </c>
      <c r="F6" s="117">
        <f t="shared" ref="F6:F42" si="0">E6/C6</f>
        <v>0.61233019853709514</v>
      </c>
    </row>
    <row r="7" spans="1:257" s="15" customFormat="1" ht="13.5" customHeight="1">
      <c r="A7" s="2" t="s">
        <v>300</v>
      </c>
      <c r="B7" s="2" t="s">
        <v>232</v>
      </c>
      <c r="C7" s="98">
        <f>SUM(C8:C9)</f>
        <v>270</v>
      </c>
      <c r="D7" s="98">
        <f t="shared" ref="D7:E7" si="1">SUM(D8:D9)</f>
        <v>134</v>
      </c>
      <c r="E7" s="98">
        <f t="shared" si="1"/>
        <v>136</v>
      </c>
      <c r="F7" s="117">
        <f t="shared" si="0"/>
        <v>0.50370370370370365</v>
      </c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  <c r="FF7" s="64"/>
      <c r="FG7" s="64"/>
      <c r="FH7" s="64"/>
      <c r="FI7" s="64"/>
      <c r="FJ7" s="64"/>
      <c r="FK7" s="64"/>
      <c r="FL7" s="64"/>
      <c r="FM7" s="64"/>
      <c r="FN7" s="64"/>
      <c r="FO7" s="64"/>
      <c r="FP7" s="64"/>
      <c r="FQ7" s="64"/>
      <c r="FR7" s="64"/>
      <c r="FS7" s="64"/>
      <c r="FT7" s="64"/>
      <c r="FU7" s="64"/>
      <c r="FV7" s="64"/>
      <c r="FW7" s="64"/>
      <c r="FX7" s="64"/>
      <c r="FY7" s="64"/>
      <c r="FZ7" s="64"/>
      <c r="GA7" s="64"/>
      <c r="GB7" s="64"/>
      <c r="GC7" s="64"/>
      <c r="GD7" s="64"/>
      <c r="GE7" s="64"/>
      <c r="GF7" s="64"/>
      <c r="GG7" s="64"/>
      <c r="GH7" s="64"/>
      <c r="GI7" s="64"/>
      <c r="GJ7" s="64"/>
      <c r="GK7" s="64"/>
      <c r="GL7" s="64"/>
      <c r="GM7" s="64"/>
      <c r="GN7" s="64"/>
      <c r="GO7" s="64"/>
      <c r="GP7" s="64"/>
      <c r="GQ7" s="64"/>
      <c r="GR7" s="64"/>
      <c r="GS7" s="64"/>
      <c r="GT7" s="64"/>
      <c r="GU7" s="64"/>
      <c r="GV7" s="64"/>
      <c r="GW7" s="64"/>
      <c r="GX7" s="64"/>
      <c r="GY7" s="64"/>
      <c r="GZ7" s="64"/>
      <c r="HA7" s="64"/>
      <c r="HB7" s="64"/>
      <c r="HC7" s="64"/>
      <c r="HD7" s="64"/>
      <c r="HE7" s="64"/>
      <c r="HF7" s="64"/>
      <c r="HG7" s="64"/>
      <c r="HH7" s="64"/>
      <c r="HI7" s="64"/>
      <c r="HJ7" s="64"/>
      <c r="HK7" s="64"/>
      <c r="HL7" s="64"/>
      <c r="HM7" s="64"/>
      <c r="HN7" s="64"/>
      <c r="HO7" s="64"/>
      <c r="HP7" s="64"/>
      <c r="HQ7" s="64"/>
      <c r="HR7" s="64"/>
      <c r="HS7" s="64"/>
      <c r="HT7" s="64"/>
      <c r="HU7" s="64"/>
      <c r="HV7" s="64"/>
      <c r="HW7" s="64"/>
      <c r="HX7" s="64"/>
      <c r="HY7" s="64"/>
      <c r="HZ7" s="64"/>
      <c r="IA7" s="64"/>
      <c r="IB7" s="64"/>
      <c r="IC7" s="64"/>
      <c r="ID7" s="64"/>
      <c r="IE7" s="64"/>
      <c r="IF7" s="64"/>
      <c r="IG7" s="64"/>
      <c r="IH7" s="64"/>
      <c r="II7" s="64"/>
      <c r="IJ7" s="64"/>
      <c r="IK7" s="64"/>
      <c r="IL7" s="64"/>
      <c r="IM7" s="64"/>
      <c r="IN7" s="64"/>
      <c r="IO7" s="64"/>
      <c r="IP7" s="64"/>
      <c r="IQ7" s="64"/>
      <c r="IR7" s="64"/>
      <c r="IS7" s="64"/>
      <c r="IT7" s="64"/>
      <c r="IU7" s="64"/>
      <c r="IV7" s="64"/>
      <c r="IW7" s="64"/>
    </row>
    <row r="8" spans="1:257" ht="13.5" customHeight="1">
      <c r="A8" s="158" t="s">
        <v>317</v>
      </c>
      <c r="B8" s="158" t="s">
        <v>258</v>
      </c>
      <c r="C8" s="71">
        <f>SUM(D8:E8)</f>
        <v>25</v>
      </c>
      <c r="D8" s="71">
        <v>16</v>
      </c>
      <c r="E8" s="71">
        <v>9</v>
      </c>
      <c r="F8" s="116">
        <f t="shared" si="0"/>
        <v>0.36</v>
      </c>
    </row>
    <row r="9" spans="1:257" ht="13.5" customHeight="1">
      <c r="A9" s="158" t="s">
        <v>222</v>
      </c>
      <c r="B9" s="158" t="s">
        <v>233</v>
      </c>
      <c r="C9" s="71">
        <f t="shared" ref="C9:C27" si="2">SUM(D9:E9)</f>
        <v>245</v>
      </c>
      <c r="D9" s="71">
        <v>118</v>
      </c>
      <c r="E9" s="71">
        <v>127</v>
      </c>
      <c r="F9" s="116">
        <f t="shared" si="0"/>
        <v>0.51836734693877551</v>
      </c>
    </row>
    <row r="10" spans="1:257" s="15" customFormat="1" ht="13.5" customHeight="1">
      <c r="A10" s="2" t="s">
        <v>301</v>
      </c>
      <c r="B10" s="2" t="s">
        <v>234</v>
      </c>
      <c r="C10" s="98">
        <f>SUM(C11)</f>
        <v>70</v>
      </c>
      <c r="D10" s="98">
        <f t="shared" ref="D10:E10" si="3">SUM(D11)</f>
        <v>48</v>
      </c>
      <c r="E10" s="98">
        <f t="shared" si="3"/>
        <v>22</v>
      </c>
      <c r="F10" s="117">
        <f t="shared" si="0"/>
        <v>0.31428571428571428</v>
      </c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4"/>
      <c r="DR10" s="64"/>
      <c r="DS10" s="64"/>
      <c r="DT10" s="64"/>
      <c r="DU10" s="64"/>
      <c r="DV10" s="64"/>
      <c r="DW10" s="64"/>
      <c r="DX10" s="64"/>
      <c r="DY10" s="64"/>
      <c r="DZ10" s="64"/>
      <c r="EA10" s="64"/>
      <c r="EB10" s="64"/>
      <c r="EC10" s="64"/>
      <c r="ED10" s="64"/>
      <c r="EE10" s="64"/>
      <c r="EF10" s="64"/>
      <c r="EG10" s="64"/>
      <c r="EH10" s="64"/>
      <c r="EI10" s="64"/>
      <c r="EJ10" s="64"/>
      <c r="EK10" s="64"/>
      <c r="EL10" s="64"/>
      <c r="EM10" s="64"/>
      <c r="EN10" s="64"/>
      <c r="EO10" s="64"/>
      <c r="EP10" s="64"/>
      <c r="EQ10" s="64"/>
      <c r="ER10" s="64"/>
      <c r="ES10" s="64"/>
      <c r="ET10" s="64"/>
      <c r="EU10" s="64"/>
      <c r="EV10" s="64"/>
      <c r="EW10" s="64"/>
      <c r="EX10" s="64"/>
      <c r="EY10" s="64"/>
      <c r="EZ10" s="64"/>
      <c r="FA10" s="64"/>
      <c r="FB10" s="64"/>
      <c r="FC10" s="64"/>
      <c r="FD10" s="64"/>
      <c r="FE10" s="64"/>
      <c r="FF10" s="64"/>
      <c r="FG10" s="64"/>
      <c r="FH10" s="64"/>
      <c r="FI10" s="64"/>
      <c r="FJ10" s="64"/>
      <c r="FK10" s="64"/>
      <c r="FL10" s="64"/>
      <c r="FM10" s="64"/>
      <c r="FN10" s="64"/>
      <c r="FO10" s="64"/>
      <c r="FP10" s="64"/>
      <c r="FQ10" s="64"/>
      <c r="FR10" s="64"/>
      <c r="FS10" s="64"/>
      <c r="FT10" s="64"/>
      <c r="FU10" s="64"/>
      <c r="FV10" s="64"/>
      <c r="FW10" s="64"/>
      <c r="FX10" s="64"/>
      <c r="FY10" s="64"/>
      <c r="FZ10" s="64"/>
      <c r="GA10" s="64"/>
      <c r="GB10" s="64"/>
      <c r="GC10" s="64"/>
      <c r="GD10" s="64"/>
      <c r="GE10" s="64"/>
      <c r="GF10" s="64"/>
      <c r="GG10" s="64"/>
      <c r="GH10" s="64"/>
      <c r="GI10" s="64"/>
      <c r="GJ10" s="64"/>
      <c r="GK10" s="64"/>
      <c r="GL10" s="64"/>
      <c r="GM10" s="64"/>
      <c r="GN10" s="64"/>
      <c r="GO10" s="64"/>
      <c r="GP10" s="64"/>
      <c r="GQ10" s="64"/>
      <c r="GR10" s="64"/>
      <c r="GS10" s="64"/>
      <c r="GT10" s="64"/>
      <c r="GU10" s="64"/>
      <c r="GV10" s="64"/>
      <c r="GW10" s="64"/>
      <c r="GX10" s="64"/>
      <c r="GY10" s="64"/>
      <c r="GZ10" s="64"/>
      <c r="HA10" s="64"/>
      <c r="HB10" s="64"/>
      <c r="HC10" s="64"/>
      <c r="HD10" s="64"/>
      <c r="HE10" s="64"/>
      <c r="HF10" s="64"/>
      <c r="HG10" s="64"/>
      <c r="HH10" s="64"/>
      <c r="HI10" s="64"/>
      <c r="HJ10" s="64"/>
      <c r="HK10" s="64"/>
      <c r="HL10" s="64"/>
      <c r="HM10" s="64"/>
      <c r="HN10" s="64"/>
      <c r="HO10" s="64"/>
      <c r="HP10" s="64"/>
      <c r="HQ10" s="64"/>
      <c r="HR10" s="64"/>
      <c r="HS10" s="64"/>
      <c r="HT10" s="64"/>
      <c r="HU10" s="64"/>
      <c r="HV10" s="64"/>
      <c r="HW10" s="64"/>
      <c r="HX10" s="64"/>
      <c r="HY10" s="64"/>
      <c r="HZ10" s="64"/>
      <c r="IA10" s="64"/>
      <c r="IB10" s="64"/>
      <c r="IC10" s="64"/>
      <c r="ID10" s="64"/>
      <c r="IE10" s="64"/>
      <c r="IF10" s="64"/>
      <c r="IG10" s="64"/>
      <c r="IH10" s="64"/>
      <c r="II10" s="64"/>
      <c r="IJ10" s="64"/>
      <c r="IK10" s="64"/>
      <c r="IL10" s="64"/>
      <c r="IM10" s="64"/>
      <c r="IN10" s="64"/>
      <c r="IO10" s="64"/>
      <c r="IP10" s="64"/>
      <c r="IQ10" s="64"/>
      <c r="IR10" s="64"/>
      <c r="IS10" s="64"/>
      <c r="IT10" s="64"/>
      <c r="IU10" s="64"/>
      <c r="IV10" s="64"/>
      <c r="IW10" s="64"/>
    </row>
    <row r="11" spans="1:257" ht="13.5" customHeight="1">
      <c r="A11" s="158" t="s">
        <v>224</v>
      </c>
      <c r="B11" s="158" t="s">
        <v>259</v>
      </c>
      <c r="C11" s="71">
        <f t="shared" si="2"/>
        <v>70</v>
      </c>
      <c r="D11" s="71">
        <v>48</v>
      </c>
      <c r="E11" s="71">
        <v>22</v>
      </c>
      <c r="F11" s="116">
        <f t="shared" si="0"/>
        <v>0.31428571428571428</v>
      </c>
    </row>
    <row r="12" spans="1:257" s="15" customFormat="1" ht="13.5" customHeight="1">
      <c r="A12" s="2" t="s">
        <v>302</v>
      </c>
      <c r="B12" s="2" t="s">
        <v>235</v>
      </c>
      <c r="C12" s="98">
        <f>SUM(C13)</f>
        <v>288</v>
      </c>
      <c r="D12" s="98">
        <f t="shared" ref="D12:E12" si="4">SUM(D13)</f>
        <v>255</v>
      </c>
      <c r="E12" s="98">
        <f t="shared" si="4"/>
        <v>33</v>
      </c>
      <c r="F12" s="117">
        <f t="shared" si="0"/>
        <v>0.11458333333333333</v>
      </c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  <c r="CR12" s="64"/>
      <c r="CS12" s="64"/>
      <c r="CT12" s="64"/>
      <c r="CU12" s="64"/>
      <c r="CV12" s="64"/>
      <c r="CW12" s="64"/>
      <c r="CX12" s="64"/>
      <c r="CY12" s="64"/>
      <c r="CZ12" s="64"/>
      <c r="DA12" s="64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  <c r="DT12" s="64"/>
      <c r="DU12" s="64"/>
      <c r="DV12" s="64"/>
      <c r="DW12" s="64"/>
      <c r="DX12" s="64"/>
      <c r="DY12" s="64"/>
      <c r="DZ12" s="64"/>
      <c r="EA12" s="64"/>
      <c r="EB12" s="64"/>
      <c r="EC12" s="64"/>
      <c r="ED12" s="64"/>
      <c r="EE12" s="64"/>
      <c r="EF12" s="64"/>
      <c r="EG12" s="64"/>
      <c r="EH12" s="64"/>
      <c r="EI12" s="64"/>
      <c r="EJ12" s="64"/>
      <c r="EK12" s="64"/>
      <c r="EL12" s="64"/>
      <c r="EM12" s="64"/>
      <c r="EN12" s="64"/>
      <c r="EO12" s="64"/>
      <c r="EP12" s="64"/>
      <c r="EQ12" s="64"/>
      <c r="ER12" s="64"/>
      <c r="ES12" s="64"/>
      <c r="ET12" s="64"/>
      <c r="EU12" s="64"/>
      <c r="EV12" s="64"/>
      <c r="EW12" s="64"/>
      <c r="EX12" s="64"/>
      <c r="EY12" s="64"/>
      <c r="EZ12" s="64"/>
      <c r="FA12" s="64"/>
      <c r="FB12" s="64"/>
      <c r="FC12" s="64"/>
      <c r="FD12" s="64"/>
      <c r="FE12" s="64"/>
      <c r="FF12" s="64"/>
      <c r="FG12" s="64"/>
      <c r="FH12" s="64"/>
      <c r="FI12" s="64"/>
      <c r="FJ12" s="64"/>
      <c r="FK12" s="64"/>
      <c r="FL12" s="64"/>
      <c r="FM12" s="64"/>
      <c r="FN12" s="64"/>
      <c r="FO12" s="64"/>
      <c r="FP12" s="64"/>
      <c r="FQ12" s="64"/>
      <c r="FR12" s="64"/>
      <c r="FS12" s="64"/>
      <c r="FT12" s="64"/>
      <c r="FU12" s="64"/>
      <c r="FV12" s="64"/>
      <c r="FW12" s="64"/>
      <c r="FX12" s="64"/>
      <c r="FY12" s="64"/>
      <c r="FZ12" s="64"/>
      <c r="GA12" s="64"/>
      <c r="GB12" s="64"/>
      <c r="GC12" s="64"/>
      <c r="GD12" s="64"/>
      <c r="GE12" s="64"/>
      <c r="GF12" s="64"/>
      <c r="GG12" s="64"/>
      <c r="GH12" s="64"/>
      <c r="GI12" s="64"/>
      <c r="GJ12" s="64"/>
      <c r="GK12" s="64"/>
      <c r="GL12" s="64"/>
      <c r="GM12" s="64"/>
      <c r="GN12" s="64"/>
      <c r="GO12" s="64"/>
      <c r="GP12" s="64"/>
      <c r="GQ12" s="64"/>
      <c r="GR12" s="64"/>
      <c r="GS12" s="64"/>
      <c r="GT12" s="64"/>
      <c r="GU12" s="64"/>
      <c r="GV12" s="64"/>
      <c r="GW12" s="64"/>
      <c r="GX12" s="64"/>
      <c r="GY12" s="64"/>
      <c r="GZ12" s="64"/>
      <c r="HA12" s="64"/>
      <c r="HB12" s="64"/>
      <c r="HC12" s="64"/>
      <c r="HD12" s="64"/>
      <c r="HE12" s="64"/>
      <c r="HF12" s="64"/>
      <c r="HG12" s="64"/>
      <c r="HH12" s="64"/>
      <c r="HI12" s="64"/>
      <c r="HJ12" s="64"/>
      <c r="HK12" s="64"/>
      <c r="HL12" s="64"/>
      <c r="HM12" s="64"/>
      <c r="HN12" s="64"/>
      <c r="HO12" s="64"/>
      <c r="HP12" s="64"/>
      <c r="HQ12" s="64"/>
      <c r="HR12" s="64"/>
      <c r="HS12" s="64"/>
      <c r="HT12" s="64"/>
      <c r="HU12" s="64"/>
      <c r="HV12" s="64"/>
      <c r="HW12" s="64"/>
      <c r="HX12" s="64"/>
      <c r="HY12" s="64"/>
      <c r="HZ12" s="64"/>
      <c r="IA12" s="64"/>
      <c r="IB12" s="64"/>
      <c r="IC12" s="64"/>
      <c r="ID12" s="64"/>
      <c r="IE12" s="64"/>
      <c r="IF12" s="64"/>
      <c r="IG12" s="64"/>
      <c r="IH12" s="64"/>
      <c r="II12" s="64"/>
      <c r="IJ12" s="64"/>
      <c r="IK12" s="64"/>
      <c r="IL12" s="64"/>
      <c r="IM12" s="64"/>
      <c r="IN12" s="64"/>
      <c r="IO12" s="64"/>
      <c r="IP12" s="64"/>
      <c r="IQ12" s="64"/>
      <c r="IR12" s="64"/>
      <c r="IS12" s="64"/>
      <c r="IT12" s="64"/>
      <c r="IU12" s="64"/>
      <c r="IV12" s="64"/>
      <c r="IW12" s="64"/>
    </row>
    <row r="13" spans="1:257" ht="13.5" customHeight="1">
      <c r="A13" s="158" t="s">
        <v>182</v>
      </c>
      <c r="B13" s="158" t="s">
        <v>229</v>
      </c>
      <c r="C13" s="71">
        <f t="shared" si="2"/>
        <v>288</v>
      </c>
      <c r="D13" s="71">
        <v>255</v>
      </c>
      <c r="E13" s="71">
        <v>33</v>
      </c>
      <c r="F13" s="116">
        <f t="shared" si="0"/>
        <v>0.11458333333333333</v>
      </c>
    </row>
    <row r="14" spans="1:257" s="15" customFormat="1" ht="13.5" customHeight="1">
      <c r="A14" s="2" t="s">
        <v>304</v>
      </c>
      <c r="B14" s="2" t="s">
        <v>236</v>
      </c>
      <c r="C14" s="226">
        <f>SUM(C15:C19)</f>
        <v>653</v>
      </c>
      <c r="D14" s="226">
        <f t="shared" ref="D14:E14" si="5">SUM(D15:D19)</f>
        <v>475</v>
      </c>
      <c r="E14" s="226">
        <f t="shared" si="5"/>
        <v>178</v>
      </c>
      <c r="F14" s="117">
        <f t="shared" si="0"/>
        <v>0.27258805513016843</v>
      </c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  <c r="IW14" s="64"/>
    </row>
    <row r="15" spans="1:257" ht="13.5" customHeight="1">
      <c r="A15" s="158" t="s">
        <v>208</v>
      </c>
      <c r="B15" s="158" t="s">
        <v>237</v>
      </c>
      <c r="C15" s="71">
        <f t="shared" si="2"/>
        <v>69</v>
      </c>
      <c r="D15" s="71">
        <v>61</v>
      </c>
      <c r="E15" s="71">
        <v>8</v>
      </c>
      <c r="F15" s="116">
        <f t="shared" si="0"/>
        <v>0.11594202898550725</v>
      </c>
    </row>
    <row r="16" spans="1:257" ht="13.5" customHeight="1">
      <c r="A16" s="158" t="s">
        <v>210</v>
      </c>
      <c r="B16" s="158" t="s">
        <v>239</v>
      </c>
      <c r="C16" s="71">
        <f t="shared" si="2"/>
        <v>134</v>
      </c>
      <c r="D16" s="71">
        <v>110</v>
      </c>
      <c r="E16" s="71">
        <v>24</v>
      </c>
      <c r="F16" s="116">
        <f t="shared" si="0"/>
        <v>0.17910447761194029</v>
      </c>
    </row>
    <row r="17" spans="1:257" ht="13.5" customHeight="1">
      <c r="A17" s="158" t="s">
        <v>226</v>
      </c>
      <c r="B17" s="158" t="s">
        <v>240</v>
      </c>
      <c r="C17" s="71">
        <f t="shared" si="2"/>
        <v>163</v>
      </c>
      <c r="D17" s="71">
        <v>69</v>
      </c>
      <c r="E17" s="71">
        <v>94</v>
      </c>
      <c r="F17" s="116">
        <f t="shared" si="0"/>
        <v>0.57668711656441718</v>
      </c>
    </row>
    <row r="18" spans="1:257" ht="13.5" customHeight="1">
      <c r="A18" s="158" t="s">
        <v>207</v>
      </c>
      <c r="B18" s="158" t="s">
        <v>238</v>
      </c>
      <c r="C18" s="223">
        <f t="shared" si="2"/>
        <v>173</v>
      </c>
      <c r="D18" s="223">
        <v>150</v>
      </c>
      <c r="E18" s="223">
        <v>23</v>
      </c>
      <c r="F18" s="116">
        <f t="shared" si="0"/>
        <v>0.13294797687861271</v>
      </c>
    </row>
    <row r="19" spans="1:257" ht="13.5" customHeight="1">
      <c r="A19" s="158" t="s">
        <v>209</v>
      </c>
      <c r="B19" s="158" t="s">
        <v>260</v>
      </c>
      <c r="C19" s="71">
        <f t="shared" si="2"/>
        <v>114</v>
      </c>
      <c r="D19" s="71">
        <v>85</v>
      </c>
      <c r="E19" s="71">
        <v>29</v>
      </c>
      <c r="F19" s="116">
        <f t="shared" si="0"/>
        <v>0.25438596491228072</v>
      </c>
    </row>
    <row r="20" spans="1:257" s="15" customFormat="1" ht="13.5" customHeight="1">
      <c r="A20" s="2" t="s">
        <v>305</v>
      </c>
      <c r="B20" s="2" t="s">
        <v>241</v>
      </c>
      <c r="C20" s="98">
        <f>SUM(C21:C24)</f>
        <v>295</v>
      </c>
      <c r="D20" s="98">
        <f t="shared" ref="D20:E20" si="6">SUM(D21:D24)</f>
        <v>137</v>
      </c>
      <c r="E20" s="98">
        <f t="shared" si="6"/>
        <v>158</v>
      </c>
      <c r="F20" s="117">
        <f t="shared" si="0"/>
        <v>0.53559322033898304</v>
      </c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  <c r="CP20" s="64"/>
      <c r="CQ20" s="64"/>
      <c r="CR20" s="64"/>
      <c r="CS20" s="64"/>
      <c r="CT20" s="64"/>
      <c r="CU20" s="64"/>
      <c r="CV20" s="64"/>
      <c r="CW20" s="64"/>
      <c r="CX20" s="64"/>
      <c r="CY20" s="64"/>
      <c r="CZ20" s="64"/>
      <c r="DA20" s="64"/>
      <c r="DB20" s="64"/>
      <c r="DC20" s="64"/>
      <c r="DD20" s="64"/>
      <c r="DE20" s="64"/>
      <c r="DF20" s="64"/>
      <c r="DG20" s="64"/>
      <c r="DH20" s="64"/>
      <c r="DI20" s="64"/>
      <c r="DJ20" s="64"/>
      <c r="DK20" s="64"/>
      <c r="DL20" s="64"/>
      <c r="DM20" s="64"/>
      <c r="DN20" s="64"/>
      <c r="DO20" s="64"/>
      <c r="DP20" s="64"/>
      <c r="DQ20" s="64"/>
      <c r="DR20" s="64"/>
      <c r="DS20" s="64"/>
      <c r="DT20" s="64"/>
      <c r="DU20" s="64"/>
      <c r="DV20" s="64"/>
      <c r="DW20" s="64"/>
      <c r="DX20" s="64"/>
      <c r="DY20" s="64"/>
      <c r="DZ20" s="64"/>
      <c r="EA20" s="64"/>
      <c r="EB20" s="64"/>
      <c r="EC20" s="64"/>
      <c r="ED20" s="64"/>
      <c r="EE20" s="64"/>
      <c r="EF20" s="64"/>
      <c r="EG20" s="64"/>
      <c r="EH20" s="64"/>
      <c r="EI20" s="64"/>
      <c r="EJ20" s="64"/>
      <c r="EK20" s="64"/>
      <c r="EL20" s="64"/>
      <c r="EM20" s="64"/>
      <c r="EN20" s="64"/>
      <c r="EO20" s="64"/>
      <c r="EP20" s="64"/>
      <c r="EQ20" s="64"/>
      <c r="ER20" s="64"/>
      <c r="ES20" s="64"/>
      <c r="ET20" s="64"/>
      <c r="EU20" s="64"/>
      <c r="EV20" s="64"/>
      <c r="EW20" s="64"/>
      <c r="EX20" s="64"/>
      <c r="EY20" s="64"/>
      <c r="EZ20" s="64"/>
      <c r="FA20" s="64"/>
      <c r="FB20" s="64"/>
      <c r="FC20" s="64"/>
      <c r="FD20" s="64"/>
      <c r="FE20" s="64"/>
      <c r="FF20" s="64"/>
      <c r="FG20" s="64"/>
      <c r="FH20" s="64"/>
      <c r="FI20" s="64"/>
      <c r="FJ20" s="64"/>
      <c r="FK20" s="64"/>
      <c r="FL20" s="64"/>
      <c r="FM20" s="64"/>
      <c r="FN20" s="64"/>
      <c r="FO20" s="64"/>
      <c r="FP20" s="64"/>
      <c r="FQ20" s="64"/>
      <c r="FR20" s="64"/>
      <c r="FS20" s="64"/>
      <c r="FT20" s="64"/>
      <c r="FU20" s="64"/>
      <c r="FV20" s="64"/>
      <c r="FW20" s="64"/>
      <c r="FX20" s="64"/>
      <c r="FY20" s="64"/>
      <c r="FZ20" s="64"/>
      <c r="GA20" s="64"/>
      <c r="GB20" s="64"/>
      <c r="GC20" s="64"/>
      <c r="GD20" s="64"/>
      <c r="GE20" s="64"/>
      <c r="GF20" s="64"/>
      <c r="GG20" s="64"/>
      <c r="GH20" s="64"/>
      <c r="GI20" s="64"/>
      <c r="GJ20" s="64"/>
      <c r="GK20" s="64"/>
      <c r="GL20" s="64"/>
      <c r="GM20" s="64"/>
      <c r="GN20" s="64"/>
      <c r="GO20" s="64"/>
      <c r="GP20" s="64"/>
      <c r="GQ20" s="64"/>
      <c r="GR20" s="64"/>
      <c r="GS20" s="64"/>
      <c r="GT20" s="64"/>
      <c r="GU20" s="64"/>
      <c r="GV20" s="64"/>
      <c r="GW20" s="64"/>
      <c r="GX20" s="64"/>
      <c r="GY20" s="64"/>
      <c r="GZ20" s="64"/>
      <c r="HA20" s="64"/>
      <c r="HB20" s="64"/>
      <c r="HC20" s="64"/>
      <c r="HD20" s="64"/>
      <c r="HE20" s="64"/>
      <c r="HF20" s="64"/>
      <c r="HG20" s="64"/>
      <c r="HH20" s="64"/>
      <c r="HI20" s="64"/>
      <c r="HJ20" s="64"/>
      <c r="HK20" s="64"/>
      <c r="HL20" s="64"/>
      <c r="HM20" s="64"/>
      <c r="HN20" s="64"/>
      <c r="HO20" s="64"/>
      <c r="HP20" s="64"/>
      <c r="HQ20" s="64"/>
      <c r="HR20" s="64"/>
      <c r="HS20" s="64"/>
      <c r="HT20" s="64"/>
      <c r="HU20" s="64"/>
      <c r="HV20" s="64"/>
      <c r="HW20" s="64"/>
      <c r="HX20" s="64"/>
      <c r="HY20" s="64"/>
      <c r="HZ20" s="64"/>
      <c r="IA20" s="64"/>
      <c r="IB20" s="64"/>
      <c r="IC20" s="64"/>
      <c r="ID20" s="64"/>
      <c r="IE20" s="64"/>
      <c r="IF20" s="64"/>
      <c r="IG20" s="64"/>
      <c r="IH20" s="64"/>
      <c r="II20" s="64"/>
      <c r="IJ20" s="64"/>
      <c r="IK20" s="64"/>
      <c r="IL20" s="64"/>
      <c r="IM20" s="64"/>
      <c r="IN20" s="64"/>
      <c r="IO20" s="64"/>
      <c r="IP20" s="64"/>
      <c r="IQ20" s="64"/>
      <c r="IR20" s="64"/>
      <c r="IS20" s="64"/>
      <c r="IT20" s="64"/>
      <c r="IU20" s="64"/>
      <c r="IV20" s="64"/>
      <c r="IW20" s="64"/>
    </row>
    <row r="21" spans="1:257" ht="13.5" customHeight="1">
      <c r="A21" s="158" t="s">
        <v>211</v>
      </c>
      <c r="B21" s="158" t="s">
        <v>242</v>
      </c>
      <c r="C21" s="71">
        <f t="shared" si="2"/>
        <v>117</v>
      </c>
      <c r="D21" s="71">
        <v>40</v>
      </c>
      <c r="E21" s="71">
        <v>77</v>
      </c>
      <c r="F21" s="116">
        <f t="shared" si="0"/>
        <v>0.65811965811965811</v>
      </c>
    </row>
    <row r="22" spans="1:257" ht="13.5" customHeight="1">
      <c r="A22" s="158" t="s">
        <v>163</v>
      </c>
      <c r="B22" s="158" t="s">
        <v>228</v>
      </c>
      <c r="C22" s="71">
        <f t="shared" si="2"/>
        <v>75</v>
      </c>
      <c r="D22" s="71">
        <v>29</v>
      </c>
      <c r="E22" s="71">
        <v>46</v>
      </c>
      <c r="F22" s="116">
        <f t="shared" si="0"/>
        <v>0.61333333333333329</v>
      </c>
    </row>
    <row r="23" spans="1:257" ht="13.5" customHeight="1">
      <c r="A23" s="158" t="s">
        <v>307</v>
      </c>
      <c r="B23" s="158" t="s">
        <v>244</v>
      </c>
      <c r="C23" s="71">
        <f t="shared" si="2"/>
        <v>83</v>
      </c>
      <c r="D23" s="71">
        <v>53</v>
      </c>
      <c r="E23" s="71">
        <v>30</v>
      </c>
      <c r="F23" s="116">
        <f t="shared" si="0"/>
        <v>0.36144578313253012</v>
      </c>
    </row>
    <row r="24" spans="1:257" ht="13.5" customHeight="1">
      <c r="A24" s="158" t="s">
        <v>306</v>
      </c>
      <c r="B24" s="158" t="s">
        <v>243</v>
      </c>
      <c r="C24" s="223">
        <f t="shared" si="2"/>
        <v>20</v>
      </c>
      <c r="D24" s="223">
        <v>15</v>
      </c>
      <c r="E24" s="223">
        <v>5</v>
      </c>
      <c r="F24" s="116">
        <f t="shared" si="0"/>
        <v>0.25</v>
      </c>
    </row>
    <row r="25" spans="1:257" s="15" customFormat="1" ht="13.5" customHeight="1">
      <c r="A25" s="2" t="s">
        <v>311</v>
      </c>
      <c r="B25" s="2" t="s">
        <v>248</v>
      </c>
      <c r="C25" s="98">
        <f>SUM(C26:C27)</f>
        <v>113</v>
      </c>
      <c r="D25" s="98">
        <f t="shared" ref="D25:E25" si="7">SUM(D26:D27)</f>
        <v>82</v>
      </c>
      <c r="E25" s="98">
        <f t="shared" si="7"/>
        <v>31</v>
      </c>
      <c r="F25" s="117">
        <f t="shared" si="0"/>
        <v>0.27433628318584069</v>
      </c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4"/>
      <c r="CT25" s="64"/>
      <c r="CU25" s="64"/>
      <c r="CV25" s="64"/>
      <c r="CW25" s="64"/>
      <c r="CX25" s="64"/>
      <c r="CY25" s="64"/>
      <c r="CZ25" s="64"/>
      <c r="DA25" s="64"/>
      <c r="DB25" s="64"/>
      <c r="DC25" s="64"/>
      <c r="DD25" s="64"/>
      <c r="DE25" s="64"/>
      <c r="DF25" s="64"/>
      <c r="DG25" s="64"/>
      <c r="DH25" s="64"/>
      <c r="DI25" s="64"/>
      <c r="DJ25" s="64"/>
      <c r="DK25" s="64"/>
      <c r="DL25" s="64"/>
      <c r="DM25" s="64"/>
      <c r="DN25" s="64"/>
      <c r="DO25" s="64"/>
      <c r="DP25" s="64"/>
      <c r="DQ25" s="64"/>
      <c r="DR25" s="64"/>
      <c r="DS25" s="64"/>
      <c r="DT25" s="64"/>
      <c r="DU25" s="64"/>
      <c r="DV25" s="64"/>
      <c r="DW25" s="64"/>
      <c r="DX25" s="64"/>
      <c r="DY25" s="64"/>
      <c r="DZ25" s="64"/>
      <c r="EA25" s="64"/>
      <c r="EB25" s="64"/>
      <c r="EC25" s="64"/>
      <c r="ED25" s="64"/>
      <c r="EE25" s="64"/>
      <c r="EF25" s="64"/>
      <c r="EG25" s="64"/>
      <c r="EH25" s="64"/>
      <c r="EI25" s="64"/>
      <c r="EJ25" s="64"/>
      <c r="EK25" s="64"/>
      <c r="EL25" s="64"/>
      <c r="EM25" s="64"/>
      <c r="EN25" s="64"/>
      <c r="EO25" s="64"/>
      <c r="EP25" s="64"/>
      <c r="EQ25" s="64"/>
      <c r="ER25" s="64"/>
      <c r="ES25" s="64"/>
      <c r="ET25" s="64"/>
      <c r="EU25" s="64"/>
      <c r="EV25" s="64"/>
      <c r="EW25" s="64"/>
      <c r="EX25" s="64"/>
      <c r="EY25" s="64"/>
      <c r="EZ25" s="64"/>
      <c r="FA25" s="64"/>
      <c r="FB25" s="64"/>
      <c r="FC25" s="64"/>
      <c r="FD25" s="64"/>
      <c r="FE25" s="64"/>
      <c r="FF25" s="64"/>
      <c r="FG25" s="64"/>
      <c r="FH25" s="64"/>
      <c r="FI25" s="64"/>
      <c r="FJ25" s="64"/>
      <c r="FK25" s="64"/>
      <c r="FL25" s="64"/>
      <c r="FM25" s="64"/>
      <c r="FN25" s="64"/>
      <c r="FO25" s="64"/>
      <c r="FP25" s="64"/>
      <c r="FQ25" s="64"/>
      <c r="FR25" s="64"/>
      <c r="FS25" s="64"/>
      <c r="FT25" s="64"/>
      <c r="FU25" s="64"/>
      <c r="FV25" s="64"/>
      <c r="FW25" s="64"/>
      <c r="FX25" s="64"/>
      <c r="FY25" s="64"/>
      <c r="FZ25" s="64"/>
      <c r="GA25" s="64"/>
      <c r="GB25" s="64"/>
      <c r="GC25" s="64"/>
      <c r="GD25" s="64"/>
      <c r="GE25" s="64"/>
      <c r="GF25" s="64"/>
      <c r="GG25" s="64"/>
      <c r="GH25" s="64"/>
      <c r="GI25" s="64"/>
      <c r="GJ25" s="64"/>
      <c r="GK25" s="64"/>
      <c r="GL25" s="64"/>
      <c r="GM25" s="64"/>
      <c r="GN25" s="64"/>
      <c r="GO25" s="64"/>
      <c r="GP25" s="64"/>
      <c r="GQ25" s="64"/>
      <c r="GR25" s="64"/>
      <c r="GS25" s="64"/>
      <c r="GT25" s="64"/>
      <c r="GU25" s="64"/>
      <c r="GV25" s="64"/>
      <c r="GW25" s="64"/>
      <c r="GX25" s="64"/>
      <c r="GY25" s="64"/>
      <c r="GZ25" s="64"/>
      <c r="HA25" s="64"/>
      <c r="HB25" s="64"/>
      <c r="HC25" s="64"/>
      <c r="HD25" s="64"/>
      <c r="HE25" s="64"/>
      <c r="HF25" s="64"/>
      <c r="HG25" s="64"/>
      <c r="HH25" s="64"/>
      <c r="HI25" s="64"/>
      <c r="HJ25" s="64"/>
      <c r="HK25" s="64"/>
      <c r="HL25" s="64"/>
      <c r="HM25" s="64"/>
      <c r="HN25" s="64"/>
      <c r="HO25" s="64"/>
      <c r="HP25" s="64"/>
      <c r="HQ25" s="64"/>
      <c r="HR25" s="64"/>
      <c r="HS25" s="64"/>
      <c r="HT25" s="64"/>
      <c r="HU25" s="64"/>
      <c r="HV25" s="64"/>
      <c r="HW25" s="64"/>
      <c r="HX25" s="64"/>
      <c r="HY25" s="64"/>
      <c r="HZ25" s="64"/>
      <c r="IA25" s="64"/>
      <c r="IB25" s="64"/>
      <c r="IC25" s="64"/>
      <c r="ID25" s="64"/>
      <c r="IE25" s="64"/>
      <c r="IF25" s="64"/>
      <c r="IG25" s="64"/>
      <c r="IH25" s="64"/>
      <c r="II25" s="64"/>
      <c r="IJ25" s="64"/>
      <c r="IK25" s="64"/>
      <c r="IL25" s="64"/>
      <c r="IM25" s="64"/>
      <c r="IN25" s="64"/>
      <c r="IO25" s="64"/>
      <c r="IP25" s="64"/>
      <c r="IQ25" s="64"/>
      <c r="IR25" s="64"/>
      <c r="IS25" s="64"/>
      <c r="IT25" s="64"/>
      <c r="IU25" s="64"/>
      <c r="IV25" s="64"/>
      <c r="IW25" s="64"/>
    </row>
    <row r="26" spans="1:257" ht="13.5" customHeight="1">
      <c r="A26" s="158" t="s">
        <v>213</v>
      </c>
      <c r="B26" s="158" t="s">
        <v>250</v>
      </c>
      <c r="C26" s="223">
        <f t="shared" si="2"/>
        <v>76</v>
      </c>
      <c r="D26" s="223">
        <v>55</v>
      </c>
      <c r="E26" s="223">
        <v>21</v>
      </c>
      <c r="F26" s="116">
        <f t="shared" si="0"/>
        <v>0.27631578947368424</v>
      </c>
    </row>
    <row r="27" spans="1:257" ht="13.5" customHeight="1">
      <c r="A27" s="158" t="s">
        <v>214</v>
      </c>
      <c r="B27" s="158" t="s">
        <v>249</v>
      </c>
      <c r="C27" s="71">
        <f t="shared" si="2"/>
        <v>37</v>
      </c>
      <c r="D27" s="71">
        <v>27</v>
      </c>
      <c r="E27" s="71">
        <v>10</v>
      </c>
      <c r="F27" s="116">
        <f t="shared" si="0"/>
        <v>0.27027027027027029</v>
      </c>
    </row>
    <row r="28" spans="1:257" s="133" customFormat="1" ht="13.5" customHeight="1">
      <c r="A28" s="2" t="s">
        <v>312</v>
      </c>
      <c r="B28" s="2" t="s">
        <v>251</v>
      </c>
      <c r="C28" s="226">
        <f>SUM(C29:C30)</f>
        <v>135</v>
      </c>
      <c r="D28" s="226">
        <f t="shared" ref="D28:E28" si="8">SUM(D29:D30)</f>
        <v>96</v>
      </c>
      <c r="E28" s="226">
        <f t="shared" si="8"/>
        <v>39</v>
      </c>
      <c r="F28" s="117">
        <f t="shared" si="0"/>
        <v>0.28888888888888886</v>
      </c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31"/>
      <c r="AF28" s="131"/>
      <c r="AG28" s="131"/>
      <c r="AH28" s="131"/>
      <c r="AI28" s="131"/>
      <c r="AJ28" s="131"/>
      <c r="AK28" s="131"/>
      <c r="AL28" s="131"/>
      <c r="AM28" s="131"/>
      <c r="AN28" s="131"/>
      <c r="AO28" s="131"/>
      <c r="AP28" s="131"/>
      <c r="AQ28" s="131"/>
      <c r="AR28" s="131"/>
      <c r="AS28" s="131"/>
      <c r="AT28" s="131"/>
      <c r="AU28" s="131"/>
      <c r="AV28" s="131"/>
      <c r="AW28" s="131"/>
      <c r="AX28" s="131"/>
      <c r="AY28" s="131"/>
      <c r="AZ28" s="131"/>
      <c r="BA28" s="131"/>
      <c r="BB28" s="131"/>
      <c r="BC28" s="131"/>
      <c r="BD28" s="131"/>
      <c r="BE28" s="131"/>
      <c r="BF28" s="131"/>
      <c r="BG28" s="131"/>
      <c r="BH28" s="131"/>
      <c r="BI28" s="131"/>
      <c r="BJ28" s="131"/>
      <c r="BK28" s="131"/>
      <c r="BL28" s="131"/>
      <c r="BM28" s="131"/>
      <c r="BN28" s="131"/>
      <c r="BO28" s="131"/>
      <c r="BP28" s="131"/>
      <c r="BQ28" s="131"/>
      <c r="BR28" s="131"/>
      <c r="BS28" s="131"/>
      <c r="BT28" s="131"/>
      <c r="BU28" s="131"/>
      <c r="BV28" s="131"/>
      <c r="BW28" s="131"/>
      <c r="BX28" s="131"/>
      <c r="BY28" s="131"/>
      <c r="BZ28" s="131"/>
      <c r="CA28" s="131"/>
      <c r="CB28" s="131"/>
      <c r="CC28" s="131"/>
      <c r="CD28" s="131"/>
      <c r="CE28" s="131"/>
      <c r="CF28" s="131"/>
      <c r="CG28" s="131"/>
      <c r="CH28" s="131"/>
      <c r="CI28" s="131"/>
      <c r="CJ28" s="131"/>
      <c r="CK28" s="131"/>
      <c r="CL28" s="131"/>
      <c r="CM28" s="131"/>
      <c r="CN28" s="131"/>
      <c r="CO28" s="131"/>
      <c r="CP28" s="131"/>
      <c r="CQ28" s="131"/>
      <c r="CR28" s="131"/>
      <c r="CS28" s="131"/>
      <c r="CT28" s="131"/>
      <c r="CU28" s="131"/>
      <c r="CV28" s="131"/>
      <c r="CW28" s="131"/>
      <c r="CX28" s="131"/>
      <c r="CY28" s="131"/>
      <c r="CZ28" s="131"/>
      <c r="DA28" s="131"/>
      <c r="DB28" s="131"/>
      <c r="DC28" s="131"/>
      <c r="DD28" s="131"/>
      <c r="DE28" s="131"/>
      <c r="DF28" s="131"/>
      <c r="DG28" s="131"/>
      <c r="DH28" s="131"/>
      <c r="DI28" s="131"/>
      <c r="DJ28" s="131"/>
      <c r="DK28" s="131"/>
      <c r="DL28" s="131"/>
      <c r="DM28" s="131"/>
      <c r="DN28" s="131"/>
      <c r="DO28" s="131"/>
      <c r="DP28" s="131"/>
      <c r="DQ28" s="131"/>
      <c r="DR28" s="131"/>
      <c r="DS28" s="131"/>
      <c r="DT28" s="131"/>
      <c r="DU28" s="131"/>
      <c r="DV28" s="131"/>
      <c r="DW28" s="131"/>
      <c r="DX28" s="131"/>
      <c r="DY28" s="131"/>
      <c r="DZ28" s="131"/>
      <c r="EA28" s="131"/>
      <c r="EB28" s="131"/>
      <c r="EC28" s="131"/>
      <c r="ED28" s="131"/>
      <c r="EE28" s="131"/>
      <c r="EF28" s="131"/>
      <c r="EG28" s="131"/>
      <c r="EH28" s="131"/>
      <c r="EI28" s="131"/>
      <c r="EJ28" s="131"/>
      <c r="EK28" s="131"/>
      <c r="EL28" s="131"/>
      <c r="EM28" s="131"/>
      <c r="EN28" s="131"/>
      <c r="EO28" s="131"/>
      <c r="EP28" s="131"/>
      <c r="EQ28" s="131"/>
      <c r="ER28" s="131"/>
      <c r="ES28" s="131"/>
      <c r="ET28" s="131"/>
      <c r="EU28" s="131"/>
      <c r="EV28" s="131"/>
      <c r="EW28" s="131"/>
      <c r="EX28" s="131"/>
      <c r="EY28" s="131"/>
      <c r="EZ28" s="131"/>
      <c r="FA28" s="131"/>
      <c r="FB28" s="131"/>
      <c r="FC28" s="131"/>
      <c r="FD28" s="131"/>
      <c r="FE28" s="131"/>
      <c r="FF28" s="131"/>
      <c r="FG28" s="131"/>
      <c r="FH28" s="131"/>
      <c r="FI28" s="131"/>
      <c r="FJ28" s="131"/>
      <c r="FK28" s="131"/>
      <c r="FL28" s="131"/>
      <c r="FM28" s="131"/>
      <c r="FN28" s="131"/>
      <c r="FO28" s="131"/>
      <c r="FP28" s="131"/>
      <c r="FQ28" s="131"/>
      <c r="FR28" s="131"/>
      <c r="FS28" s="131"/>
      <c r="FT28" s="131"/>
      <c r="FU28" s="131"/>
      <c r="FV28" s="131"/>
      <c r="FW28" s="131"/>
      <c r="FX28" s="131"/>
      <c r="FY28" s="131"/>
      <c r="FZ28" s="131"/>
      <c r="GA28" s="131"/>
      <c r="GB28" s="131"/>
      <c r="GC28" s="131"/>
      <c r="GD28" s="131"/>
      <c r="GE28" s="131"/>
      <c r="GF28" s="131"/>
      <c r="GG28" s="131"/>
      <c r="GH28" s="131"/>
      <c r="GI28" s="131"/>
      <c r="GJ28" s="131"/>
      <c r="GK28" s="131"/>
      <c r="GL28" s="131"/>
      <c r="GM28" s="131"/>
      <c r="GN28" s="131"/>
      <c r="GO28" s="131"/>
      <c r="GP28" s="131"/>
      <c r="GQ28" s="131"/>
      <c r="GR28" s="131"/>
      <c r="GS28" s="131"/>
      <c r="GT28" s="131"/>
      <c r="GU28" s="131"/>
      <c r="GV28" s="131"/>
      <c r="GW28" s="131"/>
      <c r="GX28" s="131"/>
      <c r="GY28" s="131"/>
      <c r="GZ28" s="131"/>
      <c r="HA28" s="131"/>
      <c r="HB28" s="131"/>
      <c r="HC28" s="131"/>
      <c r="HD28" s="131"/>
      <c r="HE28" s="131"/>
      <c r="HF28" s="131"/>
      <c r="HG28" s="131"/>
      <c r="HH28" s="131"/>
      <c r="HI28" s="131"/>
      <c r="HJ28" s="131"/>
      <c r="HK28" s="131"/>
      <c r="HL28" s="131"/>
      <c r="HM28" s="131"/>
      <c r="HN28" s="131"/>
      <c r="HO28" s="131"/>
      <c r="HP28" s="131"/>
      <c r="HQ28" s="131"/>
      <c r="HR28" s="131"/>
      <c r="HS28" s="131"/>
      <c r="HT28" s="131"/>
      <c r="HU28" s="131"/>
      <c r="HV28" s="131"/>
      <c r="HW28" s="131"/>
      <c r="HX28" s="131"/>
      <c r="HY28" s="131"/>
      <c r="HZ28" s="131"/>
      <c r="IA28" s="131"/>
      <c r="IB28" s="131"/>
      <c r="IC28" s="131"/>
      <c r="ID28" s="131"/>
      <c r="IE28" s="131"/>
      <c r="IF28" s="131"/>
      <c r="IG28" s="131"/>
      <c r="IH28" s="131"/>
      <c r="II28" s="131"/>
      <c r="IJ28" s="131"/>
      <c r="IK28" s="131"/>
      <c r="IL28" s="131"/>
      <c r="IM28" s="131"/>
      <c r="IN28" s="131"/>
      <c r="IO28" s="131"/>
      <c r="IP28" s="131"/>
      <c r="IQ28" s="131"/>
      <c r="IR28" s="131"/>
      <c r="IS28" s="131"/>
      <c r="IT28" s="131"/>
      <c r="IU28" s="131"/>
      <c r="IV28" s="131"/>
      <c r="IW28" s="131"/>
    </row>
    <row r="29" spans="1:257" s="15" customFormat="1" ht="13.5" customHeight="1">
      <c r="A29" s="158" t="s">
        <v>313</v>
      </c>
      <c r="B29" s="158" t="s">
        <v>261</v>
      </c>
      <c r="C29" s="71">
        <v>107</v>
      </c>
      <c r="D29" s="71">
        <v>81</v>
      </c>
      <c r="E29" s="71">
        <v>26</v>
      </c>
      <c r="F29" s="116">
        <f t="shared" si="0"/>
        <v>0.24299065420560748</v>
      </c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  <c r="CP29" s="64"/>
      <c r="CQ29" s="64"/>
      <c r="CR29" s="64"/>
      <c r="CS29" s="64"/>
      <c r="CT29" s="64"/>
      <c r="CU29" s="64"/>
      <c r="CV29" s="64"/>
      <c r="CW29" s="64"/>
      <c r="CX29" s="64"/>
      <c r="CY29" s="64"/>
      <c r="CZ29" s="64"/>
      <c r="DA29" s="64"/>
      <c r="DB29" s="64"/>
      <c r="DC29" s="64"/>
      <c r="DD29" s="64"/>
      <c r="DE29" s="64"/>
      <c r="DF29" s="64"/>
      <c r="DG29" s="64"/>
      <c r="DH29" s="64"/>
      <c r="DI29" s="64"/>
      <c r="DJ29" s="64"/>
      <c r="DK29" s="64"/>
      <c r="DL29" s="64"/>
      <c r="DM29" s="64"/>
      <c r="DN29" s="64"/>
      <c r="DO29" s="64"/>
      <c r="DP29" s="64"/>
      <c r="DQ29" s="64"/>
      <c r="DR29" s="64"/>
      <c r="DS29" s="64"/>
      <c r="DT29" s="64"/>
      <c r="DU29" s="64"/>
      <c r="DV29" s="64"/>
      <c r="DW29" s="64"/>
      <c r="DX29" s="64"/>
      <c r="DY29" s="64"/>
      <c r="DZ29" s="64"/>
      <c r="EA29" s="64"/>
      <c r="EB29" s="64"/>
      <c r="EC29" s="64"/>
      <c r="ED29" s="64"/>
      <c r="EE29" s="64"/>
      <c r="EF29" s="64"/>
      <c r="EG29" s="64"/>
      <c r="EH29" s="64"/>
      <c r="EI29" s="64"/>
      <c r="EJ29" s="64"/>
      <c r="EK29" s="64"/>
      <c r="EL29" s="64"/>
      <c r="EM29" s="64"/>
      <c r="EN29" s="64"/>
      <c r="EO29" s="64"/>
      <c r="EP29" s="64"/>
      <c r="EQ29" s="64"/>
      <c r="ER29" s="64"/>
      <c r="ES29" s="64"/>
      <c r="ET29" s="64"/>
      <c r="EU29" s="64"/>
      <c r="EV29" s="64"/>
      <c r="EW29" s="64"/>
      <c r="EX29" s="64"/>
      <c r="EY29" s="64"/>
      <c r="EZ29" s="64"/>
      <c r="FA29" s="64"/>
      <c r="FB29" s="64"/>
      <c r="FC29" s="64"/>
      <c r="FD29" s="64"/>
      <c r="FE29" s="64"/>
      <c r="FF29" s="64"/>
      <c r="FG29" s="64"/>
      <c r="FH29" s="64"/>
      <c r="FI29" s="64"/>
      <c r="FJ29" s="64"/>
      <c r="FK29" s="64"/>
      <c r="FL29" s="64"/>
      <c r="FM29" s="64"/>
      <c r="FN29" s="64"/>
      <c r="FO29" s="64"/>
      <c r="FP29" s="64"/>
      <c r="FQ29" s="64"/>
      <c r="FR29" s="64"/>
      <c r="FS29" s="64"/>
      <c r="FT29" s="64"/>
      <c r="FU29" s="64"/>
      <c r="FV29" s="64"/>
      <c r="FW29" s="64"/>
      <c r="FX29" s="64"/>
      <c r="FY29" s="64"/>
      <c r="FZ29" s="64"/>
      <c r="GA29" s="64"/>
      <c r="GB29" s="64"/>
      <c r="GC29" s="64"/>
      <c r="GD29" s="64"/>
      <c r="GE29" s="64"/>
      <c r="GF29" s="64"/>
      <c r="GG29" s="64"/>
      <c r="GH29" s="64"/>
      <c r="GI29" s="64"/>
      <c r="GJ29" s="64"/>
      <c r="GK29" s="64"/>
      <c r="GL29" s="64"/>
      <c r="GM29" s="64"/>
      <c r="GN29" s="64"/>
      <c r="GO29" s="64"/>
      <c r="GP29" s="64"/>
      <c r="GQ29" s="64"/>
      <c r="GR29" s="64"/>
      <c r="GS29" s="64"/>
      <c r="GT29" s="64"/>
      <c r="GU29" s="64"/>
      <c r="GV29" s="64"/>
      <c r="GW29" s="64"/>
      <c r="GX29" s="64"/>
      <c r="GY29" s="64"/>
      <c r="GZ29" s="64"/>
      <c r="HA29" s="64"/>
      <c r="HB29" s="64"/>
      <c r="HC29" s="64"/>
      <c r="HD29" s="64"/>
      <c r="HE29" s="64"/>
      <c r="HF29" s="64"/>
      <c r="HG29" s="64"/>
      <c r="HH29" s="64"/>
      <c r="HI29" s="64"/>
      <c r="HJ29" s="64"/>
      <c r="HK29" s="64"/>
      <c r="HL29" s="64"/>
      <c r="HM29" s="64"/>
      <c r="HN29" s="64"/>
      <c r="HO29" s="64"/>
      <c r="HP29" s="64"/>
      <c r="HQ29" s="64"/>
      <c r="HR29" s="64"/>
      <c r="HS29" s="64"/>
      <c r="HT29" s="64"/>
      <c r="HU29" s="64"/>
      <c r="HV29" s="64"/>
      <c r="HW29" s="64"/>
      <c r="HX29" s="64"/>
      <c r="HY29" s="64"/>
      <c r="HZ29" s="64"/>
      <c r="IA29" s="64"/>
      <c r="IB29" s="64"/>
      <c r="IC29" s="64"/>
      <c r="ID29" s="64"/>
      <c r="IE29" s="64"/>
      <c r="IF29" s="64"/>
      <c r="IG29" s="64"/>
      <c r="IH29" s="64"/>
      <c r="II29" s="64"/>
      <c r="IJ29" s="64"/>
      <c r="IK29" s="64"/>
      <c r="IL29" s="64"/>
      <c r="IM29" s="64"/>
      <c r="IN29" s="64"/>
      <c r="IO29" s="64"/>
      <c r="IP29" s="64"/>
      <c r="IQ29" s="64"/>
      <c r="IR29" s="64"/>
      <c r="IS29" s="64"/>
      <c r="IT29" s="64"/>
      <c r="IU29" s="64"/>
      <c r="IV29" s="64"/>
      <c r="IW29" s="64"/>
    </row>
    <row r="30" spans="1:257" ht="13.5" customHeight="1">
      <c r="A30" s="158" t="s">
        <v>318</v>
      </c>
      <c r="B30" s="158" t="s">
        <v>252</v>
      </c>
      <c r="C30" s="223">
        <v>28</v>
      </c>
      <c r="D30" s="223">
        <v>15</v>
      </c>
      <c r="E30" s="223">
        <v>13</v>
      </c>
      <c r="F30" s="116">
        <f t="shared" si="0"/>
        <v>0.4642857142857143</v>
      </c>
    </row>
    <row r="31" spans="1:257" s="133" customFormat="1" ht="13.5" customHeight="1">
      <c r="A31" s="2" t="s">
        <v>316</v>
      </c>
      <c r="B31" s="2" t="s">
        <v>253</v>
      </c>
      <c r="C31" s="98">
        <f>SUM(C32:C36)</f>
        <v>463</v>
      </c>
      <c r="D31" s="98">
        <f t="shared" ref="D31:E31" si="9">SUM(D32:D36)</f>
        <v>307</v>
      </c>
      <c r="E31" s="98">
        <f t="shared" si="9"/>
        <v>156</v>
      </c>
      <c r="F31" s="117">
        <f t="shared" si="0"/>
        <v>0.33693304535637147</v>
      </c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  <c r="AF31" s="131"/>
      <c r="AG31" s="131"/>
      <c r="AH31" s="131"/>
      <c r="AI31" s="131"/>
      <c r="AJ31" s="131"/>
      <c r="AK31" s="131"/>
      <c r="AL31" s="131"/>
      <c r="AM31" s="131"/>
      <c r="AN31" s="131"/>
      <c r="AO31" s="131"/>
      <c r="AP31" s="131"/>
      <c r="AQ31" s="131"/>
      <c r="AR31" s="131"/>
      <c r="AS31" s="131"/>
      <c r="AT31" s="131"/>
      <c r="AU31" s="131"/>
      <c r="AV31" s="131"/>
      <c r="AW31" s="131"/>
      <c r="AX31" s="131"/>
      <c r="AY31" s="131"/>
      <c r="AZ31" s="131"/>
      <c r="BA31" s="131"/>
      <c r="BB31" s="131"/>
      <c r="BC31" s="131"/>
      <c r="BD31" s="131"/>
      <c r="BE31" s="131"/>
      <c r="BF31" s="131"/>
      <c r="BG31" s="131"/>
      <c r="BH31" s="131"/>
      <c r="BI31" s="131"/>
      <c r="BJ31" s="131"/>
      <c r="BK31" s="131"/>
      <c r="BL31" s="131"/>
      <c r="BM31" s="131"/>
      <c r="BN31" s="131"/>
      <c r="BO31" s="131"/>
      <c r="BP31" s="131"/>
      <c r="BQ31" s="131"/>
      <c r="BR31" s="131"/>
      <c r="BS31" s="131"/>
      <c r="BT31" s="131"/>
      <c r="BU31" s="131"/>
      <c r="BV31" s="131"/>
      <c r="BW31" s="131"/>
      <c r="BX31" s="131"/>
      <c r="BY31" s="131"/>
      <c r="BZ31" s="131"/>
      <c r="CA31" s="131"/>
      <c r="CB31" s="131"/>
      <c r="CC31" s="131"/>
      <c r="CD31" s="131"/>
      <c r="CE31" s="131"/>
      <c r="CF31" s="131"/>
      <c r="CG31" s="131"/>
      <c r="CH31" s="131"/>
      <c r="CI31" s="131"/>
      <c r="CJ31" s="131"/>
      <c r="CK31" s="131"/>
      <c r="CL31" s="131"/>
      <c r="CM31" s="131"/>
      <c r="CN31" s="131"/>
      <c r="CO31" s="131"/>
      <c r="CP31" s="131"/>
      <c r="CQ31" s="131"/>
      <c r="CR31" s="131"/>
      <c r="CS31" s="131"/>
      <c r="CT31" s="131"/>
      <c r="CU31" s="131"/>
      <c r="CV31" s="131"/>
      <c r="CW31" s="131"/>
      <c r="CX31" s="131"/>
      <c r="CY31" s="131"/>
      <c r="CZ31" s="131"/>
      <c r="DA31" s="131"/>
      <c r="DB31" s="131"/>
      <c r="DC31" s="131"/>
      <c r="DD31" s="131"/>
      <c r="DE31" s="131"/>
      <c r="DF31" s="131"/>
      <c r="DG31" s="131"/>
      <c r="DH31" s="131"/>
      <c r="DI31" s="131"/>
      <c r="DJ31" s="131"/>
      <c r="DK31" s="131"/>
      <c r="DL31" s="131"/>
      <c r="DM31" s="131"/>
      <c r="DN31" s="131"/>
      <c r="DO31" s="131"/>
      <c r="DP31" s="131"/>
      <c r="DQ31" s="131"/>
      <c r="DR31" s="131"/>
      <c r="DS31" s="131"/>
      <c r="DT31" s="131"/>
      <c r="DU31" s="131"/>
      <c r="DV31" s="131"/>
      <c r="DW31" s="131"/>
      <c r="DX31" s="131"/>
      <c r="DY31" s="131"/>
      <c r="DZ31" s="131"/>
      <c r="EA31" s="131"/>
      <c r="EB31" s="131"/>
      <c r="EC31" s="131"/>
      <c r="ED31" s="131"/>
      <c r="EE31" s="131"/>
      <c r="EF31" s="131"/>
      <c r="EG31" s="131"/>
      <c r="EH31" s="131"/>
      <c r="EI31" s="131"/>
      <c r="EJ31" s="131"/>
      <c r="EK31" s="131"/>
      <c r="EL31" s="131"/>
      <c r="EM31" s="131"/>
      <c r="EN31" s="131"/>
      <c r="EO31" s="131"/>
      <c r="EP31" s="131"/>
      <c r="EQ31" s="131"/>
      <c r="ER31" s="131"/>
      <c r="ES31" s="131"/>
      <c r="ET31" s="131"/>
      <c r="EU31" s="131"/>
      <c r="EV31" s="131"/>
      <c r="EW31" s="131"/>
      <c r="EX31" s="131"/>
      <c r="EY31" s="131"/>
      <c r="EZ31" s="131"/>
      <c r="FA31" s="131"/>
      <c r="FB31" s="131"/>
      <c r="FC31" s="131"/>
      <c r="FD31" s="131"/>
      <c r="FE31" s="131"/>
      <c r="FF31" s="131"/>
      <c r="FG31" s="131"/>
      <c r="FH31" s="131"/>
      <c r="FI31" s="131"/>
      <c r="FJ31" s="131"/>
      <c r="FK31" s="131"/>
      <c r="FL31" s="131"/>
      <c r="FM31" s="131"/>
      <c r="FN31" s="131"/>
      <c r="FO31" s="131"/>
      <c r="FP31" s="131"/>
      <c r="FQ31" s="131"/>
      <c r="FR31" s="131"/>
      <c r="FS31" s="131"/>
      <c r="FT31" s="131"/>
      <c r="FU31" s="131"/>
      <c r="FV31" s="131"/>
      <c r="FW31" s="131"/>
      <c r="FX31" s="131"/>
      <c r="FY31" s="131"/>
      <c r="FZ31" s="131"/>
      <c r="GA31" s="131"/>
      <c r="GB31" s="131"/>
      <c r="GC31" s="131"/>
      <c r="GD31" s="131"/>
      <c r="GE31" s="131"/>
      <c r="GF31" s="131"/>
      <c r="GG31" s="131"/>
      <c r="GH31" s="131"/>
      <c r="GI31" s="131"/>
      <c r="GJ31" s="131"/>
      <c r="GK31" s="131"/>
      <c r="GL31" s="131"/>
      <c r="GM31" s="131"/>
      <c r="GN31" s="131"/>
      <c r="GO31" s="131"/>
      <c r="GP31" s="131"/>
      <c r="GQ31" s="131"/>
      <c r="GR31" s="131"/>
      <c r="GS31" s="131"/>
      <c r="GT31" s="131"/>
      <c r="GU31" s="131"/>
      <c r="GV31" s="131"/>
      <c r="GW31" s="131"/>
      <c r="GX31" s="131"/>
      <c r="GY31" s="131"/>
      <c r="GZ31" s="131"/>
      <c r="HA31" s="131"/>
      <c r="HB31" s="131"/>
      <c r="HC31" s="131"/>
      <c r="HD31" s="131"/>
      <c r="HE31" s="131"/>
      <c r="HF31" s="131"/>
      <c r="HG31" s="131"/>
      <c r="HH31" s="131"/>
      <c r="HI31" s="131"/>
      <c r="HJ31" s="131"/>
      <c r="HK31" s="131"/>
      <c r="HL31" s="131"/>
      <c r="HM31" s="131"/>
      <c r="HN31" s="131"/>
      <c r="HO31" s="131"/>
      <c r="HP31" s="131"/>
      <c r="HQ31" s="131"/>
      <c r="HR31" s="131"/>
      <c r="HS31" s="131"/>
      <c r="HT31" s="131"/>
      <c r="HU31" s="131"/>
      <c r="HV31" s="131"/>
      <c r="HW31" s="131"/>
      <c r="HX31" s="131"/>
      <c r="HY31" s="131"/>
      <c r="HZ31" s="131"/>
      <c r="IA31" s="131"/>
      <c r="IB31" s="131"/>
      <c r="IC31" s="131"/>
      <c r="ID31" s="131"/>
      <c r="IE31" s="131"/>
      <c r="IF31" s="131"/>
      <c r="IG31" s="131"/>
      <c r="IH31" s="131"/>
      <c r="II31" s="131"/>
      <c r="IJ31" s="131"/>
      <c r="IK31" s="131"/>
      <c r="IL31" s="131"/>
      <c r="IM31" s="131"/>
      <c r="IN31" s="131"/>
      <c r="IO31" s="131"/>
      <c r="IP31" s="131"/>
      <c r="IQ31" s="131"/>
      <c r="IR31" s="131"/>
      <c r="IS31" s="131"/>
      <c r="IT31" s="131"/>
      <c r="IU31" s="131"/>
      <c r="IV31" s="131"/>
      <c r="IW31" s="131"/>
    </row>
    <row r="32" spans="1:257" s="15" customFormat="1" ht="13.5" customHeight="1">
      <c r="A32" s="158" t="s">
        <v>184</v>
      </c>
      <c r="B32" s="158" t="s">
        <v>230</v>
      </c>
      <c r="C32" s="223">
        <v>82</v>
      </c>
      <c r="D32" s="223">
        <v>47</v>
      </c>
      <c r="E32" s="223">
        <v>35</v>
      </c>
      <c r="F32" s="116">
        <f t="shared" si="0"/>
        <v>0.42682926829268292</v>
      </c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64"/>
      <c r="BU32" s="64"/>
      <c r="BV32" s="64"/>
      <c r="BW32" s="64"/>
      <c r="BX32" s="64"/>
      <c r="BY32" s="64"/>
      <c r="BZ32" s="64"/>
      <c r="CA32" s="64"/>
      <c r="CB32" s="64"/>
      <c r="CC32" s="64"/>
      <c r="CD32" s="64"/>
      <c r="CE32" s="64"/>
      <c r="CF32" s="64"/>
      <c r="CG32" s="64"/>
      <c r="CH32" s="64"/>
      <c r="CI32" s="64"/>
      <c r="CJ32" s="64"/>
      <c r="CK32" s="64"/>
      <c r="CL32" s="64"/>
      <c r="CM32" s="64"/>
      <c r="CN32" s="64"/>
      <c r="CO32" s="64"/>
      <c r="CP32" s="64"/>
      <c r="CQ32" s="64"/>
      <c r="CR32" s="64"/>
      <c r="CS32" s="64"/>
      <c r="CT32" s="64"/>
      <c r="CU32" s="64"/>
      <c r="CV32" s="64"/>
      <c r="CW32" s="64"/>
      <c r="CX32" s="64"/>
      <c r="CY32" s="64"/>
      <c r="CZ32" s="64"/>
      <c r="DA32" s="64"/>
      <c r="DB32" s="64"/>
      <c r="DC32" s="64"/>
      <c r="DD32" s="64"/>
      <c r="DE32" s="64"/>
      <c r="DF32" s="64"/>
      <c r="DG32" s="64"/>
      <c r="DH32" s="64"/>
      <c r="DI32" s="64"/>
      <c r="DJ32" s="64"/>
      <c r="DK32" s="64"/>
      <c r="DL32" s="64"/>
      <c r="DM32" s="64"/>
      <c r="DN32" s="64"/>
      <c r="DO32" s="64"/>
      <c r="DP32" s="64"/>
      <c r="DQ32" s="64"/>
      <c r="DR32" s="64"/>
      <c r="DS32" s="64"/>
      <c r="DT32" s="64"/>
      <c r="DU32" s="64"/>
      <c r="DV32" s="64"/>
      <c r="DW32" s="64"/>
      <c r="DX32" s="64"/>
      <c r="DY32" s="64"/>
      <c r="DZ32" s="64"/>
      <c r="EA32" s="64"/>
      <c r="EB32" s="64"/>
      <c r="EC32" s="64"/>
      <c r="ED32" s="64"/>
      <c r="EE32" s="64"/>
      <c r="EF32" s="64"/>
      <c r="EG32" s="64"/>
      <c r="EH32" s="64"/>
      <c r="EI32" s="64"/>
      <c r="EJ32" s="64"/>
      <c r="EK32" s="64"/>
      <c r="EL32" s="64"/>
      <c r="EM32" s="64"/>
      <c r="EN32" s="64"/>
      <c r="EO32" s="64"/>
      <c r="EP32" s="64"/>
      <c r="EQ32" s="64"/>
      <c r="ER32" s="64"/>
      <c r="ES32" s="64"/>
      <c r="ET32" s="64"/>
      <c r="EU32" s="64"/>
      <c r="EV32" s="64"/>
      <c r="EW32" s="64"/>
      <c r="EX32" s="64"/>
      <c r="EY32" s="64"/>
      <c r="EZ32" s="64"/>
      <c r="FA32" s="64"/>
      <c r="FB32" s="64"/>
      <c r="FC32" s="64"/>
      <c r="FD32" s="64"/>
      <c r="FE32" s="64"/>
      <c r="FF32" s="64"/>
      <c r="FG32" s="64"/>
      <c r="FH32" s="64"/>
      <c r="FI32" s="64"/>
      <c r="FJ32" s="64"/>
      <c r="FK32" s="64"/>
      <c r="FL32" s="64"/>
      <c r="FM32" s="64"/>
      <c r="FN32" s="64"/>
      <c r="FO32" s="64"/>
      <c r="FP32" s="64"/>
      <c r="FQ32" s="64"/>
      <c r="FR32" s="64"/>
      <c r="FS32" s="64"/>
      <c r="FT32" s="64"/>
      <c r="FU32" s="64"/>
      <c r="FV32" s="64"/>
      <c r="FW32" s="64"/>
      <c r="FX32" s="64"/>
      <c r="FY32" s="64"/>
      <c r="FZ32" s="64"/>
      <c r="GA32" s="64"/>
      <c r="GB32" s="64"/>
      <c r="GC32" s="64"/>
      <c r="GD32" s="64"/>
      <c r="GE32" s="64"/>
      <c r="GF32" s="64"/>
      <c r="GG32" s="64"/>
      <c r="GH32" s="64"/>
      <c r="GI32" s="64"/>
      <c r="GJ32" s="64"/>
      <c r="GK32" s="64"/>
      <c r="GL32" s="64"/>
      <c r="GM32" s="64"/>
      <c r="GN32" s="64"/>
      <c r="GO32" s="64"/>
      <c r="GP32" s="64"/>
      <c r="GQ32" s="64"/>
      <c r="GR32" s="64"/>
      <c r="GS32" s="64"/>
      <c r="GT32" s="64"/>
      <c r="GU32" s="64"/>
      <c r="GV32" s="64"/>
      <c r="GW32" s="64"/>
      <c r="GX32" s="64"/>
      <c r="GY32" s="64"/>
      <c r="GZ32" s="64"/>
      <c r="HA32" s="64"/>
      <c r="HB32" s="64"/>
      <c r="HC32" s="64"/>
      <c r="HD32" s="64"/>
      <c r="HE32" s="64"/>
      <c r="HF32" s="64"/>
      <c r="HG32" s="64"/>
      <c r="HH32" s="64"/>
      <c r="HI32" s="64"/>
      <c r="HJ32" s="64"/>
      <c r="HK32" s="64"/>
      <c r="HL32" s="64"/>
      <c r="HM32" s="64"/>
      <c r="HN32" s="64"/>
      <c r="HO32" s="64"/>
      <c r="HP32" s="64"/>
      <c r="HQ32" s="64"/>
      <c r="HR32" s="64"/>
      <c r="HS32" s="64"/>
      <c r="HT32" s="64"/>
      <c r="HU32" s="64"/>
      <c r="HV32" s="64"/>
      <c r="HW32" s="64"/>
      <c r="HX32" s="64"/>
      <c r="HY32" s="64"/>
      <c r="HZ32" s="64"/>
      <c r="IA32" s="64"/>
      <c r="IB32" s="64"/>
      <c r="IC32" s="64"/>
      <c r="ID32" s="64"/>
      <c r="IE32" s="64"/>
      <c r="IF32" s="64"/>
      <c r="IG32" s="64"/>
      <c r="IH32" s="64"/>
      <c r="II32" s="64"/>
      <c r="IJ32" s="64"/>
      <c r="IK32" s="64"/>
      <c r="IL32" s="64"/>
      <c r="IM32" s="64"/>
      <c r="IN32" s="64"/>
      <c r="IO32" s="64"/>
      <c r="IP32" s="64"/>
      <c r="IQ32" s="64"/>
      <c r="IR32" s="64"/>
      <c r="IS32" s="64"/>
      <c r="IT32" s="64"/>
      <c r="IU32" s="64"/>
      <c r="IV32" s="64"/>
      <c r="IW32" s="64"/>
    </row>
    <row r="33" spans="1:257" ht="13.5" customHeight="1">
      <c r="A33" s="158" t="s">
        <v>216</v>
      </c>
      <c r="B33" s="158" t="s">
        <v>255</v>
      </c>
      <c r="C33" s="71">
        <v>62</v>
      </c>
      <c r="D33" s="71">
        <v>40</v>
      </c>
      <c r="E33" s="71">
        <v>22</v>
      </c>
      <c r="F33" s="116">
        <f t="shared" si="0"/>
        <v>0.35483870967741937</v>
      </c>
    </row>
    <row r="34" spans="1:257" ht="13.5" customHeight="1">
      <c r="A34" s="158" t="s">
        <v>217</v>
      </c>
      <c r="B34" s="158" t="s">
        <v>256</v>
      </c>
      <c r="C34" s="223">
        <v>220</v>
      </c>
      <c r="D34" s="223">
        <v>163</v>
      </c>
      <c r="E34" s="223">
        <v>57</v>
      </c>
      <c r="F34" s="116">
        <f t="shared" si="0"/>
        <v>0.25909090909090909</v>
      </c>
    </row>
    <row r="35" spans="1:257" ht="13.5" customHeight="1">
      <c r="A35" s="158" t="s">
        <v>218</v>
      </c>
      <c r="B35" s="158" t="s">
        <v>262</v>
      </c>
      <c r="C35" s="71">
        <v>35</v>
      </c>
      <c r="D35" s="71">
        <v>23</v>
      </c>
      <c r="E35" s="71">
        <v>12</v>
      </c>
      <c r="F35" s="116">
        <f t="shared" si="0"/>
        <v>0.34285714285714286</v>
      </c>
    </row>
    <row r="36" spans="1:257" ht="13.5" customHeight="1">
      <c r="A36" s="158" t="s">
        <v>220</v>
      </c>
      <c r="B36" s="158" t="s">
        <v>254</v>
      </c>
      <c r="C36" s="223">
        <v>64</v>
      </c>
      <c r="D36" s="223">
        <v>34</v>
      </c>
      <c r="E36" s="223">
        <v>30</v>
      </c>
      <c r="F36" s="116">
        <f t="shared" si="0"/>
        <v>0.46875</v>
      </c>
    </row>
    <row r="37" spans="1:257" s="133" customFormat="1" ht="13.5" customHeight="1">
      <c r="A37" s="2" t="s">
        <v>221</v>
      </c>
      <c r="B37" s="2" t="s">
        <v>257</v>
      </c>
      <c r="C37" s="98">
        <f>SUM(C38:C39)</f>
        <v>217</v>
      </c>
      <c r="D37" s="98">
        <f t="shared" ref="D37:E37" si="10">SUM(D38:D39)</f>
        <v>119</v>
      </c>
      <c r="E37" s="98">
        <f t="shared" si="10"/>
        <v>98</v>
      </c>
      <c r="F37" s="117">
        <f t="shared" si="0"/>
        <v>0.45161290322580644</v>
      </c>
      <c r="G37" s="131"/>
      <c r="H37" s="131"/>
      <c r="I37" s="131"/>
      <c r="J37" s="131"/>
      <c r="K37" s="131"/>
      <c r="L37" s="131"/>
      <c r="M37" s="131"/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1"/>
      <c r="AK37" s="131"/>
      <c r="AL37" s="131"/>
      <c r="AM37" s="131"/>
      <c r="AN37" s="131"/>
      <c r="AO37" s="131"/>
      <c r="AP37" s="131"/>
      <c r="AQ37" s="131"/>
      <c r="AR37" s="131"/>
      <c r="AS37" s="131"/>
      <c r="AT37" s="131"/>
      <c r="AU37" s="131"/>
      <c r="AV37" s="131"/>
      <c r="AW37" s="131"/>
      <c r="AX37" s="131"/>
      <c r="AY37" s="131"/>
      <c r="AZ37" s="131"/>
      <c r="BA37" s="131"/>
      <c r="BB37" s="131"/>
      <c r="BC37" s="131"/>
      <c r="BD37" s="131"/>
      <c r="BE37" s="131"/>
      <c r="BF37" s="131"/>
      <c r="BG37" s="131"/>
      <c r="BH37" s="131"/>
      <c r="BI37" s="131"/>
      <c r="BJ37" s="131"/>
      <c r="BK37" s="131"/>
      <c r="BL37" s="131"/>
      <c r="BM37" s="131"/>
      <c r="BN37" s="131"/>
      <c r="BO37" s="131"/>
      <c r="BP37" s="131"/>
      <c r="BQ37" s="131"/>
      <c r="BR37" s="131"/>
      <c r="BS37" s="131"/>
      <c r="BT37" s="131"/>
      <c r="BU37" s="131"/>
      <c r="BV37" s="131"/>
      <c r="BW37" s="131"/>
      <c r="BX37" s="131"/>
      <c r="BY37" s="131"/>
      <c r="BZ37" s="131"/>
      <c r="CA37" s="131"/>
      <c r="CB37" s="131"/>
      <c r="CC37" s="131"/>
      <c r="CD37" s="131"/>
      <c r="CE37" s="131"/>
      <c r="CF37" s="131"/>
      <c r="CG37" s="131"/>
      <c r="CH37" s="131"/>
      <c r="CI37" s="131"/>
      <c r="CJ37" s="131"/>
      <c r="CK37" s="131"/>
      <c r="CL37" s="131"/>
      <c r="CM37" s="131"/>
      <c r="CN37" s="131"/>
      <c r="CO37" s="131"/>
      <c r="CP37" s="131"/>
      <c r="CQ37" s="131"/>
      <c r="CR37" s="131"/>
      <c r="CS37" s="131"/>
      <c r="CT37" s="131"/>
      <c r="CU37" s="131"/>
      <c r="CV37" s="131"/>
      <c r="CW37" s="131"/>
      <c r="CX37" s="131"/>
      <c r="CY37" s="131"/>
      <c r="CZ37" s="131"/>
      <c r="DA37" s="131"/>
      <c r="DB37" s="131"/>
      <c r="DC37" s="131"/>
      <c r="DD37" s="131"/>
      <c r="DE37" s="131"/>
      <c r="DF37" s="131"/>
      <c r="DG37" s="131"/>
      <c r="DH37" s="131"/>
      <c r="DI37" s="131"/>
      <c r="DJ37" s="131"/>
      <c r="DK37" s="131"/>
      <c r="DL37" s="131"/>
      <c r="DM37" s="131"/>
      <c r="DN37" s="131"/>
      <c r="DO37" s="131"/>
      <c r="DP37" s="131"/>
      <c r="DQ37" s="131"/>
      <c r="DR37" s="131"/>
      <c r="DS37" s="131"/>
      <c r="DT37" s="131"/>
      <c r="DU37" s="131"/>
      <c r="DV37" s="131"/>
      <c r="DW37" s="131"/>
      <c r="DX37" s="131"/>
      <c r="DY37" s="131"/>
      <c r="DZ37" s="131"/>
      <c r="EA37" s="131"/>
      <c r="EB37" s="131"/>
      <c r="EC37" s="131"/>
      <c r="ED37" s="131"/>
      <c r="EE37" s="131"/>
      <c r="EF37" s="131"/>
      <c r="EG37" s="131"/>
      <c r="EH37" s="131"/>
      <c r="EI37" s="131"/>
      <c r="EJ37" s="131"/>
      <c r="EK37" s="131"/>
      <c r="EL37" s="131"/>
      <c r="EM37" s="131"/>
      <c r="EN37" s="131"/>
      <c r="EO37" s="131"/>
      <c r="EP37" s="131"/>
      <c r="EQ37" s="131"/>
      <c r="ER37" s="131"/>
      <c r="ES37" s="131"/>
      <c r="ET37" s="131"/>
      <c r="EU37" s="131"/>
      <c r="EV37" s="131"/>
      <c r="EW37" s="131"/>
      <c r="EX37" s="131"/>
      <c r="EY37" s="131"/>
      <c r="EZ37" s="131"/>
      <c r="FA37" s="131"/>
      <c r="FB37" s="131"/>
      <c r="FC37" s="131"/>
      <c r="FD37" s="131"/>
      <c r="FE37" s="131"/>
      <c r="FF37" s="131"/>
      <c r="FG37" s="131"/>
      <c r="FH37" s="131"/>
      <c r="FI37" s="131"/>
      <c r="FJ37" s="131"/>
      <c r="FK37" s="131"/>
      <c r="FL37" s="131"/>
      <c r="FM37" s="131"/>
      <c r="FN37" s="131"/>
      <c r="FO37" s="131"/>
      <c r="FP37" s="131"/>
      <c r="FQ37" s="131"/>
      <c r="FR37" s="131"/>
      <c r="FS37" s="131"/>
      <c r="FT37" s="131"/>
      <c r="FU37" s="131"/>
      <c r="FV37" s="131"/>
      <c r="FW37" s="131"/>
      <c r="FX37" s="131"/>
      <c r="FY37" s="131"/>
      <c r="FZ37" s="131"/>
      <c r="GA37" s="131"/>
      <c r="GB37" s="131"/>
      <c r="GC37" s="131"/>
      <c r="GD37" s="131"/>
      <c r="GE37" s="131"/>
      <c r="GF37" s="131"/>
      <c r="GG37" s="131"/>
      <c r="GH37" s="131"/>
      <c r="GI37" s="131"/>
      <c r="GJ37" s="131"/>
      <c r="GK37" s="131"/>
      <c r="GL37" s="131"/>
      <c r="GM37" s="131"/>
      <c r="GN37" s="131"/>
      <c r="GO37" s="131"/>
      <c r="GP37" s="131"/>
      <c r="GQ37" s="131"/>
      <c r="GR37" s="131"/>
      <c r="GS37" s="131"/>
      <c r="GT37" s="131"/>
      <c r="GU37" s="131"/>
      <c r="GV37" s="131"/>
      <c r="GW37" s="131"/>
      <c r="GX37" s="131"/>
      <c r="GY37" s="131"/>
      <c r="GZ37" s="131"/>
      <c r="HA37" s="131"/>
      <c r="HB37" s="131"/>
      <c r="HC37" s="131"/>
      <c r="HD37" s="131"/>
      <c r="HE37" s="131"/>
      <c r="HF37" s="131"/>
      <c r="HG37" s="131"/>
      <c r="HH37" s="131"/>
      <c r="HI37" s="131"/>
      <c r="HJ37" s="131"/>
      <c r="HK37" s="131"/>
      <c r="HL37" s="131"/>
      <c r="HM37" s="131"/>
      <c r="HN37" s="131"/>
      <c r="HO37" s="131"/>
      <c r="HP37" s="131"/>
      <c r="HQ37" s="131"/>
      <c r="HR37" s="131"/>
      <c r="HS37" s="131"/>
      <c r="HT37" s="131"/>
      <c r="HU37" s="131"/>
      <c r="HV37" s="131"/>
      <c r="HW37" s="131"/>
      <c r="HX37" s="131"/>
      <c r="HY37" s="131"/>
      <c r="HZ37" s="131"/>
      <c r="IA37" s="131"/>
      <c r="IB37" s="131"/>
      <c r="IC37" s="131"/>
      <c r="ID37" s="131"/>
      <c r="IE37" s="131"/>
      <c r="IF37" s="131"/>
      <c r="IG37" s="131"/>
      <c r="IH37" s="131"/>
      <c r="II37" s="131"/>
      <c r="IJ37" s="131"/>
      <c r="IK37" s="131"/>
      <c r="IL37" s="131"/>
      <c r="IM37" s="131"/>
      <c r="IN37" s="131"/>
      <c r="IO37" s="131"/>
      <c r="IP37" s="131"/>
      <c r="IQ37" s="131"/>
      <c r="IR37" s="131"/>
      <c r="IS37" s="131"/>
      <c r="IT37" s="131"/>
      <c r="IU37" s="131"/>
      <c r="IV37" s="131"/>
      <c r="IW37" s="131"/>
    </row>
    <row r="38" spans="1:257" ht="13.5" customHeight="1">
      <c r="A38" s="158" t="s">
        <v>319</v>
      </c>
      <c r="B38" s="158" t="s">
        <v>231</v>
      </c>
      <c r="C38" s="223">
        <v>164</v>
      </c>
      <c r="D38" s="223">
        <v>97</v>
      </c>
      <c r="E38" s="223">
        <v>67</v>
      </c>
      <c r="F38" s="116">
        <f t="shared" si="0"/>
        <v>0.40853658536585363</v>
      </c>
    </row>
    <row r="39" spans="1:257" s="15" customFormat="1" ht="13.5" customHeight="1">
      <c r="A39" s="158" t="s">
        <v>225</v>
      </c>
      <c r="B39" s="158" t="s">
        <v>263</v>
      </c>
      <c r="C39" s="71">
        <v>53</v>
      </c>
      <c r="D39" s="71">
        <v>22</v>
      </c>
      <c r="E39" s="71">
        <v>31</v>
      </c>
      <c r="F39" s="116">
        <f t="shared" si="0"/>
        <v>0.58490566037735847</v>
      </c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  <c r="CV39" s="64"/>
      <c r="CW39" s="64"/>
      <c r="CX39" s="64"/>
      <c r="CY39" s="64"/>
      <c r="CZ39" s="64"/>
      <c r="DA39" s="64"/>
      <c r="DB39" s="64"/>
      <c r="DC39" s="64"/>
      <c r="DD39" s="64"/>
      <c r="DE39" s="64"/>
      <c r="DF39" s="64"/>
      <c r="DG39" s="64"/>
      <c r="DH39" s="64"/>
      <c r="DI39" s="64"/>
      <c r="DJ39" s="64"/>
      <c r="DK39" s="64"/>
      <c r="DL39" s="64"/>
      <c r="DM39" s="64"/>
      <c r="DN39" s="64"/>
      <c r="DO39" s="64"/>
      <c r="DP39" s="64"/>
      <c r="DQ39" s="64"/>
      <c r="DR39" s="64"/>
      <c r="DS39" s="64"/>
      <c r="DT39" s="64"/>
      <c r="DU39" s="64"/>
      <c r="DV39" s="64"/>
      <c r="DW39" s="64"/>
      <c r="DX39" s="64"/>
      <c r="DY39" s="64"/>
      <c r="DZ39" s="64"/>
      <c r="EA39" s="64"/>
      <c r="EB39" s="64"/>
      <c r="EC39" s="64"/>
      <c r="ED39" s="64"/>
      <c r="EE39" s="64"/>
      <c r="EF39" s="64"/>
      <c r="EG39" s="64"/>
      <c r="EH39" s="64"/>
      <c r="EI39" s="64"/>
      <c r="EJ39" s="64"/>
      <c r="EK39" s="64"/>
      <c r="EL39" s="64"/>
      <c r="EM39" s="64"/>
      <c r="EN39" s="64"/>
      <c r="EO39" s="64"/>
      <c r="EP39" s="64"/>
      <c r="EQ39" s="64"/>
      <c r="ER39" s="64"/>
      <c r="ES39" s="64"/>
      <c r="ET39" s="64"/>
      <c r="EU39" s="64"/>
      <c r="EV39" s="64"/>
      <c r="EW39" s="64"/>
      <c r="EX39" s="64"/>
      <c r="EY39" s="64"/>
      <c r="EZ39" s="64"/>
      <c r="FA39" s="64"/>
      <c r="FB39" s="64"/>
      <c r="FC39" s="64"/>
      <c r="FD39" s="64"/>
      <c r="FE39" s="64"/>
      <c r="FF39" s="64"/>
      <c r="FG39" s="64"/>
      <c r="FH39" s="64"/>
      <c r="FI39" s="64"/>
      <c r="FJ39" s="64"/>
      <c r="FK39" s="64"/>
      <c r="FL39" s="64"/>
      <c r="FM39" s="64"/>
      <c r="FN39" s="64"/>
      <c r="FO39" s="64"/>
      <c r="FP39" s="64"/>
      <c r="FQ39" s="64"/>
      <c r="FR39" s="64"/>
      <c r="FS39" s="64"/>
      <c r="FT39" s="64"/>
      <c r="FU39" s="64"/>
      <c r="FV39" s="64"/>
      <c r="FW39" s="64"/>
      <c r="FX39" s="64"/>
      <c r="FY39" s="64"/>
      <c r="FZ39" s="64"/>
      <c r="GA39" s="64"/>
      <c r="GB39" s="64"/>
      <c r="GC39" s="64"/>
      <c r="GD39" s="64"/>
      <c r="GE39" s="64"/>
      <c r="GF39" s="64"/>
      <c r="GG39" s="64"/>
      <c r="GH39" s="64"/>
      <c r="GI39" s="64"/>
      <c r="GJ39" s="64"/>
      <c r="GK39" s="64"/>
      <c r="GL39" s="64"/>
      <c r="GM39" s="64"/>
      <c r="GN39" s="64"/>
      <c r="GO39" s="64"/>
      <c r="GP39" s="64"/>
      <c r="GQ39" s="64"/>
      <c r="GR39" s="64"/>
      <c r="GS39" s="64"/>
      <c r="GT39" s="64"/>
      <c r="GU39" s="64"/>
      <c r="GV39" s="64"/>
      <c r="GW39" s="64"/>
      <c r="GX39" s="64"/>
      <c r="GY39" s="64"/>
      <c r="GZ39" s="64"/>
      <c r="HA39" s="64"/>
      <c r="HB39" s="64"/>
      <c r="HC39" s="64"/>
      <c r="HD39" s="64"/>
      <c r="HE39" s="64"/>
      <c r="HF39" s="64"/>
      <c r="HG39" s="64"/>
      <c r="HH39" s="64"/>
      <c r="HI39" s="64"/>
      <c r="HJ39" s="64"/>
      <c r="HK39" s="64"/>
      <c r="HL39" s="64"/>
      <c r="HM39" s="64"/>
      <c r="HN39" s="64"/>
      <c r="HO39" s="64"/>
      <c r="HP39" s="64"/>
      <c r="HQ39" s="64"/>
      <c r="HR39" s="64"/>
      <c r="HS39" s="64"/>
      <c r="HT39" s="64"/>
      <c r="HU39" s="64"/>
      <c r="HV39" s="64"/>
      <c r="HW39" s="64"/>
      <c r="HX39" s="64"/>
      <c r="HY39" s="64"/>
      <c r="HZ39" s="64"/>
      <c r="IA39" s="64"/>
      <c r="IB39" s="64"/>
      <c r="IC39" s="64"/>
      <c r="ID39" s="64"/>
      <c r="IE39" s="64"/>
      <c r="IF39" s="64"/>
      <c r="IG39" s="64"/>
      <c r="IH39" s="64"/>
      <c r="II39" s="64"/>
      <c r="IJ39" s="64"/>
      <c r="IK39" s="64"/>
      <c r="IL39" s="64"/>
      <c r="IM39" s="64"/>
      <c r="IN39" s="64"/>
      <c r="IO39" s="64"/>
      <c r="IP39" s="64"/>
      <c r="IQ39" s="64"/>
      <c r="IR39" s="64"/>
      <c r="IS39" s="64"/>
      <c r="IT39" s="64"/>
      <c r="IU39" s="64"/>
      <c r="IV39" s="64"/>
      <c r="IW39" s="64"/>
    </row>
    <row r="40" spans="1:257" s="133" customFormat="1" ht="13.5" customHeight="1">
      <c r="A40" s="2" t="s">
        <v>308</v>
      </c>
      <c r="B40" s="2" t="s">
        <v>245</v>
      </c>
      <c r="C40" s="226">
        <f>SUM(C41:C42)</f>
        <v>367</v>
      </c>
      <c r="D40" s="226">
        <f t="shared" ref="D40:E40" si="11">SUM(D41:D42)</f>
        <v>105</v>
      </c>
      <c r="E40" s="226">
        <f t="shared" si="11"/>
        <v>262</v>
      </c>
      <c r="F40" s="117">
        <f t="shared" si="0"/>
        <v>0.71389645776566757</v>
      </c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1"/>
      <c r="T40" s="131"/>
      <c r="U40" s="131"/>
      <c r="V40" s="131"/>
      <c r="W40" s="131"/>
      <c r="X40" s="131"/>
      <c r="Y40" s="131"/>
      <c r="Z40" s="131"/>
      <c r="AA40" s="131"/>
      <c r="AB40" s="131"/>
      <c r="AC40" s="131"/>
      <c r="AD40" s="131"/>
      <c r="AE40" s="131"/>
      <c r="AF40" s="131"/>
      <c r="AG40" s="131"/>
      <c r="AH40" s="131"/>
      <c r="AI40" s="131"/>
      <c r="AJ40" s="131"/>
      <c r="AK40" s="131"/>
      <c r="AL40" s="131"/>
      <c r="AM40" s="131"/>
      <c r="AN40" s="131"/>
      <c r="AO40" s="131"/>
      <c r="AP40" s="131"/>
      <c r="AQ40" s="131"/>
      <c r="AR40" s="131"/>
      <c r="AS40" s="131"/>
      <c r="AT40" s="131"/>
      <c r="AU40" s="131"/>
      <c r="AV40" s="131"/>
      <c r="AW40" s="131"/>
      <c r="AX40" s="131"/>
      <c r="AY40" s="131"/>
      <c r="AZ40" s="131"/>
      <c r="BA40" s="131"/>
      <c r="BB40" s="131"/>
      <c r="BC40" s="131"/>
      <c r="BD40" s="131"/>
      <c r="BE40" s="131"/>
      <c r="BF40" s="131"/>
      <c r="BG40" s="131"/>
      <c r="BH40" s="131"/>
      <c r="BI40" s="131"/>
      <c r="BJ40" s="131"/>
      <c r="BK40" s="131"/>
      <c r="BL40" s="131"/>
      <c r="BM40" s="131"/>
      <c r="BN40" s="131"/>
      <c r="BO40" s="131"/>
      <c r="BP40" s="131"/>
      <c r="BQ40" s="131"/>
      <c r="BR40" s="131"/>
      <c r="BS40" s="131"/>
      <c r="BT40" s="131"/>
      <c r="BU40" s="131"/>
      <c r="BV40" s="131"/>
      <c r="BW40" s="131"/>
      <c r="BX40" s="131"/>
      <c r="BY40" s="131"/>
      <c r="BZ40" s="131"/>
      <c r="CA40" s="131"/>
      <c r="CB40" s="131"/>
      <c r="CC40" s="131"/>
      <c r="CD40" s="131"/>
      <c r="CE40" s="131"/>
      <c r="CF40" s="131"/>
      <c r="CG40" s="131"/>
      <c r="CH40" s="131"/>
      <c r="CI40" s="131"/>
      <c r="CJ40" s="131"/>
      <c r="CK40" s="131"/>
      <c r="CL40" s="131"/>
      <c r="CM40" s="131"/>
      <c r="CN40" s="131"/>
      <c r="CO40" s="131"/>
      <c r="CP40" s="131"/>
      <c r="CQ40" s="131"/>
      <c r="CR40" s="131"/>
      <c r="CS40" s="131"/>
      <c r="CT40" s="131"/>
      <c r="CU40" s="131"/>
      <c r="CV40" s="131"/>
      <c r="CW40" s="131"/>
      <c r="CX40" s="131"/>
      <c r="CY40" s="131"/>
      <c r="CZ40" s="131"/>
      <c r="DA40" s="131"/>
      <c r="DB40" s="131"/>
      <c r="DC40" s="131"/>
      <c r="DD40" s="131"/>
      <c r="DE40" s="131"/>
      <c r="DF40" s="131"/>
      <c r="DG40" s="131"/>
      <c r="DH40" s="131"/>
      <c r="DI40" s="131"/>
      <c r="DJ40" s="131"/>
      <c r="DK40" s="131"/>
      <c r="DL40" s="131"/>
      <c r="DM40" s="131"/>
      <c r="DN40" s="131"/>
      <c r="DO40" s="131"/>
      <c r="DP40" s="131"/>
      <c r="DQ40" s="131"/>
      <c r="DR40" s="131"/>
      <c r="DS40" s="131"/>
      <c r="DT40" s="131"/>
      <c r="DU40" s="131"/>
      <c r="DV40" s="131"/>
      <c r="DW40" s="131"/>
      <c r="DX40" s="131"/>
      <c r="DY40" s="131"/>
      <c r="DZ40" s="131"/>
      <c r="EA40" s="131"/>
      <c r="EB40" s="131"/>
      <c r="EC40" s="131"/>
      <c r="ED40" s="131"/>
      <c r="EE40" s="131"/>
      <c r="EF40" s="131"/>
      <c r="EG40" s="131"/>
      <c r="EH40" s="131"/>
      <c r="EI40" s="131"/>
      <c r="EJ40" s="131"/>
      <c r="EK40" s="131"/>
      <c r="EL40" s="131"/>
      <c r="EM40" s="131"/>
      <c r="EN40" s="131"/>
      <c r="EO40" s="131"/>
      <c r="EP40" s="131"/>
      <c r="EQ40" s="131"/>
      <c r="ER40" s="131"/>
      <c r="ES40" s="131"/>
      <c r="ET40" s="131"/>
      <c r="EU40" s="131"/>
      <c r="EV40" s="131"/>
      <c r="EW40" s="131"/>
      <c r="EX40" s="131"/>
      <c r="EY40" s="131"/>
      <c r="EZ40" s="131"/>
      <c r="FA40" s="131"/>
      <c r="FB40" s="131"/>
      <c r="FC40" s="131"/>
      <c r="FD40" s="131"/>
      <c r="FE40" s="131"/>
      <c r="FF40" s="131"/>
      <c r="FG40" s="131"/>
      <c r="FH40" s="131"/>
      <c r="FI40" s="131"/>
      <c r="FJ40" s="131"/>
      <c r="FK40" s="131"/>
      <c r="FL40" s="131"/>
      <c r="FM40" s="131"/>
      <c r="FN40" s="131"/>
      <c r="FO40" s="131"/>
      <c r="FP40" s="131"/>
      <c r="FQ40" s="131"/>
      <c r="FR40" s="131"/>
      <c r="FS40" s="131"/>
      <c r="FT40" s="131"/>
      <c r="FU40" s="131"/>
      <c r="FV40" s="131"/>
      <c r="FW40" s="131"/>
      <c r="FX40" s="131"/>
      <c r="FY40" s="131"/>
      <c r="FZ40" s="131"/>
      <c r="GA40" s="131"/>
      <c r="GB40" s="131"/>
      <c r="GC40" s="131"/>
      <c r="GD40" s="131"/>
      <c r="GE40" s="131"/>
      <c r="GF40" s="131"/>
      <c r="GG40" s="131"/>
      <c r="GH40" s="131"/>
      <c r="GI40" s="131"/>
      <c r="GJ40" s="131"/>
      <c r="GK40" s="131"/>
      <c r="GL40" s="131"/>
      <c r="GM40" s="131"/>
      <c r="GN40" s="131"/>
      <c r="GO40" s="131"/>
      <c r="GP40" s="131"/>
      <c r="GQ40" s="131"/>
      <c r="GR40" s="131"/>
      <c r="GS40" s="131"/>
      <c r="GT40" s="131"/>
      <c r="GU40" s="131"/>
      <c r="GV40" s="131"/>
      <c r="GW40" s="131"/>
      <c r="GX40" s="131"/>
      <c r="GY40" s="131"/>
      <c r="GZ40" s="131"/>
      <c r="HA40" s="131"/>
      <c r="HB40" s="131"/>
      <c r="HC40" s="131"/>
      <c r="HD40" s="131"/>
      <c r="HE40" s="131"/>
      <c r="HF40" s="131"/>
      <c r="HG40" s="131"/>
      <c r="HH40" s="131"/>
      <c r="HI40" s="131"/>
      <c r="HJ40" s="131"/>
      <c r="HK40" s="131"/>
      <c r="HL40" s="131"/>
      <c r="HM40" s="131"/>
      <c r="HN40" s="131"/>
      <c r="HO40" s="131"/>
      <c r="HP40" s="131"/>
      <c r="HQ40" s="131"/>
      <c r="HR40" s="131"/>
      <c r="HS40" s="131"/>
      <c r="HT40" s="131"/>
      <c r="HU40" s="131"/>
      <c r="HV40" s="131"/>
      <c r="HW40" s="131"/>
      <c r="HX40" s="131"/>
      <c r="HY40" s="131"/>
      <c r="HZ40" s="131"/>
      <c r="IA40" s="131"/>
      <c r="IB40" s="131"/>
      <c r="IC40" s="131"/>
      <c r="ID40" s="131"/>
      <c r="IE40" s="131"/>
      <c r="IF40" s="131"/>
      <c r="IG40" s="131"/>
      <c r="IH40" s="131"/>
      <c r="II40" s="131"/>
      <c r="IJ40" s="131"/>
      <c r="IK40" s="131"/>
      <c r="IL40" s="131"/>
      <c r="IM40" s="131"/>
      <c r="IN40" s="131"/>
      <c r="IO40" s="131"/>
      <c r="IP40" s="131"/>
      <c r="IQ40" s="131"/>
      <c r="IR40" s="131"/>
      <c r="IS40" s="131"/>
      <c r="IT40" s="131"/>
      <c r="IU40" s="131"/>
      <c r="IV40" s="131"/>
      <c r="IW40" s="131"/>
    </row>
    <row r="41" spans="1:257" ht="13.5" customHeight="1">
      <c r="A41" s="158" t="s">
        <v>309</v>
      </c>
      <c r="B41" s="158" t="s">
        <v>246</v>
      </c>
      <c r="C41" s="71">
        <v>293</v>
      </c>
      <c r="D41" s="71">
        <v>90</v>
      </c>
      <c r="E41" s="71">
        <v>203</v>
      </c>
      <c r="F41" s="116">
        <f t="shared" si="0"/>
        <v>0.69283276450511944</v>
      </c>
    </row>
    <row r="42" spans="1:257" s="15" customFormat="1" ht="13.5" customHeight="1">
      <c r="A42" s="158" t="s">
        <v>320</v>
      </c>
      <c r="B42" s="158" t="s">
        <v>247</v>
      </c>
      <c r="C42" s="223">
        <v>74</v>
      </c>
      <c r="D42" s="223">
        <v>15</v>
      </c>
      <c r="E42" s="223">
        <v>59</v>
      </c>
      <c r="F42" s="116">
        <f t="shared" si="0"/>
        <v>0.79729729729729726</v>
      </c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  <c r="BN42" s="64"/>
      <c r="BO42" s="64"/>
      <c r="BP42" s="64"/>
      <c r="BQ42" s="64"/>
      <c r="BR42" s="64"/>
      <c r="BS42" s="64"/>
      <c r="BT42" s="64"/>
      <c r="BU42" s="64"/>
      <c r="BV42" s="64"/>
      <c r="BW42" s="64"/>
      <c r="BX42" s="64"/>
      <c r="BY42" s="64"/>
      <c r="BZ42" s="64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  <c r="CM42" s="64"/>
      <c r="CN42" s="64"/>
      <c r="CO42" s="64"/>
      <c r="CP42" s="64"/>
      <c r="CQ42" s="64"/>
      <c r="CR42" s="64"/>
      <c r="CS42" s="64"/>
      <c r="CT42" s="64"/>
      <c r="CU42" s="64"/>
      <c r="CV42" s="64"/>
      <c r="CW42" s="64"/>
      <c r="CX42" s="64"/>
      <c r="CY42" s="64"/>
      <c r="CZ42" s="64"/>
      <c r="DA42" s="64"/>
      <c r="DB42" s="64"/>
      <c r="DC42" s="64"/>
      <c r="DD42" s="64"/>
      <c r="DE42" s="64"/>
      <c r="DF42" s="64"/>
      <c r="DG42" s="64"/>
      <c r="DH42" s="64"/>
      <c r="DI42" s="64"/>
      <c r="DJ42" s="64"/>
      <c r="DK42" s="64"/>
      <c r="DL42" s="64"/>
      <c r="DM42" s="64"/>
      <c r="DN42" s="64"/>
      <c r="DO42" s="64"/>
      <c r="DP42" s="64"/>
      <c r="DQ42" s="64"/>
      <c r="DR42" s="64"/>
      <c r="DS42" s="64"/>
      <c r="DT42" s="64"/>
      <c r="DU42" s="64"/>
      <c r="DV42" s="64"/>
      <c r="DW42" s="64"/>
      <c r="DX42" s="64"/>
      <c r="DY42" s="64"/>
      <c r="DZ42" s="64"/>
      <c r="EA42" s="64"/>
      <c r="EB42" s="64"/>
      <c r="EC42" s="64"/>
      <c r="ED42" s="64"/>
      <c r="EE42" s="64"/>
      <c r="EF42" s="64"/>
      <c r="EG42" s="64"/>
      <c r="EH42" s="64"/>
      <c r="EI42" s="64"/>
      <c r="EJ42" s="64"/>
      <c r="EK42" s="64"/>
      <c r="EL42" s="64"/>
      <c r="EM42" s="64"/>
      <c r="EN42" s="64"/>
      <c r="EO42" s="64"/>
      <c r="EP42" s="64"/>
      <c r="EQ42" s="64"/>
      <c r="ER42" s="64"/>
      <c r="ES42" s="64"/>
      <c r="ET42" s="64"/>
      <c r="EU42" s="64"/>
      <c r="EV42" s="64"/>
      <c r="EW42" s="64"/>
      <c r="EX42" s="64"/>
      <c r="EY42" s="64"/>
      <c r="EZ42" s="64"/>
      <c r="FA42" s="64"/>
      <c r="FB42" s="64"/>
      <c r="FC42" s="64"/>
      <c r="FD42" s="64"/>
      <c r="FE42" s="64"/>
      <c r="FF42" s="64"/>
      <c r="FG42" s="64"/>
      <c r="FH42" s="64"/>
      <c r="FI42" s="64"/>
      <c r="FJ42" s="64"/>
      <c r="FK42" s="64"/>
      <c r="FL42" s="64"/>
      <c r="FM42" s="64"/>
      <c r="FN42" s="64"/>
      <c r="FO42" s="64"/>
      <c r="FP42" s="64"/>
      <c r="FQ42" s="64"/>
      <c r="FR42" s="64"/>
      <c r="FS42" s="64"/>
      <c r="FT42" s="64"/>
      <c r="FU42" s="64"/>
      <c r="FV42" s="64"/>
      <c r="FW42" s="64"/>
      <c r="FX42" s="64"/>
      <c r="FY42" s="64"/>
      <c r="FZ42" s="64"/>
      <c r="GA42" s="64"/>
      <c r="GB42" s="64"/>
      <c r="GC42" s="64"/>
      <c r="GD42" s="64"/>
      <c r="GE42" s="64"/>
      <c r="GF42" s="64"/>
      <c r="GG42" s="64"/>
      <c r="GH42" s="64"/>
      <c r="GI42" s="64"/>
      <c r="GJ42" s="64"/>
      <c r="GK42" s="64"/>
      <c r="GL42" s="64"/>
      <c r="GM42" s="64"/>
      <c r="GN42" s="64"/>
      <c r="GO42" s="64"/>
      <c r="GP42" s="64"/>
      <c r="GQ42" s="64"/>
      <c r="GR42" s="64"/>
      <c r="GS42" s="64"/>
      <c r="GT42" s="64"/>
      <c r="GU42" s="64"/>
      <c r="GV42" s="64"/>
      <c r="GW42" s="64"/>
      <c r="GX42" s="64"/>
      <c r="GY42" s="64"/>
      <c r="GZ42" s="64"/>
      <c r="HA42" s="64"/>
      <c r="HB42" s="64"/>
      <c r="HC42" s="64"/>
      <c r="HD42" s="64"/>
      <c r="HE42" s="64"/>
      <c r="HF42" s="64"/>
      <c r="HG42" s="64"/>
      <c r="HH42" s="64"/>
      <c r="HI42" s="64"/>
      <c r="HJ42" s="64"/>
      <c r="HK42" s="64"/>
      <c r="HL42" s="64"/>
      <c r="HM42" s="64"/>
      <c r="HN42" s="64"/>
      <c r="HO42" s="64"/>
      <c r="HP42" s="64"/>
      <c r="HQ42" s="64"/>
      <c r="HR42" s="64"/>
      <c r="HS42" s="64"/>
      <c r="HT42" s="64"/>
      <c r="HU42" s="64"/>
      <c r="HV42" s="64"/>
      <c r="HW42" s="64"/>
      <c r="HX42" s="64"/>
      <c r="HY42" s="64"/>
      <c r="HZ42" s="64"/>
      <c r="IA42" s="64"/>
      <c r="IB42" s="64"/>
      <c r="IC42" s="64"/>
      <c r="ID42" s="64"/>
      <c r="IE42" s="64"/>
      <c r="IF42" s="64"/>
      <c r="IG42" s="64"/>
      <c r="IH42" s="64"/>
      <c r="II42" s="64"/>
      <c r="IJ42" s="64"/>
      <c r="IK42" s="64"/>
      <c r="IL42" s="64"/>
      <c r="IM42" s="64"/>
      <c r="IN42" s="64"/>
      <c r="IO42" s="64"/>
      <c r="IP42" s="64"/>
      <c r="IQ42" s="64"/>
      <c r="IR42" s="64"/>
      <c r="IS42" s="64"/>
      <c r="IT42" s="64"/>
      <c r="IU42" s="64"/>
      <c r="IV42" s="64"/>
      <c r="IW42" s="64"/>
    </row>
    <row r="43" spans="1:257" ht="13.5" customHeight="1">
      <c r="A43" s="143" t="s">
        <v>325</v>
      </c>
      <c r="B43" s="63"/>
      <c r="C43" s="37"/>
      <c r="D43" s="37"/>
      <c r="E43" s="37"/>
      <c r="F43" s="118"/>
    </row>
    <row r="44" spans="1:257" ht="13.5" customHeight="1">
      <c r="A44" s="143" t="s">
        <v>504</v>
      </c>
      <c r="B44" s="63"/>
      <c r="C44" s="37"/>
      <c r="D44" s="37"/>
      <c r="E44" s="37"/>
      <c r="F44" s="118"/>
    </row>
    <row r="45" spans="1:257" ht="13.5" customHeight="1">
      <c r="A45" s="143" t="s">
        <v>326</v>
      </c>
      <c r="B45" s="23"/>
      <c r="C45" s="8"/>
      <c r="D45" s="8"/>
      <c r="E45" s="8"/>
      <c r="F45" s="12"/>
    </row>
    <row r="46" spans="1:257" ht="13.5" customHeight="1">
      <c r="A46" s="143" t="s">
        <v>386</v>
      </c>
      <c r="B46" s="23"/>
      <c r="C46" s="8"/>
      <c r="D46" s="8"/>
      <c r="E46" s="8"/>
      <c r="F46" s="12"/>
    </row>
    <row r="47" spans="1:257" ht="13.5" customHeight="1">
      <c r="A47" s="8"/>
      <c r="B47" s="8"/>
      <c r="C47" s="8"/>
      <c r="D47" s="8"/>
      <c r="E47" s="8"/>
      <c r="F47" s="12"/>
    </row>
    <row r="48" spans="1:257" ht="13.5" customHeight="1">
      <c r="A48" s="8"/>
      <c r="B48" s="8"/>
      <c r="C48" s="8"/>
      <c r="D48" s="8"/>
      <c r="E48" s="8"/>
      <c r="F48" s="12"/>
    </row>
    <row r="49" spans="1:6" ht="13.5" customHeight="1">
      <c r="A49" s="8"/>
      <c r="B49" s="8"/>
      <c r="C49" s="8"/>
      <c r="D49" s="8"/>
      <c r="E49" s="8"/>
      <c r="F49" s="12"/>
    </row>
    <row r="50" spans="1:6" ht="13.5" customHeight="1">
      <c r="A50" s="8"/>
      <c r="B50" s="8"/>
      <c r="C50" s="8"/>
      <c r="D50" s="8"/>
      <c r="E50" s="8"/>
      <c r="F50" s="12"/>
    </row>
    <row r="51" spans="1:6" ht="13.5" customHeight="1">
      <c r="A51" s="8"/>
      <c r="B51" s="8"/>
      <c r="C51" s="8"/>
      <c r="D51" s="8"/>
      <c r="E51" s="8"/>
      <c r="F51" s="12"/>
    </row>
    <row r="52" spans="1:6" ht="13.7" customHeight="1">
      <c r="A52" s="8"/>
      <c r="B52" s="8"/>
      <c r="C52" s="8"/>
      <c r="D52" s="8"/>
      <c r="E52" s="8"/>
      <c r="F52" s="12"/>
    </row>
    <row r="53" spans="1:6" ht="13.7" customHeight="1">
      <c r="A53" s="8"/>
      <c r="B53" s="8"/>
      <c r="C53" s="8"/>
      <c r="D53" s="8"/>
      <c r="E53" s="8"/>
      <c r="F53" s="12"/>
    </row>
    <row r="54" spans="1:6" ht="13.7" customHeight="1">
      <c r="A54" s="8"/>
      <c r="B54" s="8"/>
      <c r="C54" s="8"/>
      <c r="D54" s="8"/>
      <c r="E54" s="8"/>
      <c r="F54" s="12"/>
    </row>
    <row r="55" spans="1:6" ht="13.7" customHeight="1">
      <c r="A55" s="8"/>
      <c r="B55" s="8"/>
      <c r="C55" s="8"/>
      <c r="D55" s="8"/>
      <c r="E55" s="8"/>
      <c r="F55" s="12"/>
    </row>
    <row r="56" spans="1:6" ht="13.7" customHeight="1">
      <c r="A56" s="8"/>
      <c r="B56" s="8"/>
      <c r="C56" s="8"/>
      <c r="D56" s="8"/>
      <c r="E56" s="8"/>
      <c r="F56" s="12"/>
    </row>
    <row r="57" spans="1:6" ht="13.7" customHeight="1">
      <c r="A57" s="8"/>
      <c r="B57" s="8"/>
      <c r="C57" s="8"/>
      <c r="D57" s="8"/>
      <c r="E57" s="8"/>
      <c r="F57" s="12"/>
    </row>
    <row r="58" spans="1:6" ht="13.7" customHeight="1">
      <c r="A58" s="8"/>
      <c r="B58" s="8"/>
      <c r="C58" s="8"/>
      <c r="D58" s="8"/>
      <c r="E58" s="8"/>
      <c r="F58" s="12"/>
    </row>
    <row r="59" spans="1:6" ht="13.7" customHeight="1">
      <c r="A59" s="8"/>
      <c r="B59" s="8"/>
      <c r="C59" s="8"/>
      <c r="D59" s="8"/>
      <c r="E59" s="8"/>
      <c r="F59" s="12"/>
    </row>
    <row r="60" spans="1:6" ht="13.7" customHeight="1">
      <c r="A60" s="8"/>
      <c r="B60" s="8"/>
      <c r="C60" s="8"/>
      <c r="D60" s="8"/>
      <c r="E60" s="8"/>
      <c r="F60" s="12"/>
    </row>
    <row r="61" spans="1:6" ht="13.7" customHeight="1">
      <c r="A61" s="8"/>
      <c r="B61" s="8"/>
      <c r="C61" s="8"/>
      <c r="D61" s="8"/>
      <c r="E61" s="8"/>
      <c r="F61" s="12"/>
    </row>
    <row r="62" spans="1:6" ht="13.7" customHeight="1">
      <c r="A62" s="8"/>
      <c r="B62" s="8"/>
      <c r="C62" s="8"/>
      <c r="D62" s="8"/>
      <c r="E62" s="8"/>
      <c r="F62" s="12"/>
    </row>
    <row r="63" spans="1:6" ht="13.7" customHeight="1">
      <c r="A63" s="8"/>
      <c r="B63" s="8"/>
      <c r="C63" s="8"/>
      <c r="D63" s="8"/>
      <c r="E63" s="8"/>
      <c r="F63" s="12"/>
    </row>
    <row r="64" spans="1:6" ht="13.7" customHeight="1">
      <c r="A64" s="8"/>
      <c r="B64" s="8"/>
      <c r="C64" s="8"/>
      <c r="D64" s="8"/>
      <c r="E64" s="8"/>
      <c r="F64" s="12"/>
    </row>
    <row r="65" spans="1:6" ht="13.7" customHeight="1">
      <c r="A65" s="8"/>
      <c r="B65" s="8"/>
      <c r="C65" s="8"/>
      <c r="D65" s="8"/>
      <c r="E65" s="8"/>
      <c r="F65" s="12"/>
    </row>
    <row r="66" spans="1:6" ht="13.7" customHeight="1">
      <c r="A66" s="8"/>
      <c r="B66" s="8"/>
      <c r="C66" s="8"/>
      <c r="D66" s="8"/>
      <c r="E66" s="8"/>
      <c r="F66" s="12"/>
    </row>
    <row r="67" spans="1:6" ht="13.7" customHeight="1">
      <c r="A67" s="8"/>
      <c r="B67" s="8"/>
      <c r="C67" s="8"/>
      <c r="D67" s="8"/>
      <c r="E67" s="8"/>
      <c r="F67" s="12"/>
    </row>
    <row r="68" spans="1:6" ht="13.7" customHeight="1">
      <c r="A68" s="8"/>
      <c r="B68" s="8"/>
      <c r="C68" s="8"/>
      <c r="D68" s="8"/>
      <c r="E68" s="8"/>
      <c r="F68" s="12"/>
    </row>
    <row r="69" spans="1:6" ht="13.7" customHeight="1">
      <c r="A69" s="8"/>
      <c r="B69" s="8"/>
      <c r="C69" s="8"/>
      <c r="D69" s="8"/>
      <c r="E69" s="8"/>
      <c r="F69" s="12"/>
    </row>
    <row r="70" spans="1:6" ht="13.7" customHeight="1">
      <c r="A70" s="8"/>
      <c r="B70" s="8"/>
      <c r="C70" s="8"/>
      <c r="D70" s="8"/>
      <c r="E70" s="8"/>
      <c r="F70" s="12"/>
    </row>
    <row r="71" spans="1:6" ht="13.7" customHeight="1">
      <c r="A71" s="8"/>
      <c r="B71" s="8"/>
      <c r="C71" s="8"/>
      <c r="D71" s="8"/>
      <c r="E71" s="8"/>
      <c r="F71" s="12"/>
    </row>
    <row r="72" spans="1:6" ht="13.7" customHeight="1">
      <c r="A72" s="8"/>
      <c r="B72" s="8"/>
      <c r="C72" s="8"/>
      <c r="D72" s="8"/>
      <c r="E72" s="8"/>
      <c r="F72" s="12"/>
    </row>
    <row r="73" spans="1:6" ht="13.7" customHeight="1">
      <c r="A73" s="8"/>
      <c r="B73" s="8"/>
      <c r="C73" s="8"/>
      <c r="D73" s="8"/>
      <c r="E73" s="8"/>
      <c r="F73" s="12"/>
    </row>
    <row r="74" spans="1:6" ht="13.7" customHeight="1">
      <c r="A74" s="8"/>
      <c r="B74" s="8"/>
      <c r="C74" s="8"/>
      <c r="D74" s="8"/>
      <c r="E74" s="8"/>
      <c r="F74" s="12"/>
    </row>
    <row r="75" spans="1:6" ht="13.7" customHeight="1">
      <c r="A75" s="8"/>
      <c r="B75" s="8"/>
      <c r="C75" s="8"/>
      <c r="D75" s="8"/>
      <c r="E75" s="8"/>
      <c r="F75" s="12"/>
    </row>
    <row r="76" spans="1:6" ht="13.7" customHeight="1">
      <c r="A76" s="8"/>
      <c r="B76" s="8"/>
      <c r="C76" s="8"/>
      <c r="D76" s="8"/>
      <c r="E76" s="8"/>
      <c r="F76" s="12"/>
    </row>
    <row r="77" spans="1:6" ht="13.7" customHeight="1">
      <c r="A77" s="8"/>
      <c r="B77" s="8"/>
      <c r="C77" s="8"/>
      <c r="D77" s="8"/>
      <c r="E77" s="8"/>
      <c r="F77" s="12"/>
    </row>
    <row r="78" spans="1:6" ht="13.7" customHeight="1">
      <c r="A78" s="8"/>
      <c r="B78" s="8"/>
      <c r="C78" s="8"/>
      <c r="D78" s="8"/>
      <c r="E78" s="8"/>
      <c r="F78" s="12"/>
    </row>
    <row r="79" spans="1:6" ht="13.7" customHeight="1"/>
    <row r="80" spans="1:6" ht="13.7" customHeight="1"/>
    <row r="81" ht="13.7" customHeight="1"/>
    <row r="82" ht="13.7" customHeight="1"/>
    <row r="83" ht="13.7" customHeight="1"/>
    <row r="84" ht="13.7" customHeight="1"/>
    <row r="85" ht="13.7" customHeight="1"/>
    <row r="86" ht="13.7" customHeight="1"/>
    <row r="87" ht="13.7" customHeight="1"/>
    <row r="88" ht="13.7" customHeight="1"/>
    <row r="89" ht="13.7" customHeight="1"/>
    <row r="90" ht="13.7" customHeight="1"/>
    <row r="91" ht="13.7" customHeight="1"/>
    <row r="92" ht="13.7" customHeight="1"/>
    <row r="93" ht="13.7" customHeight="1"/>
    <row r="94" ht="13.7" customHeight="1"/>
    <row r="95" ht="13.7" customHeight="1"/>
    <row r="96" ht="13.7" customHeight="1"/>
    <row r="97" ht="13.7" customHeight="1"/>
    <row r="98" ht="13.7" customHeight="1"/>
    <row r="99" ht="13.7" customHeight="1"/>
    <row r="100" ht="13.7" customHeight="1"/>
    <row r="101" ht="13.7" customHeight="1"/>
    <row r="102" ht="13.7" customHeight="1"/>
    <row r="103" ht="13.7" customHeight="1"/>
    <row r="104" ht="13.7" customHeight="1"/>
    <row r="105" ht="13.7" customHeight="1"/>
  </sheetData>
  <pageMargins left="0.75" right="0.75" top="1" bottom="1" header="0" footer="0"/>
  <pageSetup orientation="portrait"/>
  <headerFooter>
    <oddFooter>&amp;C&amp;"Helvetica Neue,Regular"&amp;12&amp;K000000&amp;P</oddFooter>
  </headerFooter>
  <ignoredErrors>
    <ignoredError sqref="C10:C11 C12 C14 C20 C25" formula="1"/>
  </ignoredError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98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57.140625" style="9" customWidth="1"/>
    <col min="3" max="7" width="11.42578125" style="9" customWidth="1"/>
    <col min="8" max="257" width="10.85546875" style="9" customWidth="1"/>
    <col min="258" max="16384" width="10.85546875" style="8"/>
  </cols>
  <sheetData>
    <row r="1" spans="1:257" ht="13.5" customHeight="1">
      <c r="A1" s="2" t="s">
        <v>802</v>
      </c>
      <c r="B1" s="2"/>
      <c r="C1" s="68"/>
      <c r="D1" s="68"/>
      <c r="E1" s="68"/>
      <c r="F1" s="68"/>
      <c r="G1" s="68"/>
    </row>
    <row r="2" spans="1:257" ht="13.5" customHeight="1">
      <c r="A2" s="4" t="s">
        <v>803</v>
      </c>
      <c r="B2" s="4"/>
      <c r="C2" s="68"/>
      <c r="D2" s="68"/>
      <c r="E2" s="68"/>
      <c r="F2" s="68"/>
      <c r="G2" s="68"/>
    </row>
    <row r="3" spans="1:257" ht="13.5" customHeight="1">
      <c r="A3" s="68"/>
      <c r="B3" s="68"/>
      <c r="C3" s="68"/>
      <c r="D3" s="68"/>
      <c r="E3" s="68"/>
      <c r="F3" s="68"/>
      <c r="G3" s="68"/>
    </row>
    <row r="4" spans="1:257" ht="19.5" customHeight="1">
      <c r="A4" s="61"/>
      <c r="B4" s="180"/>
      <c r="C4" s="178" t="s">
        <v>2</v>
      </c>
      <c r="D4" s="179" t="s">
        <v>3</v>
      </c>
      <c r="E4" s="179" t="s">
        <v>5</v>
      </c>
      <c r="F4" s="179" t="s">
        <v>40</v>
      </c>
      <c r="G4" s="68"/>
    </row>
    <row r="5" spans="1:257" ht="19.5" customHeight="1">
      <c r="A5" s="180"/>
      <c r="B5" s="180"/>
      <c r="C5" s="179" t="s">
        <v>2</v>
      </c>
      <c r="D5" s="179" t="s">
        <v>375</v>
      </c>
      <c r="E5" s="179" t="s">
        <v>374</v>
      </c>
      <c r="F5" s="178" t="s">
        <v>378</v>
      </c>
      <c r="G5" s="68"/>
    </row>
    <row r="6" spans="1:257" ht="13.5" customHeight="1">
      <c r="A6" s="41" t="s">
        <v>2</v>
      </c>
      <c r="B6" s="41" t="s">
        <v>2</v>
      </c>
      <c r="C6" s="98">
        <v>2957</v>
      </c>
      <c r="D6" s="98">
        <v>1762</v>
      </c>
      <c r="E6" s="98">
        <v>1195</v>
      </c>
      <c r="F6" s="117">
        <f t="shared" ref="F6:F44" si="0">E6/C6</f>
        <v>0.40412580317889751</v>
      </c>
      <c r="G6" s="58"/>
    </row>
    <row r="7" spans="1:257" s="15" customFormat="1" ht="13.7" customHeight="1">
      <c r="A7" s="2" t="s">
        <v>300</v>
      </c>
      <c r="B7" s="2" t="s">
        <v>232</v>
      </c>
      <c r="C7" s="141">
        <f>SUM(C8:C9)</f>
        <v>300</v>
      </c>
      <c r="D7" s="141">
        <f t="shared" ref="D7:E7" si="1">SUM(D8:D9)</f>
        <v>143</v>
      </c>
      <c r="E7" s="141">
        <f t="shared" si="1"/>
        <v>157</v>
      </c>
      <c r="F7" s="117">
        <f t="shared" si="0"/>
        <v>0.52333333333333332</v>
      </c>
      <c r="G7" s="100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  <c r="FF7" s="64"/>
      <c r="FG7" s="64"/>
      <c r="FH7" s="64"/>
      <c r="FI7" s="64"/>
      <c r="FJ7" s="64"/>
      <c r="FK7" s="64"/>
      <c r="FL7" s="64"/>
      <c r="FM7" s="64"/>
      <c r="FN7" s="64"/>
      <c r="FO7" s="64"/>
      <c r="FP7" s="64"/>
      <c r="FQ7" s="64"/>
      <c r="FR7" s="64"/>
      <c r="FS7" s="64"/>
      <c r="FT7" s="64"/>
      <c r="FU7" s="64"/>
      <c r="FV7" s="64"/>
      <c r="FW7" s="64"/>
      <c r="FX7" s="64"/>
      <c r="FY7" s="64"/>
      <c r="FZ7" s="64"/>
      <c r="GA7" s="64"/>
      <c r="GB7" s="64"/>
      <c r="GC7" s="64"/>
      <c r="GD7" s="64"/>
      <c r="GE7" s="64"/>
      <c r="GF7" s="64"/>
      <c r="GG7" s="64"/>
      <c r="GH7" s="64"/>
      <c r="GI7" s="64"/>
      <c r="GJ7" s="64"/>
      <c r="GK7" s="64"/>
      <c r="GL7" s="64"/>
      <c r="GM7" s="64"/>
      <c r="GN7" s="64"/>
      <c r="GO7" s="64"/>
      <c r="GP7" s="64"/>
      <c r="GQ7" s="64"/>
      <c r="GR7" s="64"/>
      <c r="GS7" s="64"/>
      <c r="GT7" s="64"/>
      <c r="GU7" s="64"/>
      <c r="GV7" s="64"/>
      <c r="GW7" s="64"/>
      <c r="GX7" s="64"/>
      <c r="GY7" s="64"/>
      <c r="GZ7" s="64"/>
      <c r="HA7" s="64"/>
      <c r="HB7" s="64"/>
      <c r="HC7" s="64"/>
      <c r="HD7" s="64"/>
      <c r="HE7" s="64"/>
      <c r="HF7" s="64"/>
      <c r="HG7" s="64"/>
      <c r="HH7" s="64"/>
      <c r="HI7" s="64"/>
      <c r="HJ7" s="64"/>
      <c r="HK7" s="64"/>
      <c r="HL7" s="64"/>
      <c r="HM7" s="64"/>
      <c r="HN7" s="64"/>
      <c r="HO7" s="64"/>
      <c r="HP7" s="64"/>
      <c r="HQ7" s="64"/>
      <c r="HR7" s="64"/>
      <c r="HS7" s="64"/>
      <c r="HT7" s="64"/>
      <c r="HU7" s="64"/>
      <c r="HV7" s="64"/>
      <c r="HW7" s="64"/>
      <c r="HX7" s="64"/>
      <c r="HY7" s="64"/>
      <c r="HZ7" s="64"/>
      <c r="IA7" s="64"/>
      <c r="IB7" s="64"/>
      <c r="IC7" s="64"/>
      <c r="ID7" s="64"/>
      <c r="IE7" s="64"/>
      <c r="IF7" s="64"/>
      <c r="IG7" s="64"/>
      <c r="IH7" s="64"/>
      <c r="II7" s="64"/>
      <c r="IJ7" s="64"/>
      <c r="IK7" s="64"/>
      <c r="IL7" s="64"/>
      <c r="IM7" s="64"/>
      <c r="IN7" s="64"/>
      <c r="IO7" s="64"/>
      <c r="IP7" s="64"/>
      <c r="IQ7" s="64"/>
      <c r="IR7" s="64"/>
      <c r="IS7" s="64"/>
      <c r="IT7" s="64"/>
      <c r="IU7" s="64"/>
      <c r="IV7" s="64"/>
      <c r="IW7" s="64"/>
    </row>
    <row r="8" spans="1:257" ht="13.7" customHeight="1">
      <c r="A8" s="158" t="s">
        <v>317</v>
      </c>
      <c r="B8" s="158" t="s">
        <v>258</v>
      </c>
      <c r="C8" s="102">
        <v>6</v>
      </c>
      <c r="D8" s="102">
        <v>0</v>
      </c>
      <c r="E8" s="102">
        <v>6</v>
      </c>
      <c r="F8" s="116">
        <f t="shared" si="0"/>
        <v>1</v>
      </c>
      <c r="G8" s="58"/>
    </row>
    <row r="9" spans="1:257" ht="13.7" customHeight="1">
      <c r="A9" s="158" t="s">
        <v>222</v>
      </c>
      <c r="B9" s="158" t="s">
        <v>233</v>
      </c>
      <c r="C9" s="103">
        <v>294</v>
      </c>
      <c r="D9" s="103">
        <v>143</v>
      </c>
      <c r="E9" s="103">
        <v>151</v>
      </c>
      <c r="F9" s="116">
        <f t="shared" si="0"/>
        <v>0.51360544217687076</v>
      </c>
      <c r="G9" s="58"/>
    </row>
    <row r="10" spans="1:257" s="15" customFormat="1" ht="13.7" customHeight="1">
      <c r="A10" s="2" t="s">
        <v>301</v>
      </c>
      <c r="B10" s="2" t="s">
        <v>234</v>
      </c>
      <c r="C10" s="107">
        <f>C11</f>
        <v>52</v>
      </c>
      <c r="D10" s="107">
        <f t="shared" ref="D10:E10" si="2">D11</f>
        <v>35</v>
      </c>
      <c r="E10" s="107">
        <f t="shared" si="2"/>
        <v>17</v>
      </c>
      <c r="F10" s="117">
        <f t="shared" si="0"/>
        <v>0.32692307692307693</v>
      </c>
      <c r="G10" s="100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4"/>
      <c r="DR10" s="64"/>
      <c r="DS10" s="64"/>
      <c r="DT10" s="64"/>
      <c r="DU10" s="64"/>
      <c r="DV10" s="64"/>
      <c r="DW10" s="64"/>
      <c r="DX10" s="64"/>
      <c r="DY10" s="64"/>
      <c r="DZ10" s="64"/>
      <c r="EA10" s="64"/>
      <c r="EB10" s="64"/>
      <c r="EC10" s="64"/>
      <c r="ED10" s="64"/>
      <c r="EE10" s="64"/>
      <c r="EF10" s="64"/>
      <c r="EG10" s="64"/>
      <c r="EH10" s="64"/>
      <c r="EI10" s="64"/>
      <c r="EJ10" s="64"/>
      <c r="EK10" s="64"/>
      <c r="EL10" s="64"/>
      <c r="EM10" s="64"/>
      <c r="EN10" s="64"/>
      <c r="EO10" s="64"/>
      <c r="EP10" s="64"/>
      <c r="EQ10" s="64"/>
      <c r="ER10" s="64"/>
      <c r="ES10" s="64"/>
      <c r="ET10" s="64"/>
      <c r="EU10" s="64"/>
      <c r="EV10" s="64"/>
      <c r="EW10" s="64"/>
      <c r="EX10" s="64"/>
      <c r="EY10" s="64"/>
      <c r="EZ10" s="64"/>
      <c r="FA10" s="64"/>
      <c r="FB10" s="64"/>
      <c r="FC10" s="64"/>
      <c r="FD10" s="64"/>
      <c r="FE10" s="64"/>
      <c r="FF10" s="64"/>
      <c r="FG10" s="64"/>
      <c r="FH10" s="64"/>
      <c r="FI10" s="64"/>
      <c r="FJ10" s="64"/>
      <c r="FK10" s="64"/>
      <c r="FL10" s="64"/>
      <c r="FM10" s="64"/>
      <c r="FN10" s="64"/>
      <c r="FO10" s="64"/>
      <c r="FP10" s="64"/>
      <c r="FQ10" s="64"/>
      <c r="FR10" s="64"/>
      <c r="FS10" s="64"/>
      <c r="FT10" s="64"/>
      <c r="FU10" s="64"/>
      <c r="FV10" s="64"/>
      <c r="FW10" s="64"/>
      <c r="FX10" s="64"/>
      <c r="FY10" s="64"/>
      <c r="FZ10" s="64"/>
      <c r="GA10" s="64"/>
      <c r="GB10" s="64"/>
      <c r="GC10" s="64"/>
      <c r="GD10" s="64"/>
      <c r="GE10" s="64"/>
      <c r="GF10" s="64"/>
      <c r="GG10" s="64"/>
      <c r="GH10" s="64"/>
      <c r="GI10" s="64"/>
      <c r="GJ10" s="64"/>
      <c r="GK10" s="64"/>
      <c r="GL10" s="64"/>
      <c r="GM10" s="64"/>
      <c r="GN10" s="64"/>
      <c r="GO10" s="64"/>
      <c r="GP10" s="64"/>
      <c r="GQ10" s="64"/>
      <c r="GR10" s="64"/>
      <c r="GS10" s="64"/>
      <c r="GT10" s="64"/>
      <c r="GU10" s="64"/>
      <c r="GV10" s="64"/>
      <c r="GW10" s="64"/>
      <c r="GX10" s="64"/>
      <c r="GY10" s="64"/>
      <c r="GZ10" s="64"/>
      <c r="HA10" s="64"/>
      <c r="HB10" s="64"/>
      <c r="HC10" s="64"/>
      <c r="HD10" s="64"/>
      <c r="HE10" s="64"/>
      <c r="HF10" s="64"/>
      <c r="HG10" s="64"/>
      <c r="HH10" s="64"/>
      <c r="HI10" s="64"/>
      <c r="HJ10" s="64"/>
      <c r="HK10" s="64"/>
      <c r="HL10" s="64"/>
      <c r="HM10" s="64"/>
      <c r="HN10" s="64"/>
      <c r="HO10" s="64"/>
      <c r="HP10" s="64"/>
      <c r="HQ10" s="64"/>
      <c r="HR10" s="64"/>
      <c r="HS10" s="64"/>
      <c r="HT10" s="64"/>
      <c r="HU10" s="64"/>
      <c r="HV10" s="64"/>
      <c r="HW10" s="64"/>
      <c r="HX10" s="64"/>
      <c r="HY10" s="64"/>
      <c r="HZ10" s="64"/>
      <c r="IA10" s="64"/>
      <c r="IB10" s="64"/>
      <c r="IC10" s="64"/>
      <c r="ID10" s="64"/>
      <c r="IE10" s="64"/>
      <c r="IF10" s="64"/>
      <c r="IG10" s="64"/>
      <c r="IH10" s="64"/>
      <c r="II10" s="64"/>
      <c r="IJ10" s="64"/>
      <c r="IK10" s="64"/>
      <c r="IL10" s="64"/>
      <c r="IM10" s="64"/>
      <c r="IN10" s="64"/>
      <c r="IO10" s="64"/>
      <c r="IP10" s="64"/>
      <c r="IQ10" s="64"/>
      <c r="IR10" s="64"/>
      <c r="IS10" s="64"/>
      <c r="IT10" s="64"/>
      <c r="IU10" s="64"/>
      <c r="IV10" s="64"/>
      <c r="IW10" s="64"/>
    </row>
    <row r="11" spans="1:257" ht="13.7" customHeight="1">
      <c r="A11" s="158" t="s">
        <v>224</v>
      </c>
      <c r="B11" s="158" t="s">
        <v>259</v>
      </c>
      <c r="C11" s="102">
        <v>52</v>
      </c>
      <c r="D11" s="102">
        <v>35</v>
      </c>
      <c r="E11" s="102">
        <v>17</v>
      </c>
      <c r="F11" s="116">
        <f t="shared" si="0"/>
        <v>0.32692307692307693</v>
      </c>
      <c r="G11" s="58"/>
    </row>
    <row r="12" spans="1:257" s="15" customFormat="1" ht="13.7" customHeight="1">
      <c r="A12" s="2" t="s">
        <v>302</v>
      </c>
      <c r="B12" s="2" t="s">
        <v>235</v>
      </c>
      <c r="C12" s="107">
        <f>C13</f>
        <v>324</v>
      </c>
      <c r="D12" s="107">
        <f t="shared" ref="D12:E12" si="3">D13</f>
        <v>290</v>
      </c>
      <c r="E12" s="107">
        <f t="shared" si="3"/>
        <v>34</v>
      </c>
      <c r="F12" s="117">
        <f t="shared" si="0"/>
        <v>0.10493827160493827</v>
      </c>
      <c r="G12" s="100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  <c r="CR12" s="64"/>
      <c r="CS12" s="64"/>
      <c r="CT12" s="64"/>
      <c r="CU12" s="64"/>
      <c r="CV12" s="64"/>
      <c r="CW12" s="64"/>
      <c r="CX12" s="64"/>
      <c r="CY12" s="64"/>
      <c r="CZ12" s="64"/>
      <c r="DA12" s="64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  <c r="DT12" s="64"/>
      <c r="DU12" s="64"/>
      <c r="DV12" s="64"/>
      <c r="DW12" s="64"/>
      <c r="DX12" s="64"/>
      <c r="DY12" s="64"/>
      <c r="DZ12" s="64"/>
      <c r="EA12" s="64"/>
      <c r="EB12" s="64"/>
      <c r="EC12" s="64"/>
      <c r="ED12" s="64"/>
      <c r="EE12" s="64"/>
      <c r="EF12" s="64"/>
      <c r="EG12" s="64"/>
      <c r="EH12" s="64"/>
      <c r="EI12" s="64"/>
      <c r="EJ12" s="64"/>
      <c r="EK12" s="64"/>
      <c r="EL12" s="64"/>
      <c r="EM12" s="64"/>
      <c r="EN12" s="64"/>
      <c r="EO12" s="64"/>
      <c r="EP12" s="64"/>
      <c r="EQ12" s="64"/>
      <c r="ER12" s="64"/>
      <c r="ES12" s="64"/>
      <c r="ET12" s="64"/>
      <c r="EU12" s="64"/>
      <c r="EV12" s="64"/>
      <c r="EW12" s="64"/>
      <c r="EX12" s="64"/>
      <c r="EY12" s="64"/>
      <c r="EZ12" s="64"/>
      <c r="FA12" s="64"/>
      <c r="FB12" s="64"/>
      <c r="FC12" s="64"/>
      <c r="FD12" s="64"/>
      <c r="FE12" s="64"/>
      <c r="FF12" s="64"/>
      <c r="FG12" s="64"/>
      <c r="FH12" s="64"/>
      <c r="FI12" s="64"/>
      <c r="FJ12" s="64"/>
      <c r="FK12" s="64"/>
      <c r="FL12" s="64"/>
      <c r="FM12" s="64"/>
      <c r="FN12" s="64"/>
      <c r="FO12" s="64"/>
      <c r="FP12" s="64"/>
      <c r="FQ12" s="64"/>
      <c r="FR12" s="64"/>
      <c r="FS12" s="64"/>
      <c r="FT12" s="64"/>
      <c r="FU12" s="64"/>
      <c r="FV12" s="64"/>
      <c r="FW12" s="64"/>
      <c r="FX12" s="64"/>
      <c r="FY12" s="64"/>
      <c r="FZ12" s="64"/>
      <c r="GA12" s="64"/>
      <c r="GB12" s="64"/>
      <c r="GC12" s="64"/>
      <c r="GD12" s="64"/>
      <c r="GE12" s="64"/>
      <c r="GF12" s="64"/>
      <c r="GG12" s="64"/>
      <c r="GH12" s="64"/>
      <c r="GI12" s="64"/>
      <c r="GJ12" s="64"/>
      <c r="GK12" s="64"/>
      <c r="GL12" s="64"/>
      <c r="GM12" s="64"/>
      <c r="GN12" s="64"/>
      <c r="GO12" s="64"/>
      <c r="GP12" s="64"/>
      <c r="GQ12" s="64"/>
      <c r="GR12" s="64"/>
      <c r="GS12" s="64"/>
      <c r="GT12" s="64"/>
      <c r="GU12" s="64"/>
      <c r="GV12" s="64"/>
      <c r="GW12" s="64"/>
      <c r="GX12" s="64"/>
      <c r="GY12" s="64"/>
      <c r="GZ12" s="64"/>
      <c r="HA12" s="64"/>
      <c r="HB12" s="64"/>
      <c r="HC12" s="64"/>
      <c r="HD12" s="64"/>
      <c r="HE12" s="64"/>
      <c r="HF12" s="64"/>
      <c r="HG12" s="64"/>
      <c r="HH12" s="64"/>
      <c r="HI12" s="64"/>
      <c r="HJ12" s="64"/>
      <c r="HK12" s="64"/>
      <c r="HL12" s="64"/>
      <c r="HM12" s="64"/>
      <c r="HN12" s="64"/>
      <c r="HO12" s="64"/>
      <c r="HP12" s="64"/>
      <c r="HQ12" s="64"/>
      <c r="HR12" s="64"/>
      <c r="HS12" s="64"/>
      <c r="HT12" s="64"/>
      <c r="HU12" s="64"/>
      <c r="HV12" s="64"/>
      <c r="HW12" s="64"/>
      <c r="HX12" s="64"/>
      <c r="HY12" s="64"/>
      <c r="HZ12" s="64"/>
      <c r="IA12" s="64"/>
      <c r="IB12" s="64"/>
      <c r="IC12" s="64"/>
      <c r="ID12" s="64"/>
      <c r="IE12" s="64"/>
      <c r="IF12" s="64"/>
      <c r="IG12" s="64"/>
      <c r="IH12" s="64"/>
      <c r="II12" s="64"/>
      <c r="IJ12" s="64"/>
      <c r="IK12" s="64"/>
      <c r="IL12" s="64"/>
      <c r="IM12" s="64"/>
      <c r="IN12" s="64"/>
      <c r="IO12" s="64"/>
      <c r="IP12" s="64"/>
      <c r="IQ12" s="64"/>
      <c r="IR12" s="64"/>
      <c r="IS12" s="64"/>
      <c r="IT12" s="64"/>
      <c r="IU12" s="64"/>
      <c r="IV12" s="64"/>
      <c r="IW12" s="64"/>
    </row>
    <row r="13" spans="1:257" ht="13.7" customHeight="1">
      <c r="A13" s="158" t="s">
        <v>182</v>
      </c>
      <c r="B13" s="158" t="s">
        <v>229</v>
      </c>
      <c r="C13" s="102">
        <v>324</v>
      </c>
      <c r="D13" s="102">
        <v>290</v>
      </c>
      <c r="E13" s="102">
        <v>34</v>
      </c>
      <c r="F13" s="116">
        <f t="shared" si="0"/>
        <v>0.10493827160493827</v>
      </c>
      <c r="G13" s="58"/>
    </row>
    <row r="14" spans="1:257" s="15" customFormat="1" ht="13.7" customHeight="1">
      <c r="A14" s="2" t="s">
        <v>304</v>
      </c>
      <c r="B14" s="2" t="s">
        <v>236</v>
      </c>
      <c r="C14" s="141">
        <f>SUM(C15:C19)</f>
        <v>602</v>
      </c>
      <c r="D14" s="141">
        <f t="shared" ref="D14:E14" si="4">SUM(D15:D19)</f>
        <v>435</v>
      </c>
      <c r="E14" s="141">
        <f t="shared" si="4"/>
        <v>167</v>
      </c>
      <c r="F14" s="117">
        <f t="shared" si="0"/>
        <v>0.27740863787375414</v>
      </c>
      <c r="G14" s="100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  <c r="IW14" s="64"/>
    </row>
    <row r="15" spans="1:257" ht="13.7" customHeight="1">
      <c r="A15" s="158" t="s">
        <v>208</v>
      </c>
      <c r="B15" s="158" t="s">
        <v>237</v>
      </c>
      <c r="C15" s="102">
        <v>71</v>
      </c>
      <c r="D15" s="102">
        <v>58</v>
      </c>
      <c r="E15" s="102">
        <v>13</v>
      </c>
      <c r="F15" s="116">
        <f t="shared" si="0"/>
        <v>0.18309859154929578</v>
      </c>
      <c r="G15" s="58"/>
    </row>
    <row r="16" spans="1:257" ht="13.7" customHeight="1">
      <c r="A16" s="158" t="s">
        <v>210</v>
      </c>
      <c r="B16" s="158" t="s">
        <v>239</v>
      </c>
      <c r="C16" s="102">
        <v>147</v>
      </c>
      <c r="D16" s="102">
        <v>130</v>
      </c>
      <c r="E16" s="102">
        <v>17</v>
      </c>
      <c r="F16" s="116">
        <f t="shared" si="0"/>
        <v>0.11564625850340136</v>
      </c>
      <c r="G16" s="58"/>
    </row>
    <row r="17" spans="1:257" ht="13.7" customHeight="1">
      <c r="A17" s="158" t="s">
        <v>226</v>
      </c>
      <c r="B17" s="158" t="s">
        <v>240</v>
      </c>
      <c r="C17" s="103">
        <v>134</v>
      </c>
      <c r="D17" s="103">
        <v>49</v>
      </c>
      <c r="E17" s="103">
        <v>85</v>
      </c>
      <c r="F17" s="116">
        <f t="shared" si="0"/>
        <v>0.63432835820895528</v>
      </c>
      <c r="G17" s="58"/>
    </row>
    <row r="18" spans="1:257" ht="13.7" customHeight="1">
      <c r="A18" s="158" t="s">
        <v>207</v>
      </c>
      <c r="B18" s="158" t="s">
        <v>238</v>
      </c>
      <c r="C18" s="102">
        <v>147</v>
      </c>
      <c r="D18" s="102">
        <v>127</v>
      </c>
      <c r="E18" s="102">
        <v>20</v>
      </c>
      <c r="F18" s="116">
        <f t="shared" si="0"/>
        <v>0.1360544217687075</v>
      </c>
      <c r="G18" s="58"/>
    </row>
    <row r="19" spans="1:257" ht="13.7" customHeight="1">
      <c r="A19" s="158" t="s">
        <v>209</v>
      </c>
      <c r="B19" s="158" t="s">
        <v>471</v>
      </c>
      <c r="C19" s="102">
        <v>103</v>
      </c>
      <c r="D19" s="102">
        <v>71</v>
      </c>
      <c r="E19" s="102">
        <v>32</v>
      </c>
      <c r="F19" s="116">
        <f t="shared" si="0"/>
        <v>0.31067961165048541</v>
      </c>
      <c r="G19" s="58"/>
    </row>
    <row r="20" spans="1:257" s="15" customFormat="1" ht="13.7" customHeight="1">
      <c r="A20" s="2" t="s">
        <v>305</v>
      </c>
      <c r="B20" s="2" t="s">
        <v>241</v>
      </c>
      <c r="C20" s="141">
        <f>SUM(C21:C24)</f>
        <v>259</v>
      </c>
      <c r="D20" s="141">
        <f t="shared" ref="D20:E20" si="5">SUM(D21:D24)</f>
        <v>113</v>
      </c>
      <c r="E20" s="141">
        <f t="shared" si="5"/>
        <v>146</v>
      </c>
      <c r="F20" s="117">
        <f t="shared" si="0"/>
        <v>0.56370656370656369</v>
      </c>
      <c r="G20" s="100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  <c r="CP20" s="64"/>
      <c r="CQ20" s="64"/>
      <c r="CR20" s="64"/>
      <c r="CS20" s="64"/>
      <c r="CT20" s="64"/>
      <c r="CU20" s="64"/>
      <c r="CV20" s="64"/>
      <c r="CW20" s="64"/>
      <c r="CX20" s="64"/>
      <c r="CY20" s="64"/>
      <c r="CZ20" s="64"/>
      <c r="DA20" s="64"/>
      <c r="DB20" s="64"/>
      <c r="DC20" s="64"/>
      <c r="DD20" s="64"/>
      <c r="DE20" s="64"/>
      <c r="DF20" s="64"/>
      <c r="DG20" s="64"/>
      <c r="DH20" s="64"/>
      <c r="DI20" s="64"/>
      <c r="DJ20" s="64"/>
      <c r="DK20" s="64"/>
      <c r="DL20" s="64"/>
      <c r="DM20" s="64"/>
      <c r="DN20" s="64"/>
      <c r="DO20" s="64"/>
      <c r="DP20" s="64"/>
      <c r="DQ20" s="64"/>
      <c r="DR20" s="64"/>
      <c r="DS20" s="64"/>
      <c r="DT20" s="64"/>
      <c r="DU20" s="64"/>
      <c r="DV20" s="64"/>
      <c r="DW20" s="64"/>
      <c r="DX20" s="64"/>
      <c r="DY20" s="64"/>
      <c r="DZ20" s="64"/>
      <c r="EA20" s="64"/>
      <c r="EB20" s="64"/>
      <c r="EC20" s="64"/>
      <c r="ED20" s="64"/>
      <c r="EE20" s="64"/>
      <c r="EF20" s="64"/>
      <c r="EG20" s="64"/>
      <c r="EH20" s="64"/>
      <c r="EI20" s="64"/>
      <c r="EJ20" s="64"/>
      <c r="EK20" s="64"/>
      <c r="EL20" s="64"/>
      <c r="EM20" s="64"/>
      <c r="EN20" s="64"/>
      <c r="EO20" s="64"/>
      <c r="EP20" s="64"/>
      <c r="EQ20" s="64"/>
      <c r="ER20" s="64"/>
      <c r="ES20" s="64"/>
      <c r="ET20" s="64"/>
      <c r="EU20" s="64"/>
      <c r="EV20" s="64"/>
      <c r="EW20" s="64"/>
      <c r="EX20" s="64"/>
      <c r="EY20" s="64"/>
      <c r="EZ20" s="64"/>
      <c r="FA20" s="64"/>
      <c r="FB20" s="64"/>
      <c r="FC20" s="64"/>
      <c r="FD20" s="64"/>
      <c r="FE20" s="64"/>
      <c r="FF20" s="64"/>
      <c r="FG20" s="64"/>
      <c r="FH20" s="64"/>
      <c r="FI20" s="64"/>
      <c r="FJ20" s="64"/>
      <c r="FK20" s="64"/>
      <c r="FL20" s="64"/>
      <c r="FM20" s="64"/>
      <c r="FN20" s="64"/>
      <c r="FO20" s="64"/>
      <c r="FP20" s="64"/>
      <c r="FQ20" s="64"/>
      <c r="FR20" s="64"/>
      <c r="FS20" s="64"/>
      <c r="FT20" s="64"/>
      <c r="FU20" s="64"/>
      <c r="FV20" s="64"/>
      <c r="FW20" s="64"/>
      <c r="FX20" s="64"/>
      <c r="FY20" s="64"/>
      <c r="FZ20" s="64"/>
      <c r="GA20" s="64"/>
      <c r="GB20" s="64"/>
      <c r="GC20" s="64"/>
      <c r="GD20" s="64"/>
      <c r="GE20" s="64"/>
      <c r="GF20" s="64"/>
      <c r="GG20" s="64"/>
      <c r="GH20" s="64"/>
      <c r="GI20" s="64"/>
      <c r="GJ20" s="64"/>
      <c r="GK20" s="64"/>
      <c r="GL20" s="64"/>
      <c r="GM20" s="64"/>
      <c r="GN20" s="64"/>
      <c r="GO20" s="64"/>
      <c r="GP20" s="64"/>
      <c r="GQ20" s="64"/>
      <c r="GR20" s="64"/>
      <c r="GS20" s="64"/>
      <c r="GT20" s="64"/>
      <c r="GU20" s="64"/>
      <c r="GV20" s="64"/>
      <c r="GW20" s="64"/>
      <c r="GX20" s="64"/>
      <c r="GY20" s="64"/>
      <c r="GZ20" s="64"/>
      <c r="HA20" s="64"/>
      <c r="HB20" s="64"/>
      <c r="HC20" s="64"/>
      <c r="HD20" s="64"/>
      <c r="HE20" s="64"/>
      <c r="HF20" s="64"/>
      <c r="HG20" s="64"/>
      <c r="HH20" s="64"/>
      <c r="HI20" s="64"/>
      <c r="HJ20" s="64"/>
      <c r="HK20" s="64"/>
      <c r="HL20" s="64"/>
      <c r="HM20" s="64"/>
      <c r="HN20" s="64"/>
      <c r="HO20" s="64"/>
      <c r="HP20" s="64"/>
      <c r="HQ20" s="64"/>
      <c r="HR20" s="64"/>
      <c r="HS20" s="64"/>
      <c r="HT20" s="64"/>
      <c r="HU20" s="64"/>
      <c r="HV20" s="64"/>
      <c r="HW20" s="64"/>
      <c r="HX20" s="64"/>
      <c r="HY20" s="64"/>
      <c r="HZ20" s="64"/>
      <c r="IA20" s="64"/>
      <c r="IB20" s="64"/>
      <c r="IC20" s="64"/>
      <c r="ID20" s="64"/>
      <c r="IE20" s="64"/>
      <c r="IF20" s="64"/>
      <c r="IG20" s="64"/>
      <c r="IH20" s="64"/>
      <c r="II20" s="64"/>
      <c r="IJ20" s="64"/>
      <c r="IK20" s="64"/>
      <c r="IL20" s="64"/>
      <c r="IM20" s="64"/>
      <c r="IN20" s="64"/>
      <c r="IO20" s="64"/>
      <c r="IP20" s="64"/>
      <c r="IQ20" s="64"/>
      <c r="IR20" s="64"/>
      <c r="IS20" s="64"/>
      <c r="IT20" s="64"/>
      <c r="IU20" s="64"/>
      <c r="IV20" s="64"/>
      <c r="IW20" s="64"/>
    </row>
    <row r="21" spans="1:257" ht="13.7" customHeight="1">
      <c r="A21" s="158" t="s">
        <v>211</v>
      </c>
      <c r="B21" s="158" t="s">
        <v>242</v>
      </c>
      <c r="C21" s="102">
        <v>93</v>
      </c>
      <c r="D21" s="102">
        <v>27</v>
      </c>
      <c r="E21" s="102">
        <v>66</v>
      </c>
      <c r="F21" s="116">
        <f t="shared" si="0"/>
        <v>0.70967741935483875</v>
      </c>
      <c r="G21" s="58"/>
    </row>
    <row r="22" spans="1:257" ht="13.7" customHeight="1">
      <c r="A22" s="158" t="s">
        <v>163</v>
      </c>
      <c r="B22" s="158" t="s">
        <v>228</v>
      </c>
      <c r="C22" s="103">
        <v>54</v>
      </c>
      <c r="D22" s="103">
        <v>16</v>
      </c>
      <c r="E22" s="103">
        <v>38</v>
      </c>
      <c r="F22" s="116">
        <f t="shared" si="0"/>
        <v>0.70370370370370372</v>
      </c>
      <c r="G22" s="58"/>
    </row>
    <row r="23" spans="1:257" ht="13.7" customHeight="1">
      <c r="A23" s="158" t="s">
        <v>307</v>
      </c>
      <c r="B23" s="158" t="s">
        <v>244</v>
      </c>
      <c r="C23" s="103">
        <v>92</v>
      </c>
      <c r="D23" s="103">
        <v>55</v>
      </c>
      <c r="E23" s="103">
        <v>37</v>
      </c>
      <c r="F23" s="116">
        <f t="shared" si="0"/>
        <v>0.40217391304347827</v>
      </c>
      <c r="G23" s="58"/>
    </row>
    <row r="24" spans="1:257" ht="13.7" customHeight="1">
      <c r="A24" s="158" t="s">
        <v>306</v>
      </c>
      <c r="B24" s="158" t="s">
        <v>243</v>
      </c>
      <c r="C24" s="102">
        <v>20</v>
      </c>
      <c r="D24" s="102">
        <v>15</v>
      </c>
      <c r="E24" s="102">
        <v>5</v>
      </c>
      <c r="F24" s="116">
        <f t="shared" si="0"/>
        <v>0.25</v>
      </c>
      <c r="G24" s="58"/>
    </row>
    <row r="25" spans="1:257" s="15" customFormat="1" ht="13.7" customHeight="1">
      <c r="A25" s="2" t="s">
        <v>311</v>
      </c>
      <c r="B25" s="2" t="s">
        <v>248</v>
      </c>
      <c r="C25" s="107">
        <f>SUM(C26:C27)</f>
        <v>93</v>
      </c>
      <c r="D25" s="107">
        <f t="shared" ref="D25:E25" si="6">SUM(D26:D27)</f>
        <v>70</v>
      </c>
      <c r="E25" s="107">
        <f t="shared" si="6"/>
        <v>23</v>
      </c>
      <c r="F25" s="117">
        <f t="shared" si="0"/>
        <v>0.24731182795698925</v>
      </c>
      <c r="G25" s="100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4"/>
      <c r="CT25" s="64"/>
      <c r="CU25" s="64"/>
      <c r="CV25" s="64"/>
      <c r="CW25" s="64"/>
      <c r="CX25" s="64"/>
      <c r="CY25" s="64"/>
      <c r="CZ25" s="64"/>
      <c r="DA25" s="64"/>
      <c r="DB25" s="64"/>
      <c r="DC25" s="64"/>
      <c r="DD25" s="64"/>
      <c r="DE25" s="64"/>
      <c r="DF25" s="64"/>
      <c r="DG25" s="64"/>
      <c r="DH25" s="64"/>
      <c r="DI25" s="64"/>
      <c r="DJ25" s="64"/>
      <c r="DK25" s="64"/>
      <c r="DL25" s="64"/>
      <c r="DM25" s="64"/>
      <c r="DN25" s="64"/>
      <c r="DO25" s="64"/>
      <c r="DP25" s="64"/>
      <c r="DQ25" s="64"/>
      <c r="DR25" s="64"/>
      <c r="DS25" s="64"/>
      <c r="DT25" s="64"/>
      <c r="DU25" s="64"/>
      <c r="DV25" s="64"/>
      <c r="DW25" s="64"/>
      <c r="DX25" s="64"/>
      <c r="DY25" s="64"/>
      <c r="DZ25" s="64"/>
      <c r="EA25" s="64"/>
      <c r="EB25" s="64"/>
      <c r="EC25" s="64"/>
      <c r="ED25" s="64"/>
      <c r="EE25" s="64"/>
      <c r="EF25" s="64"/>
      <c r="EG25" s="64"/>
      <c r="EH25" s="64"/>
      <c r="EI25" s="64"/>
      <c r="EJ25" s="64"/>
      <c r="EK25" s="64"/>
      <c r="EL25" s="64"/>
      <c r="EM25" s="64"/>
      <c r="EN25" s="64"/>
      <c r="EO25" s="64"/>
      <c r="EP25" s="64"/>
      <c r="EQ25" s="64"/>
      <c r="ER25" s="64"/>
      <c r="ES25" s="64"/>
      <c r="ET25" s="64"/>
      <c r="EU25" s="64"/>
      <c r="EV25" s="64"/>
      <c r="EW25" s="64"/>
      <c r="EX25" s="64"/>
      <c r="EY25" s="64"/>
      <c r="EZ25" s="64"/>
      <c r="FA25" s="64"/>
      <c r="FB25" s="64"/>
      <c r="FC25" s="64"/>
      <c r="FD25" s="64"/>
      <c r="FE25" s="64"/>
      <c r="FF25" s="64"/>
      <c r="FG25" s="64"/>
      <c r="FH25" s="64"/>
      <c r="FI25" s="64"/>
      <c r="FJ25" s="64"/>
      <c r="FK25" s="64"/>
      <c r="FL25" s="64"/>
      <c r="FM25" s="64"/>
      <c r="FN25" s="64"/>
      <c r="FO25" s="64"/>
      <c r="FP25" s="64"/>
      <c r="FQ25" s="64"/>
      <c r="FR25" s="64"/>
      <c r="FS25" s="64"/>
      <c r="FT25" s="64"/>
      <c r="FU25" s="64"/>
      <c r="FV25" s="64"/>
      <c r="FW25" s="64"/>
      <c r="FX25" s="64"/>
      <c r="FY25" s="64"/>
      <c r="FZ25" s="64"/>
      <c r="GA25" s="64"/>
      <c r="GB25" s="64"/>
      <c r="GC25" s="64"/>
      <c r="GD25" s="64"/>
      <c r="GE25" s="64"/>
      <c r="GF25" s="64"/>
      <c r="GG25" s="64"/>
      <c r="GH25" s="64"/>
      <c r="GI25" s="64"/>
      <c r="GJ25" s="64"/>
      <c r="GK25" s="64"/>
      <c r="GL25" s="64"/>
      <c r="GM25" s="64"/>
      <c r="GN25" s="64"/>
      <c r="GO25" s="64"/>
      <c r="GP25" s="64"/>
      <c r="GQ25" s="64"/>
      <c r="GR25" s="64"/>
      <c r="GS25" s="64"/>
      <c r="GT25" s="64"/>
      <c r="GU25" s="64"/>
      <c r="GV25" s="64"/>
      <c r="GW25" s="64"/>
      <c r="GX25" s="64"/>
      <c r="GY25" s="64"/>
      <c r="GZ25" s="64"/>
      <c r="HA25" s="64"/>
      <c r="HB25" s="64"/>
      <c r="HC25" s="64"/>
      <c r="HD25" s="64"/>
      <c r="HE25" s="64"/>
      <c r="HF25" s="64"/>
      <c r="HG25" s="64"/>
      <c r="HH25" s="64"/>
      <c r="HI25" s="64"/>
      <c r="HJ25" s="64"/>
      <c r="HK25" s="64"/>
      <c r="HL25" s="64"/>
      <c r="HM25" s="64"/>
      <c r="HN25" s="64"/>
      <c r="HO25" s="64"/>
      <c r="HP25" s="64"/>
      <c r="HQ25" s="64"/>
      <c r="HR25" s="64"/>
      <c r="HS25" s="64"/>
      <c r="HT25" s="64"/>
      <c r="HU25" s="64"/>
      <c r="HV25" s="64"/>
      <c r="HW25" s="64"/>
      <c r="HX25" s="64"/>
      <c r="HY25" s="64"/>
      <c r="HZ25" s="64"/>
      <c r="IA25" s="64"/>
      <c r="IB25" s="64"/>
      <c r="IC25" s="64"/>
      <c r="ID25" s="64"/>
      <c r="IE25" s="64"/>
      <c r="IF25" s="64"/>
      <c r="IG25" s="64"/>
      <c r="IH25" s="64"/>
      <c r="II25" s="64"/>
      <c r="IJ25" s="64"/>
      <c r="IK25" s="64"/>
      <c r="IL25" s="64"/>
      <c r="IM25" s="64"/>
      <c r="IN25" s="64"/>
      <c r="IO25" s="64"/>
      <c r="IP25" s="64"/>
      <c r="IQ25" s="64"/>
      <c r="IR25" s="64"/>
      <c r="IS25" s="64"/>
      <c r="IT25" s="64"/>
      <c r="IU25" s="64"/>
      <c r="IV25" s="64"/>
      <c r="IW25" s="64"/>
    </row>
    <row r="26" spans="1:257" ht="13.7" customHeight="1">
      <c r="A26" s="158" t="s">
        <v>213</v>
      </c>
      <c r="B26" s="158" t="s">
        <v>250</v>
      </c>
      <c r="C26" s="102">
        <v>61</v>
      </c>
      <c r="D26" s="102">
        <v>47</v>
      </c>
      <c r="E26" s="102">
        <v>14</v>
      </c>
      <c r="F26" s="116">
        <f t="shared" si="0"/>
        <v>0.22950819672131148</v>
      </c>
      <c r="G26" s="58"/>
    </row>
    <row r="27" spans="1:257" ht="13.7" customHeight="1">
      <c r="A27" s="158" t="s">
        <v>214</v>
      </c>
      <c r="B27" s="158" t="s">
        <v>249</v>
      </c>
      <c r="C27" s="102">
        <v>32</v>
      </c>
      <c r="D27" s="102">
        <v>23</v>
      </c>
      <c r="E27" s="102">
        <v>9</v>
      </c>
      <c r="F27" s="116">
        <f t="shared" si="0"/>
        <v>0.28125</v>
      </c>
      <c r="G27" s="58"/>
    </row>
    <row r="28" spans="1:257" s="15" customFormat="1" ht="13.7" customHeight="1">
      <c r="A28" s="2" t="s">
        <v>312</v>
      </c>
      <c r="B28" s="2" t="s">
        <v>251</v>
      </c>
      <c r="C28" s="141">
        <f>C29</f>
        <v>124</v>
      </c>
      <c r="D28" s="141">
        <f t="shared" ref="D28:E28" si="7">D29</f>
        <v>98</v>
      </c>
      <c r="E28" s="141">
        <f t="shared" si="7"/>
        <v>26</v>
      </c>
      <c r="F28" s="117">
        <f t="shared" si="0"/>
        <v>0.20967741935483872</v>
      </c>
      <c r="G28" s="100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4"/>
      <c r="CL28" s="64"/>
      <c r="CM28" s="64"/>
      <c r="CN28" s="64"/>
      <c r="CO28" s="64"/>
      <c r="CP28" s="64"/>
      <c r="CQ28" s="64"/>
      <c r="CR28" s="64"/>
      <c r="CS28" s="64"/>
      <c r="CT28" s="64"/>
      <c r="CU28" s="64"/>
      <c r="CV28" s="64"/>
      <c r="CW28" s="64"/>
      <c r="CX28" s="64"/>
      <c r="CY28" s="64"/>
      <c r="CZ28" s="64"/>
      <c r="DA28" s="64"/>
      <c r="DB28" s="64"/>
      <c r="DC28" s="64"/>
      <c r="DD28" s="64"/>
      <c r="DE28" s="64"/>
      <c r="DF28" s="64"/>
      <c r="DG28" s="64"/>
      <c r="DH28" s="64"/>
      <c r="DI28" s="64"/>
      <c r="DJ28" s="64"/>
      <c r="DK28" s="64"/>
      <c r="DL28" s="64"/>
      <c r="DM28" s="64"/>
      <c r="DN28" s="64"/>
      <c r="DO28" s="64"/>
      <c r="DP28" s="64"/>
      <c r="DQ28" s="64"/>
      <c r="DR28" s="64"/>
      <c r="DS28" s="64"/>
      <c r="DT28" s="64"/>
      <c r="DU28" s="64"/>
      <c r="DV28" s="64"/>
      <c r="DW28" s="64"/>
      <c r="DX28" s="64"/>
      <c r="DY28" s="64"/>
      <c r="DZ28" s="64"/>
      <c r="EA28" s="64"/>
      <c r="EB28" s="64"/>
      <c r="EC28" s="64"/>
      <c r="ED28" s="64"/>
      <c r="EE28" s="64"/>
      <c r="EF28" s="64"/>
      <c r="EG28" s="64"/>
      <c r="EH28" s="64"/>
      <c r="EI28" s="64"/>
      <c r="EJ28" s="64"/>
      <c r="EK28" s="64"/>
      <c r="EL28" s="64"/>
      <c r="EM28" s="64"/>
      <c r="EN28" s="64"/>
      <c r="EO28" s="64"/>
      <c r="EP28" s="64"/>
      <c r="EQ28" s="64"/>
      <c r="ER28" s="64"/>
      <c r="ES28" s="64"/>
      <c r="ET28" s="64"/>
      <c r="EU28" s="64"/>
      <c r="EV28" s="64"/>
      <c r="EW28" s="64"/>
      <c r="EX28" s="64"/>
      <c r="EY28" s="64"/>
      <c r="EZ28" s="64"/>
      <c r="FA28" s="64"/>
      <c r="FB28" s="64"/>
      <c r="FC28" s="64"/>
      <c r="FD28" s="64"/>
      <c r="FE28" s="64"/>
      <c r="FF28" s="64"/>
      <c r="FG28" s="64"/>
      <c r="FH28" s="64"/>
      <c r="FI28" s="64"/>
      <c r="FJ28" s="64"/>
      <c r="FK28" s="64"/>
      <c r="FL28" s="64"/>
      <c r="FM28" s="64"/>
      <c r="FN28" s="64"/>
      <c r="FO28" s="64"/>
      <c r="FP28" s="64"/>
      <c r="FQ28" s="64"/>
      <c r="FR28" s="64"/>
      <c r="FS28" s="64"/>
      <c r="FT28" s="64"/>
      <c r="FU28" s="64"/>
      <c r="FV28" s="64"/>
      <c r="FW28" s="64"/>
      <c r="FX28" s="64"/>
      <c r="FY28" s="64"/>
      <c r="FZ28" s="64"/>
      <c r="GA28" s="64"/>
      <c r="GB28" s="64"/>
      <c r="GC28" s="64"/>
      <c r="GD28" s="64"/>
      <c r="GE28" s="64"/>
      <c r="GF28" s="64"/>
      <c r="GG28" s="64"/>
      <c r="GH28" s="64"/>
      <c r="GI28" s="64"/>
      <c r="GJ28" s="64"/>
      <c r="GK28" s="64"/>
      <c r="GL28" s="64"/>
      <c r="GM28" s="64"/>
      <c r="GN28" s="64"/>
      <c r="GO28" s="64"/>
      <c r="GP28" s="64"/>
      <c r="GQ28" s="64"/>
      <c r="GR28" s="64"/>
      <c r="GS28" s="64"/>
      <c r="GT28" s="64"/>
      <c r="GU28" s="64"/>
      <c r="GV28" s="64"/>
      <c r="GW28" s="64"/>
      <c r="GX28" s="64"/>
      <c r="GY28" s="64"/>
      <c r="GZ28" s="64"/>
      <c r="HA28" s="64"/>
      <c r="HB28" s="64"/>
      <c r="HC28" s="64"/>
      <c r="HD28" s="64"/>
      <c r="HE28" s="64"/>
      <c r="HF28" s="64"/>
      <c r="HG28" s="64"/>
      <c r="HH28" s="64"/>
      <c r="HI28" s="64"/>
      <c r="HJ28" s="64"/>
      <c r="HK28" s="64"/>
      <c r="HL28" s="64"/>
      <c r="HM28" s="64"/>
      <c r="HN28" s="64"/>
      <c r="HO28" s="64"/>
      <c r="HP28" s="64"/>
      <c r="HQ28" s="64"/>
      <c r="HR28" s="64"/>
      <c r="HS28" s="64"/>
      <c r="HT28" s="64"/>
      <c r="HU28" s="64"/>
      <c r="HV28" s="64"/>
      <c r="HW28" s="64"/>
      <c r="HX28" s="64"/>
      <c r="HY28" s="64"/>
      <c r="HZ28" s="64"/>
      <c r="IA28" s="64"/>
      <c r="IB28" s="64"/>
      <c r="IC28" s="64"/>
      <c r="ID28" s="64"/>
      <c r="IE28" s="64"/>
      <c r="IF28" s="64"/>
      <c r="IG28" s="64"/>
      <c r="IH28" s="64"/>
      <c r="II28" s="64"/>
      <c r="IJ28" s="64"/>
      <c r="IK28" s="64"/>
      <c r="IL28" s="64"/>
      <c r="IM28" s="64"/>
      <c r="IN28" s="64"/>
      <c r="IO28" s="64"/>
      <c r="IP28" s="64"/>
      <c r="IQ28" s="64"/>
      <c r="IR28" s="64"/>
      <c r="IS28" s="64"/>
      <c r="IT28" s="64"/>
      <c r="IU28" s="64"/>
      <c r="IV28" s="64"/>
      <c r="IW28" s="64"/>
    </row>
    <row r="29" spans="1:257" ht="13.7" customHeight="1">
      <c r="A29" s="158" t="s">
        <v>313</v>
      </c>
      <c r="B29" s="158" t="s">
        <v>261</v>
      </c>
      <c r="C29" s="103">
        <v>124</v>
      </c>
      <c r="D29" s="103">
        <v>98</v>
      </c>
      <c r="E29" s="103">
        <v>26</v>
      </c>
      <c r="F29" s="116">
        <f t="shared" si="0"/>
        <v>0.20967741935483872</v>
      </c>
      <c r="G29" s="58"/>
    </row>
    <row r="30" spans="1:257" s="15" customFormat="1" ht="13.7" customHeight="1">
      <c r="A30" s="2" t="s">
        <v>315</v>
      </c>
      <c r="B30" s="2" t="s">
        <v>475</v>
      </c>
      <c r="C30" s="141">
        <f>C31</f>
        <v>26</v>
      </c>
      <c r="D30" s="141">
        <f t="shared" ref="D30:E30" si="8">D31</f>
        <v>20</v>
      </c>
      <c r="E30" s="141">
        <f t="shared" si="8"/>
        <v>6</v>
      </c>
      <c r="F30" s="117">
        <f t="shared" si="0"/>
        <v>0.23076923076923078</v>
      </c>
      <c r="G30" s="100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  <c r="CP30" s="64"/>
      <c r="CQ30" s="64"/>
      <c r="CR30" s="64"/>
      <c r="CS30" s="64"/>
      <c r="CT30" s="64"/>
      <c r="CU30" s="64"/>
      <c r="CV30" s="64"/>
      <c r="CW30" s="64"/>
      <c r="CX30" s="64"/>
      <c r="CY30" s="64"/>
      <c r="CZ30" s="64"/>
      <c r="DA30" s="64"/>
      <c r="DB30" s="64"/>
      <c r="DC30" s="64"/>
      <c r="DD30" s="64"/>
      <c r="DE30" s="64"/>
      <c r="DF30" s="64"/>
      <c r="DG30" s="64"/>
      <c r="DH30" s="64"/>
      <c r="DI30" s="64"/>
      <c r="DJ30" s="64"/>
      <c r="DK30" s="64"/>
      <c r="DL30" s="64"/>
      <c r="DM30" s="64"/>
      <c r="DN30" s="64"/>
      <c r="DO30" s="64"/>
      <c r="DP30" s="64"/>
      <c r="DQ30" s="64"/>
      <c r="DR30" s="64"/>
      <c r="DS30" s="64"/>
      <c r="DT30" s="64"/>
      <c r="DU30" s="64"/>
      <c r="DV30" s="64"/>
      <c r="DW30" s="64"/>
      <c r="DX30" s="64"/>
      <c r="DY30" s="64"/>
      <c r="DZ30" s="64"/>
      <c r="EA30" s="64"/>
      <c r="EB30" s="64"/>
      <c r="EC30" s="64"/>
      <c r="ED30" s="64"/>
      <c r="EE30" s="64"/>
      <c r="EF30" s="64"/>
      <c r="EG30" s="64"/>
      <c r="EH30" s="64"/>
      <c r="EI30" s="64"/>
      <c r="EJ30" s="64"/>
      <c r="EK30" s="64"/>
      <c r="EL30" s="64"/>
      <c r="EM30" s="64"/>
      <c r="EN30" s="64"/>
      <c r="EO30" s="64"/>
      <c r="EP30" s="64"/>
      <c r="EQ30" s="64"/>
      <c r="ER30" s="64"/>
      <c r="ES30" s="64"/>
      <c r="ET30" s="64"/>
      <c r="EU30" s="64"/>
      <c r="EV30" s="64"/>
      <c r="EW30" s="64"/>
      <c r="EX30" s="64"/>
      <c r="EY30" s="64"/>
      <c r="EZ30" s="64"/>
      <c r="FA30" s="64"/>
      <c r="FB30" s="64"/>
      <c r="FC30" s="64"/>
      <c r="FD30" s="64"/>
      <c r="FE30" s="64"/>
      <c r="FF30" s="64"/>
      <c r="FG30" s="64"/>
      <c r="FH30" s="64"/>
      <c r="FI30" s="64"/>
      <c r="FJ30" s="64"/>
      <c r="FK30" s="64"/>
      <c r="FL30" s="64"/>
      <c r="FM30" s="64"/>
      <c r="FN30" s="64"/>
      <c r="FO30" s="64"/>
      <c r="FP30" s="64"/>
      <c r="FQ30" s="64"/>
      <c r="FR30" s="64"/>
      <c r="FS30" s="64"/>
      <c r="FT30" s="64"/>
      <c r="FU30" s="64"/>
      <c r="FV30" s="64"/>
      <c r="FW30" s="64"/>
      <c r="FX30" s="64"/>
      <c r="FY30" s="64"/>
      <c r="FZ30" s="64"/>
      <c r="GA30" s="64"/>
      <c r="GB30" s="64"/>
      <c r="GC30" s="64"/>
      <c r="GD30" s="64"/>
      <c r="GE30" s="64"/>
      <c r="GF30" s="64"/>
      <c r="GG30" s="64"/>
      <c r="GH30" s="64"/>
      <c r="GI30" s="64"/>
      <c r="GJ30" s="64"/>
      <c r="GK30" s="64"/>
      <c r="GL30" s="64"/>
      <c r="GM30" s="64"/>
      <c r="GN30" s="64"/>
      <c r="GO30" s="64"/>
      <c r="GP30" s="64"/>
      <c r="GQ30" s="64"/>
      <c r="GR30" s="64"/>
      <c r="GS30" s="64"/>
      <c r="GT30" s="64"/>
      <c r="GU30" s="64"/>
      <c r="GV30" s="64"/>
      <c r="GW30" s="64"/>
      <c r="GX30" s="64"/>
      <c r="GY30" s="64"/>
      <c r="GZ30" s="64"/>
      <c r="HA30" s="64"/>
      <c r="HB30" s="64"/>
      <c r="HC30" s="64"/>
      <c r="HD30" s="64"/>
      <c r="HE30" s="64"/>
      <c r="HF30" s="64"/>
      <c r="HG30" s="64"/>
      <c r="HH30" s="64"/>
      <c r="HI30" s="64"/>
      <c r="HJ30" s="64"/>
      <c r="HK30" s="64"/>
      <c r="HL30" s="64"/>
      <c r="HM30" s="64"/>
      <c r="HN30" s="64"/>
      <c r="HO30" s="64"/>
      <c r="HP30" s="64"/>
      <c r="HQ30" s="64"/>
      <c r="HR30" s="64"/>
      <c r="HS30" s="64"/>
      <c r="HT30" s="64"/>
      <c r="HU30" s="64"/>
      <c r="HV30" s="64"/>
      <c r="HW30" s="64"/>
      <c r="HX30" s="64"/>
      <c r="HY30" s="64"/>
      <c r="HZ30" s="64"/>
      <c r="IA30" s="64"/>
      <c r="IB30" s="64"/>
      <c r="IC30" s="64"/>
      <c r="ID30" s="64"/>
      <c r="IE30" s="64"/>
      <c r="IF30" s="64"/>
      <c r="IG30" s="64"/>
      <c r="IH30" s="64"/>
      <c r="II30" s="64"/>
      <c r="IJ30" s="64"/>
      <c r="IK30" s="64"/>
      <c r="IL30" s="64"/>
      <c r="IM30" s="64"/>
      <c r="IN30" s="64"/>
      <c r="IO30" s="64"/>
      <c r="IP30" s="64"/>
      <c r="IQ30" s="64"/>
      <c r="IR30" s="64"/>
      <c r="IS30" s="64"/>
      <c r="IT30" s="64"/>
      <c r="IU30" s="64"/>
      <c r="IV30" s="64"/>
      <c r="IW30" s="64"/>
    </row>
    <row r="31" spans="1:257" ht="13.7" customHeight="1">
      <c r="A31" s="158" t="s">
        <v>318</v>
      </c>
      <c r="B31" s="158" t="s">
        <v>252</v>
      </c>
      <c r="C31" s="102">
        <v>26</v>
      </c>
      <c r="D31" s="102">
        <v>20</v>
      </c>
      <c r="E31" s="102">
        <v>6</v>
      </c>
      <c r="F31" s="116">
        <f t="shared" si="0"/>
        <v>0.23076923076923078</v>
      </c>
      <c r="G31" s="58"/>
    </row>
    <row r="32" spans="1:257" s="15" customFormat="1" ht="13.7" customHeight="1">
      <c r="A32" s="2" t="s">
        <v>316</v>
      </c>
      <c r="B32" s="2" t="s">
        <v>253</v>
      </c>
      <c r="C32" s="141">
        <f>SUM(C33:C37)</f>
        <v>499</v>
      </c>
      <c r="D32" s="141">
        <f t="shared" ref="D32:E32" si="9">SUM(D33:D37)</f>
        <v>331</v>
      </c>
      <c r="E32" s="141">
        <f t="shared" si="9"/>
        <v>168</v>
      </c>
      <c r="F32" s="117">
        <f t="shared" si="0"/>
        <v>0.33667334669338678</v>
      </c>
      <c r="G32" s="100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64"/>
      <c r="BU32" s="64"/>
      <c r="BV32" s="64"/>
      <c r="BW32" s="64"/>
      <c r="BX32" s="64"/>
      <c r="BY32" s="64"/>
      <c r="BZ32" s="64"/>
      <c r="CA32" s="64"/>
      <c r="CB32" s="64"/>
      <c r="CC32" s="64"/>
      <c r="CD32" s="64"/>
      <c r="CE32" s="64"/>
      <c r="CF32" s="64"/>
      <c r="CG32" s="64"/>
      <c r="CH32" s="64"/>
      <c r="CI32" s="64"/>
      <c r="CJ32" s="64"/>
      <c r="CK32" s="64"/>
      <c r="CL32" s="64"/>
      <c r="CM32" s="64"/>
      <c r="CN32" s="64"/>
      <c r="CO32" s="64"/>
      <c r="CP32" s="64"/>
      <c r="CQ32" s="64"/>
      <c r="CR32" s="64"/>
      <c r="CS32" s="64"/>
      <c r="CT32" s="64"/>
      <c r="CU32" s="64"/>
      <c r="CV32" s="64"/>
      <c r="CW32" s="64"/>
      <c r="CX32" s="64"/>
      <c r="CY32" s="64"/>
      <c r="CZ32" s="64"/>
      <c r="DA32" s="64"/>
      <c r="DB32" s="64"/>
      <c r="DC32" s="64"/>
      <c r="DD32" s="64"/>
      <c r="DE32" s="64"/>
      <c r="DF32" s="64"/>
      <c r="DG32" s="64"/>
      <c r="DH32" s="64"/>
      <c r="DI32" s="64"/>
      <c r="DJ32" s="64"/>
      <c r="DK32" s="64"/>
      <c r="DL32" s="64"/>
      <c r="DM32" s="64"/>
      <c r="DN32" s="64"/>
      <c r="DO32" s="64"/>
      <c r="DP32" s="64"/>
      <c r="DQ32" s="64"/>
      <c r="DR32" s="64"/>
      <c r="DS32" s="64"/>
      <c r="DT32" s="64"/>
      <c r="DU32" s="64"/>
      <c r="DV32" s="64"/>
      <c r="DW32" s="64"/>
      <c r="DX32" s="64"/>
      <c r="DY32" s="64"/>
      <c r="DZ32" s="64"/>
      <c r="EA32" s="64"/>
      <c r="EB32" s="64"/>
      <c r="EC32" s="64"/>
      <c r="ED32" s="64"/>
      <c r="EE32" s="64"/>
      <c r="EF32" s="64"/>
      <c r="EG32" s="64"/>
      <c r="EH32" s="64"/>
      <c r="EI32" s="64"/>
      <c r="EJ32" s="64"/>
      <c r="EK32" s="64"/>
      <c r="EL32" s="64"/>
      <c r="EM32" s="64"/>
      <c r="EN32" s="64"/>
      <c r="EO32" s="64"/>
      <c r="EP32" s="64"/>
      <c r="EQ32" s="64"/>
      <c r="ER32" s="64"/>
      <c r="ES32" s="64"/>
      <c r="ET32" s="64"/>
      <c r="EU32" s="64"/>
      <c r="EV32" s="64"/>
      <c r="EW32" s="64"/>
      <c r="EX32" s="64"/>
      <c r="EY32" s="64"/>
      <c r="EZ32" s="64"/>
      <c r="FA32" s="64"/>
      <c r="FB32" s="64"/>
      <c r="FC32" s="64"/>
      <c r="FD32" s="64"/>
      <c r="FE32" s="64"/>
      <c r="FF32" s="64"/>
      <c r="FG32" s="64"/>
      <c r="FH32" s="64"/>
      <c r="FI32" s="64"/>
      <c r="FJ32" s="64"/>
      <c r="FK32" s="64"/>
      <c r="FL32" s="64"/>
      <c r="FM32" s="64"/>
      <c r="FN32" s="64"/>
      <c r="FO32" s="64"/>
      <c r="FP32" s="64"/>
      <c r="FQ32" s="64"/>
      <c r="FR32" s="64"/>
      <c r="FS32" s="64"/>
      <c r="FT32" s="64"/>
      <c r="FU32" s="64"/>
      <c r="FV32" s="64"/>
      <c r="FW32" s="64"/>
      <c r="FX32" s="64"/>
      <c r="FY32" s="64"/>
      <c r="FZ32" s="64"/>
      <c r="GA32" s="64"/>
      <c r="GB32" s="64"/>
      <c r="GC32" s="64"/>
      <c r="GD32" s="64"/>
      <c r="GE32" s="64"/>
      <c r="GF32" s="64"/>
      <c r="GG32" s="64"/>
      <c r="GH32" s="64"/>
      <c r="GI32" s="64"/>
      <c r="GJ32" s="64"/>
      <c r="GK32" s="64"/>
      <c r="GL32" s="64"/>
      <c r="GM32" s="64"/>
      <c r="GN32" s="64"/>
      <c r="GO32" s="64"/>
      <c r="GP32" s="64"/>
      <c r="GQ32" s="64"/>
      <c r="GR32" s="64"/>
      <c r="GS32" s="64"/>
      <c r="GT32" s="64"/>
      <c r="GU32" s="64"/>
      <c r="GV32" s="64"/>
      <c r="GW32" s="64"/>
      <c r="GX32" s="64"/>
      <c r="GY32" s="64"/>
      <c r="GZ32" s="64"/>
      <c r="HA32" s="64"/>
      <c r="HB32" s="64"/>
      <c r="HC32" s="64"/>
      <c r="HD32" s="64"/>
      <c r="HE32" s="64"/>
      <c r="HF32" s="64"/>
      <c r="HG32" s="64"/>
      <c r="HH32" s="64"/>
      <c r="HI32" s="64"/>
      <c r="HJ32" s="64"/>
      <c r="HK32" s="64"/>
      <c r="HL32" s="64"/>
      <c r="HM32" s="64"/>
      <c r="HN32" s="64"/>
      <c r="HO32" s="64"/>
      <c r="HP32" s="64"/>
      <c r="HQ32" s="64"/>
      <c r="HR32" s="64"/>
      <c r="HS32" s="64"/>
      <c r="HT32" s="64"/>
      <c r="HU32" s="64"/>
      <c r="HV32" s="64"/>
      <c r="HW32" s="64"/>
      <c r="HX32" s="64"/>
      <c r="HY32" s="64"/>
      <c r="HZ32" s="64"/>
      <c r="IA32" s="64"/>
      <c r="IB32" s="64"/>
      <c r="IC32" s="64"/>
      <c r="ID32" s="64"/>
      <c r="IE32" s="64"/>
      <c r="IF32" s="64"/>
      <c r="IG32" s="64"/>
      <c r="IH32" s="64"/>
      <c r="II32" s="64"/>
      <c r="IJ32" s="64"/>
      <c r="IK32" s="64"/>
      <c r="IL32" s="64"/>
      <c r="IM32" s="64"/>
      <c r="IN32" s="64"/>
      <c r="IO32" s="64"/>
      <c r="IP32" s="64"/>
      <c r="IQ32" s="64"/>
      <c r="IR32" s="64"/>
      <c r="IS32" s="64"/>
      <c r="IT32" s="64"/>
      <c r="IU32" s="64"/>
      <c r="IV32" s="64"/>
      <c r="IW32" s="64"/>
    </row>
    <row r="33" spans="1:257" ht="13.7" customHeight="1">
      <c r="A33" s="158" t="s">
        <v>184</v>
      </c>
      <c r="B33" s="158" t="s">
        <v>230</v>
      </c>
      <c r="C33" s="102">
        <v>65</v>
      </c>
      <c r="D33" s="102">
        <v>37</v>
      </c>
      <c r="E33" s="102">
        <v>28</v>
      </c>
      <c r="F33" s="116">
        <f t="shared" si="0"/>
        <v>0.43076923076923079</v>
      </c>
      <c r="G33" s="58"/>
    </row>
    <row r="34" spans="1:257" ht="13.7" customHeight="1">
      <c r="A34" s="158" t="s">
        <v>216</v>
      </c>
      <c r="B34" s="158" t="s">
        <v>255</v>
      </c>
      <c r="C34" s="102">
        <v>69</v>
      </c>
      <c r="D34" s="102">
        <v>41</v>
      </c>
      <c r="E34" s="102">
        <v>28</v>
      </c>
      <c r="F34" s="116">
        <f t="shared" si="0"/>
        <v>0.40579710144927539</v>
      </c>
      <c r="G34" s="58"/>
    </row>
    <row r="35" spans="1:257" ht="13.7" customHeight="1">
      <c r="A35" s="158" t="s">
        <v>217</v>
      </c>
      <c r="B35" s="158" t="s">
        <v>256</v>
      </c>
      <c r="C35" s="102">
        <v>254</v>
      </c>
      <c r="D35" s="102">
        <v>194</v>
      </c>
      <c r="E35" s="102">
        <v>60</v>
      </c>
      <c r="F35" s="116">
        <f t="shared" si="0"/>
        <v>0.23622047244094488</v>
      </c>
      <c r="G35" s="58"/>
    </row>
    <row r="36" spans="1:257" ht="13.7" customHeight="1">
      <c r="A36" s="158" t="s">
        <v>218</v>
      </c>
      <c r="B36" s="158" t="s">
        <v>262</v>
      </c>
      <c r="C36" s="102">
        <v>48</v>
      </c>
      <c r="D36" s="102">
        <v>35</v>
      </c>
      <c r="E36" s="102">
        <v>13</v>
      </c>
      <c r="F36" s="116">
        <f t="shared" si="0"/>
        <v>0.27083333333333331</v>
      </c>
      <c r="G36" s="58"/>
    </row>
    <row r="37" spans="1:257" ht="13.7" customHeight="1">
      <c r="A37" s="158" t="s">
        <v>220</v>
      </c>
      <c r="B37" s="158" t="s">
        <v>254</v>
      </c>
      <c r="C37" s="102">
        <v>63</v>
      </c>
      <c r="D37" s="102">
        <v>24</v>
      </c>
      <c r="E37" s="102">
        <v>39</v>
      </c>
      <c r="F37" s="116">
        <f t="shared" si="0"/>
        <v>0.61904761904761907</v>
      </c>
      <c r="G37" s="58"/>
    </row>
    <row r="38" spans="1:257" s="15" customFormat="1" ht="13.7" customHeight="1">
      <c r="A38" s="2" t="s">
        <v>221</v>
      </c>
      <c r="B38" s="2" t="s">
        <v>257</v>
      </c>
      <c r="C38" s="107">
        <f>SUM(C39:C40)</f>
        <v>194</v>
      </c>
      <c r="D38" s="107">
        <f t="shared" ref="D38:E38" si="10">SUM(D39:D40)</f>
        <v>94</v>
      </c>
      <c r="E38" s="107">
        <f t="shared" si="10"/>
        <v>100</v>
      </c>
      <c r="F38" s="117">
        <f t="shared" si="0"/>
        <v>0.51546391752577314</v>
      </c>
      <c r="G38" s="100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64"/>
      <c r="BP38" s="64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4"/>
      <c r="CO38" s="64"/>
      <c r="CP38" s="64"/>
      <c r="CQ38" s="64"/>
      <c r="CR38" s="64"/>
      <c r="CS38" s="64"/>
      <c r="CT38" s="64"/>
      <c r="CU38" s="64"/>
      <c r="CV38" s="64"/>
      <c r="CW38" s="64"/>
      <c r="CX38" s="64"/>
      <c r="CY38" s="64"/>
      <c r="CZ38" s="64"/>
      <c r="DA38" s="64"/>
      <c r="DB38" s="64"/>
      <c r="DC38" s="64"/>
      <c r="DD38" s="64"/>
      <c r="DE38" s="64"/>
      <c r="DF38" s="64"/>
      <c r="DG38" s="64"/>
      <c r="DH38" s="64"/>
      <c r="DI38" s="64"/>
      <c r="DJ38" s="64"/>
      <c r="DK38" s="64"/>
      <c r="DL38" s="64"/>
      <c r="DM38" s="64"/>
      <c r="DN38" s="64"/>
      <c r="DO38" s="64"/>
      <c r="DP38" s="64"/>
      <c r="DQ38" s="64"/>
      <c r="DR38" s="64"/>
      <c r="DS38" s="64"/>
      <c r="DT38" s="64"/>
      <c r="DU38" s="64"/>
      <c r="DV38" s="64"/>
      <c r="DW38" s="64"/>
      <c r="DX38" s="64"/>
      <c r="DY38" s="64"/>
      <c r="DZ38" s="64"/>
      <c r="EA38" s="64"/>
      <c r="EB38" s="64"/>
      <c r="EC38" s="64"/>
      <c r="ED38" s="64"/>
      <c r="EE38" s="64"/>
      <c r="EF38" s="64"/>
      <c r="EG38" s="64"/>
      <c r="EH38" s="64"/>
      <c r="EI38" s="64"/>
      <c r="EJ38" s="64"/>
      <c r="EK38" s="64"/>
      <c r="EL38" s="64"/>
      <c r="EM38" s="64"/>
      <c r="EN38" s="64"/>
      <c r="EO38" s="64"/>
      <c r="EP38" s="64"/>
      <c r="EQ38" s="64"/>
      <c r="ER38" s="64"/>
      <c r="ES38" s="64"/>
      <c r="ET38" s="64"/>
      <c r="EU38" s="64"/>
      <c r="EV38" s="64"/>
      <c r="EW38" s="64"/>
      <c r="EX38" s="64"/>
      <c r="EY38" s="64"/>
      <c r="EZ38" s="64"/>
      <c r="FA38" s="64"/>
      <c r="FB38" s="64"/>
      <c r="FC38" s="64"/>
      <c r="FD38" s="64"/>
      <c r="FE38" s="64"/>
      <c r="FF38" s="64"/>
      <c r="FG38" s="64"/>
      <c r="FH38" s="64"/>
      <c r="FI38" s="64"/>
      <c r="FJ38" s="64"/>
      <c r="FK38" s="64"/>
      <c r="FL38" s="64"/>
      <c r="FM38" s="64"/>
      <c r="FN38" s="64"/>
      <c r="FO38" s="64"/>
      <c r="FP38" s="64"/>
      <c r="FQ38" s="64"/>
      <c r="FR38" s="64"/>
      <c r="FS38" s="64"/>
      <c r="FT38" s="64"/>
      <c r="FU38" s="64"/>
      <c r="FV38" s="64"/>
      <c r="FW38" s="64"/>
      <c r="FX38" s="64"/>
      <c r="FY38" s="64"/>
      <c r="FZ38" s="64"/>
      <c r="GA38" s="64"/>
      <c r="GB38" s="64"/>
      <c r="GC38" s="64"/>
      <c r="GD38" s="64"/>
      <c r="GE38" s="64"/>
      <c r="GF38" s="64"/>
      <c r="GG38" s="64"/>
      <c r="GH38" s="64"/>
      <c r="GI38" s="64"/>
      <c r="GJ38" s="64"/>
      <c r="GK38" s="64"/>
      <c r="GL38" s="64"/>
      <c r="GM38" s="64"/>
      <c r="GN38" s="64"/>
      <c r="GO38" s="64"/>
      <c r="GP38" s="64"/>
      <c r="GQ38" s="64"/>
      <c r="GR38" s="64"/>
      <c r="GS38" s="64"/>
      <c r="GT38" s="64"/>
      <c r="GU38" s="64"/>
      <c r="GV38" s="64"/>
      <c r="GW38" s="64"/>
      <c r="GX38" s="64"/>
      <c r="GY38" s="64"/>
      <c r="GZ38" s="64"/>
      <c r="HA38" s="64"/>
      <c r="HB38" s="64"/>
      <c r="HC38" s="64"/>
      <c r="HD38" s="64"/>
      <c r="HE38" s="64"/>
      <c r="HF38" s="64"/>
      <c r="HG38" s="64"/>
      <c r="HH38" s="64"/>
      <c r="HI38" s="64"/>
      <c r="HJ38" s="64"/>
      <c r="HK38" s="64"/>
      <c r="HL38" s="64"/>
      <c r="HM38" s="64"/>
      <c r="HN38" s="64"/>
      <c r="HO38" s="64"/>
      <c r="HP38" s="64"/>
      <c r="HQ38" s="64"/>
      <c r="HR38" s="64"/>
      <c r="HS38" s="64"/>
      <c r="HT38" s="64"/>
      <c r="HU38" s="64"/>
      <c r="HV38" s="64"/>
      <c r="HW38" s="64"/>
      <c r="HX38" s="64"/>
      <c r="HY38" s="64"/>
      <c r="HZ38" s="64"/>
      <c r="IA38" s="64"/>
      <c r="IB38" s="64"/>
      <c r="IC38" s="64"/>
      <c r="ID38" s="64"/>
      <c r="IE38" s="64"/>
      <c r="IF38" s="64"/>
      <c r="IG38" s="64"/>
      <c r="IH38" s="64"/>
      <c r="II38" s="64"/>
      <c r="IJ38" s="64"/>
      <c r="IK38" s="64"/>
      <c r="IL38" s="64"/>
      <c r="IM38" s="64"/>
      <c r="IN38" s="64"/>
      <c r="IO38" s="64"/>
      <c r="IP38" s="64"/>
      <c r="IQ38" s="64"/>
      <c r="IR38" s="64"/>
      <c r="IS38" s="64"/>
      <c r="IT38" s="64"/>
      <c r="IU38" s="64"/>
      <c r="IV38" s="64"/>
      <c r="IW38" s="64"/>
    </row>
    <row r="39" spans="1:257" ht="13.7" customHeight="1">
      <c r="A39" s="158" t="s">
        <v>319</v>
      </c>
      <c r="B39" s="158" t="s">
        <v>231</v>
      </c>
      <c r="C39" s="102">
        <v>148</v>
      </c>
      <c r="D39" s="102">
        <v>74</v>
      </c>
      <c r="E39" s="102">
        <v>74</v>
      </c>
      <c r="F39" s="116">
        <f t="shared" si="0"/>
        <v>0.5</v>
      </c>
      <c r="G39" s="58"/>
    </row>
    <row r="40" spans="1:257" ht="13.7" customHeight="1">
      <c r="A40" s="158" t="s">
        <v>225</v>
      </c>
      <c r="B40" s="158" t="s">
        <v>263</v>
      </c>
      <c r="C40" s="102">
        <v>46</v>
      </c>
      <c r="D40" s="102">
        <v>20</v>
      </c>
      <c r="E40" s="102">
        <v>26</v>
      </c>
      <c r="F40" s="116">
        <f t="shared" si="0"/>
        <v>0.56521739130434778</v>
      </c>
      <c r="G40" s="58"/>
    </row>
    <row r="41" spans="1:257" s="15" customFormat="1" ht="13.7" customHeight="1">
      <c r="A41" s="2" t="s">
        <v>308</v>
      </c>
      <c r="B41" s="2" t="s">
        <v>245</v>
      </c>
      <c r="C41" s="141">
        <f>SUM(C42:C44)</f>
        <v>484</v>
      </c>
      <c r="D41" s="141">
        <f t="shared" ref="D41:E41" si="11">SUM(D42:D44)</f>
        <v>133</v>
      </c>
      <c r="E41" s="141">
        <f t="shared" si="11"/>
        <v>351</v>
      </c>
      <c r="F41" s="117">
        <f t="shared" si="0"/>
        <v>0.72520661157024791</v>
      </c>
      <c r="G41" s="100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64"/>
      <c r="BZ41" s="64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64"/>
      <c r="CQ41" s="64"/>
      <c r="CR41" s="64"/>
      <c r="CS41" s="64"/>
      <c r="CT41" s="64"/>
      <c r="CU41" s="64"/>
      <c r="CV41" s="64"/>
      <c r="CW41" s="64"/>
      <c r="CX41" s="64"/>
      <c r="CY41" s="64"/>
      <c r="CZ41" s="64"/>
      <c r="DA41" s="64"/>
      <c r="DB41" s="64"/>
      <c r="DC41" s="64"/>
      <c r="DD41" s="64"/>
      <c r="DE41" s="64"/>
      <c r="DF41" s="64"/>
      <c r="DG41" s="64"/>
      <c r="DH41" s="64"/>
      <c r="DI41" s="64"/>
      <c r="DJ41" s="64"/>
      <c r="DK41" s="64"/>
      <c r="DL41" s="64"/>
      <c r="DM41" s="64"/>
      <c r="DN41" s="64"/>
      <c r="DO41" s="64"/>
      <c r="DP41" s="64"/>
      <c r="DQ41" s="64"/>
      <c r="DR41" s="64"/>
      <c r="DS41" s="64"/>
      <c r="DT41" s="64"/>
      <c r="DU41" s="64"/>
      <c r="DV41" s="64"/>
      <c r="DW41" s="64"/>
      <c r="DX41" s="64"/>
      <c r="DY41" s="64"/>
      <c r="DZ41" s="64"/>
      <c r="EA41" s="64"/>
      <c r="EB41" s="64"/>
      <c r="EC41" s="64"/>
      <c r="ED41" s="64"/>
      <c r="EE41" s="64"/>
      <c r="EF41" s="64"/>
      <c r="EG41" s="64"/>
      <c r="EH41" s="64"/>
      <c r="EI41" s="64"/>
      <c r="EJ41" s="64"/>
      <c r="EK41" s="64"/>
      <c r="EL41" s="64"/>
      <c r="EM41" s="64"/>
      <c r="EN41" s="64"/>
      <c r="EO41" s="64"/>
      <c r="EP41" s="64"/>
      <c r="EQ41" s="64"/>
      <c r="ER41" s="64"/>
      <c r="ES41" s="64"/>
      <c r="ET41" s="64"/>
      <c r="EU41" s="64"/>
      <c r="EV41" s="64"/>
      <c r="EW41" s="64"/>
      <c r="EX41" s="64"/>
      <c r="EY41" s="64"/>
      <c r="EZ41" s="64"/>
      <c r="FA41" s="64"/>
      <c r="FB41" s="64"/>
      <c r="FC41" s="64"/>
      <c r="FD41" s="64"/>
      <c r="FE41" s="64"/>
      <c r="FF41" s="64"/>
      <c r="FG41" s="64"/>
      <c r="FH41" s="64"/>
      <c r="FI41" s="64"/>
      <c r="FJ41" s="64"/>
      <c r="FK41" s="64"/>
      <c r="FL41" s="64"/>
      <c r="FM41" s="64"/>
      <c r="FN41" s="64"/>
      <c r="FO41" s="64"/>
      <c r="FP41" s="64"/>
      <c r="FQ41" s="64"/>
      <c r="FR41" s="64"/>
      <c r="FS41" s="64"/>
      <c r="FT41" s="64"/>
      <c r="FU41" s="64"/>
      <c r="FV41" s="64"/>
      <c r="FW41" s="64"/>
      <c r="FX41" s="64"/>
      <c r="FY41" s="64"/>
      <c r="FZ41" s="64"/>
      <c r="GA41" s="64"/>
      <c r="GB41" s="64"/>
      <c r="GC41" s="64"/>
      <c r="GD41" s="64"/>
      <c r="GE41" s="64"/>
      <c r="GF41" s="64"/>
      <c r="GG41" s="64"/>
      <c r="GH41" s="64"/>
      <c r="GI41" s="64"/>
      <c r="GJ41" s="64"/>
      <c r="GK41" s="64"/>
      <c r="GL41" s="64"/>
      <c r="GM41" s="64"/>
      <c r="GN41" s="64"/>
      <c r="GO41" s="64"/>
      <c r="GP41" s="64"/>
      <c r="GQ41" s="64"/>
      <c r="GR41" s="64"/>
      <c r="GS41" s="64"/>
      <c r="GT41" s="64"/>
      <c r="GU41" s="64"/>
      <c r="GV41" s="64"/>
      <c r="GW41" s="64"/>
      <c r="GX41" s="64"/>
      <c r="GY41" s="64"/>
      <c r="GZ41" s="64"/>
      <c r="HA41" s="64"/>
      <c r="HB41" s="64"/>
      <c r="HC41" s="64"/>
      <c r="HD41" s="64"/>
      <c r="HE41" s="64"/>
      <c r="HF41" s="64"/>
      <c r="HG41" s="64"/>
      <c r="HH41" s="64"/>
      <c r="HI41" s="64"/>
      <c r="HJ41" s="64"/>
      <c r="HK41" s="64"/>
      <c r="HL41" s="64"/>
      <c r="HM41" s="64"/>
      <c r="HN41" s="64"/>
      <c r="HO41" s="64"/>
      <c r="HP41" s="64"/>
      <c r="HQ41" s="64"/>
      <c r="HR41" s="64"/>
      <c r="HS41" s="64"/>
      <c r="HT41" s="64"/>
      <c r="HU41" s="64"/>
      <c r="HV41" s="64"/>
      <c r="HW41" s="64"/>
      <c r="HX41" s="64"/>
      <c r="HY41" s="64"/>
      <c r="HZ41" s="64"/>
      <c r="IA41" s="64"/>
      <c r="IB41" s="64"/>
      <c r="IC41" s="64"/>
      <c r="ID41" s="64"/>
      <c r="IE41" s="64"/>
      <c r="IF41" s="64"/>
      <c r="IG41" s="64"/>
      <c r="IH41" s="64"/>
      <c r="II41" s="64"/>
      <c r="IJ41" s="64"/>
      <c r="IK41" s="64"/>
      <c r="IL41" s="64"/>
      <c r="IM41" s="64"/>
      <c r="IN41" s="64"/>
      <c r="IO41" s="64"/>
      <c r="IP41" s="64"/>
      <c r="IQ41" s="64"/>
      <c r="IR41" s="64"/>
      <c r="IS41" s="64"/>
      <c r="IT41" s="64"/>
      <c r="IU41" s="64"/>
      <c r="IV41" s="64"/>
      <c r="IW41" s="64"/>
    </row>
    <row r="42" spans="1:257" ht="13.7" customHeight="1">
      <c r="A42" s="158" t="s">
        <v>309</v>
      </c>
      <c r="B42" s="158" t="s">
        <v>246</v>
      </c>
      <c r="C42" s="102">
        <v>321</v>
      </c>
      <c r="D42" s="102">
        <v>86</v>
      </c>
      <c r="E42" s="102">
        <v>235</v>
      </c>
      <c r="F42" s="116">
        <f t="shared" si="0"/>
        <v>0.73208722741433019</v>
      </c>
      <c r="G42" s="58"/>
    </row>
    <row r="43" spans="1:257" ht="13.7" customHeight="1">
      <c r="A43" s="158" t="s">
        <v>320</v>
      </c>
      <c r="B43" s="158" t="s">
        <v>247</v>
      </c>
      <c r="C43" s="102">
        <v>84</v>
      </c>
      <c r="D43" s="102">
        <v>19</v>
      </c>
      <c r="E43" s="102">
        <v>65</v>
      </c>
      <c r="F43" s="116">
        <f t="shared" si="0"/>
        <v>0.77380952380952384</v>
      </c>
      <c r="G43" s="58"/>
    </row>
    <row r="44" spans="1:257" ht="13.7" customHeight="1">
      <c r="A44" s="158" t="s">
        <v>310</v>
      </c>
      <c r="B44" s="158" t="s">
        <v>472</v>
      </c>
      <c r="C44" s="103">
        <v>79</v>
      </c>
      <c r="D44" s="103">
        <v>28</v>
      </c>
      <c r="E44" s="103">
        <v>51</v>
      </c>
      <c r="F44" s="116">
        <f t="shared" si="0"/>
        <v>0.64556962025316456</v>
      </c>
      <c r="G44" s="58"/>
    </row>
    <row r="45" spans="1:257" ht="13.7" customHeight="1">
      <c r="A45" s="143" t="s">
        <v>325</v>
      </c>
      <c r="B45" s="67"/>
      <c r="C45" s="68"/>
      <c r="D45" s="68"/>
      <c r="E45" s="68"/>
      <c r="F45" s="91"/>
      <c r="G45" s="68"/>
    </row>
    <row r="46" spans="1:257" ht="13.7" customHeight="1">
      <c r="A46" s="143" t="s">
        <v>504</v>
      </c>
      <c r="B46" s="67"/>
      <c r="C46" s="68"/>
      <c r="D46" s="68"/>
      <c r="E46" s="68"/>
      <c r="F46" s="91"/>
      <c r="G46" s="68"/>
    </row>
    <row r="47" spans="1:257" ht="13.7" customHeight="1">
      <c r="A47" s="143" t="s">
        <v>326</v>
      </c>
      <c r="B47" s="68"/>
      <c r="C47" s="68"/>
      <c r="D47" s="68"/>
      <c r="E47" s="68"/>
      <c r="F47" s="91"/>
      <c r="G47" s="68"/>
    </row>
    <row r="48" spans="1:257" ht="13.7" customHeight="1">
      <c r="A48" s="143" t="s">
        <v>386</v>
      </c>
      <c r="B48" s="58"/>
      <c r="C48" s="58"/>
      <c r="D48" s="58"/>
      <c r="E48" s="58"/>
      <c r="F48" s="91"/>
      <c r="G48" s="58"/>
    </row>
    <row r="49" spans="1:7" ht="13.7" customHeight="1">
      <c r="A49" s="8"/>
      <c r="B49" s="8"/>
      <c r="C49" s="8"/>
      <c r="D49" s="8"/>
      <c r="E49" s="8"/>
      <c r="F49" s="12"/>
      <c r="G49" s="8"/>
    </row>
    <row r="50" spans="1:7" ht="13.7" customHeight="1">
      <c r="A50" s="8"/>
      <c r="B50" s="8"/>
      <c r="C50" s="8"/>
      <c r="D50" s="8"/>
      <c r="E50" s="8"/>
      <c r="F50" s="12"/>
      <c r="G50" s="8"/>
    </row>
    <row r="51" spans="1:7" ht="13.7" customHeight="1">
      <c r="A51" s="8"/>
      <c r="B51" s="8"/>
      <c r="C51" s="8"/>
      <c r="D51" s="8"/>
      <c r="E51" s="8"/>
      <c r="F51" s="12"/>
      <c r="G51" s="8"/>
    </row>
    <row r="52" spans="1:7" ht="13.7" customHeight="1">
      <c r="A52" s="8"/>
      <c r="B52" s="8"/>
      <c r="C52" s="8"/>
      <c r="D52" s="8"/>
      <c r="E52" s="8"/>
      <c r="F52" s="12"/>
      <c r="G52" s="8"/>
    </row>
    <row r="53" spans="1:7" ht="13.7" customHeight="1">
      <c r="A53" s="8"/>
      <c r="B53" s="8"/>
      <c r="C53" s="8"/>
      <c r="D53" s="8"/>
      <c r="E53" s="8"/>
      <c r="F53" s="12"/>
      <c r="G53" s="8"/>
    </row>
    <row r="54" spans="1:7" ht="13.5" customHeight="1">
      <c r="A54" s="8"/>
      <c r="B54" s="8"/>
      <c r="C54" s="8"/>
      <c r="D54" s="8"/>
      <c r="E54" s="8"/>
      <c r="F54" s="12"/>
      <c r="G54" s="8"/>
    </row>
    <row r="55" spans="1:7" ht="13.5" customHeight="1">
      <c r="A55" s="8"/>
      <c r="B55" s="8"/>
      <c r="C55" s="8"/>
      <c r="D55" s="8"/>
      <c r="E55" s="8"/>
      <c r="F55" s="12"/>
      <c r="G55" s="8"/>
    </row>
    <row r="56" spans="1:7" ht="13.5" customHeight="1">
      <c r="A56" s="8"/>
      <c r="B56" s="8"/>
      <c r="C56" s="8"/>
      <c r="D56" s="8"/>
      <c r="E56" s="8"/>
      <c r="F56" s="12"/>
      <c r="G56" s="8"/>
    </row>
    <row r="57" spans="1:7" ht="13.5" customHeight="1">
      <c r="A57" s="8"/>
      <c r="B57" s="8"/>
      <c r="C57" s="8"/>
      <c r="D57" s="8"/>
      <c r="E57" s="8"/>
      <c r="F57" s="12"/>
      <c r="G57" s="8"/>
    </row>
    <row r="58" spans="1:7" ht="13.5" customHeight="1">
      <c r="A58" s="8"/>
      <c r="B58" s="8"/>
      <c r="C58" s="8"/>
      <c r="D58" s="8"/>
      <c r="E58" s="8"/>
      <c r="F58" s="12"/>
      <c r="G58" s="8"/>
    </row>
    <row r="59" spans="1:7" ht="13.5" customHeight="1">
      <c r="A59" s="8"/>
      <c r="B59" s="8"/>
      <c r="C59" s="8"/>
      <c r="D59" s="8"/>
      <c r="E59" s="8"/>
      <c r="F59" s="12"/>
      <c r="G59" s="8"/>
    </row>
    <row r="60" spans="1:7" ht="13.5" customHeight="1">
      <c r="A60" s="8"/>
      <c r="B60" s="8"/>
      <c r="C60" s="8"/>
      <c r="D60" s="8"/>
      <c r="E60" s="8"/>
      <c r="F60" s="12"/>
      <c r="G60" s="8"/>
    </row>
    <row r="61" spans="1:7" ht="13.5" customHeight="1">
      <c r="A61" s="8"/>
      <c r="B61" s="8"/>
      <c r="C61" s="8"/>
      <c r="D61" s="8"/>
      <c r="E61" s="8"/>
      <c r="F61" s="12"/>
      <c r="G61" s="8"/>
    </row>
    <row r="62" spans="1:7" ht="13.5" customHeight="1">
      <c r="A62" s="8"/>
      <c r="B62" s="8"/>
      <c r="C62" s="8"/>
      <c r="D62" s="8"/>
      <c r="E62" s="8"/>
      <c r="F62" s="12"/>
      <c r="G62" s="8"/>
    </row>
    <row r="63" spans="1:7" ht="13.5" customHeight="1">
      <c r="A63" s="8"/>
      <c r="B63" s="8"/>
      <c r="C63" s="8"/>
      <c r="D63" s="8"/>
      <c r="E63" s="8"/>
      <c r="F63" s="12"/>
      <c r="G63" s="8"/>
    </row>
    <row r="64" spans="1:7" ht="13.5" customHeight="1">
      <c r="A64" s="8"/>
      <c r="B64" s="8"/>
      <c r="C64" s="8"/>
      <c r="D64" s="8"/>
      <c r="E64" s="8"/>
      <c r="F64" s="12"/>
      <c r="G64" s="8"/>
    </row>
    <row r="65" spans="1:7" ht="13.5" customHeight="1">
      <c r="A65" s="8"/>
      <c r="B65" s="8"/>
      <c r="C65" s="8"/>
      <c r="D65" s="8"/>
      <c r="E65" s="8"/>
      <c r="F65" s="12"/>
      <c r="G65" s="8"/>
    </row>
    <row r="66" spans="1:7" ht="13.5" customHeight="1">
      <c r="A66" s="8"/>
      <c r="B66" s="8"/>
      <c r="C66" s="8"/>
      <c r="D66" s="8"/>
      <c r="E66" s="8"/>
      <c r="F66" s="12"/>
      <c r="G66" s="8"/>
    </row>
    <row r="67" spans="1:7" ht="13.5" customHeight="1">
      <c r="A67" s="8"/>
      <c r="B67" s="8"/>
      <c r="C67" s="8"/>
      <c r="D67" s="8"/>
      <c r="E67" s="8"/>
      <c r="F67" s="12"/>
      <c r="G67" s="8"/>
    </row>
    <row r="68" spans="1:7" ht="13.5" customHeight="1">
      <c r="A68" s="8"/>
      <c r="B68" s="8"/>
      <c r="C68" s="8"/>
      <c r="D68" s="8"/>
      <c r="E68" s="8"/>
      <c r="F68" s="12"/>
      <c r="G68" s="8"/>
    </row>
    <row r="69" spans="1:7" ht="13.5" customHeight="1">
      <c r="A69" s="8"/>
      <c r="B69" s="8"/>
      <c r="C69" s="8"/>
      <c r="D69" s="8"/>
      <c r="E69" s="8"/>
      <c r="F69" s="12"/>
      <c r="G69" s="8"/>
    </row>
    <row r="70" spans="1:7" ht="13.5" customHeight="1">
      <c r="A70" s="8"/>
      <c r="B70" s="8"/>
      <c r="C70" s="8"/>
      <c r="D70" s="8"/>
      <c r="E70" s="8"/>
      <c r="F70" s="12"/>
      <c r="G70" s="8"/>
    </row>
    <row r="71" spans="1:7" ht="13.5" customHeight="1">
      <c r="A71" s="8"/>
      <c r="B71" s="8"/>
      <c r="C71" s="8"/>
      <c r="D71" s="8"/>
      <c r="E71" s="8"/>
      <c r="F71" s="12"/>
      <c r="G71" s="8"/>
    </row>
    <row r="72" spans="1:7" ht="13.5" customHeight="1">
      <c r="A72" s="8"/>
      <c r="B72" s="8"/>
      <c r="C72" s="8"/>
      <c r="D72" s="8"/>
      <c r="E72" s="8"/>
      <c r="F72" s="12"/>
      <c r="G72" s="8"/>
    </row>
    <row r="73" spans="1:7" ht="13.7" customHeight="1">
      <c r="A73" s="8"/>
      <c r="B73" s="8"/>
      <c r="C73" s="8"/>
      <c r="D73" s="8"/>
      <c r="E73" s="8"/>
      <c r="F73" s="12"/>
      <c r="G73" s="8"/>
    </row>
    <row r="74" spans="1:7" ht="13.7" customHeight="1"/>
    <row r="75" spans="1:7" ht="13.7" customHeight="1"/>
    <row r="76" spans="1:7" ht="13.7" customHeight="1"/>
    <row r="77" spans="1:7" ht="13.7" customHeight="1"/>
    <row r="78" spans="1:7" ht="13.7" customHeight="1"/>
    <row r="79" spans="1:7" ht="13.7" customHeight="1"/>
    <row r="80" spans="1:7" ht="13.7" customHeight="1"/>
    <row r="81" ht="13.7" customHeight="1"/>
    <row r="82" ht="13.7" customHeight="1"/>
    <row r="83" ht="13.7" customHeight="1"/>
    <row r="84" ht="13.7" customHeight="1"/>
    <row r="85" ht="13.7" customHeight="1"/>
    <row r="86" ht="13.7" customHeight="1"/>
    <row r="87" ht="13.7" customHeight="1"/>
    <row r="88" ht="13.7" customHeight="1"/>
    <row r="89" ht="13.7" customHeight="1"/>
    <row r="90" ht="13.7" customHeight="1"/>
    <row r="91" ht="13.7" customHeight="1"/>
    <row r="92" ht="13.7" customHeight="1"/>
    <row r="93" ht="13.7" customHeight="1"/>
    <row r="94" ht="13.7" customHeight="1"/>
    <row r="95" ht="13.7" customHeight="1"/>
    <row r="96" ht="13.7" customHeight="1"/>
    <row r="97" ht="13.7" customHeight="1"/>
    <row r="98" ht="13.7" customHeight="1"/>
  </sheetData>
  <pageMargins left="0" right="0" top="0" bottom="0" header="0" footer="0"/>
  <pageSetup orientation="portrait"/>
  <headerFooter>
    <oddFooter>&amp;C&amp;"Helvetica Neue,Regular"&amp;12&amp;K000000&amp;P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98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57.140625" style="9" customWidth="1"/>
    <col min="3" max="7" width="11.42578125" style="9" customWidth="1"/>
    <col min="8" max="257" width="10.85546875" style="9" customWidth="1"/>
    <col min="258" max="16384" width="10.85546875" style="8"/>
  </cols>
  <sheetData>
    <row r="1" spans="1:257" ht="13.5" customHeight="1">
      <c r="A1" s="2" t="s">
        <v>824</v>
      </c>
      <c r="B1" s="2"/>
      <c r="C1" s="68"/>
      <c r="D1" s="68"/>
      <c r="E1" s="68"/>
      <c r="F1" s="68"/>
      <c r="G1" s="68"/>
    </row>
    <row r="2" spans="1:257" ht="13.5" customHeight="1">
      <c r="A2" s="4" t="s">
        <v>825</v>
      </c>
      <c r="B2" s="4"/>
      <c r="C2" s="68"/>
      <c r="D2" s="68"/>
      <c r="E2" s="68"/>
      <c r="F2" s="68"/>
      <c r="G2" s="68"/>
    </row>
    <row r="3" spans="1:257" ht="13.5" customHeight="1">
      <c r="A3" s="68"/>
      <c r="B3" s="68"/>
      <c r="C3" s="68"/>
      <c r="D3" s="68"/>
      <c r="E3" s="68"/>
      <c r="F3" s="68"/>
      <c r="G3" s="68"/>
    </row>
    <row r="4" spans="1:257" ht="19.5" customHeight="1">
      <c r="A4" s="61"/>
      <c r="B4" s="180"/>
      <c r="C4" s="178" t="s">
        <v>2</v>
      </c>
      <c r="D4" s="179" t="s">
        <v>3</v>
      </c>
      <c r="E4" s="179" t="s">
        <v>5</v>
      </c>
      <c r="F4" s="179" t="s">
        <v>40</v>
      </c>
      <c r="G4" s="68"/>
    </row>
    <row r="5" spans="1:257" ht="19.5" customHeight="1">
      <c r="A5" s="180"/>
      <c r="B5" s="180"/>
      <c r="C5" s="179" t="s">
        <v>2</v>
      </c>
      <c r="D5" s="179" t="s">
        <v>375</v>
      </c>
      <c r="E5" s="179" t="s">
        <v>374</v>
      </c>
      <c r="F5" s="178" t="s">
        <v>378</v>
      </c>
      <c r="G5" s="68"/>
    </row>
    <row r="6" spans="1:257" ht="13.5" customHeight="1">
      <c r="A6" s="41" t="s">
        <v>2</v>
      </c>
      <c r="B6" s="41" t="s">
        <v>2</v>
      </c>
      <c r="C6" s="98">
        <v>2942</v>
      </c>
      <c r="D6" s="98">
        <v>1796</v>
      </c>
      <c r="E6" s="98">
        <v>1146</v>
      </c>
      <c r="F6" s="117">
        <f t="shared" ref="F6:F37" si="0">E6/C6</f>
        <v>0.38953093133922501</v>
      </c>
      <c r="G6" s="58"/>
    </row>
    <row r="7" spans="1:257" s="15" customFormat="1" ht="13.7" customHeight="1">
      <c r="A7" s="2" t="s">
        <v>300</v>
      </c>
      <c r="B7" s="2" t="s">
        <v>232</v>
      </c>
      <c r="C7" s="141">
        <f>SUM(C8)</f>
        <v>185</v>
      </c>
      <c r="D7" s="141">
        <f t="shared" ref="D7:E7" si="1">SUM(D8)</f>
        <v>95</v>
      </c>
      <c r="E7" s="141">
        <f t="shared" si="1"/>
        <v>90</v>
      </c>
      <c r="F7" s="117">
        <f t="shared" si="0"/>
        <v>0.48648648648648651</v>
      </c>
      <c r="G7" s="100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  <c r="FF7" s="64"/>
      <c r="FG7" s="64"/>
      <c r="FH7" s="64"/>
      <c r="FI7" s="64"/>
      <c r="FJ7" s="64"/>
      <c r="FK7" s="64"/>
      <c r="FL7" s="64"/>
      <c r="FM7" s="64"/>
      <c r="FN7" s="64"/>
      <c r="FO7" s="64"/>
      <c r="FP7" s="64"/>
      <c r="FQ7" s="64"/>
      <c r="FR7" s="64"/>
      <c r="FS7" s="64"/>
      <c r="FT7" s="64"/>
      <c r="FU7" s="64"/>
      <c r="FV7" s="64"/>
      <c r="FW7" s="64"/>
      <c r="FX7" s="64"/>
      <c r="FY7" s="64"/>
      <c r="FZ7" s="64"/>
      <c r="GA7" s="64"/>
      <c r="GB7" s="64"/>
      <c r="GC7" s="64"/>
      <c r="GD7" s="64"/>
      <c r="GE7" s="64"/>
      <c r="GF7" s="64"/>
      <c r="GG7" s="64"/>
      <c r="GH7" s="64"/>
      <c r="GI7" s="64"/>
      <c r="GJ7" s="64"/>
      <c r="GK7" s="64"/>
      <c r="GL7" s="64"/>
      <c r="GM7" s="64"/>
      <c r="GN7" s="64"/>
      <c r="GO7" s="64"/>
      <c r="GP7" s="64"/>
      <c r="GQ7" s="64"/>
      <c r="GR7" s="64"/>
      <c r="GS7" s="64"/>
      <c r="GT7" s="64"/>
      <c r="GU7" s="64"/>
      <c r="GV7" s="64"/>
      <c r="GW7" s="64"/>
      <c r="GX7" s="64"/>
      <c r="GY7" s="64"/>
      <c r="GZ7" s="64"/>
      <c r="HA7" s="64"/>
      <c r="HB7" s="64"/>
      <c r="HC7" s="64"/>
      <c r="HD7" s="64"/>
      <c r="HE7" s="64"/>
      <c r="HF7" s="64"/>
      <c r="HG7" s="64"/>
      <c r="HH7" s="64"/>
      <c r="HI7" s="64"/>
      <c r="HJ7" s="64"/>
      <c r="HK7" s="64"/>
      <c r="HL7" s="64"/>
      <c r="HM7" s="64"/>
      <c r="HN7" s="64"/>
      <c r="HO7" s="64"/>
      <c r="HP7" s="64"/>
      <c r="HQ7" s="64"/>
      <c r="HR7" s="64"/>
      <c r="HS7" s="64"/>
      <c r="HT7" s="64"/>
      <c r="HU7" s="64"/>
      <c r="HV7" s="64"/>
      <c r="HW7" s="64"/>
      <c r="HX7" s="64"/>
      <c r="HY7" s="64"/>
      <c r="HZ7" s="64"/>
      <c r="IA7" s="64"/>
      <c r="IB7" s="64"/>
      <c r="IC7" s="64"/>
      <c r="ID7" s="64"/>
      <c r="IE7" s="64"/>
      <c r="IF7" s="64"/>
      <c r="IG7" s="64"/>
      <c r="IH7" s="64"/>
      <c r="II7" s="64"/>
      <c r="IJ7" s="64"/>
      <c r="IK7" s="64"/>
      <c r="IL7" s="64"/>
      <c r="IM7" s="64"/>
      <c r="IN7" s="64"/>
      <c r="IO7" s="64"/>
      <c r="IP7" s="64"/>
      <c r="IQ7" s="64"/>
      <c r="IR7" s="64"/>
      <c r="IS7" s="64"/>
      <c r="IT7" s="64"/>
      <c r="IU7" s="64"/>
      <c r="IV7" s="64"/>
      <c r="IW7" s="64"/>
    </row>
    <row r="8" spans="1:257" ht="13.7" customHeight="1">
      <c r="A8" s="158" t="s">
        <v>222</v>
      </c>
      <c r="B8" s="158" t="s">
        <v>233</v>
      </c>
      <c r="C8" s="103">
        <v>185</v>
      </c>
      <c r="D8" s="103">
        <v>95</v>
      </c>
      <c r="E8" s="103">
        <v>90</v>
      </c>
      <c r="F8" s="116">
        <f t="shared" si="0"/>
        <v>0.48648648648648651</v>
      </c>
      <c r="G8" s="58"/>
    </row>
    <row r="9" spans="1:257" s="15" customFormat="1" ht="13.7" customHeight="1">
      <c r="A9" s="2" t="s">
        <v>301</v>
      </c>
      <c r="B9" s="2" t="s">
        <v>234</v>
      </c>
      <c r="C9" s="141">
        <f>C10</f>
        <v>45</v>
      </c>
      <c r="D9" s="141">
        <f t="shared" ref="D9:E9" si="2">D10</f>
        <v>30</v>
      </c>
      <c r="E9" s="141">
        <f t="shared" si="2"/>
        <v>15</v>
      </c>
      <c r="F9" s="117">
        <f t="shared" si="0"/>
        <v>0.33333333333333331</v>
      </c>
      <c r="G9" s="100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  <c r="IW9" s="64"/>
    </row>
    <row r="10" spans="1:257" ht="13.7" customHeight="1">
      <c r="A10" s="158" t="s">
        <v>224</v>
      </c>
      <c r="B10" s="158" t="s">
        <v>259</v>
      </c>
      <c r="C10" s="103">
        <v>45</v>
      </c>
      <c r="D10" s="103">
        <v>30</v>
      </c>
      <c r="E10" s="103">
        <v>15</v>
      </c>
      <c r="F10" s="116">
        <f t="shared" si="0"/>
        <v>0.33333333333333331</v>
      </c>
      <c r="G10" s="58"/>
    </row>
    <row r="11" spans="1:257" s="15" customFormat="1" ht="13.7" customHeight="1">
      <c r="A11" s="2" t="s">
        <v>302</v>
      </c>
      <c r="B11" s="2" t="s">
        <v>235</v>
      </c>
      <c r="C11" s="141">
        <f>C12</f>
        <v>367</v>
      </c>
      <c r="D11" s="141">
        <f t="shared" ref="D11:E11" si="3">D12</f>
        <v>328</v>
      </c>
      <c r="E11" s="141">
        <f t="shared" si="3"/>
        <v>39</v>
      </c>
      <c r="F11" s="117">
        <f t="shared" si="0"/>
        <v>0.10626702997275204</v>
      </c>
      <c r="G11" s="100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  <c r="BM11" s="64"/>
      <c r="BN11" s="64"/>
      <c r="BO11" s="64"/>
      <c r="BP11" s="64"/>
      <c r="BQ11" s="64"/>
      <c r="BR11" s="64"/>
      <c r="BS11" s="64"/>
      <c r="BT11" s="64"/>
      <c r="BU11" s="64"/>
      <c r="BV11" s="64"/>
      <c r="BW11" s="64"/>
      <c r="BX11" s="64"/>
      <c r="BY11" s="64"/>
      <c r="BZ11" s="64"/>
      <c r="CA11" s="64"/>
      <c r="CB11" s="64"/>
      <c r="CC11" s="64"/>
      <c r="CD11" s="64"/>
      <c r="CE11" s="64"/>
      <c r="CF11" s="64"/>
      <c r="CG11" s="64"/>
      <c r="CH11" s="64"/>
      <c r="CI11" s="64"/>
      <c r="CJ11" s="64"/>
      <c r="CK11" s="64"/>
      <c r="CL11" s="64"/>
      <c r="CM11" s="64"/>
      <c r="CN11" s="64"/>
      <c r="CO11" s="64"/>
      <c r="CP11" s="64"/>
      <c r="CQ11" s="64"/>
      <c r="CR11" s="64"/>
      <c r="CS11" s="64"/>
      <c r="CT11" s="64"/>
      <c r="CU11" s="64"/>
      <c r="CV11" s="64"/>
      <c r="CW11" s="64"/>
      <c r="CX11" s="64"/>
      <c r="CY11" s="64"/>
      <c r="CZ11" s="64"/>
      <c r="DA11" s="64"/>
      <c r="DB11" s="64"/>
      <c r="DC11" s="64"/>
      <c r="DD11" s="64"/>
      <c r="DE11" s="64"/>
      <c r="DF11" s="64"/>
      <c r="DG11" s="64"/>
      <c r="DH11" s="64"/>
      <c r="DI11" s="64"/>
      <c r="DJ11" s="64"/>
      <c r="DK11" s="64"/>
      <c r="DL11" s="64"/>
      <c r="DM11" s="64"/>
      <c r="DN11" s="64"/>
      <c r="DO11" s="64"/>
      <c r="DP11" s="64"/>
      <c r="DQ11" s="64"/>
      <c r="DR11" s="64"/>
      <c r="DS11" s="64"/>
      <c r="DT11" s="64"/>
      <c r="DU11" s="64"/>
      <c r="DV11" s="64"/>
      <c r="DW11" s="64"/>
      <c r="DX11" s="64"/>
      <c r="DY11" s="64"/>
      <c r="DZ11" s="64"/>
      <c r="EA11" s="64"/>
      <c r="EB11" s="64"/>
      <c r="EC11" s="64"/>
      <c r="ED11" s="64"/>
      <c r="EE11" s="64"/>
      <c r="EF11" s="64"/>
      <c r="EG11" s="64"/>
      <c r="EH11" s="64"/>
      <c r="EI11" s="64"/>
      <c r="EJ11" s="64"/>
      <c r="EK11" s="64"/>
      <c r="EL11" s="64"/>
      <c r="EM11" s="64"/>
      <c r="EN11" s="64"/>
      <c r="EO11" s="64"/>
      <c r="EP11" s="64"/>
      <c r="EQ11" s="64"/>
      <c r="ER11" s="64"/>
      <c r="ES11" s="64"/>
      <c r="ET11" s="64"/>
      <c r="EU11" s="64"/>
      <c r="EV11" s="64"/>
      <c r="EW11" s="64"/>
      <c r="EX11" s="64"/>
      <c r="EY11" s="64"/>
      <c r="EZ11" s="64"/>
      <c r="FA11" s="64"/>
      <c r="FB11" s="64"/>
      <c r="FC11" s="64"/>
      <c r="FD11" s="64"/>
      <c r="FE11" s="64"/>
      <c r="FF11" s="64"/>
      <c r="FG11" s="64"/>
      <c r="FH11" s="64"/>
      <c r="FI11" s="64"/>
      <c r="FJ11" s="64"/>
      <c r="FK11" s="64"/>
      <c r="FL11" s="64"/>
      <c r="FM11" s="64"/>
      <c r="FN11" s="64"/>
      <c r="FO11" s="64"/>
      <c r="FP11" s="64"/>
      <c r="FQ11" s="64"/>
      <c r="FR11" s="64"/>
      <c r="FS11" s="64"/>
      <c r="FT11" s="64"/>
      <c r="FU11" s="64"/>
      <c r="FV11" s="64"/>
      <c r="FW11" s="64"/>
      <c r="FX11" s="64"/>
      <c r="FY11" s="64"/>
      <c r="FZ11" s="64"/>
      <c r="GA11" s="64"/>
      <c r="GB11" s="64"/>
      <c r="GC11" s="64"/>
      <c r="GD11" s="64"/>
      <c r="GE11" s="64"/>
      <c r="GF11" s="64"/>
      <c r="GG11" s="64"/>
      <c r="GH11" s="64"/>
      <c r="GI11" s="64"/>
      <c r="GJ11" s="64"/>
      <c r="GK11" s="64"/>
      <c r="GL11" s="64"/>
      <c r="GM11" s="64"/>
      <c r="GN11" s="64"/>
      <c r="GO11" s="64"/>
      <c r="GP11" s="64"/>
      <c r="GQ11" s="64"/>
      <c r="GR11" s="64"/>
      <c r="GS11" s="64"/>
      <c r="GT11" s="64"/>
      <c r="GU11" s="64"/>
      <c r="GV11" s="64"/>
      <c r="GW11" s="64"/>
      <c r="GX11" s="64"/>
      <c r="GY11" s="64"/>
      <c r="GZ11" s="64"/>
      <c r="HA11" s="64"/>
      <c r="HB11" s="64"/>
      <c r="HC11" s="64"/>
      <c r="HD11" s="64"/>
      <c r="HE11" s="64"/>
      <c r="HF11" s="64"/>
      <c r="HG11" s="64"/>
      <c r="HH11" s="64"/>
      <c r="HI11" s="64"/>
      <c r="HJ11" s="64"/>
      <c r="HK11" s="64"/>
      <c r="HL11" s="64"/>
      <c r="HM11" s="64"/>
      <c r="HN11" s="64"/>
      <c r="HO11" s="64"/>
      <c r="HP11" s="64"/>
      <c r="HQ11" s="64"/>
      <c r="HR11" s="64"/>
      <c r="HS11" s="64"/>
      <c r="HT11" s="64"/>
      <c r="HU11" s="64"/>
      <c r="HV11" s="64"/>
      <c r="HW11" s="64"/>
      <c r="HX11" s="64"/>
      <c r="HY11" s="64"/>
      <c r="HZ11" s="64"/>
      <c r="IA11" s="64"/>
      <c r="IB11" s="64"/>
      <c r="IC11" s="64"/>
      <c r="ID11" s="64"/>
      <c r="IE11" s="64"/>
      <c r="IF11" s="64"/>
      <c r="IG11" s="64"/>
      <c r="IH11" s="64"/>
      <c r="II11" s="64"/>
      <c r="IJ11" s="64"/>
      <c r="IK11" s="64"/>
      <c r="IL11" s="64"/>
      <c r="IM11" s="64"/>
      <c r="IN11" s="64"/>
      <c r="IO11" s="64"/>
      <c r="IP11" s="64"/>
      <c r="IQ11" s="64"/>
      <c r="IR11" s="64"/>
      <c r="IS11" s="64"/>
      <c r="IT11" s="64"/>
      <c r="IU11" s="64"/>
      <c r="IV11" s="64"/>
      <c r="IW11" s="64"/>
    </row>
    <row r="12" spans="1:257" ht="13.7" customHeight="1">
      <c r="A12" s="158" t="s">
        <v>182</v>
      </c>
      <c r="B12" s="158" t="s">
        <v>229</v>
      </c>
      <c r="C12" s="103">
        <v>367</v>
      </c>
      <c r="D12" s="103">
        <v>328</v>
      </c>
      <c r="E12" s="103">
        <v>39</v>
      </c>
      <c r="F12" s="116">
        <f t="shared" si="0"/>
        <v>0.10626702997275204</v>
      </c>
      <c r="G12" s="58"/>
    </row>
    <row r="13" spans="1:257" s="15" customFormat="1" ht="13.7" customHeight="1">
      <c r="A13" s="2" t="s">
        <v>304</v>
      </c>
      <c r="B13" s="2" t="s">
        <v>236</v>
      </c>
      <c r="C13" s="141">
        <f>SUM(C14:C18)</f>
        <v>651</v>
      </c>
      <c r="D13" s="141">
        <f t="shared" ref="D13:E13" si="4">SUM(D14:D18)</f>
        <v>492</v>
      </c>
      <c r="E13" s="141">
        <f t="shared" si="4"/>
        <v>159</v>
      </c>
      <c r="F13" s="117">
        <f t="shared" si="0"/>
        <v>0.24423963133640553</v>
      </c>
      <c r="G13" s="100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  <c r="DE13" s="64"/>
      <c r="DF13" s="64"/>
      <c r="DG13" s="64"/>
      <c r="DH13" s="64"/>
      <c r="DI13" s="64"/>
      <c r="DJ13" s="64"/>
      <c r="DK13" s="64"/>
      <c r="DL13" s="64"/>
      <c r="DM13" s="64"/>
      <c r="DN13" s="64"/>
      <c r="DO13" s="64"/>
      <c r="DP13" s="64"/>
      <c r="DQ13" s="64"/>
      <c r="DR13" s="64"/>
      <c r="DS13" s="64"/>
      <c r="DT13" s="64"/>
      <c r="DU13" s="64"/>
      <c r="DV13" s="64"/>
      <c r="DW13" s="64"/>
      <c r="DX13" s="64"/>
      <c r="DY13" s="64"/>
      <c r="DZ13" s="64"/>
      <c r="EA13" s="64"/>
      <c r="EB13" s="64"/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4"/>
      <c r="EO13" s="64"/>
      <c r="EP13" s="64"/>
      <c r="EQ13" s="64"/>
      <c r="ER13" s="64"/>
      <c r="ES13" s="64"/>
      <c r="ET13" s="64"/>
      <c r="EU13" s="64"/>
      <c r="EV13" s="64"/>
      <c r="EW13" s="64"/>
      <c r="EX13" s="64"/>
      <c r="EY13" s="64"/>
      <c r="EZ13" s="64"/>
      <c r="FA13" s="64"/>
      <c r="FB13" s="64"/>
      <c r="FC13" s="64"/>
      <c r="FD13" s="64"/>
      <c r="FE13" s="64"/>
      <c r="FF13" s="64"/>
      <c r="FG13" s="64"/>
      <c r="FH13" s="64"/>
      <c r="FI13" s="64"/>
      <c r="FJ13" s="64"/>
      <c r="FK13" s="64"/>
      <c r="FL13" s="64"/>
      <c r="FM13" s="64"/>
      <c r="FN13" s="64"/>
      <c r="FO13" s="64"/>
      <c r="FP13" s="64"/>
      <c r="FQ13" s="64"/>
      <c r="FR13" s="64"/>
      <c r="FS13" s="64"/>
      <c r="FT13" s="64"/>
      <c r="FU13" s="64"/>
      <c r="FV13" s="64"/>
      <c r="FW13" s="64"/>
      <c r="FX13" s="64"/>
      <c r="FY13" s="64"/>
      <c r="FZ13" s="64"/>
      <c r="GA13" s="64"/>
      <c r="GB13" s="64"/>
      <c r="GC13" s="64"/>
      <c r="GD13" s="64"/>
      <c r="GE13" s="64"/>
      <c r="GF13" s="64"/>
      <c r="GG13" s="64"/>
      <c r="GH13" s="64"/>
      <c r="GI13" s="64"/>
      <c r="GJ13" s="64"/>
      <c r="GK13" s="64"/>
      <c r="GL13" s="64"/>
      <c r="GM13" s="64"/>
      <c r="GN13" s="64"/>
      <c r="GO13" s="64"/>
      <c r="GP13" s="64"/>
      <c r="GQ13" s="64"/>
      <c r="GR13" s="64"/>
      <c r="GS13" s="64"/>
      <c r="GT13" s="64"/>
      <c r="GU13" s="64"/>
      <c r="GV13" s="64"/>
      <c r="GW13" s="64"/>
      <c r="GX13" s="64"/>
      <c r="GY13" s="64"/>
      <c r="GZ13" s="64"/>
      <c r="HA13" s="64"/>
      <c r="HB13" s="64"/>
      <c r="HC13" s="64"/>
      <c r="HD13" s="64"/>
      <c r="HE13" s="64"/>
      <c r="HF13" s="64"/>
      <c r="HG13" s="64"/>
      <c r="HH13" s="64"/>
      <c r="HI13" s="64"/>
      <c r="HJ13" s="64"/>
      <c r="HK13" s="64"/>
      <c r="HL13" s="64"/>
      <c r="HM13" s="64"/>
      <c r="HN13" s="64"/>
      <c r="HO13" s="64"/>
      <c r="HP13" s="64"/>
      <c r="HQ13" s="64"/>
      <c r="HR13" s="64"/>
      <c r="HS13" s="64"/>
      <c r="HT13" s="64"/>
      <c r="HU13" s="64"/>
      <c r="HV13" s="64"/>
      <c r="HW13" s="64"/>
      <c r="HX13" s="64"/>
      <c r="HY13" s="64"/>
      <c r="HZ13" s="64"/>
      <c r="IA13" s="64"/>
      <c r="IB13" s="64"/>
      <c r="IC13" s="64"/>
      <c r="ID13" s="64"/>
      <c r="IE13" s="64"/>
      <c r="IF13" s="64"/>
      <c r="IG13" s="64"/>
      <c r="IH13" s="64"/>
      <c r="II13" s="64"/>
      <c r="IJ13" s="64"/>
      <c r="IK13" s="64"/>
      <c r="IL13" s="64"/>
      <c r="IM13" s="64"/>
      <c r="IN13" s="64"/>
      <c r="IO13" s="64"/>
      <c r="IP13" s="64"/>
      <c r="IQ13" s="64"/>
      <c r="IR13" s="64"/>
      <c r="IS13" s="64"/>
      <c r="IT13" s="64"/>
      <c r="IU13" s="64"/>
      <c r="IV13" s="64"/>
      <c r="IW13" s="64"/>
    </row>
    <row r="14" spans="1:257" ht="13.7" customHeight="1">
      <c r="A14" s="158" t="s">
        <v>208</v>
      </c>
      <c r="B14" s="158" t="s">
        <v>237</v>
      </c>
      <c r="C14" s="102">
        <v>64</v>
      </c>
      <c r="D14" s="102">
        <v>55</v>
      </c>
      <c r="E14" s="102">
        <v>9</v>
      </c>
      <c r="F14" s="116">
        <f t="shared" si="0"/>
        <v>0.140625</v>
      </c>
      <c r="G14" s="58"/>
    </row>
    <row r="15" spans="1:257" ht="13.7" customHeight="1">
      <c r="A15" s="158" t="s">
        <v>210</v>
      </c>
      <c r="B15" s="158" t="s">
        <v>239</v>
      </c>
      <c r="C15" s="102">
        <v>150</v>
      </c>
      <c r="D15" s="102">
        <v>127</v>
      </c>
      <c r="E15" s="102">
        <v>23</v>
      </c>
      <c r="F15" s="116">
        <f t="shared" si="0"/>
        <v>0.15333333333333332</v>
      </c>
      <c r="G15" s="58"/>
    </row>
    <row r="16" spans="1:257" ht="13.7" customHeight="1">
      <c r="A16" s="158" t="s">
        <v>226</v>
      </c>
      <c r="B16" s="158" t="s">
        <v>240</v>
      </c>
      <c r="C16" s="102">
        <v>160</v>
      </c>
      <c r="D16" s="102">
        <v>79</v>
      </c>
      <c r="E16" s="102">
        <v>81</v>
      </c>
      <c r="F16" s="116">
        <f t="shared" si="0"/>
        <v>0.50624999999999998</v>
      </c>
      <c r="G16" s="58"/>
    </row>
    <row r="17" spans="1:257" ht="13.7" customHeight="1">
      <c r="A17" s="158" t="s">
        <v>207</v>
      </c>
      <c r="B17" s="158" t="s">
        <v>238</v>
      </c>
      <c r="C17" s="102">
        <v>159</v>
      </c>
      <c r="D17" s="102">
        <v>137</v>
      </c>
      <c r="E17" s="102">
        <v>22</v>
      </c>
      <c r="F17" s="116">
        <f t="shared" si="0"/>
        <v>0.13836477987421383</v>
      </c>
      <c r="G17" s="58"/>
    </row>
    <row r="18" spans="1:257" ht="13.7" customHeight="1">
      <c r="A18" s="158" t="s">
        <v>209</v>
      </c>
      <c r="B18" s="158" t="s">
        <v>471</v>
      </c>
      <c r="C18" s="102">
        <v>118</v>
      </c>
      <c r="D18" s="102">
        <v>94</v>
      </c>
      <c r="E18" s="102">
        <v>24</v>
      </c>
      <c r="F18" s="116">
        <f t="shared" si="0"/>
        <v>0.20338983050847459</v>
      </c>
      <c r="G18" s="58"/>
    </row>
    <row r="19" spans="1:257" s="15" customFormat="1" ht="13.7" customHeight="1">
      <c r="A19" s="2" t="s">
        <v>305</v>
      </c>
      <c r="B19" s="2" t="s">
        <v>241</v>
      </c>
      <c r="C19" s="107">
        <f>SUM(C20:C23)</f>
        <v>280</v>
      </c>
      <c r="D19" s="107">
        <f t="shared" ref="D19:E19" si="5">SUM(D20:D23)</f>
        <v>122</v>
      </c>
      <c r="E19" s="107">
        <f t="shared" si="5"/>
        <v>158</v>
      </c>
      <c r="F19" s="117">
        <f t="shared" si="0"/>
        <v>0.56428571428571428</v>
      </c>
      <c r="G19" s="100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  <c r="CP19" s="64"/>
      <c r="CQ19" s="64"/>
      <c r="CR19" s="64"/>
      <c r="CS19" s="64"/>
      <c r="CT19" s="64"/>
      <c r="CU19" s="64"/>
      <c r="CV19" s="64"/>
      <c r="CW19" s="64"/>
      <c r="CX19" s="64"/>
      <c r="CY19" s="64"/>
      <c r="CZ19" s="64"/>
      <c r="DA19" s="64"/>
      <c r="DB19" s="64"/>
      <c r="DC19" s="64"/>
      <c r="DD19" s="64"/>
      <c r="DE19" s="64"/>
      <c r="DF19" s="64"/>
      <c r="DG19" s="64"/>
      <c r="DH19" s="64"/>
      <c r="DI19" s="64"/>
      <c r="DJ19" s="64"/>
      <c r="DK19" s="64"/>
      <c r="DL19" s="64"/>
      <c r="DM19" s="64"/>
      <c r="DN19" s="64"/>
      <c r="DO19" s="64"/>
      <c r="DP19" s="64"/>
      <c r="DQ19" s="64"/>
      <c r="DR19" s="64"/>
      <c r="DS19" s="64"/>
      <c r="DT19" s="64"/>
      <c r="DU19" s="64"/>
      <c r="DV19" s="64"/>
      <c r="DW19" s="64"/>
      <c r="DX19" s="64"/>
      <c r="DY19" s="64"/>
      <c r="DZ19" s="64"/>
      <c r="EA19" s="64"/>
      <c r="EB19" s="64"/>
      <c r="EC19" s="64"/>
      <c r="ED19" s="64"/>
      <c r="EE19" s="64"/>
      <c r="EF19" s="64"/>
      <c r="EG19" s="64"/>
      <c r="EH19" s="64"/>
      <c r="EI19" s="64"/>
      <c r="EJ19" s="64"/>
      <c r="EK19" s="64"/>
      <c r="EL19" s="64"/>
      <c r="EM19" s="64"/>
      <c r="EN19" s="64"/>
      <c r="EO19" s="64"/>
      <c r="EP19" s="64"/>
      <c r="EQ19" s="64"/>
      <c r="ER19" s="64"/>
      <c r="ES19" s="64"/>
      <c r="ET19" s="64"/>
      <c r="EU19" s="64"/>
      <c r="EV19" s="64"/>
      <c r="EW19" s="64"/>
      <c r="EX19" s="64"/>
      <c r="EY19" s="64"/>
      <c r="EZ19" s="64"/>
      <c r="FA19" s="64"/>
      <c r="FB19" s="64"/>
      <c r="FC19" s="64"/>
      <c r="FD19" s="64"/>
      <c r="FE19" s="64"/>
      <c r="FF19" s="64"/>
      <c r="FG19" s="64"/>
      <c r="FH19" s="64"/>
      <c r="FI19" s="64"/>
      <c r="FJ19" s="64"/>
      <c r="FK19" s="64"/>
      <c r="FL19" s="64"/>
      <c r="FM19" s="64"/>
      <c r="FN19" s="64"/>
      <c r="FO19" s="64"/>
      <c r="FP19" s="64"/>
      <c r="FQ19" s="64"/>
      <c r="FR19" s="64"/>
      <c r="FS19" s="64"/>
      <c r="FT19" s="64"/>
      <c r="FU19" s="64"/>
      <c r="FV19" s="64"/>
      <c r="FW19" s="64"/>
      <c r="FX19" s="64"/>
      <c r="FY19" s="64"/>
      <c r="FZ19" s="64"/>
      <c r="GA19" s="64"/>
      <c r="GB19" s="64"/>
      <c r="GC19" s="64"/>
      <c r="GD19" s="64"/>
      <c r="GE19" s="64"/>
      <c r="GF19" s="64"/>
      <c r="GG19" s="64"/>
      <c r="GH19" s="64"/>
      <c r="GI19" s="64"/>
      <c r="GJ19" s="64"/>
      <c r="GK19" s="64"/>
      <c r="GL19" s="64"/>
      <c r="GM19" s="64"/>
      <c r="GN19" s="64"/>
      <c r="GO19" s="64"/>
      <c r="GP19" s="64"/>
      <c r="GQ19" s="64"/>
      <c r="GR19" s="64"/>
      <c r="GS19" s="64"/>
      <c r="GT19" s="64"/>
      <c r="GU19" s="64"/>
      <c r="GV19" s="64"/>
      <c r="GW19" s="64"/>
      <c r="GX19" s="64"/>
      <c r="GY19" s="64"/>
      <c r="GZ19" s="64"/>
      <c r="HA19" s="64"/>
      <c r="HB19" s="64"/>
      <c r="HC19" s="64"/>
      <c r="HD19" s="64"/>
      <c r="HE19" s="64"/>
      <c r="HF19" s="64"/>
      <c r="HG19" s="64"/>
      <c r="HH19" s="64"/>
      <c r="HI19" s="64"/>
      <c r="HJ19" s="64"/>
      <c r="HK19" s="64"/>
      <c r="HL19" s="64"/>
      <c r="HM19" s="64"/>
      <c r="HN19" s="64"/>
      <c r="HO19" s="64"/>
      <c r="HP19" s="64"/>
      <c r="HQ19" s="64"/>
      <c r="HR19" s="64"/>
      <c r="HS19" s="64"/>
      <c r="HT19" s="64"/>
      <c r="HU19" s="64"/>
      <c r="HV19" s="64"/>
      <c r="HW19" s="64"/>
      <c r="HX19" s="64"/>
      <c r="HY19" s="64"/>
      <c r="HZ19" s="64"/>
      <c r="IA19" s="64"/>
      <c r="IB19" s="64"/>
      <c r="IC19" s="64"/>
      <c r="ID19" s="64"/>
      <c r="IE19" s="64"/>
      <c r="IF19" s="64"/>
      <c r="IG19" s="64"/>
      <c r="IH19" s="64"/>
      <c r="II19" s="64"/>
      <c r="IJ19" s="64"/>
      <c r="IK19" s="64"/>
      <c r="IL19" s="64"/>
      <c r="IM19" s="64"/>
      <c r="IN19" s="64"/>
      <c r="IO19" s="64"/>
      <c r="IP19" s="64"/>
      <c r="IQ19" s="64"/>
      <c r="IR19" s="64"/>
      <c r="IS19" s="64"/>
      <c r="IT19" s="64"/>
      <c r="IU19" s="64"/>
      <c r="IV19" s="64"/>
      <c r="IW19" s="64"/>
    </row>
    <row r="20" spans="1:257" ht="13.7" customHeight="1">
      <c r="A20" s="158" t="s">
        <v>211</v>
      </c>
      <c r="B20" s="158" t="s">
        <v>242</v>
      </c>
      <c r="C20" s="102">
        <v>110</v>
      </c>
      <c r="D20" s="102">
        <v>44</v>
      </c>
      <c r="E20" s="102">
        <v>66</v>
      </c>
      <c r="F20" s="116">
        <f t="shared" si="0"/>
        <v>0.6</v>
      </c>
      <c r="G20" s="58"/>
    </row>
    <row r="21" spans="1:257" ht="13.7" customHeight="1">
      <c r="A21" s="158" t="s">
        <v>163</v>
      </c>
      <c r="B21" s="158" t="s">
        <v>228</v>
      </c>
      <c r="C21" s="102">
        <v>79</v>
      </c>
      <c r="D21" s="102">
        <v>20</v>
      </c>
      <c r="E21" s="102">
        <v>59</v>
      </c>
      <c r="F21" s="116">
        <f t="shared" si="0"/>
        <v>0.74683544303797467</v>
      </c>
      <c r="G21" s="58"/>
    </row>
    <row r="22" spans="1:257" ht="13.7" customHeight="1">
      <c r="A22" s="158" t="s">
        <v>307</v>
      </c>
      <c r="B22" s="158" t="s">
        <v>244</v>
      </c>
      <c r="C22" s="102">
        <v>63</v>
      </c>
      <c r="D22" s="102">
        <v>36</v>
      </c>
      <c r="E22" s="102">
        <v>27</v>
      </c>
      <c r="F22" s="116">
        <f t="shared" si="0"/>
        <v>0.42857142857142855</v>
      </c>
      <c r="G22" s="58"/>
    </row>
    <row r="23" spans="1:257" ht="13.7" customHeight="1">
      <c r="A23" s="158" t="s">
        <v>306</v>
      </c>
      <c r="B23" s="158" t="s">
        <v>243</v>
      </c>
      <c r="C23" s="102">
        <v>28</v>
      </c>
      <c r="D23" s="102">
        <v>22</v>
      </c>
      <c r="E23" s="102">
        <v>6</v>
      </c>
      <c r="F23" s="116">
        <f t="shared" si="0"/>
        <v>0.21428571428571427</v>
      </c>
      <c r="G23" s="58"/>
    </row>
    <row r="24" spans="1:257" s="15" customFormat="1" ht="13.7" customHeight="1">
      <c r="A24" s="2" t="s">
        <v>311</v>
      </c>
      <c r="B24" s="2" t="s">
        <v>248</v>
      </c>
      <c r="C24" s="141">
        <f>SUM(C25:C26)</f>
        <v>83</v>
      </c>
      <c r="D24" s="141">
        <f t="shared" ref="D24:E24" si="6">SUM(D25:D26)</f>
        <v>61</v>
      </c>
      <c r="E24" s="141">
        <f t="shared" si="6"/>
        <v>22</v>
      </c>
      <c r="F24" s="117">
        <f t="shared" si="0"/>
        <v>0.26506024096385544</v>
      </c>
      <c r="G24" s="100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4"/>
      <c r="BV24" s="64"/>
      <c r="BW24" s="64"/>
      <c r="BX24" s="64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4"/>
      <c r="CY24" s="64"/>
      <c r="CZ24" s="64"/>
      <c r="DA24" s="64"/>
      <c r="DB24" s="64"/>
      <c r="DC24" s="64"/>
      <c r="DD24" s="64"/>
      <c r="DE24" s="64"/>
      <c r="DF24" s="64"/>
      <c r="DG24" s="64"/>
      <c r="DH24" s="64"/>
      <c r="DI24" s="64"/>
      <c r="DJ24" s="64"/>
      <c r="DK24" s="64"/>
      <c r="DL24" s="64"/>
      <c r="DM24" s="64"/>
      <c r="DN24" s="64"/>
      <c r="DO24" s="64"/>
      <c r="DP24" s="64"/>
      <c r="DQ24" s="64"/>
      <c r="DR24" s="64"/>
      <c r="DS24" s="64"/>
      <c r="DT24" s="64"/>
      <c r="DU24" s="64"/>
      <c r="DV24" s="64"/>
      <c r="DW24" s="64"/>
      <c r="DX24" s="64"/>
      <c r="DY24" s="64"/>
      <c r="DZ24" s="64"/>
      <c r="EA24" s="64"/>
      <c r="EB24" s="64"/>
      <c r="EC24" s="64"/>
      <c r="ED24" s="64"/>
      <c r="EE24" s="64"/>
      <c r="EF24" s="64"/>
      <c r="EG24" s="64"/>
      <c r="EH24" s="64"/>
      <c r="EI24" s="64"/>
      <c r="EJ24" s="64"/>
      <c r="EK24" s="64"/>
      <c r="EL24" s="64"/>
      <c r="EM24" s="64"/>
      <c r="EN24" s="64"/>
      <c r="EO24" s="64"/>
      <c r="EP24" s="64"/>
      <c r="EQ24" s="64"/>
      <c r="ER24" s="64"/>
      <c r="ES24" s="64"/>
      <c r="ET24" s="64"/>
      <c r="EU24" s="64"/>
      <c r="EV24" s="64"/>
      <c r="EW24" s="64"/>
      <c r="EX24" s="64"/>
      <c r="EY24" s="64"/>
      <c r="EZ24" s="64"/>
      <c r="FA24" s="64"/>
      <c r="FB24" s="64"/>
      <c r="FC24" s="64"/>
      <c r="FD24" s="64"/>
      <c r="FE24" s="64"/>
      <c r="FF24" s="64"/>
      <c r="FG24" s="64"/>
      <c r="FH24" s="64"/>
      <c r="FI24" s="64"/>
      <c r="FJ24" s="64"/>
      <c r="FK24" s="64"/>
      <c r="FL24" s="64"/>
      <c r="FM24" s="64"/>
      <c r="FN24" s="64"/>
      <c r="FO24" s="64"/>
      <c r="FP24" s="64"/>
      <c r="FQ24" s="64"/>
      <c r="FR24" s="64"/>
      <c r="FS24" s="64"/>
      <c r="FT24" s="64"/>
      <c r="FU24" s="64"/>
      <c r="FV24" s="64"/>
      <c r="FW24" s="64"/>
      <c r="FX24" s="64"/>
      <c r="FY24" s="64"/>
      <c r="FZ24" s="64"/>
      <c r="GA24" s="64"/>
      <c r="GB24" s="64"/>
      <c r="GC24" s="64"/>
      <c r="GD24" s="64"/>
      <c r="GE24" s="64"/>
      <c r="GF24" s="64"/>
      <c r="GG24" s="64"/>
      <c r="GH24" s="64"/>
      <c r="GI24" s="64"/>
      <c r="GJ24" s="64"/>
      <c r="GK24" s="64"/>
      <c r="GL24" s="64"/>
      <c r="GM24" s="64"/>
      <c r="GN24" s="64"/>
      <c r="GO24" s="64"/>
      <c r="GP24" s="64"/>
      <c r="GQ24" s="64"/>
      <c r="GR24" s="64"/>
      <c r="GS24" s="64"/>
      <c r="GT24" s="64"/>
      <c r="GU24" s="64"/>
      <c r="GV24" s="64"/>
      <c r="GW24" s="64"/>
      <c r="GX24" s="64"/>
      <c r="GY24" s="64"/>
      <c r="GZ24" s="64"/>
      <c r="HA24" s="64"/>
      <c r="HB24" s="64"/>
      <c r="HC24" s="64"/>
      <c r="HD24" s="64"/>
      <c r="HE24" s="64"/>
      <c r="HF24" s="64"/>
      <c r="HG24" s="64"/>
      <c r="HH24" s="64"/>
      <c r="HI24" s="64"/>
      <c r="HJ24" s="64"/>
      <c r="HK24" s="64"/>
      <c r="HL24" s="64"/>
      <c r="HM24" s="64"/>
      <c r="HN24" s="64"/>
      <c r="HO24" s="64"/>
      <c r="HP24" s="64"/>
      <c r="HQ24" s="64"/>
      <c r="HR24" s="64"/>
      <c r="HS24" s="64"/>
      <c r="HT24" s="64"/>
      <c r="HU24" s="64"/>
      <c r="HV24" s="64"/>
      <c r="HW24" s="64"/>
      <c r="HX24" s="64"/>
      <c r="HY24" s="64"/>
      <c r="HZ24" s="64"/>
      <c r="IA24" s="64"/>
      <c r="IB24" s="64"/>
      <c r="IC24" s="64"/>
      <c r="ID24" s="64"/>
      <c r="IE24" s="64"/>
      <c r="IF24" s="64"/>
      <c r="IG24" s="64"/>
      <c r="IH24" s="64"/>
      <c r="II24" s="64"/>
      <c r="IJ24" s="64"/>
      <c r="IK24" s="64"/>
      <c r="IL24" s="64"/>
      <c r="IM24" s="64"/>
      <c r="IN24" s="64"/>
      <c r="IO24" s="64"/>
      <c r="IP24" s="64"/>
      <c r="IQ24" s="64"/>
      <c r="IR24" s="64"/>
      <c r="IS24" s="64"/>
      <c r="IT24" s="64"/>
      <c r="IU24" s="64"/>
      <c r="IV24" s="64"/>
      <c r="IW24" s="64"/>
    </row>
    <row r="25" spans="1:257" ht="13.7" customHeight="1">
      <c r="A25" s="158" t="s">
        <v>213</v>
      </c>
      <c r="B25" s="158" t="s">
        <v>250</v>
      </c>
      <c r="C25" s="103">
        <v>65</v>
      </c>
      <c r="D25" s="103">
        <v>46</v>
      </c>
      <c r="E25" s="103">
        <v>19</v>
      </c>
      <c r="F25" s="116">
        <f t="shared" si="0"/>
        <v>0.29230769230769232</v>
      </c>
      <c r="G25" s="58"/>
    </row>
    <row r="26" spans="1:257" ht="13.7" customHeight="1">
      <c r="A26" s="158" t="s">
        <v>214</v>
      </c>
      <c r="B26" s="158" t="s">
        <v>249</v>
      </c>
      <c r="C26" s="102">
        <v>18</v>
      </c>
      <c r="D26" s="102">
        <v>15</v>
      </c>
      <c r="E26" s="102">
        <v>3</v>
      </c>
      <c r="F26" s="116">
        <f t="shared" si="0"/>
        <v>0.16666666666666666</v>
      </c>
      <c r="G26" s="58"/>
    </row>
    <row r="27" spans="1:257" s="15" customFormat="1" ht="13.7" customHeight="1">
      <c r="A27" s="2" t="s">
        <v>312</v>
      </c>
      <c r="B27" s="2" t="s">
        <v>251</v>
      </c>
      <c r="C27" s="107">
        <f>SUM(C28:C29)</f>
        <v>161</v>
      </c>
      <c r="D27" s="107">
        <f t="shared" ref="D27:E27" si="7">SUM(D28:D29)</f>
        <v>118</v>
      </c>
      <c r="E27" s="107">
        <f t="shared" si="7"/>
        <v>43</v>
      </c>
      <c r="F27" s="117">
        <f t="shared" si="0"/>
        <v>0.26708074534161491</v>
      </c>
      <c r="G27" s="100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  <c r="CP27" s="64"/>
      <c r="CQ27" s="64"/>
      <c r="CR27" s="64"/>
      <c r="CS27" s="64"/>
      <c r="CT27" s="64"/>
      <c r="CU27" s="64"/>
      <c r="CV27" s="64"/>
      <c r="CW27" s="64"/>
      <c r="CX27" s="64"/>
      <c r="CY27" s="64"/>
      <c r="CZ27" s="64"/>
      <c r="DA27" s="64"/>
      <c r="DB27" s="64"/>
      <c r="DC27" s="64"/>
      <c r="DD27" s="64"/>
      <c r="DE27" s="64"/>
      <c r="DF27" s="64"/>
      <c r="DG27" s="64"/>
      <c r="DH27" s="64"/>
      <c r="DI27" s="64"/>
      <c r="DJ27" s="64"/>
      <c r="DK27" s="64"/>
      <c r="DL27" s="64"/>
      <c r="DM27" s="64"/>
      <c r="DN27" s="64"/>
      <c r="DO27" s="64"/>
      <c r="DP27" s="64"/>
      <c r="DQ27" s="64"/>
      <c r="DR27" s="64"/>
      <c r="DS27" s="64"/>
      <c r="DT27" s="64"/>
      <c r="DU27" s="64"/>
      <c r="DV27" s="64"/>
      <c r="DW27" s="64"/>
      <c r="DX27" s="64"/>
      <c r="DY27" s="64"/>
      <c r="DZ27" s="64"/>
      <c r="EA27" s="64"/>
      <c r="EB27" s="64"/>
      <c r="EC27" s="64"/>
      <c r="ED27" s="64"/>
      <c r="EE27" s="64"/>
      <c r="EF27" s="64"/>
      <c r="EG27" s="64"/>
      <c r="EH27" s="64"/>
      <c r="EI27" s="64"/>
      <c r="EJ27" s="64"/>
      <c r="EK27" s="64"/>
      <c r="EL27" s="64"/>
      <c r="EM27" s="64"/>
      <c r="EN27" s="64"/>
      <c r="EO27" s="64"/>
      <c r="EP27" s="64"/>
      <c r="EQ27" s="64"/>
      <c r="ER27" s="64"/>
      <c r="ES27" s="64"/>
      <c r="ET27" s="64"/>
      <c r="EU27" s="64"/>
      <c r="EV27" s="64"/>
      <c r="EW27" s="64"/>
      <c r="EX27" s="64"/>
      <c r="EY27" s="64"/>
      <c r="EZ27" s="64"/>
      <c r="FA27" s="64"/>
      <c r="FB27" s="64"/>
      <c r="FC27" s="64"/>
      <c r="FD27" s="64"/>
      <c r="FE27" s="64"/>
      <c r="FF27" s="64"/>
      <c r="FG27" s="64"/>
      <c r="FH27" s="64"/>
      <c r="FI27" s="64"/>
      <c r="FJ27" s="64"/>
      <c r="FK27" s="64"/>
      <c r="FL27" s="64"/>
      <c r="FM27" s="64"/>
      <c r="FN27" s="64"/>
      <c r="FO27" s="64"/>
      <c r="FP27" s="64"/>
      <c r="FQ27" s="64"/>
      <c r="FR27" s="64"/>
      <c r="FS27" s="64"/>
      <c r="FT27" s="64"/>
      <c r="FU27" s="64"/>
      <c r="FV27" s="64"/>
      <c r="FW27" s="64"/>
      <c r="FX27" s="64"/>
      <c r="FY27" s="64"/>
      <c r="FZ27" s="64"/>
      <c r="GA27" s="64"/>
      <c r="GB27" s="64"/>
      <c r="GC27" s="64"/>
      <c r="GD27" s="64"/>
      <c r="GE27" s="64"/>
      <c r="GF27" s="64"/>
      <c r="GG27" s="64"/>
      <c r="GH27" s="64"/>
      <c r="GI27" s="64"/>
      <c r="GJ27" s="64"/>
      <c r="GK27" s="64"/>
      <c r="GL27" s="64"/>
      <c r="GM27" s="64"/>
      <c r="GN27" s="64"/>
      <c r="GO27" s="64"/>
      <c r="GP27" s="64"/>
      <c r="GQ27" s="64"/>
      <c r="GR27" s="64"/>
      <c r="GS27" s="64"/>
      <c r="GT27" s="64"/>
      <c r="GU27" s="64"/>
      <c r="GV27" s="64"/>
      <c r="GW27" s="64"/>
      <c r="GX27" s="64"/>
      <c r="GY27" s="64"/>
      <c r="GZ27" s="64"/>
      <c r="HA27" s="64"/>
      <c r="HB27" s="64"/>
      <c r="HC27" s="64"/>
      <c r="HD27" s="64"/>
      <c r="HE27" s="64"/>
      <c r="HF27" s="64"/>
      <c r="HG27" s="64"/>
      <c r="HH27" s="64"/>
      <c r="HI27" s="64"/>
      <c r="HJ27" s="64"/>
      <c r="HK27" s="64"/>
      <c r="HL27" s="64"/>
      <c r="HM27" s="64"/>
      <c r="HN27" s="64"/>
      <c r="HO27" s="64"/>
      <c r="HP27" s="64"/>
      <c r="HQ27" s="64"/>
      <c r="HR27" s="64"/>
      <c r="HS27" s="64"/>
      <c r="HT27" s="64"/>
      <c r="HU27" s="64"/>
      <c r="HV27" s="64"/>
      <c r="HW27" s="64"/>
      <c r="HX27" s="64"/>
      <c r="HY27" s="64"/>
      <c r="HZ27" s="64"/>
      <c r="IA27" s="64"/>
      <c r="IB27" s="64"/>
      <c r="IC27" s="64"/>
      <c r="ID27" s="64"/>
      <c r="IE27" s="64"/>
      <c r="IF27" s="64"/>
      <c r="IG27" s="64"/>
      <c r="IH27" s="64"/>
      <c r="II27" s="64"/>
      <c r="IJ27" s="64"/>
      <c r="IK27" s="64"/>
      <c r="IL27" s="64"/>
      <c r="IM27" s="64"/>
      <c r="IN27" s="64"/>
      <c r="IO27" s="64"/>
      <c r="IP27" s="64"/>
      <c r="IQ27" s="64"/>
      <c r="IR27" s="64"/>
      <c r="IS27" s="64"/>
      <c r="IT27" s="64"/>
      <c r="IU27" s="64"/>
      <c r="IV27" s="64"/>
      <c r="IW27" s="64"/>
    </row>
    <row r="28" spans="1:257" ht="13.7" customHeight="1">
      <c r="A28" s="158" t="s">
        <v>313</v>
      </c>
      <c r="B28" s="158" t="s">
        <v>261</v>
      </c>
      <c r="C28" s="102">
        <v>126</v>
      </c>
      <c r="D28" s="102">
        <v>89</v>
      </c>
      <c r="E28" s="102">
        <v>37</v>
      </c>
      <c r="F28" s="116">
        <f t="shared" si="0"/>
        <v>0.29365079365079366</v>
      </c>
      <c r="G28" s="58"/>
    </row>
    <row r="29" spans="1:257" ht="13.7" customHeight="1">
      <c r="A29" s="158" t="s">
        <v>318</v>
      </c>
      <c r="B29" s="158" t="s">
        <v>252</v>
      </c>
      <c r="C29" s="103">
        <v>35</v>
      </c>
      <c r="D29" s="103">
        <v>29</v>
      </c>
      <c r="E29" s="103">
        <v>6</v>
      </c>
      <c r="F29" s="116">
        <f t="shared" si="0"/>
        <v>0.17142857142857143</v>
      </c>
      <c r="G29" s="58"/>
    </row>
    <row r="30" spans="1:257" s="15" customFormat="1" ht="13.7" customHeight="1">
      <c r="A30" s="2" t="s">
        <v>316</v>
      </c>
      <c r="B30" s="2" t="s">
        <v>253</v>
      </c>
      <c r="C30" s="141">
        <f>SUM(C31:C35)</f>
        <v>488</v>
      </c>
      <c r="D30" s="141">
        <f t="shared" ref="D30:E30" si="8">SUM(D31:D35)</f>
        <v>308</v>
      </c>
      <c r="E30" s="141">
        <f t="shared" si="8"/>
        <v>180</v>
      </c>
      <c r="F30" s="117">
        <f t="shared" si="0"/>
        <v>0.36885245901639346</v>
      </c>
      <c r="G30" s="100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  <c r="CP30" s="64"/>
      <c r="CQ30" s="64"/>
      <c r="CR30" s="64"/>
      <c r="CS30" s="64"/>
      <c r="CT30" s="64"/>
      <c r="CU30" s="64"/>
      <c r="CV30" s="64"/>
      <c r="CW30" s="64"/>
      <c r="CX30" s="64"/>
      <c r="CY30" s="64"/>
      <c r="CZ30" s="64"/>
      <c r="DA30" s="64"/>
      <c r="DB30" s="64"/>
      <c r="DC30" s="64"/>
      <c r="DD30" s="64"/>
      <c r="DE30" s="64"/>
      <c r="DF30" s="64"/>
      <c r="DG30" s="64"/>
      <c r="DH30" s="64"/>
      <c r="DI30" s="64"/>
      <c r="DJ30" s="64"/>
      <c r="DK30" s="64"/>
      <c r="DL30" s="64"/>
      <c r="DM30" s="64"/>
      <c r="DN30" s="64"/>
      <c r="DO30" s="64"/>
      <c r="DP30" s="64"/>
      <c r="DQ30" s="64"/>
      <c r="DR30" s="64"/>
      <c r="DS30" s="64"/>
      <c r="DT30" s="64"/>
      <c r="DU30" s="64"/>
      <c r="DV30" s="64"/>
      <c r="DW30" s="64"/>
      <c r="DX30" s="64"/>
      <c r="DY30" s="64"/>
      <c r="DZ30" s="64"/>
      <c r="EA30" s="64"/>
      <c r="EB30" s="64"/>
      <c r="EC30" s="64"/>
      <c r="ED30" s="64"/>
      <c r="EE30" s="64"/>
      <c r="EF30" s="64"/>
      <c r="EG30" s="64"/>
      <c r="EH30" s="64"/>
      <c r="EI30" s="64"/>
      <c r="EJ30" s="64"/>
      <c r="EK30" s="64"/>
      <c r="EL30" s="64"/>
      <c r="EM30" s="64"/>
      <c r="EN30" s="64"/>
      <c r="EO30" s="64"/>
      <c r="EP30" s="64"/>
      <c r="EQ30" s="64"/>
      <c r="ER30" s="64"/>
      <c r="ES30" s="64"/>
      <c r="ET30" s="64"/>
      <c r="EU30" s="64"/>
      <c r="EV30" s="64"/>
      <c r="EW30" s="64"/>
      <c r="EX30" s="64"/>
      <c r="EY30" s="64"/>
      <c r="EZ30" s="64"/>
      <c r="FA30" s="64"/>
      <c r="FB30" s="64"/>
      <c r="FC30" s="64"/>
      <c r="FD30" s="64"/>
      <c r="FE30" s="64"/>
      <c r="FF30" s="64"/>
      <c r="FG30" s="64"/>
      <c r="FH30" s="64"/>
      <c r="FI30" s="64"/>
      <c r="FJ30" s="64"/>
      <c r="FK30" s="64"/>
      <c r="FL30" s="64"/>
      <c r="FM30" s="64"/>
      <c r="FN30" s="64"/>
      <c r="FO30" s="64"/>
      <c r="FP30" s="64"/>
      <c r="FQ30" s="64"/>
      <c r="FR30" s="64"/>
      <c r="FS30" s="64"/>
      <c r="FT30" s="64"/>
      <c r="FU30" s="64"/>
      <c r="FV30" s="64"/>
      <c r="FW30" s="64"/>
      <c r="FX30" s="64"/>
      <c r="FY30" s="64"/>
      <c r="FZ30" s="64"/>
      <c r="GA30" s="64"/>
      <c r="GB30" s="64"/>
      <c r="GC30" s="64"/>
      <c r="GD30" s="64"/>
      <c r="GE30" s="64"/>
      <c r="GF30" s="64"/>
      <c r="GG30" s="64"/>
      <c r="GH30" s="64"/>
      <c r="GI30" s="64"/>
      <c r="GJ30" s="64"/>
      <c r="GK30" s="64"/>
      <c r="GL30" s="64"/>
      <c r="GM30" s="64"/>
      <c r="GN30" s="64"/>
      <c r="GO30" s="64"/>
      <c r="GP30" s="64"/>
      <c r="GQ30" s="64"/>
      <c r="GR30" s="64"/>
      <c r="GS30" s="64"/>
      <c r="GT30" s="64"/>
      <c r="GU30" s="64"/>
      <c r="GV30" s="64"/>
      <c r="GW30" s="64"/>
      <c r="GX30" s="64"/>
      <c r="GY30" s="64"/>
      <c r="GZ30" s="64"/>
      <c r="HA30" s="64"/>
      <c r="HB30" s="64"/>
      <c r="HC30" s="64"/>
      <c r="HD30" s="64"/>
      <c r="HE30" s="64"/>
      <c r="HF30" s="64"/>
      <c r="HG30" s="64"/>
      <c r="HH30" s="64"/>
      <c r="HI30" s="64"/>
      <c r="HJ30" s="64"/>
      <c r="HK30" s="64"/>
      <c r="HL30" s="64"/>
      <c r="HM30" s="64"/>
      <c r="HN30" s="64"/>
      <c r="HO30" s="64"/>
      <c r="HP30" s="64"/>
      <c r="HQ30" s="64"/>
      <c r="HR30" s="64"/>
      <c r="HS30" s="64"/>
      <c r="HT30" s="64"/>
      <c r="HU30" s="64"/>
      <c r="HV30" s="64"/>
      <c r="HW30" s="64"/>
      <c r="HX30" s="64"/>
      <c r="HY30" s="64"/>
      <c r="HZ30" s="64"/>
      <c r="IA30" s="64"/>
      <c r="IB30" s="64"/>
      <c r="IC30" s="64"/>
      <c r="ID30" s="64"/>
      <c r="IE30" s="64"/>
      <c r="IF30" s="64"/>
      <c r="IG30" s="64"/>
      <c r="IH30" s="64"/>
      <c r="II30" s="64"/>
      <c r="IJ30" s="64"/>
      <c r="IK30" s="64"/>
      <c r="IL30" s="64"/>
      <c r="IM30" s="64"/>
      <c r="IN30" s="64"/>
      <c r="IO30" s="64"/>
      <c r="IP30" s="64"/>
      <c r="IQ30" s="64"/>
      <c r="IR30" s="64"/>
      <c r="IS30" s="64"/>
      <c r="IT30" s="64"/>
      <c r="IU30" s="64"/>
      <c r="IV30" s="64"/>
      <c r="IW30" s="64"/>
    </row>
    <row r="31" spans="1:257" ht="13.7" customHeight="1">
      <c r="A31" s="158" t="s">
        <v>184</v>
      </c>
      <c r="B31" s="158" t="s">
        <v>230</v>
      </c>
      <c r="C31" s="102">
        <v>56</v>
      </c>
      <c r="D31" s="102">
        <v>32</v>
      </c>
      <c r="E31" s="102">
        <v>24</v>
      </c>
      <c r="F31" s="116">
        <f t="shared" si="0"/>
        <v>0.42857142857142855</v>
      </c>
      <c r="G31" s="58"/>
    </row>
    <row r="32" spans="1:257" ht="13.7" customHeight="1">
      <c r="A32" s="158" t="s">
        <v>216</v>
      </c>
      <c r="B32" s="158" t="s">
        <v>255</v>
      </c>
      <c r="C32" s="103">
        <v>64</v>
      </c>
      <c r="D32" s="103">
        <v>33</v>
      </c>
      <c r="E32" s="103">
        <v>31</v>
      </c>
      <c r="F32" s="116">
        <f t="shared" si="0"/>
        <v>0.484375</v>
      </c>
      <c r="G32" s="58"/>
    </row>
    <row r="33" spans="1:257" ht="13.7" customHeight="1">
      <c r="A33" s="158" t="s">
        <v>217</v>
      </c>
      <c r="B33" s="158" t="s">
        <v>256</v>
      </c>
      <c r="C33" s="102">
        <v>250</v>
      </c>
      <c r="D33" s="102">
        <v>188</v>
      </c>
      <c r="E33" s="102">
        <v>62</v>
      </c>
      <c r="F33" s="116">
        <f t="shared" si="0"/>
        <v>0.248</v>
      </c>
      <c r="G33" s="58"/>
    </row>
    <row r="34" spans="1:257" ht="13.7" customHeight="1">
      <c r="A34" s="158" t="s">
        <v>218</v>
      </c>
      <c r="B34" s="158" t="s">
        <v>262</v>
      </c>
      <c r="C34" s="102">
        <v>38</v>
      </c>
      <c r="D34" s="102">
        <v>23</v>
      </c>
      <c r="E34" s="102">
        <v>15</v>
      </c>
      <c r="F34" s="116">
        <f t="shared" si="0"/>
        <v>0.39473684210526316</v>
      </c>
      <c r="G34" s="58"/>
    </row>
    <row r="35" spans="1:257" ht="13.7" customHeight="1">
      <c r="A35" s="158" t="s">
        <v>220</v>
      </c>
      <c r="B35" s="158" t="s">
        <v>254</v>
      </c>
      <c r="C35" s="102">
        <v>80</v>
      </c>
      <c r="D35" s="102">
        <v>32</v>
      </c>
      <c r="E35" s="102">
        <v>48</v>
      </c>
      <c r="F35" s="116">
        <f t="shared" si="0"/>
        <v>0.6</v>
      </c>
      <c r="G35" s="58"/>
    </row>
    <row r="36" spans="1:257" s="15" customFormat="1" ht="13.7" customHeight="1">
      <c r="A36" s="2" t="s">
        <v>221</v>
      </c>
      <c r="B36" s="2" t="s">
        <v>257</v>
      </c>
      <c r="C36" s="141">
        <f>SUM(C37:C38)</f>
        <v>239</v>
      </c>
      <c r="D36" s="141">
        <f t="shared" ref="D36:E36" si="9">SUM(D37:D38)</f>
        <v>127</v>
      </c>
      <c r="E36" s="141">
        <f t="shared" si="9"/>
        <v>112</v>
      </c>
      <c r="F36" s="117">
        <f t="shared" si="0"/>
        <v>0.46861924686192469</v>
      </c>
      <c r="G36" s="100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64"/>
      <c r="BP36" s="64"/>
      <c r="BQ36" s="64"/>
      <c r="BR36" s="64"/>
      <c r="BS36" s="64"/>
      <c r="BT36" s="64"/>
      <c r="BU36" s="64"/>
      <c r="BV36" s="64"/>
      <c r="BW36" s="64"/>
      <c r="BX36" s="64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  <c r="CN36" s="64"/>
      <c r="CO36" s="64"/>
      <c r="CP36" s="64"/>
      <c r="CQ36" s="64"/>
      <c r="CR36" s="64"/>
      <c r="CS36" s="64"/>
      <c r="CT36" s="64"/>
      <c r="CU36" s="64"/>
      <c r="CV36" s="64"/>
      <c r="CW36" s="64"/>
      <c r="CX36" s="64"/>
      <c r="CY36" s="64"/>
      <c r="CZ36" s="64"/>
      <c r="DA36" s="64"/>
      <c r="DB36" s="64"/>
      <c r="DC36" s="64"/>
      <c r="DD36" s="64"/>
      <c r="DE36" s="64"/>
      <c r="DF36" s="64"/>
      <c r="DG36" s="64"/>
      <c r="DH36" s="64"/>
      <c r="DI36" s="64"/>
      <c r="DJ36" s="64"/>
      <c r="DK36" s="64"/>
      <c r="DL36" s="64"/>
      <c r="DM36" s="64"/>
      <c r="DN36" s="64"/>
      <c r="DO36" s="64"/>
      <c r="DP36" s="64"/>
      <c r="DQ36" s="64"/>
      <c r="DR36" s="64"/>
      <c r="DS36" s="64"/>
      <c r="DT36" s="64"/>
      <c r="DU36" s="64"/>
      <c r="DV36" s="64"/>
      <c r="DW36" s="64"/>
      <c r="DX36" s="64"/>
      <c r="DY36" s="64"/>
      <c r="DZ36" s="64"/>
      <c r="EA36" s="64"/>
      <c r="EB36" s="64"/>
      <c r="EC36" s="64"/>
      <c r="ED36" s="64"/>
      <c r="EE36" s="64"/>
      <c r="EF36" s="64"/>
      <c r="EG36" s="64"/>
      <c r="EH36" s="64"/>
      <c r="EI36" s="64"/>
      <c r="EJ36" s="64"/>
      <c r="EK36" s="64"/>
      <c r="EL36" s="64"/>
      <c r="EM36" s="64"/>
      <c r="EN36" s="64"/>
      <c r="EO36" s="64"/>
      <c r="EP36" s="64"/>
      <c r="EQ36" s="64"/>
      <c r="ER36" s="64"/>
      <c r="ES36" s="64"/>
      <c r="ET36" s="64"/>
      <c r="EU36" s="64"/>
      <c r="EV36" s="64"/>
      <c r="EW36" s="64"/>
      <c r="EX36" s="64"/>
      <c r="EY36" s="64"/>
      <c r="EZ36" s="64"/>
      <c r="FA36" s="64"/>
      <c r="FB36" s="64"/>
      <c r="FC36" s="64"/>
      <c r="FD36" s="64"/>
      <c r="FE36" s="64"/>
      <c r="FF36" s="64"/>
      <c r="FG36" s="64"/>
      <c r="FH36" s="64"/>
      <c r="FI36" s="64"/>
      <c r="FJ36" s="64"/>
      <c r="FK36" s="64"/>
      <c r="FL36" s="64"/>
      <c r="FM36" s="64"/>
      <c r="FN36" s="64"/>
      <c r="FO36" s="64"/>
      <c r="FP36" s="64"/>
      <c r="FQ36" s="64"/>
      <c r="FR36" s="64"/>
      <c r="FS36" s="64"/>
      <c r="FT36" s="64"/>
      <c r="FU36" s="64"/>
      <c r="FV36" s="64"/>
      <c r="FW36" s="64"/>
      <c r="FX36" s="64"/>
      <c r="FY36" s="64"/>
      <c r="FZ36" s="64"/>
      <c r="GA36" s="64"/>
      <c r="GB36" s="64"/>
      <c r="GC36" s="64"/>
      <c r="GD36" s="64"/>
      <c r="GE36" s="64"/>
      <c r="GF36" s="64"/>
      <c r="GG36" s="64"/>
      <c r="GH36" s="64"/>
      <c r="GI36" s="64"/>
      <c r="GJ36" s="64"/>
      <c r="GK36" s="64"/>
      <c r="GL36" s="64"/>
      <c r="GM36" s="64"/>
      <c r="GN36" s="64"/>
      <c r="GO36" s="64"/>
      <c r="GP36" s="64"/>
      <c r="GQ36" s="64"/>
      <c r="GR36" s="64"/>
      <c r="GS36" s="64"/>
      <c r="GT36" s="64"/>
      <c r="GU36" s="64"/>
      <c r="GV36" s="64"/>
      <c r="GW36" s="64"/>
      <c r="GX36" s="64"/>
      <c r="GY36" s="64"/>
      <c r="GZ36" s="64"/>
      <c r="HA36" s="64"/>
      <c r="HB36" s="64"/>
      <c r="HC36" s="64"/>
      <c r="HD36" s="64"/>
      <c r="HE36" s="64"/>
      <c r="HF36" s="64"/>
      <c r="HG36" s="64"/>
      <c r="HH36" s="64"/>
      <c r="HI36" s="64"/>
      <c r="HJ36" s="64"/>
      <c r="HK36" s="64"/>
      <c r="HL36" s="64"/>
      <c r="HM36" s="64"/>
      <c r="HN36" s="64"/>
      <c r="HO36" s="64"/>
      <c r="HP36" s="64"/>
      <c r="HQ36" s="64"/>
      <c r="HR36" s="64"/>
      <c r="HS36" s="64"/>
      <c r="HT36" s="64"/>
      <c r="HU36" s="64"/>
      <c r="HV36" s="64"/>
      <c r="HW36" s="64"/>
      <c r="HX36" s="64"/>
      <c r="HY36" s="64"/>
      <c r="HZ36" s="64"/>
      <c r="IA36" s="64"/>
      <c r="IB36" s="64"/>
      <c r="IC36" s="64"/>
      <c r="ID36" s="64"/>
      <c r="IE36" s="64"/>
      <c r="IF36" s="64"/>
      <c r="IG36" s="64"/>
      <c r="IH36" s="64"/>
      <c r="II36" s="64"/>
      <c r="IJ36" s="64"/>
      <c r="IK36" s="64"/>
      <c r="IL36" s="64"/>
      <c r="IM36" s="64"/>
      <c r="IN36" s="64"/>
      <c r="IO36" s="64"/>
      <c r="IP36" s="64"/>
      <c r="IQ36" s="64"/>
      <c r="IR36" s="64"/>
      <c r="IS36" s="64"/>
      <c r="IT36" s="64"/>
      <c r="IU36" s="64"/>
      <c r="IV36" s="64"/>
      <c r="IW36" s="64"/>
    </row>
    <row r="37" spans="1:257" ht="13.7" customHeight="1">
      <c r="A37" s="158" t="s">
        <v>319</v>
      </c>
      <c r="B37" s="158" t="s">
        <v>231</v>
      </c>
      <c r="C37" s="102">
        <v>177</v>
      </c>
      <c r="D37" s="102">
        <v>103</v>
      </c>
      <c r="E37" s="102">
        <v>74</v>
      </c>
      <c r="F37" s="116">
        <f t="shared" si="0"/>
        <v>0.41807909604519772</v>
      </c>
      <c r="G37" s="58"/>
    </row>
    <row r="38" spans="1:257" ht="13.7" customHeight="1">
      <c r="A38" s="158" t="s">
        <v>225</v>
      </c>
      <c r="B38" s="158" t="s">
        <v>263</v>
      </c>
      <c r="C38" s="102">
        <v>62</v>
      </c>
      <c r="D38" s="102">
        <v>24</v>
      </c>
      <c r="E38" s="102">
        <v>38</v>
      </c>
      <c r="F38" s="116">
        <f t="shared" ref="F38:F42" si="10">E38/C38</f>
        <v>0.61290322580645162</v>
      </c>
      <c r="G38" s="58"/>
    </row>
    <row r="39" spans="1:257" s="15" customFormat="1" ht="13.7" customHeight="1">
      <c r="A39" s="2" t="s">
        <v>308</v>
      </c>
      <c r="B39" s="2" t="s">
        <v>245</v>
      </c>
      <c r="C39" s="107">
        <f>SUM(C40:C42)</f>
        <v>443</v>
      </c>
      <c r="D39" s="107">
        <f t="shared" ref="D39:E39" si="11">SUM(D40:D42)</f>
        <v>115</v>
      </c>
      <c r="E39" s="107">
        <f t="shared" si="11"/>
        <v>328</v>
      </c>
      <c r="F39" s="117">
        <f t="shared" si="10"/>
        <v>0.7404063205417607</v>
      </c>
      <c r="G39" s="100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  <c r="CV39" s="64"/>
      <c r="CW39" s="64"/>
      <c r="CX39" s="64"/>
      <c r="CY39" s="64"/>
      <c r="CZ39" s="64"/>
      <c r="DA39" s="64"/>
      <c r="DB39" s="64"/>
      <c r="DC39" s="64"/>
      <c r="DD39" s="64"/>
      <c r="DE39" s="64"/>
      <c r="DF39" s="64"/>
      <c r="DG39" s="64"/>
      <c r="DH39" s="64"/>
      <c r="DI39" s="64"/>
      <c r="DJ39" s="64"/>
      <c r="DK39" s="64"/>
      <c r="DL39" s="64"/>
      <c r="DM39" s="64"/>
      <c r="DN39" s="64"/>
      <c r="DO39" s="64"/>
      <c r="DP39" s="64"/>
      <c r="DQ39" s="64"/>
      <c r="DR39" s="64"/>
      <c r="DS39" s="64"/>
      <c r="DT39" s="64"/>
      <c r="DU39" s="64"/>
      <c r="DV39" s="64"/>
      <c r="DW39" s="64"/>
      <c r="DX39" s="64"/>
      <c r="DY39" s="64"/>
      <c r="DZ39" s="64"/>
      <c r="EA39" s="64"/>
      <c r="EB39" s="64"/>
      <c r="EC39" s="64"/>
      <c r="ED39" s="64"/>
      <c r="EE39" s="64"/>
      <c r="EF39" s="64"/>
      <c r="EG39" s="64"/>
      <c r="EH39" s="64"/>
      <c r="EI39" s="64"/>
      <c r="EJ39" s="64"/>
      <c r="EK39" s="64"/>
      <c r="EL39" s="64"/>
      <c r="EM39" s="64"/>
      <c r="EN39" s="64"/>
      <c r="EO39" s="64"/>
      <c r="EP39" s="64"/>
      <c r="EQ39" s="64"/>
      <c r="ER39" s="64"/>
      <c r="ES39" s="64"/>
      <c r="ET39" s="64"/>
      <c r="EU39" s="64"/>
      <c r="EV39" s="64"/>
      <c r="EW39" s="64"/>
      <c r="EX39" s="64"/>
      <c r="EY39" s="64"/>
      <c r="EZ39" s="64"/>
      <c r="FA39" s="64"/>
      <c r="FB39" s="64"/>
      <c r="FC39" s="64"/>
      <c r="FD39" s="64"/>
      <c r="FE39" s="64"/>
      <c r="FF39" s="64"/>
      <c r="FG39" s="64"/>
      <c r="FH39" s="64"/>
      <c r="FI39" s="64"/>
      <c r="FJ39" s="64"/>
      <c r="FK39" s="64"/>
      <c r="FL39" s="64"/>
      <c r="FM39" s="64"/>
      <c r="FN39" s="64"/>
      <c r="FO39" s="64"/>
      <c r="FP39" s="64"/>
      <c r="FQ39" s="64"/>
      <c r="FR39" s="64"/>
      <c r="FS39" s="64"/>
      <c r="FT39" s="64"/>
      <c r="FU39" s="64"/>
      <c r="FV39" s="64"/>
      <c r="FW39" s="64"/>
      <c r="FX39" s="64"/>
      <c r="FY39" s="64"/>
      <c r="FZ39" s="64"/>
      <c r="GA39" s="64"/>
      <c r="GB39" s="64"/>
      <c r="GC39" s="64"/>
      <c r="GD39" s="64"/>
      <c r="GE39" s="64"/>
      <c r="GF39" s="64"/>
      <c r="GG39" s="64"/>
      <c r="GH39" s="64"/>
      <c r="GI39" s="64"/>
      <c r="GJ39" s="64"/>
      <c r="GK39" s="64"/>
      <c r="GL39" s="64"/>
      <c r="GM39" s="64"/>
      <c r="GN39" s="64"/>
      <c r="GO39" s="64"/>
      <c r="GP39" s="64"/>
      <c r="GQ39" s="64"/>
      <c r="GR39" s="64"/>
      <c r="GS39" s="64"/>
      <c r="GT39" s="64"/>
      <c r="GU39" s="64"/>
      <c r="GV39" s="64"/>
      <c r="GW39" s="64"/>
      <c r="GX39" s="64"/>
      <c r="GY39" s="64"/>
      <c r="GZ39" s="64"/>
      <c r="HA39" s="64"/>
      <c r="HB39" s="64"/>
      <c r="HC39" s="64"/>
      <c r="HD39" s="64"/>
      <c r="HE39" s="64"/>
      <c r="HF39" s="64"/>
      <c r="HG39" s="64"/>
      <c r="HH39" s="64"/>
      <c r="HI39" s="64"/>
      <c r="HJ39" s="64"/>
      <c r="HK39" s="64"/>
      <c r="HL39" s="64"/>
      <c r="HM39" s="64"/>
      <c r="HN39" s="64"/>
      <c r="HO39" s="64"/>
      <c r="HP39" s="64"/>
      <c r="HQ39" s="64"/>
      <c r="HR39" s="64"/>
      <c r="HS39" s="64"/>
      <c r="HT39" s="64"/>
      <c r="HU39" s="64"/>
      <c r="HV39" s="64"/>
      <c r="HW39" s="64"/>
      <c r="HX39" s="64"/>
      <c r="HY39" s="64"/>
      <c r="HZ39" s="64"/>
      <c r="IA39" s="64"/>
      <c r="IB39" s="64"/>
      <c r="IC39" s="64"/>
      <c r="ID39" s="64"/>
      <c r="IE39" s="64"/>
      <c r="IF39" s="64"/>
      <c r="IG39" s="64"/>
      <c r="IH39" s="64"/>
      <c r="II39" s="64"/>
      <c r="IJ39" s="64"/>
      <c r="IK39" s="64"/>
      <c r="IL39" s="64"/>
      <c r="IM39" s="64"/>
      <c r="IN39" s="64"/>
      <c r="IO39" s="64"/>
      <c r="IP39" s="64"/>
      <c r="IQ39" s="64"/>
      <c r="IR39" s="64"/>
      <c r="IS39" s="64"/>
      <c r="IT39" s="64"/>
      <c r="IU39" s="64"/>
      <c r="IV39" s="64"/>
      <c r="IW39" s="64"/>
    </row>
    <row r="40" spans="1:257" ht="13.7" customHeight="1">
      <c r="A40" s="158" t="s">
        <v>309</v>
      </c>
      <c r="B40" s="158" t="s">
        <v>246</v>
      </c>
      <c r="C40" s="102">
        <v>305</v>
      </c>
      <c r="D40" s="102">
        <v>77</v>
      </c>
      <c r="E40" s="102">
        <v>228</v>
      </c>
      <c r="F40" s="116">
        <f t="shared" si="10"/>
        <v>0.74754098360655741</v>
      </c>
      <c r="G40" s="58"/>
    </row>
    <row r="41" spans="1:257" ht="13.7" customHeight="1">
      <c r="A41" s="158" t="s">
        <v>320</v>
      </c>
      <c r="B41" s="158" t="s">
        <v>247</v>
      </c>
      <c r="C41" s="102">
        <v>66</v>
      </c>
      <c r="D41" s="102">
        <v>14</v>
      </c>
      <c r="E41" s="102">
        <v>52</v>
      </c>
      <c r="F41" s="116">
        <f t="shared" si="10"/>
        <v>0.78787878787878785</v>
      </c>
      <c r="G41" s="58"/>
    </row>
    <row r="42" spans="1:257" ht="13.7" customHeight="1">
      <c r="A42" s="158" t="s">
        <v>310</v>
      </c>
      <c r="B42" s="158" t="s">
        <v>472</v>
      </c>
      <c r="C42" s="102">
        <v>72</v>
      </c>
      <c r="D42" s="102">
        <v>24</v>
      </c>
      <c r="E42" s="102">
        <v>48</v>
      </c>
      <c r="F42" s="116">
        <f t="shared" si="10"/>
        <v>0.66666666666666663</v>
      </c>
      <c r="G42" s="58"/>
    </row>
    <row r="43" spans="1:257" ht="13.7" customHeight="1">
      <c r="A43" s="143" t="s">
        <v>325</v>
      </c>
      <c r="B43" s="67"/>
      <c r="C43" s="68"/>
      <c r="D43" s="68"/>
      <c r="E43" s="68"/>
      <c r="F43" s="91"/>
      <c r="G43" s="58"/>
    </row>
    <row r="44" spans="1:257" ht="13.7" customHeight="1">
      <c r="A44" s="143" t="s">
        <v>504</v>
      </c>
      <c r="B44" s="67"/>
      <c r="C44" s="68"/>
      <c r="D44" s="68"/>
      <c r="E44" s="68"/>
      <c r="F44" s="91"/>
      <c r="G44" s="58"/>
    </row>
    <row r="45" spans="1:257" ht="13.7" customHeight="1">
      <c r="A45" s="143" t="s">
        <v>326</v>
      </c>
      <c r="B45" s="58"/>
      <c r="C45" s="58"/>
      <c r="D45" s="58"/>
      <c r="E45" s="58"/>
      <c r="F45" s="91"/>
      <c r="G45" s="58"/>
    </row>
    <row r="46" spans="1:257" ht="13.7" customHeight="1">
      <c r="A46" s="143" t="s">
        <v>386</v>
      </c>
      <c r="B46" s="58"/>
      <c r="C46" s="58"/>
      <c r="D46" s="58"/>
      <c r="E46" s="58"/>
      <c r="F46" s="91"/>
      <c r="G46" s="58"/>
    </row>
    <row r="47" spans="1:257" ht="13.7" customHeight="1">
      <c r="A47" s="58"/>
      <c r="B47" s="58"/>
      <c r="C47" s="58"/>
      <c r="D47" s="58"/>
      <c r="E47" s="58"/>
      <c r="F47" s="91"/>
      <c r="G47" s="58"/>
    </row>
    <row r="48" spans="1:257" ht="13.7" customHeight="1">
      <c r="A48" s="8"/>
      <c r="B48" s="8"/>
      <c r="C48" s="8"/>
      <c r="D48" s="8"/>
      <c r="E48" s="8"/>
      <c r="F48" s="12"/>
      <c r="G48" s="58"/>
    </row>
    <row r="49" spans="1:7" ht="13.7" customHeight="1">
      <c r="A49" s="8"/>
      <c r="B49" s="8"/>
      <c r="C49" s="8"/>
      <c r="D49" s="8"/>
      <c r="E49" s="8"/>
      <c r="F49" s="12"/>
      <c r="G49" s="58"/>
    </row>
    <row r="50" spans="1:7" ht="13.7" customHeight="1">
      <c r="A50" s="8"/>
      <c r="B50" s="8"/>
      <c r="C50" s="8"/>
      <c r="D50" s="8"/>
      <c r="E50" s="8"/>
      <c r="F50" s="12"/>
      <c r="G50" s="58"/>
    </row>
    <row r="51" spans="1:7" ht="13.7" customHeight="1">
      <c r="A51" s="8"/>
      <c r="B51" s="8"/>
      <c r="C51" s="8"/>
      <c r="D51" s="8"/>
      <c r="E51" s="8"/>
      <c r="F51" s="12"/>
      <c r="G51" s="58"/>
    </row>
    <row r="52" spans="1:7" ht="13.7" customHeight="1">
      <c r="A52" s="8"/>
      <c r="B52" s="8"/>
      <c r="C52" s="8"/>
      <c r="D52" s="8"/>
      <c r="E52" s="8"/>
      <c r="F52" s="12"/>
      <c r="G52" s="58"/>
    </row>
    <row r="53" spans="1:7" ht="13.7" customHeight="1">
      <c r="A53" s="8"/>
      <c r="B53" s="8"/>
      <c r="C53" s="8"/>
      <c r="D53" s="8"/>
      <c r="E53" s="8"/>
      <c r="F53" s="12"/>
      <c r="G53" s="58"/>
    </row>
    <row r="54" spans="1:7" ht="13.7" customHeight="1">
      <c r="A54" s="8"/>
      <c r="B54" s="8"/>
      <c r="C54" s="8"/>
      <c r="D54" s="8"/>
      <c r="E54" s="8"/>
      <c r="F54" s="12"/>
      <c r="G54" s="58"/>
    </row>
    <row r="55" spans="1:7" ht="13.7" customHeight="1">
      <c r="A55" s="8"/>
      <c r="B55" s="8"/>
      <c r="C55" s="8"/>
      <c r="D55" s="8"/>
      <c r="E55" s="8"/>
      <c r="F55" s="12"/>
      <c r="G55" s="58"/>
    </row>
    <row r="56" spans="1:7" ht="13.7" customHeight="1">
      <c r="A56" s="8"/>
      <c r="B56" s="8"/>
      <c r="C56" s="8"/>
      <c r="D56" s="8"/>
      <c r="E56" s="8"/>
      <c r="F56" s="12"/>
      <c r="G56" s="58"/>
    </row>
    <row r="57" spans="1:7" ht="13.7" customHeight="1">
      <c r="A57" s="8"/>
      <c r="B57" s="8"/>
      <c r="C57" s="8"/>
      <c r="D57" s="8"/>
      <c r="E57" s="8"/>
      <c r="F57" s="12"/>
      <c r="G57" s="58"/>
    </row>
    <row r="58" spans="1:7" ht="13.7" customHeight="1">
      <c r="A58" s="8"/>
      <c r="B58" s="8"/>
      <c r="C58" s="8"/>
      <c r="D58" s="8"/>
      <c r="E58" s="8"/>
      <c r="F58" s="12"/>
      <c r="G58" s="58"/>
    </row>
    <row r="59" spans="1:7" ht="13.7" customHeight="1">
      <c r="A59" s="8"/>
      <c r="B59" s="8"/>
      <c r="C59" s="8"/>
      <c r="D59" s="8"/>
      <c r="E59" s="8"/>
      <c r="F59" s="12"/>
      <c r="G59" s="58"/>
    </row>
    <row r="60" spans="1:7" ht="13.7" customHeight="1">
      <c r="A60" s="8"/>
      <c r="B60" s="8"/>
      <c r="C60" s="8"/>
      <c r="D60" s="8"/>
      <c r="E60" s="8"/>
      <c r="F60" s="12"/>
      <c r="G60" s="58"/>
    </row>
    <row r="61" spans="1:7" ht="13.7" customHeight="1">
      <c r="A61" s="8"/>
      <c r="B61" s="8"/>
      <c r="C61" s="8"/>
      <c r="D61" s="8"/>
      <c r="E61" s="8"/>
      <c r="F61" s="12"/>
      <c r="G61" s="58"/>
    </row>
    <row r="62" spans="1:7" ht="13.7" customHeight="1">
      <c r="A62" s="8"/>
      <c r="B62" s="8"/>
      <c r="C62" s="8"/>
      <c r="D62" s="8"/>
      <c r="E62" s="8"/>
      <c r="F62" s="12"/>
      <c r="G62" s="58"/>
    </row>
    <row r="63" spans="1:7" ht="13.7" customHeight="1">
      <c r="A63" s="8"/>
      <c r="B63" s="8"/>
      <c r="C63" s="8"/>
      <c r="D63" s="8"/>
      <c r="E63" s="8"/>
      <c r="F63" s="12"/>
      <c r="G63" s="58"/>
    </row>
    <row r="64" spans="1:7" ht="13.7" customHeight="1">
      <c r="A64" s="8"/>
      <c r="B64" s="8"/>
      <c r="C64" s="8"/>
      <c r="D64" s="8"/>
      <c r="E64" s="8"/>
      <c r="F64" s="12"/>
      <c r="G64" s="58"/>
    </row>
    <row r="65" spans="1:7" ht="13.7" customHeight="1">
      <c r="A65" s="8"/>
      <c r="B65" s="8"/>
      <c r="C65" s="8"/>
      <c r="D65" s="8"/>
      <c r="E65" s="8"/>
      <c r="F65" s="12"/>
      <c r="G65" s="58"/>
    </row>
    <row r="66" spans="1:7" ht="13.7" customHeight="1">
      <c r="A66" s="8"/>
      <c r="B66" s="8"/>
      <c r="C66" s="8"/>
      <c r="D66" s="8"/>
      <c r="E66" s="8"/>
      <c r="F66" s="12"/>
      <c r="G66" s="58"/>
    </row>
    <row r="67" spans="1:7" ht="13.7" customHeight="1">
      <c r="A67" s="8"/>
      <c r="B67" s="8"/>
      <c r="C67" s="8"/>
      <c r="D67" s="8"/>
      <c r="E67" s="8"/>
      <c r="F67" s="12"/>
      <c r="G67" s="58"/>
    </row>
    <row r="68" spans="1:7" ht="13.7" customHeight="1">
      <c r="A68" s="8"/>
      <c r="B68" s="8"/>
      <c r="C68" s="8"/>
      <c r="D68" s="8"/>
      <c r="E68" s="8"/>
      <c r="F68" s="12"/>
      <c r="G68" s="58"/>
    </row>
    <row r="69" spans="1:7" ht="13.5" customHeight="1">
      <c r="A69" s="8"/>
      <c r="B69" s="8"/>
      <c r="C69" s="8"/>
      <c r="D69" s="8"/>
      <c r="E69" s="8"/>
      <c r="F69" s="12"/>
      <c r="G69" s="68"/>
    </row>
    <row r="70" spans="1:7" ht="13.5" customHeight="1">
      <c r="A70" s="8"/>
      <c r="B70" s="8"/>
      <c r="C70" s="8"/>
      <c r="D70" s="8"/>
      <c r="E70" s="8"/>
      <c r="F70" s="12"/>
      <c r="G70" s="68"/>
    </row>
    <row r="71" spans="1:7" ht="13.5" customHeight="1">
      <c r="A71" s="8"/>
      <c r="B71" s="8"/>
      <c r="C71" s="8"/>
      <c r="D71" s="8"/>
      <c r="E71" s="8"/>
      <c r="F71" s="12"/>
      <c r="G71" s="68"/>
    </row>
    <row r="72" spans="1:7" ht="13.7" customHeight="1">
      <c r="G72" s="58"/>
    </row>
    <row r="73" spans="1:7" ht="13.7" customHeight="1">
      <c r="G73" s="58"/>
    </row>
    <row r="74" spans="1:7" ht="13.7" customHeight="1">
      <c r="G74" s="58"/>
    </row>
    <row r="75" spans="1:7" ht="13.7" customHeight="1">
      <c r="G75" s="8"/>
    </row>
    <row r="76" spans="1:7" ht="13.7" customHeight="1">
      <c r="G76" s="8"/>
    </row>
    <row r="77" spans="1:7" ht="13.7" customHeight="1">
      <c r="G77" s="8"/>
    </row>
    <row r="78" spans="1:7" ht="13.7" customHeight="1">
      <c r="G78" s="8"/>
    </row>
    <row r="79" spans="1:7" ht="13.7" customHeight="1">
      <c r="G79" s="8"/>
    </row>
    <row r="80" spans="1:7" ht="13.7" customHeight="1">
      <c r="G80" s="8"/>
    </row>
    <row r="81" spans="7:7" ht="13.7" customHeight="1">
      <c r="G81" s="8"/>
    </row>
    <row r="82" spans="7:7" ht="13.7" customHeight="1">
      <c r="G82" s="8"/>
    </row>
    <row r="83" spans="7:7" ht="13.7" customHeight="1">
      <c r="G83" s="8"/>
    </row>
    <row r="84" spans="7:7" ht="13.7" customHeight="1">
      <c r="G84" s="8"/>
    </row>
    <row r="85" spans="7:7" ht="13.7" customHeight="1">
      <c r="G85" s="8"/>
    </row>
    <row r="86" spans="7:7" ht="13.7" customHeight="1">
      <c r="G86" s="8"/>
    </row>
    <row r="87" spans="7:7" ht="13.7" customHeight="1">
      <c r="G87" s="8"/>
    </row>
    <row r="88" spans="7:7" ht="13.7" customHeight="1">
      <c r="G88" s="8"/>
    </row>
    <row r="89" spans="7:7" ht="13.7" customHeight="1">
      <c r="G89" s="8"/>
    </row>
    <row r="90" spans="7:7" ht="13.7" customHeight="1">
      <c r="G90" s="8"/>
    </row>
    <row r="91" spans="7:7" ht="13.7" customHeight="1">
      <c r="G91" s="8"/>
    </row>
    <row r="92" spans="7:7" ht="13.7" customHeight="1">
      <c r="G92" s="8"/>
    </row>
    <row r="93" spans="7:7" ht="13.7" customHeight="1">
      <c r="G93" s="8"/>
    </row>
    <row r="94" spans="7:7" ht="13.7" customHeight="1">
      <c r="G94" s="8"/>
    </row>
    <row r="95" spans="7:7" ht="13.7" customHeight="1">
      <c r="G95" s="8"/>
    </row>
    <row r="96" spans="7:7" ht="13.7" customHeight="1">
      <c r="G96" s="8"/>
    </row>
    <row r="97" spans="7:7" ht="13.7" customHeight="1">
      <c r="G97" s="8"/>
    </row>
    <row r="98" spans="7:7" ht="13.7" customHeight="1">
      <c r="G98" s="8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98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57.140625" style="9" customWidth="1"/>
    <col min="3" max="6" width="11.42578125" style="9" customWidth="1"/>
    <col min="7" max="257" width="10.85546875" style="9" customWidth="1"/>
    <col min="258" max="16384" width="10.85546875" style="8"/>
  </cols>
  <sheetData>
    <row r="1" spans="1:257" ht="13.5" customHeight="1">
      <c r="A1" s="2" t="s">
        <v>858</v>
      </c>
      <c r="B1" s="2"/>
      <c r="C1" s="3"/>
      <c r="D1" s="3"/>
      <c r="E1" s="3"/>
      <c r="F1" s="3"/>
    </row>
    <row r="2" spans="1:257" ht="13.5" customHeight="1">
      <c r="A2" s="4" t="s">
        <v>859</v>
      </c>
      <c r="B2" s="4"/>
      <c r="C2" s="3"/>
      <c r="D2" s="3"/>
      <c r="E2" s="3"/>
      <c r="F2" s="3"/>
    </row>
    <row r="3" spans="1:257" ht="13.5" customHeight="1">
      <c r="A3" s="3"/>
      <c r="B3" s="3"/>
      <c r="C3" s="3"/>
      <c r="D3" s="3"/>
      <c r="E3" s="3"/>
      <c r="F3" s="3"/>
    </row>
    <row r="4" spans="1:257" ht="19.5" customHeight="1">
      <c r="A4" s="51"/>
      <c r="B4" s="180"/>
      <c r="C4" s="178" t="s">
        <v>2</v>
      </c>
      <c r="D4" s="179" t="s">
        <v>3</v>
      </c>
      <c r="E4" s="179" t="s">
        <v>5</v>
      </c>
      <c r="F4" s="179" t="s">
        <v>40</v>
      </c>
    </row>
    <row r="5" spans="1:257" ht="19.5" customHeight="1">
      <c r="A5" s="180"/>
      <c r="B5" s="180"/>
      <c r="C5" s="179" t="s">
        <v>2</v>
      </c>
      <c r="D5" s="179" t="s">
        <v>375</v>
      </c>
      <c r="E5" s="179" t="s">
        <v>374</v>
      </c>
      <c r="F5" s="178" t="s">
        <v>378</v>
      </c>
    </row>
    <row r="6" spans="1:257" ht="13.5" customHeight="1">
      <c r="A6" s="41" t="s">
        <v>2</v>
      </c>
      <c r="B6" s="42" t="s">
        <v>2</v>
      </c>
      <c r="C6" s="98">
        <v>2811</v>
      </c>
      <c r="D6" s="98">
        <v>1641</v>
      </c>
      <c r="E6" s="98">
        <v>1170</v>
      </c>
      <c r="F6" s="117">
        <f t="shared" ref="F6:F42" si="0">E6/C6</f>
        <v>0.41622198505869795</v>
      </c>
    </row>
    <row r="7" spans="1:257" s="15" customFormat="1" ht="13.5" customHeight="1">
      <c r="A7" s="2" t="s">
        <v>300</v>
      </c>
      <c r="B7" s="189" t="s">
        <v>232</v>
      </c>
      <c r="C7" s="107">
        <f>SUM(C8:C9)</f>
        <v>212</v>
      </c>
      <c r="D7" s="107">
        <f t="shared" ref="D7:E7" si="1">SUM(D8:D9)</f>
        <v>115</v>
      </c>
      <c r="E7" s="107">
        <f t="shared" si="1"/>
        <v>97</v>
      </c>
      <c r="F7" s="117">
        <f t="shared" si="0"/>
        <v>0.45754716981132076</v>
      </c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  <c r="FF7" s="64"/>
      <c r="FG7" s="64"/>
      <c r="FH7" s="64"/>
      <c r="FI7" s="64"/>
      <c r="FJ7" s="64"/>
      <c r="FK7" s="64"/>
      <c r="FL7" s="64"/>
      <c r="FM7" s="64"/>
      <c r="FN7" s="64"/>
      <c r="FO7" s="64"/>
      <c r="FP7" s="64"/>
      <c r="FQ7" s="64"/>
      <c r="FR7" s="64"/>
      <c r="FS7" s="64"/>
      <c r="FT7" s="64"/>
      <c r="FU7" s="64"/>
      <c r="FV7" s="64"/>
      <c r="FW7" s="64"/>
      <c r="FX7" s="64"/>
      <c r="FY7" s="64"/>
      <c r="FZ7" s="64"/>
      <c r="GA7" s="64"/>
      <c r="GB7" s="64"/>
      <c r="GC7" s="64"/>
      <c r="GD7" s="64"/>
      <c r="GE7" s="64"/>
      <c r="GF7" s="64"/>
      <c r="GG7" s="64"/>
      <c r="GH7" s="64"/>
      <c r="GI7" s="64"/>
      <c r="GJ7" s="64"/>
      <c r="GK7" s="64"/>
      <c r="GL7" s="64"/>
      <c r="GM7" s="64"/>
      <c r="GN7" s="64"/>
      <c r="GO7" s="64"/>
      <c r="GP7" s="64"/>
      <c r="GQ7" s="64"/>
      <c r="GR7" s="64"/>
      <c r="GS7" s="64"/>
      <c r="GT7" s="64"/>
      <c r="GU7" s="64"/>
      <c r="GV7" s="64"/>
      <c r="GW7" s="64"/>
      <c r="GX7" s="64"/>
      <c r="GY7" s="64"/>
      <c r="GZ7" s="64"/>
      <c r="HA7" s="64"/>
      <c r="HB7" s="64"/>
      <c r="HC7" s="64"/>
      <c r="HD7" s="64"/>
      <c r="HE7" s="64"/>
      <c r="HF7" s="64"/>
      <c r="HG7" s="64"/>
      <c r="HH7" s="64"/>
      <c r="HI7" s="64"/>
      <c r="HJ7" s="64"/>
      <c r="HK7" s="64"/>
      <c r="HL7" s="64"/>
      <c r="HM7" s="64"/>
      <c r="HN7" s="64"/>
      <c r="HO7" s="64"/>
      <c r="HP7" s="64"/>
      <c r="HQ7" s="64"/>
      <c r="HR7" s="64"/>
      <c r="HS7" s="64"/>
      <c r="HT7" s="64"/>
      <c r="HU7" s="64"/>
      <c r="HV7" s="64"/>
      <c r="HW7" s="64"/>
      <c r="HX7" s="64"/>
      <c r="HY7" s="64"/>
      <c r="HZ7" s="64"/>
      <c r="IA7" s="64"/>
      <c r="IB7" s="64"/>
      <c r="IC7" s="64"/>
      <c r="ID7" s="64"/>
      <c r="IE7" s="64"/>
      <c r="IF7" s="64"/>
      <c r="IG7" s="64"/>
      <c r="IH7" s="64"/>
      <c r="II7" s="64"/>
      <c r="IJ7" s="64"/>
      <c r="IK7" s="64"/>
      <c r="IL7" s="64"/>
      <c r="IM7" s="64"/>
      <c r="IN7" s="64"/>
      <c r="IO7" s="64"/>
      <c r="IP7" s="64"/>
      <c r="IQ7" s="64"/>
      <c r="IR7" s="64"/>
      <c r="IS7" s="64"/>
      <c r="IT7" s="64"/>
      <c r="IU7" s="64"/>
      <c r="IV7" s="64"/>
      <c r="IW7" s="64"/>
    </row>
    <row r="8" spans="1:257" ht="13.5" customHeight="1">
      <c r="A8" s="158" t="s">
        <v>227</v>
      </c>
      <c r="B8" s="191" t="s">
        <v>258</v>
      </c>
      <c r="C8" s="102">
        <v>10</v>
      </c>
      <c r="D8" s="102">
        <v>4</v>
      </c>
      <c r="E8" s="102">
        <v>6</v>
      </c>
      <c r="F8" s="116">
        <f t="shared" si="0"/>
        <v>0.6</v>
      </c>
    </row>
    <row r="9" spans="1:257" ht="13.5" customHeight="1">
      <c r="A9" s="158" t="s">
        <v>222</v>
      </c>
      <c r="B9" s="191" t="s">
        <v>233</v>
      </c>
      <c r="C9" s="102">
        <v>202</v>
      </c>
      <c r="D9" s="102">
        <v>111</v>
      </c>
      <c r="E9" s="102">
        <v>91</v>
      </c>
      <c r="F9" s="116">
        <f t="shared" si="0"/>
        <v>0.45049504950495051</v>
      </c>
    </row>
    <row r="10" spans="1:257" s="15" customFormat="1" ht="13.5" customHeight="1">
      <c r="A10" s="2" t="s">
        <v>301</v>
      </c>
      <c r="B10" s="189" t="s">
        <v>234</v>
      </c>
      <c r="C10" s="107">
        <f>SUM(C11)</f>
        <v>40</v>
      </c>
      <c r="D10" s="107">
        <f t="shared" ref="D10:E10" si="2">SUM(D11)</f>
        <v>25</v>
      </c>
      <c r="E10" s="107">
        <f t="shared" si="2"/>
        <v>15</v>
      </c>
      <c r="F10" s="117">
        <f t="shared" si="0"/>
        <v>0.375</v>
      </c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4"/>
      <c r="DR10" s="64"/>
      <c r="DS10" s="64"/>
      <c r="DT10" s="64"/>
      <c r="DU10" s="64"/>
      <c r="DV10" s="64"/>
      <c r="DW10" s="64"/>
      <c r="DX10" s="64"/>
      <c r="DY10" s="64"/>
      <c r="DZ10" s="64"/>
      <c r="EA10" s="64"/>
      <c r="EB10" s="64"/>
      <c r="EC10" s="64"/>
      <c r="ED10" s="64"/>
      <c r="EE10" s="64"/>
      <c r="EF10" s="64"/>
      <c r="EG10" s="64"/>
      <c r="EH10" s="64"/>
      <c r="EI10" s="64"/>
      <c r="EJ10" s="64"/>
      <c r="EK10" s="64"/>
      <c r="EL10" s="64"/>
      <c r="EM10" s="64"/>
      <c r="EN10" s="64"/>
      <c r="EO10" s="64"/>
      <c r="EP10" s="64"/>
      <c r="EQ10" s="64"/>
      <c r="ER10" s="64"/>
      <c r="ES10" s="64"/>
      <c r="ET10" s="64"/>
      <c r="EU10" s="64"/>
      <c r="EV10" s="64"/>
      <c r="EW10" s="64"/>
      <c r="EX10" s="64"/>
      <c r="EY10" s="64"/>
      <c r="EZ10" s="64"/>
      <c r="FA10" s="64"/>
      <c r="FB10" s="64"/>
      <c r="FC10" s="64"/>
      <c r="FD10" s="64"/>
      <c r="FE10" s="64"/>
      <c r="FF10" s="64"/>
      <c r="FG10" s="64"/>
      <c r="FH10" s="64"/>
      <c r="FI10" s="64"/>
      <c r="FJ10" s="64"/>
      <c r="FK10" s="64"/>
      <c r="FL10" s="64"/>
      <c r="FM10" s="64"/>
      <c r="FN10" s="64"/>
      <c r="FO10" s="64"/>
      <c r="FP10" s="64"/>
      <c r="FQ10" s="64"/>
      <c r="FR10" s="64"/>
      <c r="FS10" s="64"/>
      <c r="FT10" s="64"/>
      <c r="FU10" s="64"/>
      <c r="FV10" s="64"/>
      <c r="FW10" s="64"/>
      <c r="FX10" s="64"/>
      <c r="FY10" s="64"/>
      <c r="FZ10" s="64"/>
      <c r="GA10" s="64"/>
      <c r="GB10" s="64"/>
      <c r="GC10" s="64"/>
      <c r="GD10" s="64"/>
      <c r="GE10" s="64"/>
      <c r="GF10" s="64"/>
      <c r="GG10" s="64"/>
      <c r="GH10" s="64"/>
      <c r="GI10" s="64"/>
      <c r="GJ10" s="64"/>
      <c r="GK10" s="64"/>
      <c r="GL10" s="64"/>
      <c r="GM10" s="64"/>
      <c r="GN10" s="64"/>
      <c r="GO10" s="64"/>
      <c r="GP10" s="64"/>
      <c r="GQ10" s="64"/>
      <c r="GR10" s="64"/>
      <c r="GS10" s="64"/>
      <c r="GT10" s="64"/>
      <c r="GU10" s="64"/>
      <c r="GV10" s="64"/>
      <c r="GW10" s="64"/>
      <c r="GX10" s="64"/>
      <c r="GY10" s="64"/>
      <c r="GZ10" s="64"/>
      <c r="HA10" s="64"/>
      <c r="HB10" s="64"/>
      <c r="HC10" s="64"/>
      <c r="HD10" s="64"/>
      <c r="HE10" s="64"/>
      <c r="HF10" s="64"/>
      <c r="HG10" s="64"/>
      <c r="HH10" s="64"/>
      <c r="HI10" s="64"/>
      <c r="HJ10" s="64"/>
      <c r="HK10" s="64"/>
      <c r="HL10" s="64"/>
      <c r="HM10" s="64"/>
      <c r="HN10" s="64"/>
      <c r="HO10" s="64"/>
      <c r="HP10" s="64"/>
      <c r="HQ10" s="64"/>
      <c r="HR10" s="64"/>
      <c r="HS10" s="64"/>
      <c r="HT10" s="64"/>
      <c r="HU10" s="64"/>
      <c r="HV10" s="64"/>
      <c r="HW10" s="64"/>
      <c r="HX10" s="64"/>
      <c r="HY10" s="64"/>
      <c r="HZ10" s="64"/>
      <c r="IA10" s="64"/>
      <c r="IB10" s="64"/>
      <c r="IC10" s="64"/>
      <c r="ID10" s="64"/>
      <c r="IE10" s="64"/>
      <c r="IF10" s="64"/>
      <c r="IG10" s="64"/>
      <c r="IH10" s="64"/>
      <c r="II10" s="64"/>
      <c r="IJ10" s="64"/>
      <c r="IK10" s="64"/>
      <c r="IL10" s="64"/>
      <c r="IM10" s="64"/>
      <c r="IN10" s="64"/>
      <c r="IO10" s="64"/>
      <c r="IP10" s="64"/>
      <c r="IQ10" s="64"/>
      <c r="IR10" s="64"/>
      <c r="IS10" s="64"/>
      <c r="IT10" s="64"/>
      <c r="IU10" s="64"/>
      <c r="IV10" s="64"/>
      <c r="IW10" s="64"/>
    </row>
    <row r="11" spans="1:257" ht="13.5" customHeight="1">
      <c r="A11" s="158" t="s">
        <v>224</v>
      </c>
      <c r="B11" s="191" t="s">
        <v>259</v>
      </c>
      <c r="C11" s="102">
        <v>40</v>
      </c>
      <c r="D11" s="102">
        <v>25</v>
      </c>
      <c r="E11" s="102">
        <v>15</v>
      </c>
      <c r="F11" s="116">
        <f t="shared" si="0"/>
        <v>0.375</v>
      </c>
    </row>
    <row r="12" spans="1:257" s="15" customFormat="1" ht="13.5" customHeight="1">
      <c r="A12" s="2" t="s">
        <v>302</v>
      </c>
      <c r="B12" s="189" t="s">
        <v>235</v>
      </c>
      <c r="C12" s="141">
        <f>SUM(C13:C14)</f>
        <v>356</v>
      </c>
      <c r="D12" s="141">
        <f t="shared" ref="D12:E12" si="3">SUM(D13:D14)</f>
        <v>308</v>
      </c>
      <c r="E12" s="141">
        <f t="shared" si="3"/>
        <v>48</v>
      </c>
      <c r="F12" s="117">
        <f t="shared" si="0"/>
        <v>0.1348314606741573</v>
      </c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  <c r="CR12" s="64"/>
      <c r="CS12" s="64"/>
      <c r="CT12" s="64"/>
      <c r="CU12" s="64"/>
      <c r="CV12" s="64"/>
      <c r="CW12" s="64"/>
      <c r="CX12" s="64"/>
      <c r="CY12" s="64"/>
      <c r="CZ12" s="64"/>
      <c r="DA12" s="64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  <c r="DT12" s="64"/>
      <c r="DU12" s="64"/>
      <c r="DV12" s="64"/>
      <c r="DW12" s="64"/>
      <c r="DX12" s="64"/>
      <c r="DY12" s="64"/>
      <c r="DZ12" s="64"/>
      <c r="EA12" s="64"/>
      <c r="EB12" s="64"/>
      <c r="EC12" s="64"/>
      <c r="ED12" s="64"/>
      <c r="EE12" s="64"/>
      <c r="EF12" s="64"/>
      <c r="EG12" s="64"/>
      <c r="EH12" s="64"/>
      <c r="EI12" s="64"/>
      <c r="EJ12" s="64"/>
      <c r="EK12" s="64"/>
      <c r="EL12" s="64"/>
      <c r="EM12" s="64"/>
      <c r="EN12" s="64"/>
      <c r="EO12" s="64"/>
      <c r="EP12" s="64"/>
      <c r="EQ12" s="64"/>
      <c r="ER12" s="64"/>
      <c r="ES12" s="64"/>
      <c r="ET12" s="64"/>
      <c r="EU12" s="64"/>
      <c r="EV12" s="64"/>
      <c r="EW12" s="64"/>
      <c r="EX12" s="64"/>
      <c r="EY12" s="64"/>
      <c r="EZ12" s="64"/>
      <c r="FA12" s="64"/>
      <c r="FB12" s="64"/>
      <c r="FC12" s="64"/>
      <c r="FD12" s="64"/>
      <c r="FE12" s="64"/>
      <c r="FF12" s="64"/>
      <c r="FG12" s="64"/>
      <c r="FH12" s="64"/>
      <c r="FI12" s="64"/>
      <c r="FJ12" s="64"/>
      <c r="FK12" s="64"/>
      <c r="FL12" s="64"/>
      <c r="FM12" s="64"/>
      <c r="FN12" s="64"/>
      <c r="FO12" s="64"/>
      <c r="FP12" s="64"/>
      <c r="FQ12" s="64"/>
      <c r="FR12" s="64"/>
      <c r="FS12" s="64"/>
      <c r="FT12" s="64"/>
      <c r="FU12" s="64"/>
      <c r="FV12" s="64"/>
      <c r="FW12" s="64"/>
      <c r="FX12" s="64"/>
      <c r="FY12" s="64"/>
      <c r="FZ12" s="64"/>
      <c r="GA12" s="64"/>
      <c r="GB12" s="64"/>
      <c r="GC12" s="64"/>
      <c r="GD12" s="64"/>
      <c r="GE12" s="64"/>
      <c r="GF12" s="64"/>
      <c r="GG12" s="64"/>
      <c r="GH12" s="64"/>
      <c r="GI12" s="64"/>
      <c r="GJ12" s="64"/>
      <c r="GK12" s="64"/>
      <c r="GL12" s="64"/>
      <c r="GM12" s="64"/>
      <c r="GN12" s="64"/>
      <c r="GO12" s="64"/>
      <c r="GP12" s="64"/>
      <c r="GQ12" s="64"/>
      <c r="GR12" s="64"/>
      <c r="GS12" s="64"/>
      <c r="GT12" s="64"/>
      <c r="GU12" s="64"/>
      <c r="GV12" s="64"/>
      <c r="GW12" s="64"/>
      <c r="GX12" s="64"/>
      <c r="GY12" s="64"/>
      <c r="GZ12" s="64"/>
      <c r="HA12" s="64"/>
      <c r="HB12" s="64"/>
      <c r="HC12" s="64"/>
      <c r="HD12" s="64"/>
      <c r="HE12" s="64"/>
      <c r="HF12" s="64"/>
      <c r="HG12" s="64"/>
      <c r="HH12" s="64"/>
      <c r="HI12" s="64"/>
      <c r="HJ12" s="64"/>
      <c r="HK12" s="64"/>
      <c r="HL12" s="64"/>
      <c r="HM12" s="64"/>
      <c r="HN12" s="64"/>
      <c r="HO12" s="64"/>
      <c r="HP12" s="64"/>
      <c r="HQ12" s="64"/>
      <c r="HR12" s="64"/>
      <c r="HS12" s="64"/>
      <c r="HT12" s="64"/>
      <c r="HU12" s="64"/>
      <c r="HV12" s="64"/>
      <c r="HW12" s="64"/>
      <c r="HX12" s="64"/>
      <c r="HY12" s="64"/>
      <c r="HZ12" s="64"/>
      <c r="IA12" s="64"/>
      <c r="IB12" s="64"/>
      <c r="IC12" s="64"/>
      <c r="ID12" s="64"/>
      <c r="IE12" s="64"/>
      <c r="IF12" s="64"/>
      <c r="IG12" s="64"/>
      <c r="IH12" s="64"/>
      <c r="II12" s="64"/>
      <c r="IJ12" s="64"/>
      <c r="IK12" s="64"/>
      <c r="IL12" s="64"/>
      <c r="IM12" s="64"/>
      <c r="IN12" s="64"/>
      <c r="IO12" s="64"/>
      <c r="IP12" s="64"/>
      <c r="IQ12" s="64"/>
      <c r="IR12" s="64"/>
      <c r="IS12" s="64"/>
      <c r="IT12" s="64"/>
      <c r="IU12" s="64"/>
      <c r="IV12" s="64"/>
      <c r="IW12" s="64"/>
    </row>
    <row r="13" spans="1:257" ht="13.5" customHeight="1">
      <c r="A13" s="158" t="s">
        <v>290</v>
      </c>
      <c r="B13" s="191" t="s">
        <v>437</v>
      </c>
      <c r="C13" s="103">
        <v>39</v>
      </c>
      <c r="D13" s="103">
        <v>27</v>
      </c>
      <c r="E13" s="103">
        <v>12</v>
      </c>
      <c r="F13" s="116">
        <f t="shared" si="0"/>
        <v>0.30769230769230771</v>
      </c>
    </row>
    <row r="14" spans="1:257" ht="13.5" customHeight="1">
      <c r="A14" s="158" t="s">
        <v>182</v>
      </c>
      <c r="B14" s="191" t="s">
        <v>229</v>
      </c>
      <c r="C14" s="102">
        <v>317</v>
      </c>
      <c r="D14" s="102">
        <v>281</v>
      </c>
      <c r="E14" s="102">
        <v>36</v>
      </c>
      <c r="F14" s="116">
        <f t="shared" si="0"/>
        <v>0.11356466876971609</v>
      </c>
    </row>
    <row r="15" spans="1:257" s="15" customFormat="1" ht="13.5" customHeight="1">
      <c r="A15" s="2" t="s">
        <v>304</v>
      </c>
      <c r="B15" s="189" t="s">
        <v>236</v>
      </c>
      <c r="C15" s="141">
        <f>SUM(C16:C20)</f>
        <v>586</v>
      </c>
      <c r="D15" s="141">
        <f t="shared" ref="D15:E15" si="4">SUM(D16:D20)</f>
        <v>421</v>
      </c>
      <c r="E15" s="141">
        <f t="shared" si="4"/>
        <v>165</v>
      </c>
      <c r="F15" s="117">
        <f t="shared" si="0"/>
        <v>0.28156996587030719</v>
      </c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/>
      <c r="ET15" s="64"/>
      <c r="EU15" s="64"/>
      <c r="EV15" s="64"/>
      <c r="EW15" s="64"/>
      <c r="EX15" s="64"/>
      <c r="EY15" s="64"/>
      <c r="EZ15" s="64"/>
      <c r="FA15" s="64"/>
      <c r="FB15" s="64"/>
      <c r="FC15" s="64"/>
      <c r="FD15" s="64"/>
      <c r="FE15" s="64"/>
      <c r="FF15" s="64"/>
      <c r="FG15" s="64"/>
      <c r="FH15" s="64"/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/>
      <c r="FY15" s="64"/>
      <c r="FZ15" s="64"/>
      <c r="GA15" s="64"/>
      <c r="GB15" s="64"/>
      <c r="GC15" s="64"/>
      <c r="GD15" s="64"/>
      <c r="GE15" s="64"/>
      <c r="GF15" s="64"/>
      <c r="GG15" s="64"/>
      <c r="GH15" s="64"/>
      <c r="GI15" s="64"/>
      <c r="GJ15" s="64"/>
      <c r="GK15" s="64"/>
      <c r="GL15" s="64"/>
      <c r="GM15" s="64"/>
      <c r="GN15" s="64"/>
      <c r="GO15" s="64"/>
      <c r="GP15" s="64"/>
      <c r="GQ15" s="64"/>
      <c r="GR15" s="64"/>
      <c r="GS15" s="64"/>
      <c r="GT15" s="64"/>
      <c r="GU15" s="64"/>
      <c r="GV15" s="64"/>
      <c r="GW15" s="64"/>
      <c r="GX15" s="64"/>
      <c r="GY15" s="64"/>
      <c r="GZ15" s="64"/>
      <c r="HA15" s="64"/>
      <c r="HB15" s="64"/>
      <c r="HC15" s="64"/>
      <c r="HD15" s="64"/>
      <c r="HE15" s="64"/>
      <c r="HF15" s="64"/>
      <c r="HG15" s="64"/>
      <c r="HH15" s="64"/>
      <c r="HI15" s="64"/>
      <c r="HJ15" s="64"/>
      <c r="HK15" s="64"/>
      <c r="HL15" s="64"/>
      <c r="HM15" s="64"/>
      <c r="HN15" s="64"/>
      <c r="HO15" s="64"/>
      <c r="HP15" s="64"/>
      <c r="HQ15" s="64"/>
      <c r="HR15" s="64"/>
      <c r="HS15" s="64"/>
      <c r="HT15" s="64"/>
      <c r="HU15" s="64"/>
      <c r="HV15" s="64"/>
      <c r="HW15" s="64"/>
      <c r="HX15" s="64"/>
      <c r="HY15" s="64"/>
      <c r="HZ15" s="64"/>
      <c r="IA15" s="64"/>
      <c r="IB15" s="64"/>
      <c r="IC15" s="64"/>
      <c r="ID15" s="64"/>
      <c r="IE15" s="64"/>
      <c r="IF15" s="64"/>
      <c r="IG15" s="64"/>
      <c r="IH15" s="64"/>
      <c r="II15" s="64"/>
      <c r="IJ15" s="64"/>
      <c r="IK15" s="64"/>
      <c r="IL15" s="64"/>
      <c r="IM15" s="64"/>
      <c r="IN15" s="64"/>
      <c r="IO15" s="64"/>
      <c r="IP15" s="64"/>
      <c r="IQ15" s="64"/>
      <c r="IR15" s="64"/>
      <c r="IS15" s="64"/>
      <c r="IT15" s="64"/>
      <c r="IU15" s="64"/>
      <c r="IV15" s="64"/>
      <c r="IW15" s="64"/>
    </row>
    <row r="16" spans="1:257" ht="13.5" customHeight="1">
      <c r="A16" s="158" t="s">
        <v>208</v>
      </c>
      <c r="B16" s="191" t="s">
        <v>237</v>
      </c>
      <c r="C16" s="103">
        <v>56</v>
      </c>
      <c r="D16" s="103">
        <v>46</v>
      </c>
      <c r="E16" s="103">
        <v>10</v>
      </c>
      <c r="F16" s="116">
        <f t="shared" si="0"/>
        <v>0.17857142857142858</v>
      </c>
    </row>
    <row r="17" spans="1:257" ht="13.5" customHeight="1">
      <c r="A17" s="158" t="s">
        <v>210</v>
      </c>
      <c r="B17" s="191" t="s">
        <v>239</v>
      </c>
      <c r="C17" s="102">
        <v>130</v>
      </c>
      <c r="D17" s="102">
        <v>108</v>
      </c>
      <c r="E17" s="102">
        <v>22</v>
      </c>
      <c r="F17" s="116">
        <f t="shared" si="0"/>
        <v>0.16923076923076924</v>
      </c>
    </row>
    <row r="18" spans="1:257" ht="13.5" customHeight="1">
      <c r="A18" s="158" t="s">
        <v>226</v>
      </c>
      <c r="B18" s="191" t="s">
        <v>240</v>
      </c>
      <c r="C18" s="102">
        <v>145</v>
      </c>
      <c r="D18" s="102">
        <v>60</v>
      </c>
      <c r="E18" s="102">
        <v>85</v>
      </c>
      <c r="F18" s="116">
        <f t="shared" si="0"/>
        <v>0.58620689655172409</v>
      </c>
    </row>
    <row r="19" spans="1:257" ht="13.5" customHeight="1">
      <c r="A19" s="158" t="s">
        <v>207</v>
      </c>
      <c r="B19" s="191" t="s">
        <v>238</v>
      </c>
      <c r="C19" s="102">
        <v>151</v>
      </c>
      <c r="D19" s="102">
        <v>126</v>
      </c>
      <c r="E19" s="102">
        <v>25</v>
      </c>
      <c r="F19" s="116">
        <f t="shared" si="0"/>
        <v>0.16556291390728478</v>
      </c>
    </row>
    <row r="20" spans="1:257" ht="13.5" customHeight="1">
      <c r="A20" s="158" t="s">
        <v>209</v>
      </c>
      <c r="B20" s="191" t="s">
        <v>471</v>
      </c>
      <c r="C20" s="102">
        <v>104</v>
      </c>
      <c r="D20" s="102">
        <v>81</v>
      </c>
      <c r="E20" s="102">
        <v>23</v>
      </c>
      <c r="F20" s="116">
        <f t="shared" si="0"/>
        <v>0.22115384615384615</v>
      </c>
    </row>
    <row r="21" spans="1:257" s="15" customFormat="1" ht="13.5" customHeight="1">
      <c r="A21" s="2" t="s">
        <v>305</v>
      </c>
      <c r="B21" s="189" t="s">
        <v>241</v>
      </c>
      <c r="C21" s="141">
        <f>SUM(C22:C25)</f>
        <v>239</v>
      </c>
      <c r="D21" s="141">
        <f t="shared" ref="D21:E21" si="5">SUM(D22:D25)</f>
        <v>101</v>
      </c>
      <c r="E21" s="141">
        <f t="shared" si="5"/>
        <v>138</v>
      </c>
      <c r="F21" s="117">
        <f t="shared" si="0"/>
        <v>0.57740585774058573</v>
      </c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  <c r="CP21" s="64"/>
      <c r="CQ21" s="64"/>
      <c r="CR21" s="64"/>
      <c r="CS21" s="64"/>
      <c r="CT21" s="64"/>
      <c r="CU21" s="64"/>
      <c r="CV21" s="64"/>
      <c r="CW21" s="64"/>
      <c r="CX21" s="64"/>
      <c r="CY21" s="64"/>
      <c r="CZ21" s="64"/>
      <c r="DA21" s="64"/>
      <c r="DB21" s="64"/>
      <c r="DC21" s="64"/>
      <c r="DD21" s="64"/>
      <c r="DE21" s="64"/>
      <c r="DF21" s="64"/>
      <c r="DG21" s="64"/>
      <c r="DH21" s="64"/>
      <c r="DI21" s="64"/>
      <c r="DJ21" s="64"/>
      <c r="DK21" s="64"/>
      <c r="DL21" s="64"/>
      <c r="DM21" s="64"/>
      <c r="DN21" s="64"/>
      <c r="DO21" s="64"/>
      <c r="DP21" s="64"/>
      <c r="DQ21" s="64"/>
      <c r="DR21" s="64"/>
      <c r="DS21" s="64"/>
      <c r="DT21" s="64"/>
      <c r="DU21" s="64"/>
      <c r="DV21" s="64"/>
      <c r="DW21" s="64"/>
      <c r="DX21" s="64"/>
      <c r="DY21" s="64"/>
      <c r="DZ21" s="64"/>
      <c r="EA21" s="64"/>
      <c r="EB21" s="64"/>
      <c r="EC21" s="64"/>
      <c r="ED21" s="64"/>
      <c r="EE21" s="64"/>
      <c r="EF21" s="64"/>
      <c r="EG21" s="64"/>
      <c r="EH21" s="64"/>
      <c r="EI21" s="64"/>
      <c r="EJ21" s="64"/>
      <c r="EK21" s="64"/>
      <c r="EL21" s="64"/>
      <c r="EM21" s="64"/>
      <c r="EN21" s="64"/>
      <c r="EO21" s="64"/>
      <c r="EP21" s="64"/>
      <c r="EQ21" s="64"/>
      <c r="ER21" s="64"/>
      <c r="ES21" s="64"/>
      <c r="ET21" s="64"/>
      <c r="EU21" s="64"/>
      <c r="EV21" s="64"/>
      <c r="EW21" s="64"/>
      <c r="EX21" s="64"/>
      <c r="EY21" s="64"/>
      <c r="EZ21" s="64"/>
      <c r="FA21" s="64"/>
      <c r="FB21" s="64"/>
      <c r="FC21" s="64"/>
      <c r="FD21" s="64"/>
      <c r="FE21" s="64"/>
      <c r="FF21" s="64"/>
      <c r="FG21" s="64"/>
      <c r="FH21" s="64"/>
      <c r="FI21" s="64"/>
      <c r="FJ21" s="64"/>
      <c r="FK21" s="64"/>
      <c r="FL21" s="64"/>
      <c r="FM21" s="64"/>
      <c r="FN21" s="64"/>
      <c r="FO21" s="64"/>
      <c r="FP21" s="64"/>
      <c r="FQ21" s="64"/>
      <c r="FR21" s="64"/>
      <c r="FS21" s="64"/>
      <c r="FT21" s="64"/>
      <c r="FU21" s="64"/>
      <c r="FV21" s="64"/>
      <c r="FW21" s="64"/>
      <c r="FX21" s="64"/>
      <c r="FY21" s="64"/>
      <c r="FZ21" s="64"/>
      <c r="GA21" s="64"/>
      <c r="GB21" s="64"/>
      <c r="GC21" s="64"/>
      <c r="GD21" s="64"/>
      <c r="GE21" s="64"/>
      <c r="GF21" s="64"/>
      <c r="GG21" s="64"/>
      <c r="GH21" s="64"/>
      <c r="GI21" s="64"/>
      <c r="GJ21" s="64"/>
      <c r="GK21" s="64"/>
      <c r="GL21" s="64"/>
      <c r="GM21" s="64"/>
      <c r="GN21" s="64"/>
      <c r="GO21" s="64"/>
      <c r="GP21" s="64"/>
      <c r="GQ21" s="64"/>
      <c r="GR21" s="64"/>
      <c r="GS21" s="64"/>
      <c r="GT21" s="64"/>
      <c r="GU21" s="64"/>
      <c r="GV21" s="64"/>
      <c r="GW21" s="64"/>
      <c r="GX21" s="64"/>
      <c r="GY21" s="64"/>
      <c r="GZ21" s="64"/>
      <c r="HA21" s="64"/>
      <c r="HB21" s="64"/>
      <c r="HC21" s="64"/>
      <c r="HD21" s="64"/>
      <c r="HE21" s="64"/>
      <c r="HF21" s="64"/>
      <c r="HG21" s="64"/>
      <c r="HH21" s="64"/>
      <c r="HI21" s="64"/>
      <c r="HJ21" s="64"/>
      <c r="HK21" s="64"/>
      <c r="HL21" s="64"/>
      <c r="HM21" s="64"/>
      <c r="HN21" s="64"/>
      <c r="HO21" s="64"/>
      <c r="HP21" s="64"/>
      <c r="HQ21" s="64"/>
      <c r="HR21" s="64"/>
      <c r="HS21" s="64"/>
      <c r="HT21" s="64"/>
      <c r="HU21" s="64"/>
      <c r="HV21" s="64"/>
      <c r="HW21" s="64"/>
      <c r="HX21" s="64"/>
      <c r="HY21" s="64"/>
      <c r="HZ21" s="64"/>
      <c r="IA21" s="64"/>
      <c r="IB21" s="64"/>
      <c r="IC21" s="64"/>
      <c r="ID21" s="64"/>
      <c r="IE21" s="64"/>
      <c r="IF21" s="64"/>
      <c r="IG21" s="64"/>
      <c r="IH21" s="64"/>
      <c r="II21" s="64"/>
      <c r="IJ21" s="64"/>
      <c r="IK21" s="64"/>
      <c r="IL21" s="64"/>
      <c r="IM21" s="64"/>
      <c r="IN21" s="64"/>
      <c r="IO21" s="64"/>
      <c r="IP21" s="64"/>
      <c r="IQ21" s="64"/>
      <c r="IR21" s="64"/>
      <c r="IS21" s="64"/>
      <c r="IT21" s="64"/>
      <c r="IU21" s="64"/>
      <c r="IV21" s="64"/>
      <c r="IW21" s="64"/>
    </row>
    <row r="22" spans="1:257" ht="13.5" customHeight="1">
      <c r="A22" s="158" t="s">
        <v>211</v>
      </c>
      <c r="B22" s="191" t="s">
        <v>242</v>
      </c>
      <c r="C22" s="102">
        <v>114</v>
      </c>
      <c r="D22" s="102">
        <v>33</v>
      </c>
      <c r="E22" s="102">
        <v>81</v>
      </c>
      <c r="F22" s="116">
        <f t="shared" si="0"/>
        <v>0.71052631578947367</v>
      </c>
    </row>
    <row r="23" spans="1:257" ht="13.5" customHeight="1">
      <c r="A23" s="158" t="s">
        <v>163</v>
      </c>
      <c r="B23" s="191" t="s">
        <v>228</v>
      </c>
      <c r="C23" s="102">
        <v>49</v>
      </c>
      <c r="D23" s="102">
        <v>18</v>
      </c>
      <c r="E23" s="102">
        <v>31</v>
      </c>
      <c r="F23" s="116">
        <f t="shared" si="0"/>
        <v>0.63265306122448983</v>
      </c>
    </row>
    <row r="24" spans="1:257" ht="13.5" customHeight="1">
      <c r="A24" s="158" t="s">
        <v>307</v>
      </c>
      <c r="B24" s="191" t="s">
        <v>244</v>
      </c>
      <c r="C24" s="102">
        <v>54</v>
      </c>
      <c r="D24" s="102">
        <v>34</v>
      </c>
      <c r="E24" s="102">
        <v>20</v>
      </c>
      <c r="F24" s="116">
        <f t="shared" si="0"/>
        <v>0.37037037037037035</v>
      </c>
    </row>
    <row r="25" spans="1:257" ht="13.5" customHeight="1">
      <c r="A25" s="158" t="s">
        <v>306</v>
      </c>
      <c r="B25" s="191" t="s">
        <v>243</v>
      </c>
      <c r="C25" s="103">
        <v>22</v>
      </c>
      <c r="D25" s="103">
        <v>16</v>
      </c>
      <c r="E25" s="103">
        <v>6</v>
      </c>
      <c r="F25" s="116">
        <f t="shared" si="0"/>
        <v>0.27272727272727271</v>
      </c>
    </row>
    <row r="26" spans="1:257" s="15" customFormat="1" ht="13.5" customHeight="1">
      <c r="A26" s="2" t="s">
        <v>311</v>
      </c>
      <c r="B26" s="189" t="s">
        <v>248</v>
      </c>
      <c r="C26" s="141">
        <f>SUM(C27:C28)</f>
        <v>70</v>
      </c>
      <c r="D26" s="141">
        <f t="shared" ref="D26:E26" si="6">SUM(D27:D28)</f>
        <v>48</v>
      </c>
      <c r="E26" s="141">
        <f t="shared" si="6"/>
        <v>22</v>
      </c>
      <c r="F26" s="117">
        <f t="shared" si="0"/>
        <v>0.31428571428571428</v>
      </c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  <c r="CP26" s="64"/>
      <c r="CQ26" s="64"/>
      <c r="CR26" s="64"/>
      <c r="CS26" s="64"/>
      <c r="CT26" s="64"/>
      <c r="CU26" s="64"/>
      <c r="CV26" s="64"/>
      <c r="CW26" s="64"/>
      <c r="CX26" s="64"/>
      <c r="CY26" s="64"/>
      <c r="CZ26" s="64"/>
      <c r="DA26" s="64"/>
      <c r="DB26" s="64"/>
      <c r="DC26" s="64"/>
      <c r="DD26" s="64"/>
      <c r="DE26" s="64"/>
      <c r="DF26" s="64"/>
      <c r="DG26" s="64"/>
      <c r="DH26" s="64"/>
      <c r="DI26" s="64"/>
      <c r="DJ26" s="64"/>
      <c r="DK26" s="64"/>
      <c r="DL26" s="64"/>
      <c r="DM26" s="64"/>
      <c r="DN26" s="64"/>
      <c r="DO26" s="64"/>
      <c r="DP26" s="64"/>
      <c r="DQ26" s="64"/>
      <c r="DR26" s="64"/>
      <c r="DS26" s="64"/>
      <c r="DT26" s="64"/>
      <c r="DU26" s="64"/>
      <c r="DV26" s="64"/>
      <c r="DW26" s="64"/>
      <c r="DX26" s="64"/>
      <c r="DY26" s="64"/>
      <c r="DZ26" s="64"/>
      <c r="EA26" s="64"/>
      <c r="EB26" s="64"/>
      <c r="EC26" s="64"/>
      <c r="ED26" s="64"/>
      <c r="EE26" s="64"/>
      <c r="EF26" s="64"/>
      <c r="EG26" s="64"/>
      <c r="EH26" s="64"/>
      <c r="EI26" s="64"/>
      <c r="EJ26" s="64"/>
      <c r="EK26" s="64"/>
      <c r="EL26" s="64"/>
      <c r="EM26" s="64"/>
      <c r="EN26" s="64"/>
      <c r="EO26" s="64"/>
      <c r="EP26" s="64"/>
      <c r="EQ26" s="64"/>
      <c r="ER26" s="64"/>
      <c r="ES26" s="64"/>
      <c r="ET26" s="64"/>
      <c r="EU26" s="64"/>
      <c r="EV26" s="64"/>
      <c r="EW26" s="64"/>
      <c r="EX26" s="64"/>
      <c r="EY26" s="64"/>
      <c r="EZ26" s="64"/>
      <c r="FA26" s="64"/>
      <c r="FB26" s="64"/>
      <c r="FC26" s="64"/>
      <c r="FD26" s="64"/>
      <c r="FE26" s="64"/>
      <c r="FF26" s="64"/>
      <c r="FG26" s="64"/>
      <c r="FH26" s="64"/>
      <c r="FI26" s="64"/>
      <c r="FJ26" s="64"/>
      <c r="FK26" s="64"/>
      <c r="FL26" s="64"/>
      <c r="FM26" s="64"/>
      <c r="FN26" s="64"/>
      <c r="FO26" s="64"/>
      <c r="FP26" s="64"/>
      <c r="FQ26" s="64"/>
      <c r="FR26" s="64"/>
      <c r="FS26" s="64"/>
      <c r="FT26" s="64"/>
      <c r="FU26" s="64"/>
      <c r="FV26" s="64"/>
      <c r="FW26" s="64"/>
      <c r="FX26" s="64"/>
      <c r="FY26" s="64"/>
      <c r="FZ26" s="64"/>
      <c r="GA26" s="64"/>
      <c r="GB26" s="64"/>
      <c r="GC26" s="64"/>
      <c r="GD26" s="64"/>
      <c r="GE26" s="64"/>
      <c r="GF26" s="64"/>
      <c r="GG26" s="64"/>
      <c r="GH26" s="64"/>
      <c r="GI26" s="64"/>
      <c r="GJ26" s="64"/>
      <c r="GK26" s="64"/>
      <c r="GL26" s="64"/>
      <c r="GM26" s="64"/>
      <c r="GN26" s="64"/>
      <c r="GO26" s="64"/>
      <c r="GP26" s="64"/>
      <c r="GQ26" s="64"/>
      <c r="GR26" s="64"/>
      <c r="GS26" s="64"/>
      <c r="GT26" s="64"/>
      <c r="GU26" s="64"/>
      <c r="GV26" s="64"/>
      <c r="GW26" s="64"/>
      <c r="GX26" s="64"/>
      <c r="GY26" s="64"/>
      <c r="GZ26" s="64"/>
      <c r="HA26" s="64"/>
      <c r="HB26" s="64"/>
      <c r="HC26" s="64"/>
      <c r="HD26" s="64"/>
      <c r="HE26" s="64"/>
      <c r="HF26" s="64"/>
      <c r="HG26" s="64"/>
      <c r="HH26" s="64"/>
      <c r="HI26" s="64"/>
      <c r="HJ26" s="64"/>
      <c r="HK26" s="64"/>
      <c r="HL26" s="64"/>
      <c r="HM26" s="64"/>
      <c r="HN26" s="64"/>
      <c r="HO26" s="64"/>
      <c r="HP26" s="64"/>
      <c r="HQ26" s="64"/>
      <c r="HR26" s="64"/>
      <c r="HS26" s="64"/>
      <c r="HT26" s="64"/>
      <c r="HU26" s="64"/>
      <c r="HV26" s="64"/>
      <c r="HW26" s="64"/>
      <c r="HX26" s="64"/>
      <c r="HY26" s="64"/>
      <c r="HZ26" s="64"/>
      <c r="IA26" s="64"/>
      <c r="IB26" s="64"/>
      <c r="IC26" s="64"/>
      <c r="ID26" s="64"/>
      <c r="IE26" s="64"/>
      <c r="IF26" s="64"/>
      <c r="IG26" s="64"/>
      <c r="IH26" s="64"/>
      <c r="II26" s="64"/>
      <c r="IJ26" s="64"/>
      <c r="IK26" s="64"/>
      <c r="IL26" s="64"/>
      <c r="IM26" s="64"/>
      <c r="IN26" s="64"/>
      <c r="IO26" s="64"/>
      <c r="IP26" s="64"/>
      <c r="IQ26" s="64"/>
      <c r="IR26" s="64"/>
      <c r="IS26" s="64"/>
      <c r="IT26" s="64"/>
      <c r="IU26" s="64"/>
      <c r="IV26" s="64"/>
      <c r="IW26" s="64"/>
    </row>
    <row r="27" spans="1:257" ht="13.5" customHeight="1">
      <c r="A27" s="158" t="s">
        <v>213</v>
      </c>
      <c r="B27" s="191" t="s">
        <v>250</v>
      </c>
      <c r="C27" s="102">
        <v>44</v>
      </c>
      <c r="D27" s="102">
        <v>29</v>
      </c>
      <c r="E27" s="102">
        <v>15</v>
      </c>
      <c r="F27" s="116">
        <f t="shared" si="0"/>
        <v>0.34090909090909088</v>
      </c>
    </row>
    <row r="28" spans="1:257" ht="13.5" customHeight="1">
      <c r="A28" s="158" t="s">
        <v>214</v>
      </c>
      <c r="B28" s="191" t="s">
        <v>249</v>
      </c>
      <c r="C28" s="102">
        <v>26</v>
      </c>
      <c r="D28" s="102">
        <v>19</v>
      </c>
      <c r="E28" s="102">
        <v>7</v>
      </c>
      <c r="F28" s="116">
        <f t="shared" si="0"/>
        <v>0.26923076923076922</v>
      </c>
    </row>
    <row r="29" spans="1:257" s="15" customFormat="1" ht="13.5" customHeight="1">
      <c r="A29" s="2" t="s">
        <v>312</v>
      </c>
      <c r="B29" s="189" t="s">
        <v>251</v>
      </c>
      <c r="C29" s="141">
        <f>SUM(C30)</f>
        <v>118</v>
      </c>
      <c r="D29" s="141">
        <f t="shared" ref="D29:E29" si="7">SUM(D30)</f>
        <v>90</v>
      </c>
      <c r="E29" s="141">
        <f t="shared" si="7"/>
        <v>28</v>
      </c>
      <c r="F29" s="117">
        <f t="shared" si="0"/>
        <v>0.23728813559322035</v>
      </c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  <c r="CP29" s="64"/>
      <c r="CQ29" s="64"/>
      <c r="CR29" s="64"/>
      <c r="CS29" s="64"/>
      <c r="CT29" s="64"/>
      <c r="CU29" s="64"/>
      <c r="CV29" s="64"/>
      <c r="CW29" s="64"/>
      <c r="CX29" s="64"/>
      <c r="CY29" s="64"/>
      <c r="CZ29" s="64"/>
      <c r="DA29" s="64"/>
      <c r="DB29" s="64"/>
      <c r="DC29" s="64"/>
      <c r="DD29" s="64"/>
      <c r="DE29" s="64"/>
      <c r="DF29" s="64"/>
      <c r="DG29" s="64"/>
      <c r="DH29" s="64"/>
      <c r="DI29" s="64"/>
      <c r="DJ29" s="64"/>
      <c r="DK29" s="64"/>
      <c r="DL29" s="64"/>
      <c r="DM29" s="64"/>
      <c r="DN29" s="64"/>
      <c r="DO29" s="64"/>
      <c r="DP29" s="64"/>
      <c r="DQ29" s="64"/>
      <c r="DR29" s="64"/>
      <c r="DS29" s="64"/>
      <c r="DT29" s="64"/>
      <c r="DU29" s="64"/>
      <c r="DV29" s="64"/>
      <c r="DW29" s="64"/>
      <c r="DX29" s="64"/>
      <c r="DY29" s="64"/>
      <c r="DZ29" s="64"/>
      <c r="EA29" s="64"/>
      <c r="EB29" s="64"/>
      <c r="EC29" s="64"/>
      <c r="ED29" s="64"/>
      <c r="EE29" s="64"/>
      <c r="EF29" s="64"/>
      <c r="EG29" s="64"/>
      <c r="EH29" s="64"/>
      <c r="EI29" s="64"/>
      <c r="EJ29" s="64"/>
      <c r="EK29" s="64"/>
      <c r="EL29" s="64"/>
      <c r="EM29" s="64"/>
      <c r="EN29" s="64"/>
      <c r="EO29" s="64"/>
      <c r="EP29" s="64"/>
      <c r="EQ29" s="64"/>
      <c r="ER29" s="64"/>
      <c r="ES29" s="64"/>
      <c r="ET29" s="64"/>
      <c r="EU29" s="64"/>
      <c r="EV29" s="64"/>
      <c r="EW29" s="64"/>
      <c r="EX29" s="64"/>
      <c r="EY29" s="64"/>
      <c r="EZ29" s="64"/>
      <c r="FA29" s="64"/>
      <c r="FB29" s="64"/>
      <c r="FC29" s="64"/>
      <c r="FD29" s="64"/>
      <c r="FE29" s="64"/>
      <c r="FF29" s="64"/>
      <c r="FG29" s="64"/>
      <c r="FH29" s="64"/>
      <c r="FI29" s="64"/>
      <c r="FJ29" s="64"/>
      <c r="FK29" s="64"/>
      <c r="FL29" s="64"/>
      <c r="FM29" s="64"/>
      <c r="FN29" s="64"/>
      <c r="FO29" s="64"/>
      <c r="FP29" s="64"/>
      <c r="FQ29" s="64"/>
      <c r="FR29" s="64"/>
      <c r="FS29" s="64"/>
      <c r="FT29" s="64"/>
      <c r="FU29" s="64"/>
      <c r="FV29" s="64"/>
      <c r="FW29" s="64"/>
      <c r="FX29" s="64"/>
      <c r="FY29" s="64"/>
      <c r="FZ29" s="64"/>
      <c r="GA29" s="64"/>
      <c r="GB29" s="64"/>
      <c r="GC29" s="64"/>
      <c r="GD29" s="64"/>
      <c r="GE29" s="64"/>
      <c r="GF29" s="64"/>
      <c r="GG29" s="64"/>
      <c r="GH29" s="64"/>
      <c r="GI29" s="64"/>
      <c r="GJ29" s="64"/>
      <c r="GK29" s="64"/>
      <c r="GL29" s="64"/>
      <c r="GM29" s="64"/>
      <c r="GN29" s="64"/>
      <c r="GO29" s="64"/>
      <c r="GP29" s="64"/>
      <c r="GQ29" s="64"/>
      <c r="GR29" s="64"/>
      <c r="GS29" s="64"/>
      <c r="GT29" s="64"/>
      <c r="GU29" s="64"/>
      <c r="GV29" s="64"/>
      <c r="GW29" s="64"/>
      <c r="GX29" s="64"/>
      <c r="GY29" s="64"/>
      <c r="GZ29" s="64"/>
      <c r="HA29" s="64"/>
      <c r="HB29" s="64"/>
      <c r="HC29" s="64"/>
      <c r="HD29" s="64"/>
      <c r="HE29" s="64"/>
      <c r="HF29" s="64"/>
      <c r="HG29" s="64"/>
      <c r="HH29" s="64"/>
      <c r="HI29" s="64"/>
      <c r="HJ29" s="64"/>
      <c r="HK29" s="64"/>
      <c r="HL29" s="64"/>
      <c r="HM29" s="64"/>
      <c r="HN29" s="64"/>
      <c r="HO29" s="64"/>
      <c r="HP29" s="64"/>
      <c r="HQ29" s="64"/>
      <c r="HR29" s="64"/>
      <c r="HS29" s="64"/>
      <c r="HT29" s="64"/>
      <c r="HU29" s="64"/>
      <c r="HV29" s="64"/>
      <c r="HW29" s="64"/>
      <c r="HX29" s="64"/>
      <c r="HY29" s="64"/>
      <c r="HZ29" s="64"/>
      <c r="IA29" s="64"/>
      <c r="IB29" s="64"/>
      <c r="IC29" s="64"/>
      <c r="ID29" s="64"/>
      <c r="IE29" s="64"/>
      <c r="IF29" s="64"/>
      <c r="IG29" s="64"/>
      <c r="IH29" s="64"/>
      <c r="II29" s="64"/>
      <c r="IJ29" s="64"/>
      <c r="IK29" s="64"/>
      <c r="IL29" s="64"/>
      <c r="IM29" s="64"/>
      <c r="IN29" s="64"/>
      <c r="IO29" s="64"/>
      <c r="IP29" s="64"/>
      <c r="IQ29" s="64"/>
      <c r="IR29" s="64"/>
      <c r="IS29" s="64"/>
      <c r="IT29" s="64"/>
      <c r="IU29" s="64"/>
      <c r="IV29" s="64"/>
      <c r="IW29" s="64"/>
    </row>
    <row r="30" spans="1:257" ht="13.5" customHeight="1">
      <c r="A30" s="158" t="s">
        <v>313</v>
      </c>
      <c r="B30" s="191" t="s">
        <v>261</v>
      </c>
      <c r="C30" s="103">
        <v>118</v>
      </c>
      <c r="D30" s="103">
        <v>90</v>
      </c>
      <c r="E30" s="103">
        <v>28</v>
      </c>
      <c r="F30" s="116">
        <f t="shared" si="0"/>
        <v>0.23728813559322035</v>
      </c>
    </row>
    <row r="31" spans="1:257" s="15" customFormat="1" ht="13.5" customHeight="1">
      <c r="A31" s="2" t="s">
        <v>315</v>
      </c>
      <c r="B31" s="189" t="s">
        <v>475</v>
      </c>
      <c r="C31" s="141">
        <f>SUM(C32)</f>
        <v>25</v>
      </c>
      <c r="D31" s="141">
        <f t="shared" ref="D31:E31" si="8">SUM(D32)</f>
        <v>19</v>
      </c>
      <c r="E31" s="141">
        <f t="shared" si="8"/>
        <v>6</v>
      </c>
      <c r="F31" s="117">
        <f t="shared" si="0"/>
        <v>0.24</v>
      </c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  <c r="CP31" s="64"/>
      <c r="CQ31" s="64"/>
      <c r="CR31" s="64"/>
      <c r="CS31" s="64"/>
      <c r="CT31" s="64"/>
      <c r="CU31" s="64"/>
      <c r="CV31" s="64"/>
      <c r="CW31" s="64"/>
      <c r="CX31" s="64"/>
      <c r="CY31" s="64"/>
      <c r="CZ31" s="64"/>
      <c r="DA31" s="64"/>
      <c r="DB31" s="64"/>
      <c r="DC31" s="64"/>
      <c r="DD31" s="64"/>
      <c r="DE31" s="64"/>
      <c r="DF31" s="64"/>
      <c r="DG31" s="64"/>
      <c r="DH31" s="64"/>
      <c r="DI31" s="64"/>
      <c r="DJ31" s="64"/>
      <c r="DK31" s="64"/>
      <c r="DL31" s="64"/>
      <c r="DM31" s="64"/>
      <c r="DN31" s="64"/>
      <c r="DO31" s="64"/>
      <c r="DP31" s="64"/>
      <c r="DQ31" s="64"/>
      <c r="DR31" s="64"/>
      <c r="DS31" s="64"/>
      <c r="DT31" s="64"/>
      <c r="DU31" s="64"/>
      <c r="DV31" s="64"/>
      <c r="DW31" s="64"/>
      <c r="DX31" s="64"/>
      <c r="DY31" s="64"/>
      <c r="DZ31" s="64"/>
      <c r="EA31" s="64"/>
      <c r="EB31" s="64"/>
      <c r="EC31" s="64"/>
      <c r="ED31" s="64"/>
      <c r="EE31" s="64"/>
      <c r="EF31" s="64"/>
      <c r="EG31" s="64"/>
      <c r="EH31" s="64"/>
      <c r="EI31" s="64"/>
      <c r="EJ31" s="64"/>
      <c r="EK31" s="64"/>
      <c r="EL31" s="64"/>
      <c r="EM31" s="64"/>
      <c r="EN31" s="64"/>
      <c r="EO31" s="64"/>
      <c r="EP31" s="64"/>
      <c r="EQ31" s="64"/>
      <c r="ER31" s="64"/>
      <c r="ES31" s="64"/>
      <c r="ET31" s="64"/>
      <c r="EU31" s="64"/>
      <c r="EV31" s="64"/>
      <c r="EW31" s="64"/>
      <c r="EX31" s="64"/>
      <c r="EY31" s="64"/>
      <c r="EZ31" s="64"/>
      <c r="FA31" s="64"/>
      <c r="FB31" s="64"/>
      <c r="FC31" s="64"/>
      <c r="FD31" s="64"/>
      <c r="FE31" s="64"/>
      <c r="FF31" s="64"/>
      <c r="FG31" s="64"/>
      <c r="FH31" s="64"/>
      <c r="FI31" s="64"/>
      <c r="FJ31" s="64"/>
      <c r="FK31" s="64"/>
      <c r="FL31" s="64"/>
      <c r="FM31" s="64"/>
      <c r="FN31" s="64"/>
      <c r="FO31" s="64"/>
      <c r="FP31" s="64"/>
      <c r="FQ31" s="64"/>
      <c r="FR31" s="64"/>
      <c r="FS31" s="64"/>
      <c r="FT31" s="64"/>
      <c r="FU31" s="64"/>
      <c r="FV31" s="64"/>
      <c r="FW31" s="64"/>
      <c r="FX31" s="64"/>
      <c r="FY31" s="64"/>
      <c r="FZ31" s="64"/>
      <c r="GA31" s="64"/>
      <c r="GB31" s="64"/>
      <c r="GC31" s="64"/>
      <c r="GD31" s="64"/>
      <c r="GE31" s="64"/>
      <c r="GF31" s="64"/>
      <c r="GG31" s="64"/>
      <c r="GH31" s="64"/>
      <c r="GI31" s="64"/>
      <c r="GJ31" s="64"/>
      <c r="GK31" s="64"/>
      <c r="GL31" s="64"/>
      <c r="GM31" s="64"/>
      <c r="GN31" s="64"/>
      <c r="GO31" s="64"/>
      <c r="GP31" s="64"/>
      <c r="GQ31" s="64"/>
      <c r="GR31" s="64"/>
      <c r="GS31" s="64"/>
      <c r="GT31" s="64"/>
      <c r="GU31" s="64"/>
      <c r="GV31" s="64"/>
      <c r="GW31" s="64"/>
      <c r="GX31" s="64"/>
      <c r="GY31" s="64"/>
      <c r="GZ31" s="64"/>
      <c r="HA31" s="64"/>
      <c r="HB31" s="64"/>
      <c r="HC31" s="64"/>
      <c r="HD31" s="64"/>
      <c r="HE31" s="64"/>
      <c r="HF31" s="64"/>
      <c r="HG31" s="64"/>
      <c r="HH31" s="64"/>
      <c r="HI31" s="64"/>
      <c r="HJ31" s="64"/>
      <c r="HK31" s="64"/>
      <c r="HL31" s="64"/>
      <c r="HM31" s="64"/>
      <c r="HN31" s="64"/>
      <c r="HO31" s="64"/>
      <c r="HP31" s="64"/>
      <c r="HQ31" s="64"/>
      <c r="HR31" s="64"/>
      <c r="HS31" s="64"/>
      <c r="HT31" s="64"/>
      <c r="HU31" s="64"/>
      <c r="HV31" s="64"/>
      <c r="HW31" s="64"/>
      <c r="HX31" s="64"/>
      <c r="HY31" s="64"/>
      <c r="HZ31" s="64"/>
      <c r="IA31" s="64"/>
      <c r="IB31" s="64"/>
      <c r="IC31" s="64"/>
      <c r="ID31" s="64"/>
      <c r="IE31" s="64"/>
      <c r="IF31" s="64"/>
      <c r="IG31" s="64"/>
      <c r="IH31" s="64"/>
      <c r="II31" s="64"/>
      <c r="IJ31" s="64"/>
      <c r="IK31" s="64"/>
      <c r="IL31" s="64"/>
      <c r="IM31" s="64"/>
      <c r="IN31" s="64"/>
      <c r="IO31" s="64"/>
      <c r="IP31" s="64"/>
      <c r="IQ31" s="64"/>
      <c r="IR31" s="64"/>
      <c r="IS31" s="64"/>
      <c r="IT31" s="64"/>
      <c r="IU31" s="64"/>
      <c r="IV31" s="64"/>
      <c r="IW31" s="64"/>
    </row>
    <row r="32" spans="1:257" ht="13.5" customHeight="1">
      <c r="A32" s="158" t="s">
        <v>318</v>
      </c>
      <c r="B32" s="191" t="s">
        <v>252</v>
      </c>
      <c r="C32" s="102">
        <v>25</v>
      </c>
      <c r="D32" s="102">
        <v>19</v>
      </c>
      <c r="E32" s="102">
        <v>6</v>
      </c>
      <c r="F32" s="116">
        <f t="shared" si="0"/>
        <v>0.24</v>
      </c>
    </row>
    <row r="33" spans="1:257" s="15" customFormat="1" ht="13.5" customHeight="1">
      <c r="A33" s="2" t="s">
        <v>316</v>
      </c>
      <c r="B33" s="189" t="s">
        <v>253</v>
      </c>
      <c r="C33" s="107">
        <f>SUM(C34:C38)</f>
        <v>499</v>
      </c>
      <c r="D33" s="107">
        <f t="shared" ref="D33:E33" si="9">SUM(D34:D38)</f>
        <v>300</v>
      </c>
      <c r="E33" s="107">
        <f t="shared" si="9"/>
        <v>199</v>
      </c>
      <c r="F33" s="117">
        <f t="shared" si="0"/>
        <v>0.39879759519038077</v>
      </c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  <c r="CA33" s="64"/>
      <c r="CB33" s="64"/>
      <c r="CC33" s="64"/>
      <c r="CD33" s="64"/>
      <c r="CE33" s="64"/>
      <c r="CF33" s="64"/>
      <c r="CG33" s="64"/>
      <c r="CH33" s="64"/>
      <c r="CI33" s="64"/>
      <c r="CJ33" s="64"/>
      <c r="CK33" s="64"/>
      <c r="CL33" s="64"/>
      <c r="CM33" s="64"/>
      <c r="CN33" s="64"/>
      <c r="CO33" s="64"/>
      <c r="CP33" s="64"/>
      <c r="CQ33" s="64"/>
      <c r="CR33" s="64"/>
      <c r="CS33" s="64"/>
      <c r="CT33" s="64"/>
      <c r="CU33" s="64"/>
      <c r="CV33" s="64"/>
      <c r="CW33" s="64"/>
      <c r="CX33" s="64"/>
      <c r="CY33" s="64"/>
      <c r="CZ33" s="64"/>
      <c r="DA33" s="64"/>
      <c r="DB33" s="64"/>
      <c r="DC33" s="64"/>
      <c r="DD33" s="64"/>
      <c r="DE33" s="64"/>
      <c r="DF33" s="64"/>
      <c r="DG33" s="64"/>
      <c r="DH33" s="64"/>
      <c r="DI33" s="64"/>
      <c r="DJ33" s="64"/>
      <c r="DK33" s="64"/>
      <c r="DL33" s="64"/>
      <c r="DM33" s="64"/>
      <c r="DN33" s="64"/>
      <c r="DO33" s="64"/>
      <c r="DP33" s="64"/>
      <c r="DQ33" s="64"/>
      <c r="DR33" s="64"/>
      <c r="DS33" s="64"/>
      <c r="DT33" s="64"/>
      <c r="DU33" s="64"/>
      <c r="DV33" s="64"/>
      <c r="DW33" s="64"/>
      <c r="DX33" s="64"/>
      <c r="DY33" s="64"/>
      <c r="DZ33" s="64"/>
      <c r="EA33" s="64"/>
      <c r="EB33" s="64"/>
      <c r="EC33" s="64"/>
      <c r="ED33" s="64"/>
      <c r="EE33" s="64"/>
      <c r="EF33" s="64"/>
      <c r="EG33" s="64"/>
      <c r="EH33" s="64"/>
      <c r="EI33" s="64"/>
      <c r="EJ33" s="64"/>
      <c r="EK33" s="64"/>
      <c r="EL33" s="64"/>
      <c r="EM33" s="64"/>
      <c r="EN33" s="64"/>
      <c r="EO33" s="64"/>
      <c r="EP33" s="64"/>
      <c r="EQ33" s="64"/>
      <c r="ER33" s="64"/>
      <c r="ES33" s="64"/>
      <c r="ET33" s="64"/>
      <c r="EU33" s="64"/>
      <c r="EV33" s="64"/>
      <c r="EW33" s="64"/>
      <c r="EX33" s="64"/>
      <c r="EY33" s="64"/>
      <c r="EZ33" s="64"/>
      <c r="FA33" s="64"/>
      <c r="FB33" s="64"/>
      <c r="FC33" s="64"/>
      <c r="FD33" s="64"/>
      <c r="FE33" s="64"/>
      <c r="FF33" s="64"/>
      <c r="FG33" s="64"/>
      <c r="FH33" s="64"/>
      <c r="FI33" s="64"/>
      <c r="FJ33" s="64"/>
      <c r="FK33" s="64"/>
      <c r="FL33" s="64"/>
      <c r="FM33" s="64"/>
      <c r="FN33" s="64"/>
      <c r="FO33" s="64"/>
      <c r="FP33" s="64"/>
      <c r="FQ33" s="64"/>
      <c r="FR33" s="64"/>
      <c r="FS33" s="64"/>
      <c r="FT33" s="64"/>
      <c r="FU33" s="64"/>
      <c r="FV33" s="64"/>
      <c r="FW33" s="64"/>
      <c r="FX33" s="64"/>
      <c r="FY33" s="64"/>
      <c r="FZ33" s="64"/>
      <c r="GA33" s="64"/>
      <c r="GB33" s="64"/>
      <c r="GC33" s="64"/>
      <c r="GD33" s="64"/>
      <c r="GE33" s="64"/>
      <c r="GF33" s="64"/>
      <c r="GG33" s="64"/>
      <c r="GH33" s="64"/>
      <c r="GI33" s="64"/>
      <c r="GJ33" s="64"/>
      <c r="GK33" s="64"/>
      <c r="GL33" s="64"/>
      <c r="GM33" s="64"/>
      <c r="GN33" s="64"/>
      <c r="GO33" s="64"/>
      <c r="GP33" s="64"/>
      <c r="GQ33" s="64"/>
      <c r="GR33" s="64"/>
      <c r="GS33" s="64"/>
      <c r="GT33" s="64"/>
      <c r="GU33" s="64"/>
      <c r="GV33" s="64"/>
      <c r="GW33" s="64"/>
      <c r="GX33" s="64"/>
      <c r="GY33" s="64"/>
      <c r="GZ33" s="64"/>
      <c r="HA33" s="64"/>
      <c r="HB33" s="64"/>
      <c r="HC33" s="64"/>
      <c r="HD33" s="64"/>
      <c r="HE33" s="64"/>
      <c r="HF33" s="64"/>
      <c r="HG33" s="64"/>
      <c r="HH33" s="64"/>
      <c r="HI33" s="64"/>
      <c r="HJ33" s="64"/>
      <c r="HK33" s="64"/>
      <c r="HL33" s="64"/>
      <c r="HM33" s="64"/>
      <c r="HN33" s="64"/>
      <c r="HO33" s="64"/>
      <c r="HP33" s="64"/>
      <c r="HQ33" s="64"/>
      <c r="HR33" s="64"/>
      <c r="HS33" s="64"/>
      <c r="HT33" s="64"/>
      <c r="HU33" s="64"/>
      <c r="HV33" s="64"/>
      <c r="HW33" s="64"/>
      <c r="HX33" s="64"/>
      <c r="HY33" s="64"/>
      <c r="HZ33" s="64"/>
      <c r="IA33" s="64"/>
      <c r="IB33" s="64"/>
      <c r="IC33" s="64"/>
      <c r="ID33" s="64"/>
      <c r="IE33" s="64"/>
      <c r="IF33" s="64"/>
      <c r="IG33" s="64"/>
      <c r="IH33" s="64"/>
      <c r="II33" s="64"/>
      <c r="IJ33" s="64"/>
      <c r="IK33" s="64"/>
      <c r="IL33" s="64"/>
      <c r="IM33" s="64"/>
      <c r="IN33" s="64"/>
      <c r="IO33" s="64"/>
      <c r="IP33" s="64"/>
      <c r="IQ33" s="64"/>
      <c r="IR33" s="64"/>
      <c r="IS33" s="64"/>
      <c r="IT33" s="64"/>
      <c r="IU33" s="64"/>
      <c r="IV33" s="64"/>
      <c r="IW33" s="64"/>
    </row>
    <row r="34" spans="1:257" ht="13.5" customHeight="1">
      <c r="A34" s="158" t="s">
        <v>184</v>
      </c>
      <c r="B34" s="191" t="s">
        <v>230</v>
      </c>
      <c r="C34" s="103">
        <v>65</v>
      </c>
      <c r="D34" s="103">
        <v>35</v>
      </c>
      <c r="E34" s="103">
        <v>30</v>
      </c>
      <c r="F34" s="116">
        <f t="shared" si="0"/>
        <v>0.46153846153846156</v>
      </c>
    </row>
    <row r="35" spans="1:257" ht="13.5" customHeight="1">
      <c r="A35" s="158" t="s">
        <v>216</v>
      </c>
      <c r="B35" s="191" t="s">
        <v>255</v>
      </c>
      <c r="C35" s="102">
        <v>73</v>
      </c>
      <c r="D35" s="102">
        <v>35</v>
      </c>
      <c r="E35" s="102">
        <v>38</v>
      </c>
      <c r="F35" s="116">
        <f t="shared" si="0"/>
        <v>0.52054794520547942</v>
      </c>
    </row>
    <row r="36" spans="1:257" ht="13.5" customHeight="1">
      <c r="A36" s="158" t="s">
        <v>217</v>
      </c>
      <c r="B36" s="191" t="s">
        <v>256</v>
      </c>
      <c r="C36" s="102">
        <v>239</v>
      </c>
      <c r="D36" s="102">
        <v>173</v>
      </c>
      <c r="E36" s="102">
        <v>66</v>
      </c>
      <c r="F36" s="116">
        <f t="shared" si="0"/>
        <v>0.27615062761506276</v>
      </c>
    </row>
    <row r="37" spans="1:257" ht="13.5" customHeight="1">
      <c r="A37" s="158" t="s">
        <v>218</v>
      </c>
      <c r="B37" s="191" t="s">
        <v>262</v>
      </c>
      <c r="C37" s="102">
        <v>49</v>
      </c>
      <c r="D37" s="102">
        <v>31</v>
      </c>
      <c r="E37" s="102">
        <v>18</v>
      </c>
      <c r="F37" s="116">
        <f t="shared" si="0"/>
        <v>0.36734693877551022</v>
      </c>
    </row>
    <row r="38" spans="1:257" ht="13.5" customHeight="1">
      <c r="A38" s="158" t="s">
        <v>220</v>
      </c>
      <c r="B38" s="191" t="s">
        <v>254</v>
      </c>
      <c r="C38" s="103">
        <v>73</v>
      </c>
      <c r="D38" s="103">
        <v>26</v>
      </c>
      <c r="E38" s="103">
        <v>47</v>
      </c>
      <c r="F38" s="116">
        <f t="shared" si="0"/>
        <v>0.64383561643835618</v>
      </c>
    </row>
    <row r="39" spans="1:257" s="15" customFormat="1" ht="13.5" customHeight="1">
      <c r="A39" s="2" t="s">
        <v>221</v>
      </c>
      <c r="B39" s="189" t="s">
        <v>257</v>
      </c>
      <c r="C39" s="141">
        <f>SUM(C40:C41)</f>
        <v>220</v>
      </c>
      <c r="D39" s="141">
        <f t="shared" ref="D39:E39" si="10">SUM(D40:D41)</f>
        <v>111</v>
      </c>
      <c r="E39" s="141">
        <f t="shared" si="10"/>
        <v>109</v>
      </c>
      <c r="F39" s="117">
        <f t="shared" si="0"/>
        <v>0.49545454545454548</v>
      </c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  <c r="CV39" s="64"/>
      <c r="CW39" s="64"/>
      <c r="CX39" s="64"/>
      <c r="CY39" s="64"/>
      <c r="CZ39" s="64"/>
      <c r="DA39" s="64"/>
      <c r="DB39" s="64"/>
      <c r="DC39" s="64"/>
      <c r="DD39" s="64"/>
      <c r="DE39" s="64"/>
      <c r="DF39" s="64"/>
      <c r="DG39" s="64"/>
      <c r="DH39" s="64"/>
      <c r="DI39" s="64"/>
      <c r="DJ39" s="64"/>
      <c r="DK39" s="64"/>
      <c r="DL39" s="64"/>
      <c r="DM39" s="64"/>
      <c r="DN39" s="64"/>
      <c r="DO39" s="64"/>
      <c r="DP39" s="64"/>
      <c r="DQ39" s="64"/>
      <c r="DR39" s="64"/>
      <c r="DS39" s="64"/>
      <c r="DT39" s="64"/>
      <c r="DU39" s="64"/>
      <c r="DV39" s="64"/>
      <c r="DW39" s="64"/>
      <c r="DX39" s="64"/>
      <c r="DY39" s="64"/>
      <c r="DZ39" s="64"/>
      <c r="EA39" s="64"/>
      <c r="EB39" s="64"/>
      <c r="EC39" s="64"/>
      <c r="ED39" s="64"/>
      <c r="EE39" s="64"/>
      <c r="EF39" s="64"/>
      <c r="EG39" s="64"/>
      <c r="EH39" s="64"/>
      <c r="EI39" s="64"/>
      <c r="EJ39" s="64"/>
      <c r="EK39" s="64"/>
      <c r="EL39" s="64"/>
      <c r="EM39" s="64"/>
      <c r="EN39" s="64"/>
      <c r="EO39" s="64"/>
      <c r="EP39" s="64"/>
      <c r="EQ39" s="64"/>
      <c r="ER39" s="64"/>
      <c r="ES39" s="64"/>
      <c r="ET39" s="64"/>
      <c r="EU39" s="64"/>
      <c r="EV39" s="64"/>
      <c r="EW39" s="64"/>
      <c r="EX39" s="64"/>
      <c r="EY39" s="64"/>
      <c r="EZ39" s="64"/>
      <c r="FA39" s="64"/>
      <c r="FB39" s="64"/>
      <c r="FC39" s="64"/>
      <c r="FD39" s="64"/>
      <c r="FE39" s="64"/>
      <c r="FF39" s="64"/>
      <c r="FG39" s="64"/>
      <c r="FH39" s="64"/>
      <c r="FI39" s="64"/>
      <c r="FJ39" s="64"/>
      <c r="FK39" s="64"/>
      <c r="FL39" s="64"/>
      <c r="FM39" s="64"/>
      <c r="FN39" s="64"/>
      <c r="FO39" s="64"/>
      <c r="FP39" s="64"/>
      <c r="FQ39" s="64"/>
      <c r="FR39" s="64"/>
      <c r="FS39" s="64"/>
      <c r="FT39" s="64"/>
      <c r="FU39" s="64"/>
      <c r="FV39" s="64"/>
      <c r="FW39" s="64"/>
      <c r="FX39" s="64"/>
      <c r="FY39" s="64"/>
      <c r="FZ39" s="64"/>
      <c r="GA39" s="64"/>
      <c r="GB39" s="64"/>
      <c r="GC39" s="64"/>
      <c r="GD39" s="64"/>
      <c r="GE39" s="64"/>
      <c r="GF39" s="64"/>
      <c r="GG39" s="64"/>
      <c r="GH39" s="64"/>
      <c r="GI39" s="64"/>
      <c r="GJ39" s="64"/>
      <c r="GK39" s="64"/>
      <c r="GL39" s="64"/>
      <c r="GM39" s="64"/>
      <c r="GN39" s="64"/>
      <c r="GO39" s="64"/>
      <c r="GP39" s="64"/>
      <c r="GQ39" s="64"/>
      <c r="GR39" s="64"/>
      <c r="GS39" s="64"/>
      <c r="GT39" s="64"/>
      <c r="GU39" s="64"/>
      <c r="GV39" s="64"/>
      <c r="GW39" s="64"/>
      <c r="GX39" s="64"/>
      <c r="GY39" s="64"/>
      <c r="GZ39" s="64"/>
      <c r="HA39" s="64"/>
      <c r="HB39" s="64"/>
      <c r="HC39" s="64"/>
      <c r="HD39" s="64"/>
      <c r="HE39" s="64"/>
      <c r="HF39" s="64"/>
      <c r="HG39" s="64"/>
      <c r="HH39" s="64"/>
      <c r="HI39" s="64"/>
      <c r="HJ39" s="64"/>
      <c r="HK39" s="64"/>
      <c r="HL39" s="64"/>
      <c r="HM39" s="64"/>
      <c r="HN39" s="64"/>
      <c r="HO39" s="64"/>
      <c r="HP39" s="64"/>
      <c r="HQ39" s="64"/>
      <c r="HR39" s="64"/>
      <c r="HS39" s="64"/>
      <c r="HT39" s="64"/>
      <c r="HU39" s="64"/>
      <c r="HV39" s="64"/>
      <c r="HW39" s="64"/>
      <c r="HX39" s="64"/>
      <c r="HY39" s="64"/>
      <c r="HZ39" s="64"/>
      <c r="IA39" s="64"/>
      <c r="IB39" s="64"/>
      <c r="IC39" s="64"/>
      <c r="ID39" s="64"/>
      <c r="IE39" s="64"/>
      <c r="IF39" s="64"/>
      <c r="IG39" s="64"/>
      <c r="IH39" s="64"/>
      <c r="II39" s="64"/>
      <c r="IJ39" s="64"/>
      <c r="IK39" s="64"/>
      <c r="IL39" s="64"/>
      <c r="IM39" s="64"/>
      <c r="IN39" s="64"/>
      <c r="IO39" s="64"/>
      <c r="IP39" s="64"/>
      <c r="IQ39" s="64"/>
      <c r="IR39" s="64"/>
      <c r="IS39" s="64"/>
      <c r="IT39" s="64"/>
      <c r="IU39" s="64"/>
      <c r="IV39" s="64"/>
      <c r="IW39" s="64"/>
    </row>
    <row r="40" spans="1:257" ht="13.5" customHeight="1">
      <c r="A40" s="158" t="s">
        <v>319</v>
      </c>
      <c r="B40" s="191" t="s">
        <v>231</v>
      </c>
      <c r="C40" s="103">
        <v>170</v>
      </c>
      <c r="D40" s="103">
        <v>93</v>
      </c>
      <c r="E40" s="103">
        <v>77</v>
      </c>
      <c r="F40" s="116">
        <f t="shared" si="0"/>
        <v>0.45294117647058824</v>
      </c>
    </row>
    <row r="41" spans="1:257" ht="13.5" customHeight="1">
      <c r="A41" s="158" t="s">
        <v>225</v>
      </c>
      <c r="B41" s="191" t="s">
        <v>263</v>
      </c>
      <c r="C41" s="102">
        <v>50</v>
      </c>
      <c r="D41" s="102">
        <v>18</v>
      </c>
      <c r="E41" s="102">
        <v>32</v>
      </c>
      <c r="F41" s="116">
        <f t="shared" si="0"/>
        <v>0.64</v>
      </c>
    </row>
    <row r="42" spans="1:257" s="15" customFormat="1" ht="13.5" customHeight="1">
      <c r="A42" s="2" t="s">
        <v>308</v>
      </c>
      <c r="B42" s="189" t="s">
        <v>245</v>
      </c>
      <c r="C42" s="141">
        <f>SUM(C43:C45)</f>
        <v>446</v>
      </c>
      <c r="D42" s="141">
        <f t="shared" ref="D42:E42" si="11">SUM(D43:D45)</f>
        <v>103</v>
      </c>
      <c r="E42" s="141">
        <f t="shared" si="11"/>
        <v>343</v>
      </c>
      <c r="F42" s="117">
        <f t="shared" si="0"/>
        <v>0.76905829596412556</v>
      </c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  <c r="BN42" s="64"/>
      <c r="BO42" s="64"/>
      <c r="BP42" s="64"/>
      <c r="BQ42" s="64"/>
      <c r="BR42" s="64"/>
      <c r="BS42" s="64"/>
      <c r="BT42" s="64"/>
      <c r="BU42" s="64"/>
      <c r="BV42" s="64"/>
      <c r="BW42" s="64"/>
      <c r="BX42" s="64"/>
      <c r="BY42" s="64"/>
      <c r="BZ42" s="64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  <c r="CM42" s="64"/>
      <c r="CN42" s="64"/>
      <c r="CO42" s="64"/>
      <c r="CP42" s="64"/>
      <c r="CQ42" s="64"/>
      <c r="CR42" s="64"/>
      <c r="CS42" s="64"/>
      <c r="CT42" s="64"/>
      <c r="CU42" s="64"/>
      <c r="CV42" s="64"/>
      <c r="CW42" s="64"/>
      <c r="CX42" s="64"/>
      <c r="CY42" s="64"/>
      <c r="CZ42" s="64"/>
      <c r="DA42" s="64"/>
      <c r="DB42" s="64"/>
      <c r="DC42" s="64"/>
      <c r="DD42" s="64"/>
      <c r="DE42" s="64"/>
      <c r="DF42" s="64"/>
      <c r="DG42" s="64"/>
      <c r="DH42" s="64"/>
      <c r="DI42" s="64"/>
      <c r="DJ42" s="64"/>
      <c r="DK42" s="64"/>
      <c r="DL42" s="64"/>
      <c r="DM42" s="64"/>
      <c r="DN42" s="64"/>
      <c r="DO42" s="64"/>
      <c r="DP42" s="64"/>
      <c r="DQ42" s="64"/>
      <c r="DR42" s="64"/>
      <c r="DS42" s="64"/>
      <c r="DT42" s="64"/>
      <c r="DU42" s="64"/>
      <c r="DV42" s="64"/>
      <c r="DW42" s="64"/>
      <c r="DX42" s="64"/>
      <c r="DY42" s="64"/>
      <c r="DZ42" s="64"/>
      <c r="EA42" s="64"/>
      <c r="EB42" s="64"/>
      <c r="EC42" s="64"/>
      <c r="ED42" s="64"/>
      <c r="EE42" s="64"/>
      <c r="EF42" s="64"/>
      <c r="EG42" s="64"/>
      <c r="EH42" s="64"/>
      <c r="EI42" s="64"/>
      <c r="EJ42" s="64"/>
      <c r="EK42" s="64"/>
      <c r="EL42" s="64"/>
      <c r="EM42" s="64"/>
      <c r="EN42" s="64"/>
      <c r="EO42" s="64"/>
      <c r="EP42" s="64"/>
      <c r="EQ42" s="64"/>
      <c r="ER42" s="64"/>
      <c r="ES42" s="64"/>
      <c r="ET42" s="64"/>
      <c r="EU42" s="64"/>
      <c r="EV42" s="64"/>
      <c r="EW42" s="64"/>
      <c r="EX42" s="64"/>
      <c r="EY42" s="64"/>
      <c r="EZ42" s="64"/>
      <c r="FA42" s="64"/>
      <c r="FB42" s="64"/>
      <c r="FC42" s="64"/>
      <c r="FD42" s="64"/>
      <c r="FE42" s="64"/>
      <c r="FF42" s="64"/>
      <c r="FG42" s="64"/>
      <c r="FH42" s="64"/>
      <c r="FI42" s="64"/>
      <c r="FJ42" s="64"/>
      <c r="FK42" s="64"/>
      <c r="FL42" s="64"/>
      <c r="FM42" s="64"/>
      <c r="FN42" s="64"/>
      <c r="FO42" s="64"/>
      <c r="FP42" s="64"/>
      <c r="FQ42" s="64"/>
      <c r="FR42" s="64"/>
      <c r="FS42" s="64"/>
      <c r="FT42" s="64"/>
      <c r="FU42" s="64"/>
      <c r="FV42" s="64"/>
      <c r="FW42" s="64"/>
      <c r="FX42" s="64"/>
      <c r="FY42" s="64"/>
      <c r="FZ42" s="64"/>
      <c r="GA42" s="64"/>
      <c r="GB42" s="64"/>
      <c r="GC42" s="64"/>
      <c r="GD42" s="64"/>
      <c r="GE42" s="64"/>
      <c r="GF42" s="64"/>
      <c r="GG42" s="64"/>
      <c r="GH42" s="64"/>
      <c r="GI42" s="64"/>
      <c r="GJ42" s="64"/>
      <c r="GK42" s="64"/>
      <c r="GL42" s="64"/>
      <c r="GM42" s="64"/>
      <c r="GN42" s="64"/>
      <c r="GO42" s="64"/>
      <c r="GP42" s="64"/>
      <c r="GQ42" s="64"/>
      <c r="GR42" s="64"/>
      <c r="GS42" s="64"/>
      <c r="GT42" s="64"/>
      <c r="GU42" s="64"/>
      <c r="GV42" s="64"/>
      <c r="GW42" s="64"/>
      <c r="GX42" s="64"/>
      <c r="GY42" s="64"/>
      <c r="GZ42" s="64"/>
      <c r="HA42" s="64"/>
      <c r="HB42" s="64"/>
      <c r="HC42" s="64"/>
      <c r="HD42" s="64"/>
      <c r="HE42" s="64"/>
      <c r="HF42" s="64"/>
      <c r="HG42" s="64"/>
      <c r="HH42" s="64"/>
      <c r="HI42" s="64"/>
      <c r="HJ42" s="64"/>
      <c r="HK42" s="64"/>
      <c r="HL42" s="64"/>
      <c r="HM42" s="64"/>
      <c r="HN42" s="64"/>
      <c r="HO42" s="64"/>
      <c r="HP42" s="64"/>
      <c r="HQ42" s="64"/>
      <c r="HR42" s="64"/>
      <c r="HS42" s="64"/>
      <c r="HT42" s="64"/>
      <c r="HU42" s="64"/>
      <c r="HV42" s="64"/>
      <c r="HW42" s="64"/>
      <c r="HX42" s="64"/>
      <c r="HY42" s="64"/>
      <c r="HZ42" s="64"/>
      <c r="IA42" s="64"/>
      <c r="IB42" s="64"/>
      <c r="IC42" s="64"/>
      <c r="ID42" s="64"/>
      <c r="IE42" s="64"/>
      <c r="IF42" s="64"/>
      <c r="IG42" s="64"/>
      <c r="IH42" s="64"/>
      <c r="II42" s="64"/>
      <c r="IJ42" s="64"/>
      <c r="IK42" s="64"/>
      <c r="IL42" s="64"/>
      <c r="IM42" s="64"/>
      <c r="IN42" s="64"/>
      <c r="IO42" s="64"/>
      <c r="IP42" s="64"/>
      <c r="IQ42" s="64"/>
      <c r="IR42" s="64"/>
      <c r="IS42" s="64"/>
      <c r="IT42" s="64"/>
      <c r="IU42" s="64"/>
      <c r="IV42" s="64"/>
      <c r="IW42" s="64"/>
    </row>
    <row r="43" spans="1:257" ht="13.5" customHeight="1">
      <c r="A43" s="158" t="s">
        <v>309</v>
      </c>
      <c r="B43" s="191" t="s">
        <v>246</v>
      </c>
      <c r="C43" s="102">
        <v>272</v>
      </c>
      <c r="D43" s="102">
        <v>69</v>
      </c>
      <c r="E43" s="102">
        <v>203</v>
      </c>
      <c r="F43" s="116">
        <f t="shared" ref="F43:F45" si="12">E43/C43</f>
        <v>0.74632352941176472</v>
      </c>
    </row>
    <row r="44" spans="1:257" ht="13.5" customHeight="1">
      <c r="A44" s="158" t="s">
        <v>320</v>
      </c>
      <c r="B44" s="191" t="s">
        <v>247</v>
      </c>
      <c r="C44" s="102">
        <v>72</v>
      </c>
      <c r="D44" s="102">
        <v>13</v>
      </c>
      <c r="E44" s="102">
        <v>59</v>
      </c>
      <c r="F44" s="116">
        <f t="shared" si="12"/>
        <v>0.81944444444444442</v>
      </c>
    </row>
    <row r="45" spans="1:257" ht="13.5" customHeight="1">
      <c r="A45" s="158" t="s">
        <v>310</v>
      </c>
      <c r="B45" s="191" t="s">
        <v>472</v>
      </c>
      <c r="C45" s="102">
        <v>102</v>
      </c>
      <c r="D45" s="102">
        <v>21</v>
      </c>
      <c r="E45" s="102">
        <v>81</v>
      </c>
      <c r="F45" s="116">
        <f t="shared" si="12"/>
        <v>0.79411764705882348</v>
      </c>
    </row>
    <row r="46" spans="1:257" ht="13.5" customHeight="1">
      <c r="A46" s="143" t="s">
        <v>325</v>
      </c>
      <c r="B46" s="23"/>
      <c r="C46" s="39"/>
      <c r="D46" s="39"/>
      <c r="E46" s="39"/>
      <c r="F46" s="118"/>
    </row>
    <row r="47" spans="1:257" ht="13.5" customHeight="1">
      <c r="A47" s="143" t="s">
        <v>504</v>
      </c>
      <c r="B47" s="143"/>
      <c r="C47" s="39"/>
      <c r="D47" s="39"/>
      <c r="E47" s="39"/>
      <c r="F47" s="118"/>
    </row>
    <row r="48" spans="1:257" ht="13.5" customHeight="1">
      <c r="A48" s="143" t="s">
        <v>326</v>
      </c>
      <c r="B48" s="13"/>
      <c r="C48" s="39"/>
      <c r="D48" s="39"/>
      <c r="E48" s="39"/>
      <c r="F48" s="118"/>
    </row>
    <row r="49" spans="1:6" ht="13.5" customHeight="1">
      <c r="A49" s="143" t="s">
        <v>386</v>
      </c>
      <c r="B49" s="13"/>
      <c r="C49" s="39"/>
      <c r="D49" s="39"/>
      <c r="E49" s="39"/>
      <c r="F49" s="118"/>
    </row>
    <row r="50" spans="1:6" ht="13.5" customHeight="1">
      <c r="A50" s="13"/>
      <c r="B50" s="13"/>
      <c r="C50" s="39"/>
      <c r="D50" s="39"/>
      <c r="E50" s="39"/>
      <c r="F50" s="118"/>
    </row>
    <row r="51" spans="1:6" ht="13.5" customHeight="1">
      <c r="A51" s="13"/>
      <c r="B51" s="13"/>
      <c r="C51" s="39"/>
      <c r="D51" s="39"/>
      <c r="E51" s="39"/>
      <c r="F51" s="118"/>
    </row>
    <row r="52" spans="1:6" ht="13.5" customHeight="1">
      <c r="A52" s="13"/>
      <c r="B52" s="13"/>
      <c r="C52" s="39"/>
      <c r="D52" s="39"/>
      <c r="E52" s="39"/>
      <c r="F52" s="118"/>
    </row>
    <row r="53" spans="1:6" ht="13.5" customHeight="1">
      <c r="A53" s="13"/>
      <c r="B53" s="13"/>
      <c r="C53" s="39"/>
      <c r="D53" s="39"/>
      <c r="E53" s="39"/>
      <c r="F53" s="118"/>
    </row>
    <row r="54" spans="1:6" ht="13.5" customHeight="1">
      <c r="A54" s="13"/>
      <c r="B54" s="13"/>
      <c r="C54" s="39"/>
      <c r="D54" s="39"/>
      <c r="E54" s="39"/>
      <c r="F54" s="118"/>
    </row>
    <row r="55" spans="1:6" ht="13.5" customHeight="1">
      <c r="A55" s="13"/>
      <c r="B55" s="13"/>
      <c r="C55" s="39"/>
      <c r="D55" s="39"/>
      <c r="E55" s="39"/>
      <c r="F55" s="118"/>
    </row>
    <row r="56" spans="1:6" ht="13.5" customHeight="1">
      <c r="A56" s="13"/>
      <c r="B56" s="13"/>
      <c r="C56" s="39"/>
      <c r="D56" s="39"/>
      <c r="E56" s="39"/>
      <c r="F56" s="118"/>
    </row>
    <row r="57" spans="1:6" ht="13.5" customHeight="1">
      <c r="A57" s="13"/>
      <c r="B57" s="13"/>
      <c r="C57" s="39"/>
      <c r="D57" s="39"/>
      <c r="E57" s="39"/>
      <c r="F57" s="118"/>
    </row>
    <row r="58" spans="1:6" ht="13.5" customHeight="1">
      <c r="A58" s="13"/>
      <c r="B58" s="13"/>
      <c r="C58" s="39"/>
      <c r="D58" s="39"/>
      <c r="E58" s="39"/>
      <c r="F58" s="118"/>
    </row>
    <row r="59" spans="1:6" ht="13.5" customHeight="1">
      <c r="A59" s="13"/>
      <c r="B59" s="13"/>
      <c r="C59" s="39"/>
      <c r="D59" s="39"/>
      <c r="E59" s="39"/>
      <c r="F59" s="118"/>
    </row>
    <row r="60" spans="1:6" ht="13.5" customHeight="1">
      <c r="A60" s="13"/>
      <c r="B60" s="13"/>
      <c r="C60" s="39"/>
      <c r="D60" s="39"/>
      <c r="E60" s="39"/>
      <c r="F60" s="118"/>
    </row>
    <row r="61" spans="1:6" ht="13.5" customHeight="1">
      <c r="A61" s="13"/>
      <c r="B61" s="13"/>
      <c r="C61" s="39"/>
      <c r="D61" s="39"/>
      <c r="E61" s="39"/>
      <c r="F61" s="118"/>
    </row>
    <row r="62" spans="1:6" ht="13.5" customHeight="1">
      <c r="A62" s="13"/>
      <c r="B62" s="13"/>
      <c r="C62" s="39"/>
      <c r="D62" s="39"/>
      <c r="E62" s="39"/>
      <c r="F62" s="118"/>
    </row>
    <row r="63" spans="1:6" ht="13.5" customHeight="1">
      <c r="A63" s="13"/>
      <c r="B63" s="13"/>
      <c r="C63" s="39"/>
      <c r="D63" s="39"/>
      <c r="E63" s="39"/>
      <c r="F63" s="118"/>
    </row>
    <row r="64" spans="1:6" ht="13.5" customHeight="1">
      <c r="A64" s="13"/>
      <c r="B64" s="13"/>
      <c r="C64" s="39"/>
      <c r="D64" s="39"/>
      <c r="E64" s="39"/>
      <c r="F64" s="118"/>
    </row>
    <row r="65" spans="1:6" ht="13.5" customHeight="1">
      <c r="A65" s="13"/>
      <c r="B65" s="13"/>
      <c r="C65" s="39"/>
      <c r="D65" s="39"/>
      <c r="E65" s="39"/>
      <c r="F65" s="118"/>
    </row>
    <row r="66" spans="1:6" ht="13.5" customHeight="1">
      <c r="A66" s="13"/>
      <c r="B66" s="13"/>
      <c r="C66" s="39"/>
      <c r="D66" s="39"/>
      <c r="E66" s="39"/>
      <c r="F66" s="118"/>
    </row>
    <row r="67" spans="1:6" ht="13.5" customHeight="1">
      <c r="A67" s="13"/>
      <c r="B67" s="13"/>
      <c r="C67" s="39"/>
      <c r="D67" s="39"/>
      <c r="E67" s="39"/>
      <c r="F67" s="118"/>
    </row>
    <row r="68" spans="1:6" ht="13.5" customHeight="1">
      <c r="A68" s="13"/>
      <c r="B68" s="13"/>
      <c r="C68" s="39"/>
      <c r="D68" s="39"/>
      <c r="E68" s="39"/>
      <c r="F68" s="118"/>
    </row>
    <row r="69" spans="1:6" ht="13.5" customHeight="1">
      <c r="A69" s="13"/>
      <c r="B69" s="13"/>
      <c r="C69" s="39"/>
      <c r="D69" s="39"/>
      <c r="E69" s="39"/>
      <c r="F69" s="118"/>
    </row>
    <row r="70" spans="1:6" ht="13.7" customHeight="1">
      <c r="C70" s="8"/>
      <c r="D70" s="8"/>
      <c r="E70" s="8"/>
      <c r="F70" s="12"/>
    </row>
    <row r="71" spans="1:6" ht="13.7" customHeight="1">
      <c r="C71" s="8"/>
      <c r="D71" s="8"/>
      <c r="E71" s="8"/>
      <c r="F71" s="12"/>
    </row>
    <row r="72" spans="1:6" ht="13.7" customHeight="1">
      <c r="A72" s="8"/>
      <c r="B72" s="8"/>
      <c r="C72" s="8"/>
      <c r="D72" s="8"/>
      <c r="E72" s="8"/>
      <c r="F72" s="12"/>
    </row>
    <row r="73" spans="1:6" ht="13.7" customHeight="1">
      <c r="A73" s="8"/>
      <c r="B73" s="8"/>
      <c r="C73" s="8"/>
      <c r="D73" s="8"/>
      <c r="E73" s="8"/>
      <c r="F73" s="12"/>
    </row>
    <row r="74" spans="1:6" ht="13.7" customHeight="1">
      <c r="A74" s="8"/>
      <c r="B74" s="8"/>
      <c r="C74" s="8"/>
      <c r="D74" s="8"/>
      <c r="E74" s="8"/>
      <c r="F74" s="12"/>
    </row>
    <row r="75" spans="1:6" ht="13.7" customHeight="1">
      <c r="A75" s="8"/>
      <c r="B75" s="8"/>
      <c r="C75" s="8"/>
      <c r="D75" s="8"/>
      <c r="E75" s="8"/>
      <c r="F75" s="12"/>
    </row>
    <row r="76" spans="1:6" ht="13.7" customHeight="1">
      <c r="A76" s="8"/>
      <c r="B76" s="8"/>
      <c r="C76" s="8"/>
      <c r="D76" s="8"/>
      <c r="E76" s="8"/>
      <c r="F76" s="12"/>
    </row>
    <row r="77" spans="1:6" ht="13.7" customHeight="1">
      <c r="A77" s="8"/>
      <c r="B77" s="8"/>
      <c r="C77" s="8"/>
      <c r="D77" s="8"/>
      <c r="E77" s="8"/>
      <c r="F77" s="12"/>
    </row>
    <row r="78" spans="1:6" ht="13.7" customHeight="1">
      <c r="A78" s="8"/>
      <c r="B78" s="8"/>
      <c r="C78" s="8"/>
      <c r="D78" s="8"/>
      <c r="E78" s="8"/>
      <c r="F78" s="12"/>
    </row>
    <row r="79" spans="1:6" ht="13.7" customHeight="1">
      <c r="A79" s="8"/>
      <c r="B79" s="8"/>
      <c r="C79" s="8"/>
      <c r="D79" s="8"/>
      <c r="E79" s="8"/>
      <c r="F79" s="12"/>
    </row>
    <row r="80" spans="1:6" ht="13.7" customHeight="1">
      <c r="A80" s="8"/>
      <c r="B80" s="8"/>
      <c r="C80" s="8"/>
      <c r="D80" s="8"/>
      <c r="E80" s="8"/>
      <c r="F80" s="12"/>
    </row>
    <row r="81" spans="1:6" ht="13.7" customHeight="1">
      <c r="A81" s="8"/>
      <c r="B81" s="8"/>
      <c r="C81" s="8"/>
      <c r="D81" s="8"/>
      <c r="E81" s="8"/>
      <c r="F81" s="12"/>
    </row>
    <row r="82" spans="1:6" ht="13.7" customHeight="1">
      <c r="A82" s="8"/>
      <c r="B82" s="8"/>
      <c r="C82" s="8"/>
      <c r="D82" s="8"/>
      <c r="E82" s="8"/>
      <c r="F82" s="12"/>
    </row>
    <row r="83" spans="1:6" ht="13.7" customHeight="1">
      <c r="A83" s="8"/>
      <c r="B83" s="8"/>
      <c r="C83" s="8"/>
      <c r="D83" s="8"/>
      <c r="E83" s="8"/>
      <c r="F83" s="12"/>
    </row>
    <row r="84" spans="1:6" ht="13.7" customHeight="1">
      <c r="A84" s="8"/>
      <c r="B84" s="8"/>
      <c r="C84" s="8"/>
      <c r="D84" s="8"/>
      <c r="E84" s="8"/>
      <c r="F84" s="12"/>
    </row>
    <row r="85" spans="1:6" ht="13.7" customHeight="1">
      <c r="A85" s="8"/>
      <c r="B85" s="8"/>
      <c r="C85" s="8"/>
      <c r="D85" s="8"/>
      <c r="E85" s="8"/>
      <c r="F85" s="12"/>
    </row>
    <row r="86" spans="1:6" ht="13.7" customHeight="1">
      <c r="A86" s="8"/>
      <c r="B86" s="8"/>
      <c r="C86" s="8"/>
      <c r="D86" s="8"/>
      <c r="E86" s="8"/>
      <c r="F86" s="12"/>
    </row>
    <row r="87" spans="1:6" ht="13.7" customHeight="1">
      <c r="A87" s="8"/>
      <c r="B87" s="8"/>
      <c r="C87" s="8"/>
      <c r="D87" s="8"/>
      <c r="E87" s="8"/>
      <c r="F87" s="12"/>
    </row>
    <row r="88" spans="1:6" ht="13.7" customHeight="1">
      <c r="A88" s="8"/>
      <c r="B88" s="8"/>
      <c r="C88" s="8"/>
      <c r="D88" s="8"/>
      <c r="E88" s="8"/>
      <c r="F88" s="12"/>
    </row>
    <row r="89" spans="1:6" ht="13.7" customHeight="1">
      <c r="A89" s="8"/>
      <c r="B89" s="8"/>
      <c r="C89" s="8"/>
      <c r="D89" s="8"/>
      <c r="E89" s="8"/>
      <c r="F89" s="12"/>
    </row>
    <row r="90" spans="1:6" ht="13.7" customHeight="1">
      <c r="A90" s="8"/>
      <c r="B90" s="8"/>
      <c r="C90" s="8"/>
      <c r="D90" s="8"/>
      <c r="E90" s="8"/>
      <c r="F90" s="12"/>
    </row>
    <row r="91" spans="1:6" ht="13.7" customHeight="1">
      <c r="A91" s="8"/>
      <c r="B91" s="8"/>
      <c r="C91" s="8"/>
      <c r="D91" s="8"/>
      <c r="E91" s="8"/>
      <c r="F91" s="12"/>
    </row>
    <row r="92" spans="1:6" ht="13.7" customHeight="1">
      <c r="A92" s="8"/>
      <c r="B92" s="8"/>
      <c r="C92" s="8"/>
      <c r="D92" s="8"/>
      <c r="E92" s="8"/>
      <c r="F92" s="12"/>
    </row>
    <row r="93" spans="1:6" ht="13.7" customHeight="1">
      <c r="A93" s="8"/>
      <c r="B93" s="8"/>
      <c r="C93" s="8"/>
      <c r="D93" s="8"/>
      <c r="E93" s="8"/>
      <c r="F93" s="12"/>
    </row>
    <row r="94" spans="1:6" ht="13.7" customHeight="1">
      <c r="A94" s="8"/>
      <c r="B94" s="8"/>
      <c r="C94" s="8"/>
      <c r="D94" s="8"/>
      <c r="E94" s="8"/>
      <c r="F94" s="12"/>
    </row>
    <row r="95" spans="1:6" ht="13.7" customHeight="1">
      <c r="A95" s="8"/>
      <c r="B95" s="8"/>
      <c r="C95" s="8"/>
      <c r="D95" s="8"/>
      <c r="E95" s="8"/>
      <c r="F95" s="12"/>
    </row>
    <row r="96" spans="1:6" ht="13.7" customHeight="1">
      <c r="A96" s="8"/>
      <c r="B96" s="8"/>
      <c r="C96" s="8"/>
      <c r="D96" s="8"/>
      <c r="E96" s="8"/>
      <c r="F96" s="12"/>
    </row>
    <row r="97" spans="1:6" ht="13.7" customHeight="1">
      <c r="A97" s="8"/>
      <c r="B97" s="8"/>
      <c r="C97" s="8"/>
      <c r="D97" s="8"/>
      <c r="E97" s="8"/>
      <c r="F97" s="12"/>
    </row>
    <row r="98" spans="1:6" ht="13.7" customHeight="1">
      <c r="A98" s="8"/>
      <c r="B98" s="8"/>
      <c r="C98" s="8"/>
      <c r="D98" s="8"/>
      <c r="E98" s="8"/>
      <c r="F98" s="12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3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17.140625" style="9" customWidth="1"/>
    <col min="2" max="3" width="15.7109375" style="9" customWidth="1"/>
    <col min="4" max="6" width="20.140625" style="9" customWidth="1"/>
    <col min="7" max="256" width="10.85546875" style="9" customWidth="1"/>
    <col min="257" max="16384" width="10.85546875" style="8"/>
  </cols>
  <sheetData>
    <row r="1" spans="1:11" ht="13.5" customHeight="1">
      <c r="A1" s="41" t="s">
        <v>85</v>
      </c>
      <c r="B1" s="41"/>
      <c r="C1" s="42"/>
      <c r="D1" s="3"/>
      <c r="E1" s="3"/>
      <c r="F1" s="3"/>
      <c r="G1" s="3"/>
      <c r="H1" s="3"/>
      <c r="I1" s="3"/>
      <c r="J1" s="8"/>
      <c r="K1" s="8"/>
    </row>
    <row r="2" spans="1:11" ht="13.5" customHeight="1">
      <c r="A2" s="43" t="s">
        <v>657</v>
      </c>
      <c r="B2" s="43"/>
      <c r="C2" s="44"/>
      <c r="D2" s="3"/>
      <c r="E2" s="3"/>
      <c r="F2" s="3"/>
      <c r="G2" s="3"/>
      <c r="H2" s="3"/>
      <c r="I2" s="3"/>
      <c r="J2" s="8"/>
      <c r="K2" s="8"/>
    </row>
    <row r="3" spans="1:11" ht="13.7" customHeight="1">
      <c r="A3" s="3"/>
      <c r="B3" s="3"/>
      <c r="C3" s="3"/>
      <c r="D3" s="3"/>
      <c r="E3" s="3"/>
      <c r="F3" s="3"/>
      <c r="G3" s="3"/>
      <c r="H3" s="3"/>
      <c r="I3" s="3"/>
      <c r="J3" s="8"/>
      <c r="K3" s="8"/>
    </row>
    <row r="4" spans="1:11" ht="27" customHeight="1">
      <c r="A4" s="51"/>
      <c r="B4" s="180"/>
      <c r="C4" s="51"/>
      <c r="D4" s="192" t="s">
        <v>2</v>
      </c>
      <c r="E4" s="192" t="s">
        <v>41</v>
      </c>
      <c r="F4" s="192" t="s">
        <v>42</v>
      </c>
      <c r="G4" s="3"/>
      <c r="H4" s="3"/>
      <c r="I4" s="3"/>
      <c r="J4" s="8"/>
      <c r="K4" s="8"/>
    </row>
    <row r="5" spans="1:11" ht="27" customHeight="1">
      <c r="A5" s="180"/>
      <c r="B5" s="180"/>
      <c r="C5" s="180"/>
      <c r="D5" s="192" t="s">
        <v>2</v>
      </c>
      <c r="E5" s="192" t="s">
        <v>638</v>
      </c>
      <c r="F5" s="192" t="s">
        <v>639</v>
      </c>
      <c r="G5" s="3"/>
      <c r="H5" s="3"/>
      <c r="I5" s="3"/>
      <c r="J5" s="8"/>
      <c r="K5" s="8"/>
    </row>
    <row r="6" spans="1:11" ht="13.7" customHeight="1">
      <c r="A6" s="272" t="s">
        <v>507</v>
      </c>
      <c r="B6" s="45" t="s">
        <v>2</v>
      </c>
      <c r="C6" s="45" t="s">
        <v>2</v>
      </c>
      <c r="D6" s="36">
        <f t="shared" ref="D6" si="0">F6+E6</f>
        <v>56591</v>
      </c>
      <c r="E6" s="36">
        <v>39563</v>
      </c>
      <c r="F6" s="36">
        <v>17028</v>
      </c>
      <c r="G6" s="3"/>
      <c r="H6" s="3"/>
      <c r="I6" s="3"/>
      <c r="J6" s="8"/>
      <c r="K6" s="8"/>
    </row>
    <row r="7" spans="1:11" ht="13.7" customHeight="1">
      <c r="A7" s="273"/>
      <c r="B7" s="63" t="s">
        <v>5</v>
      </c>
      <c r="C7" s="63" t="s">
        <v>374</v>
      </c>
      <c r="D7" s="25">
        <f t="shared" ref="D7" si="1">E7+F7</f>
        <v>31558</v>
      </c>
      <c r="E7" s="25">
        <v>24934</v>
      </c>
      <c r="F7" s="25">
        <v>6624</v>
      </c>
      <c r="G7" s="3"/>
      <c r="H7" s="3"/>
      <c r="I7" s="3"/>
      <c r="J7" s="8"/>
      <c r="K7" s="8"/>
    </row>
    <row r="8" spans="1:11" ht="13.7" customHeight="1">
      <c r="A8" s="273"/>
      <c r="B8" s="63" t="s">
        <v>40</v>
      </c>
      <c r="C8" s="63" t="s">
        <v>378</v>
      </c>
      <c r="D8" s="113">
        <f t="shared" ref="D8:F8" si="2">D7/D6</f>
        <v>0.55765050979837782</v>
      </c>
      <c r="E8" s="113">
        <f t="shared" si="2"/>
        <v>0.63023532088062073</v>
      </c>
      <c r="F8" s="113">
        <f t="shared" si="2"/>
        <v>0.38900634249471461</v>
      </c>
      <c r="G8" s="3"/>
      <c r="H8" s="3"/>
      <c r="I8" s="3"/>
      <c r="J8" s="8"/>
      <c r="K8" s="8"/>
    </row>
    <row r="9" spans="1:11" ht="13.7" customHeight="1">
      <c r="A9" s="273"/>
      <c r="B9" s="63" t="s">
        <v>3</v>
      </c>
      <c r="C9" s="63" t="s">
        <v>375</v>
      </c>
      <c r="D9" s="25">
        <f t="shared" ref="D9" si="3">E9+F9</f>
        <v>25033</v>
      </c>
      <c r="E9" s="124">
        <v>14629</v>
      </c>
      <c r="F9" s="123">
        <v>10404</v>
      </c>
      <c r="G9" s="3"/>
      <c r="H9" s="3"/>
      <c r="I9" s="3"/>
      <c r="J9" s="8"/>
      <c r="K9" s="8"/>
    </row>
    <row r="10" spans="1:11" ht="13.7" customHeight="1">
      <c r="A10" s="272" t="s">
        <v>508</v>
      </c>
      <c r="B10" s="45" t="s">
        <v>2</v>
      </c>
      <c r="C10" s="45" t="s">
        <v>2</v>
      </c>
      <c r="D10" s="36">
        <f>F10+E10</f>
        <v>55779</v>
      </c>
      <c r="E10" s="36">
        <v>38384</v>
      </c>
      <c r="F10" s="36">
        <v>17395</v>
      </c>
      <c r="G10" s="3"/>
      <c r="H10" s="3"/>
      <c r="I10" s="3"/>
      <c r="J10" s="8"/>
      <c r="K10" s="8"/>
    </row>
    <row r="11" spans="1:11" ht="13.7" customHeight="1">
      <c r="A11" s="273"/>
      <c r="B11" s="63" t="s">
        <v>5</v>
      </c>
      <c r="C11" s="63" t="s">
        <v>374</v>
      </c>
      <c r="D11" s="25">
        <f>E11+F11</f>
        <v>31081</v>
      </c>
      <c r="E11" s="25">
        <v>24207</v>
      </c>
      <c r="F11" s="25">
        <v>6874</v>
      </c>
      <c r="G11" s="3"/>
      <c r="H11" s="3"/>
      <c r="I11" s="3"/>
      <c r="J11" s="8"/>
      <c r="K11" s="8"/>
    </row>
    <row r="12" spans="1:11" ht="13.7" customHeight="1">
      <c r="A12" s="273"/>
      <c r="B12" s="63" t="s">
        <v>40</v>
      </c>
      <c r="C12" s="63" t="s">
        <v>378</v>
      </c>
      <c r="D12" s="113">
        <f t="shared" ref="D12:F12" si="4">D11/D10</f>
        <v>0.55721687373384243</v>
      </c>
      <c r="E12" s="113">
        <f t="shared" si="4"/>
        <v>0.63065339724885372</v>
      </c>
      <c r="F12" s="113">
        <f t="shared" si="4"/>
        <v>0.39517102615694166</v>
      </c>
      <c r="G12" s="3"/>
      <c r="H12" s="3"/>
      <c r="I12" s="3"/>
      <c r="J12" s="8"/>
      <c r="K12" s="8"/>
    </row>
    <row r="13" spans="1:11" ht="13.7" customHeight="1">
      <c r="A13" s="273"/>
      <c r="B13" s="63" t="s">
        <v>3</v>
      </c>
      <c r="C13" s="63" t="s">
        <v>375</v>
      </c>
      <c r="D13" s="14">
        <f>E13+F13</f>
        <v>24698</v>
      </c>
      <c r="E13" s="25">
        <v>14177</v>
      </c>
      <c r="F13" s="25">
        <v>10521</v>
      </c>
      <c r="G13" s="3"/>
      <c r="H13" s="3"/>
      <c r="I13" s="3"/>
      <c r="J13" s="8"/>
      <c r="K13" s="8"/>
    </row>
    <row r="14" spans="1:11" ht="13.7" customHeight="1">
      <c r="A14" s="272" t="s">
        <v>509</v>
      </c>
      <c r="B14" s="45" t="s">
        <v>2</v>
      </c>
      <c r="C14" s="45" t="s">
        <v>2</v>
      </c>
      <c r="D14" s="11">
        <f t="shared" ref="D14" si="5">F14+E14</f>
        <v>57625</v>
      </c>
      <c r="E14" s="36">
        <v>39627</v>
      </c>
      <c r="F14" s="36">
        <v>17998</v>
      </c>
      <c r="G14" s="3"/>
      <c r="H14" s="3"/>
      <c r="I14" s="3"/>
      <c r="J14" s="8"/>
      <c r="K14" s="8"/>
    </row>
    <row r="15" spans="1:11" ht="13.7" customHeight="1">
      <c r="A15" s="273"/>
      <c r="B15" s="63" t="s">
        <v>5</v>
      </c>
      <c r="C15" s="63" t="s">
        <v>374</v>
      </c>
      <c r="D15" s="14">
        <f t="shared" ref="D15" si="6">E15+F15</f>
        <v>32670</v>
      </c>
      <c r="E15" s="25">
        <v>25288</v>
      </c>
      <c r="F15" s="25">
        <v>7382</v>
      </c>
      <c r="G15" s="3"/>
      <c r="K15" s="8"/>
    </row>
    <row r="16" spans="1:11" ht="13.7" customHeight="1">
      <c r="A16" s="273"/>
      <c r="B16" s="63" t="s">
        <v>40</v>
      </c>
      <c r="C16" s="63" t="s">
        <v>378</v>
      </c>
      <c r="D16" s="113">
        <f t="shared" ref="D16:F16" si="7">D15/D14</f>
        <v>0.56694143167028199</v>
      </c>
      <c r="E16" s="113">
        <f t="shared" si="7"/>
        <v>0.63815075579781466</v>
      </c>
      <c r="F16" s="113">
        <f t="shared" si="7"/>
        <v>0.41015668407600847</v>
      </c>
      <c r="G16" s="3"/>
      <c r="H16" s="8"/>
      <c r="I16" s="8"/>
      <c r="J16" s="8"/>
      <c r="K16" s="8"/>
    </row>
    <row r="17" spans="1:11" ht="13.7" customHeight="1">
      <c r="A17" s="273"/>
      <c r="B17" s="63" t="s">
        <v>3</v>
      </c>
      <c r="C17" s="63" t="s">
        <v>375</v>
      </c>
      <c r="D17" s="14">
        <f t="shared" ref="D17" si="8">E17+F17</f>
        <v>24955</v>
      </c>
      <c r="E17" s="25">
        <v>14339</v>
      </c>
      <c r="F17" s="25">
        <v>10616</v>
      </c>
      <c r="G17" s="3"/>
      <c r="H17" s="8"/>
      <c r="I17" s="8"/>
      <c r="J17" s="8"/>
      <c r="K17" s="8"/>
    </row>
    <row r="18" spans="1:11" ht="13.7" customHeight="1">
      <c r="A18" s="272" t="s">
        <v>510</v>
      </c>
      <c r="B18" s="45" t="s">
        <v>2</v>
      </c>
      <c r="C18" s="45" t="s">
        <v>2</v>
      </c>
      <c r="D18" s="11">
        <f>F18+E18</f>
        <v>58069</v>
      </c>
      <c r="E18" s="11">
        <v>38896</v>
      </c>
      <c r="F18" s="154">
        <v>19173</v>
      </c>
      <c r="G18" s="3"/>
      <c r="H18" s="8"/>
      <c r="I18" s="8"/>
      <c r="J18" s="8"/>
      <c r="K18" s="8"/>
    </row>
    <row r="19" spans="1:11" ht="13.7" customHeight="1">
      <c r="A19" s="273"/>
      <c r="B19" s="63" t="s">
        <v>5</v>
      </c>
      <c r="C19" s="63" t="s">
        <v>374</v>
      </c>
      <c r="D19" s="14">
        <f>F19+E19</f>
        <v>33108</v>
      </c>
      <c r="E19" s="25">
        <v>25046</v>
      </c>
      <c r="F19" s="25">
        <v>8062</v>
      </c>
      <c r="G19" s="3"/>
      <c r="H19" s="8"/>
      <c r="I19" s="8"/>
      <c r="J19" s="8"/>
      <c r="K19" s="8"/>
    </row>
    <row r="20" spans="1:11" ht="13.7" customHeight="1">
      <c r="A20" s="273"/>
      <c r="B20" s="63" t="s">
        <v>40</v>
      </c>
      <c r="C20" s="63" t="s">
        <v>378</v>
      </c>
      <c r="D20" s="113">
        <f t="shared" ref="D20:F20" si="9">D19/D18</f>
        <v>0.57014930513699225</v>
      </c>
      <c r="E20" s="113">
        <f t="shared" si="9"/>
        <v>0.64392225421637184</v>
      </c>
      <c r="F20" s="113">
        <f t="shared" si="9"/>
        <v>0.42048714337870963</v>
      </c>
      <c r="G20" s="3"/>
      <c r="H20" s="8"/>
      <c r="I20" s="8"/>
      <c r="J20" s="8"/>
      <c r="K20" s="8"/>
    </row>
    <row r="21" spans="1:11" ht="13.7" customHeight="1">
      <c r="A21" s="273"/>
      <c r="B21" s="63" t="s">
        <v>3</v>
      </c>
      <c r="C21" s="63" t="s">
        <v>375</v>
      </c>
      <c r="D21" s="14">
        <f>E21+F21</f>
        <v>24961</v>
      </c>
      <c r="E21" s="25">
        <v>13850</v>
      </c>
      <c r="F21" s="25">
        <v>11111</v>
      </c>
      <c r="G21" s="3"/>
      <c r="H21" s="8"/>
      <c r="I21" s="8"/>
      <c r="J21" s="8"/>
      <c r="K21" s="8"/>
    </row>
    <row r="22" spans="1:11" ht="13.7" customHeight="1">
      <c r="A22" s="143" t="s">
        <v>511</v>
      </c>
      <c r="B22" s="143"/>
      <c r="G22" s="3"/>
      <c r="H22" s="8"/>
      <c r="I22" s="8"/>
      <c r="J22" s="8"/>
      <c r="K22" s="8"/>
    </row>
    <row r="23" spans="1:11" ht="13.7" customHeight="1">
      <c r="A23" s="143" t="s">
        <v>512</v>
      </c>
      <c r="B23" s="155"/>
      <c r="G23" s="3"/>
      <c r="H23" s="8"/>
      <c r="I23" s="8"/>
      <c r="J23" s="8"/>
      <c r="K23" s="8"/>
    </row>
    <row r="24" spans="1:11" ht="13.7" customHeight="1">
      <c r="A24" s="8"/>
      <c r="G24" s="3"/>
      <c r="H24" s="8"/>
      <c r="I24" s="8"/>
      <c r="J24" s="8"/>
      <c r="K24" s="8"/>
    </row>
    <row r="25" spans="1:11" ht="13.7" customHeight="1">
      <c r="A25" s="8"/>
      <c r="G25" s="3"/>
      <c r="H25" s="8"/>
      <c r="I25" s="8"/>
      <c r="J25" s="8"/>
      <c r="K25" s="8"/>
    </row>
    <row r="26" spans="1:11" ht="13.7" customHeight="1">
      <c r="G26" s="8"/>
      <c r="H26" s="8"/>
      <c r="I26" s="8"/>
      <c r="J26" s="8"/>
      <c r="K26" s="8"/>
    </row>
    <row r="27" spans="1:11" ht="13.7" customHeight="1">
      <c r="G27" s="8"/>
      <c r="H27" s="8"/>
      <c r="I27" s="8"/>
      <c r="J27" s="8"/>
      <c r="K27" s="8"/>
    </row>
    <row r="28" spans="1:11" ht="13.7" customHeight="1">
      <c r="G28" s="8"/>
      <c r="H28" s="8"/>
      <c r="I28" s="8"/>
      <c r="J28" s="8"/>
      <c r="K28" s="8"/>
    </row>
    <row r="29" spans="1:11" ht="13.7" customHeight="1">
      <c r="G29" s="8"/>
      <c r="H29" s="8"/>
      <c r="I29" s="8"/>
      <c r="J29" s="8"/>
      <c r="K29" s="8"/>
    </row>
    <row r="30" spans="1:11" ht="13.7" customHeight="1">
      <c r="G30" s="8"/>
      <c r="H30" s="8"/>
      <c r="I30" s="8"/>
      <c r="J30" s="8"/>
      <c r="K30" s="8"/>
    </row>
    <row r="31" spans="1:11" ht="13.7" customHeight="1">
      <c r="G31" s="8"/>
      <c r="H31" s="8"/>
      <c r="I31" s="8"/>
      <c r="J31" s="8"/>
      <c r="K31" s="8"/>
    </row>
    <row r="32" spans="1:11" ht="13.7" customHeight="1">
      <c r="G32" s="32"/>
      <c r="H32" s="8"/>
      <c r="I32" s="8"/>
      <c r="J32" s="8"/>
      <c r="K32" s="8"/>
    </row>
    <row r="33" spans="7:11" ht="13.7" customHeight="1">
      <c r="G33" s="8"/>
      <c r="H33" s="8"/>
      <c r="I33" s="8"/>
      <c r="J33" s="8"/>
      <c r="K33" s="8"/>
    </row>
  </sheetData>
  <mergeCells count="4">
    <mergeCell ref="A6:A9"/>
    <mergeCell ref="A10:A13"/>
    <mergeCell ref="A14:A17"/>
    <mergeCell ref="A18:A21"/>
  </mergeCells>
  <pageMargins left="0" right="0" top="0" bottom="0" header="0" footer="0"/>
  <pageSetup orientation="portrait" r:id="rId1"/>
  <headerFooter>
    <oddFooter>&amp;C&amp;"Helvetica Neue,Regular"&amp;12&amp;K000000&amp;P</oddFooter>
  </headerFooter>
  <ignoredErrors>
    <ignoredError sqref="D8 D10 D12 D14 D16" formula="1"/>
  </ignoredError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29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17.140625" style="9" customWidth="1"/>
    <col min="2" max="3" width="15.7109375" style="9" customWidth="1"/>
    <col min="4" max="6" width="20.140625" style="9" customWidth="1"/>
    <col min="7" max="257" width="10.85546875" style="9" customWidth="1"/>
    <col min="258" max="16384" width="10.85546875" style="8"/>
  </cols>
  <sheetData>
    <row r="1" spans="1:11" ht="13.5" customHeight="1">
      <c r="A1" s="41" t="s">
        <v>94</v>
      </c>
      <c r="B1" s="41"/>
      <c r="C1" s="3"/>
      <c r="D1" s="3"/>
      <c r="E1" s="3"/>
      <c r="F1" s="3"/>
      <c r="G1" s="3"/>
      <c r="H1" s="3"/>
      <c r="I1" s="3"/>
      <c r="J1" s="3"/>
      <c r="K1" s="3"/>
    </row>
    <row r="2" spans="1:11" ht="13.5" customHeight="1">
      <c r="A2" s="43" t="s">
        <v>658</v>
      </c>
      <c r="B2" s="43"/>
      <c r="C2" s="3"/>
      <c r="D2" s="3"/>
      <c r="E2" s="3"/>
      <c r="F2" s="3"/>
      <c r="G2" s="3"/>
      <c r="H2" s="3"/>
      <c r="I2" s="3"/>
      <c r="J2" s="3"/>
      <c r="K2" s="3"/>
    </row>
    <row r="3" spans="1:11" ht="13.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27" customHeight="1">
      <c r="A4" s="51"/>
      <c r="B4" s="180"/>
      <c r="C4" s="51"/>
      <c r="D4" s="192" t="s">
        <v>2</v>
      </c>
      <c r="E4" s="192" t="s">
        <v>41</v>
      </c>
      <c r="F4" s="192" t="s">
        <v>42</v>
      </c>
      <c r="G4" s="3"/>
      <c r="H4" s="3"/>
      <c r="I4" s="3"/>
      <c r="J4" s="3"/>
      <c r="K4" s="3"/>
    </row>
    <row r="5" spans="1:11" ht="27" customHeight="1">
      <c r="A5" s="180"/>
      <c r="B5" s="180"/>
      <c r="C5" s="180"/>
      <c r="D5" s="192" t="s">
        <v>2</v>
      </c>
      <c r="E5" s="192" t="s">
        <v>638</v>
      </c>
      <c r="F5" s="192" t="s">
        <v>639</v>
      </c>
      <c r="G5" s="3"/>
      <c r="H5" s="3"/>
      <c r="I5" s="3"/>
      <c r="J5" s="3"/>
      <c r="K5" s="3"/>
    </row>
    <row r="6" spans="1:11" ht="13.5" customHeight="1">
      <c r="A6" s="272" t="s">
        <v>664</v>
      </c>
      <c r="B6" s="45" t="s">
        <v>2</v>
      </c>
      <c r="C6" s="45" t="s">
        <v>2</v>
      </c>
      <c r="D6" s="46">
        <f t="shared" ref="D6:D7" si="0">E6+F6</f>
        <v>10004</v>
      </c>
      <c r="E6" s="46">
        <v>7133</v>
      </c>
      <c r="F6" s="46">
        <v>2871</v>
      </c>
      <c r="G6" s="3"/>
      <c r="H6" s="3"/>
      <c r="I6" s="3"/>
      <c r="J6" s="3"/>
      <c r="K6" s="3"/>
    </row>
    <row r="7" spans="1:11" ht="13.5" customHeight="1">
      <c r="A7" s="273"/>
      <c r="B7" s="63" t="s">
        <v>5</v>
      </c>
      <c r="C7" s="63" t="s">
        <v>374</v>
      </c>
      <c r="D7" s="56">
        <f t="shared" si="0"/>
        <v>5749</v>
      </c>
      <c r="E7" s="25">
        <v>4636</v>
      </c>
      <c r="F7" s="25">
        <v>1113</v>
      </c>
      <c r="G7" s="3"/>
      <c r="H7" s="3"/>
      <c r="I7" s="3"/>
      <c r="J7" s="3"/>
      <c r="K7" s="3"/>
    </row>
    <row r="8" spans="1:11" ht="13.5" customHeight="1">
      <c r="A8" s="273"/>
      <c r="B8" s="63" t="s">
        <v>40</v>
      </c>
      <c r="C8" s="63" t="s">
        <v>378</v>
      </c>
      <c r="D8" s="119">
        <f t="shared" ref="D8:F8" si="1">D7/D6</f>
        <v>0.57467013194722116</v>
      </c>
      <c r="E8" s="119">
        <f t="shared" si="1"/>
        <v>0.649936912939857</v>
      </c>
      <c r="F8" s="119">
        <f t="shared" si="1"/>
        <v>0.38766980146290492</v>
      </c>
      <c r="G8" s="3"/>
      <c r="H8" s="3"/>
      <c r="I8" s="3"/>
      <c r="J8" s="3"/>
      <c r="K8" s="3"/>
    </row>
    <row r="9" spans="1:11" ht="13.5" customHeight="1">
      <c r="A9" s="273"/>
      <c r="B9" s="63" t="s">
        <v>3</v>
      </c>
      <c r="C9" s="63" t="s">
        <v>375</v>
      </c>
      <c r="D9" s="56">
        <f t="shared" ref="D9:D11" si="2">E9+F9</f>
        <v>4255</v>
      </c>
      <c r="E9" s="25">
        <v>2497</v>
      </c>
      <c r="F9" s="25">
        <v>1758</v>
      </c>
      <c r="G9" s="3"/>
      <c r="H9" s="3"/>
      <c r="I9" s="3"/>
      <c r="J9" s="3"/>
      <c r="K9" s="3"/>
    </row>
    <row r="10" spans="1:11" ht="13.5" customHeight="1">
      <c r="A10" s="272" t="s">
        <v>507</v>
      </c>
      <c r="B10" s="45" t="s">
        <v>2</v>
      </c>
      <c r="C10" s="45" t="s">
        <v>2</v>
      </c>
      <c r="D10" s="46">
        <f t="shared" si="2"/>
        <v>10436</v>
      </c>
      <c r="E10" s="46">
        <v>7479</v>
      </c>
      <c r="F10" s="46">
        <v>2957</v>
      </c>
      <c r="G10" s="3"/>
      <c r="H10" s="3"/>
      <c r="I10" s="3"/>
      <c r="J10" s="3"/>
      <c r="K10" s="3"/>
    </row>
    <row r="11" spans="1:11" ht="13.5" customHeight="1">
      <c r="A11" s="273"/>
      <c r="B11" s="63" t="s">
        <v>5</v>
      </c>
      <c r="C11" s="63" t="s">
        <v>374</v>
      </c>
      <c r="D11" s="56">
        <f t="shared" si="2"/>
        <v>6018</v>
      </c>
      <c r="E11" s="25">
        <v>4823</v>
      </c>
      <c r="F11" s="25">
        <v>1195</v>
      </c>
      <c r="G11" s="3"/>
      <c r="H11" s="3"/>
      <c r="I11" s="3"/>
      <c r="J11" s="3"/>
      <c r="K11" s="3"/>
    </row>
    <row r="12" spans="1:11" ht="13.5" customHeight="1">
      <c r="A12" s="273"/>
      <c r="B12" s="63" t="s">
        <v>40</v>
      </c>
      <c r="C12" s="63" t="s">
        <v>378</v>
      </c>
      <c r="D12" s="119">
        <f t="shared" ref="D12:F12" si="3">D11/D10</f>
        <v>0.57665772326561904</v>
      </c>
      <c r="E12" s="119">
        <f t="shared" si="3"/>
        <v>0.64487230913223692</v>
      </c>
      <c r="F12" s="119">
        <f t="shared" si="3"/>
        <v>0.40412580317889751</v>
      </c>
      <c r="G12" s="3"/>
      <c r="H12" s="3"/>
      <c r="I12" s="3"/>
      <c r="J12" s="3"/>
      <c r="K12" s="3"/>
    </row>
    <row r="13" spans="1:11" ht="13.5" customHeight="1">
      <c r="A13" s="273"/>
      <c r="B13" s="63" t="s">
        <v>3</v>
      </c>
      <c r="C13" s="63" t="s">
        <v>375</v>
      </c>
      <c r="D13" s="56">
        <f t="shared" ref="D13:D15" si="4">E13+F13</f>
        <v>4418</v>
      </c>
      <c r="E13" s="25">
        <v>2656</v>
      </c>
      <c r="F13" s="25">
        <v>1762</v>
      </c>
      <c r="G13" s="3"/>
      <c r="H13" s="3"/>
      <c r="I13" s="3"/>
      <c r="J13" s="3"/>
      <c r="K13" s="3"/>
    </row>
    <row r="14" spans="1:11" ht="13.5" customHeight="1">
      <c r="A14" s="272" t="s">
        <v>508</v>
      </c>
      <c r="B14" s="45" t="s">
        <v>2</v>
      </c>
      <c r="C14" s="45" t="s">
        <v>2</v>
      </c>
      <c r="D14" s="46">
        <f t="shared" si="4"/>
        <v>10308</v>
      </c>
      <c r="E14" s="46">
        <v>7366</v>
      </c>
      <c r="F14" s="46">
        <v>2942</v>
      </c>
      <c r="G14" s="3"/>
      <c r="H14" s="3"/>
      <c r="I14" s="3"/>
      <c r="J14" s="3"/>
      <c r="K14" s="3"/>
    </row>
    <row r="15" spans="1:11" ht="13.5" customHeight="1">
      <c r="A15" s="273"/>
      <c r="B15" s="63" t="s">
        <v>5</v>
      </c>
      <c r="C15" s="63" t="s">
        <v>374</v>
      </c>
      <c r="D15" s="56">
        <f t="shared" si="4"/>
        <v>6035</v>
      </c>
      <c r="E15" s="25">
        <v>4889</v>
      </c>
      <c r="F15" s="25">
        <v>1146</v>
      </c>
      <c r="G15" s="3"/>
      <c r="H15" s="3"/>
      <c r="I15" s="3"/>
      <c r="J15" s="3"/>
      <c r="K15" s="3"/>
    </row>
    <row r="16" spans="1:11" ht="13.5" customHeight="1">
      <c r="A16" s="273"/>
      <c r="B16" s="63" t="s">
        <v>40</v>
      </c>
      <c r="C16" s="63" t="s">
        <v>378</v>
      </c>
      <c r="D16" s="119">
        <f t="shared" ref="D16:F16" si="5">D15/D14</f>
        <v>0.58546759798214976</v>
      </c>
      <c r="E16" s="119">
        <f t="shared" si="5"/>
        <v>0.66372522400217215</v>
      </c>
      <c r="F16" s="119">
        <f t="shared" si="5"/>
        <v>0.38953093133922501</v>
      </c>
      <c r="G16" s="3"/>
      <c r="H16" s="3"/>
      <c r="I16" s="3"/>
      <c r="J16" s="3"/>
      <c r="K16" s="3"/>
    </row>
    <row r="17" spans="1:11" ht="13.5" customHeight="1">
      <c r="A17" s="273"/>
      <c r="B17" s="63" t="s">
        <v>3</v>
      </c>
      <c r="C17" s="63" t="s">
        <v>375</v>
      </c>
      <c r="D17" s="56">
        <f t="shared" ref="D17" si="6">E17+F17</f>
        <v>4273</v>
      </c>
      <c r="E17" s="25">
        <v>2477</v>
      </c>
      <c r="F17" s="25">
        <v>1796</v>
      </c>
      <c r="G17" s="3"/>
      <c r="H17" s="3"/>
      <c r="I17" s="3"/>
      <c r="J17" s="3"/>
      <c r="K17" s="3"/>
    </row>
    <row r="18" spans="1:11" ht="13.5" customHeight="1">
      <c r="A18" s="272" t="s">
        <v>509</v>
      </c>
      <c r="B18" s="45" t="s">
        <v>2</v>
      </c>
      <c r="C18" s="45" t="s">
        <v>2</v>
      </c>
      <c r="D18" s="46">
        <f>E18+F18</f>
        <v>8928</v>
      </c>
      <c r="E18" s="188">
        <v>6117</v>
      </c>
      <c r="F18" s="46">
        <v>2811</v>
      </c>
      <c r="G18" s="3"/>
      <c r="H18" s="3"/>
    </row>
    <row r="19" spans="1:11" ht="13.5" customHeight="1">
      <c r="A19" s="273"/>
      <c r="B19" s="63" t="s">
        <v>5</v>
      </c>
      <c r="C19" s="63" t="s">
        <v>374</v>
      </c>
      <c r="D19" s="56">
        <f>E19+F19</f>
        <v>5270</v>
      </c>
      <c r="E19" s="71">
        <v>4100</v>
      </c>
      <c r="F19" s="25">
        <v>1170</v>
      </c>
      <c r="G19" s="3"/>
      <c r="H19" s="3"/>
      <c r="I19" s="3"/>
      <c r="J19" s="3"/>
      <c r="K19" s="3"/>
    </row>
    <row r="20" spans="1:11" ht="13.5" customHeight="1">
      <c r="A20" s="273"/>
      <c r="B20" s="63" t="s">
        <v>40</v>
      </c>
      <c r="C20" s="63" t="s">
        <v>378</v>
      </c>
      <c r="D20" s="119">
        <f t="shared" ref="D20:F20" si="7">D19/D18</f>
        <v>0.59027777777777779</v>
      </c>
      <c r="E20" s="119">
        <f t="shared" si="7"/>
        <v>0.67026320091548142</v>
      </c>
      <c r="F20" s="119">
        <f t="shared" si="7"/>
        <v>0.41622198505869795</v>
      </c>
      <c r="G20" s="3"/>
      <c r="H20" s="3"/>
      <c r="I20" s="3"/>
      <c r="J20" s="3"/>
      <c r="K20" s="3"/>
    </row>
    <row r="21" spans="1:11" ht="13.5" customHeight="1">
      <c r="A21" s="273"/>
      <c r="B21" s="63" t="s">
        <v>3</v>
      </c>
      <c r="C21" s="63" t="s">
        <v>375</v>
      </c>
      <c r="D21" s="56">
        <f>E21+F21</f>
        <v>3658</v>
      </c>
      <c r="E21" s="71">
        <v>2017</v>
      </c>
      <c r="F21" s="25">
        <v>1641</v>
      </c>
      <c r="G21" s="3"/>
      <c r="H21" s="3"/>
      <c r="I21" s="3"/>
      <c r="J21" s="3"/>
      <c r="K21" s="3"/>
    </row>
    <row r="22" spans="1:11" ht="13.5" customHeight="1">
      <c r="A22" s="143" t="s">
        <v>511</v>
      </c>
      <c r="B22" s="156"/>
      <c r="G22" s="3"/>
      <c r="H22" s="3"/>
      <c r="I22" s="3"/>
      <c r="J22" s="3"/>
      <c r="K22" s="3"/>
    </row>
    <row r="23" spans="1:11" ht="13.5" customHeight="1">
      <c r="A23" s="143" t="s">
        <v>512</v>
      </c>
      <c r="G23" s="3"/>
      <c r="H23" s="3"/>
      <c r="I23" s="3"/>
      <c r="J23" s="3"/>
      <c r="K23" s="3"/>
    </row>
    <row r="24" spans="1:11" ht="13.5" customHeight="1">
      <c r="G24" s="3"/>
      <c r="H24" s="3"/>
      <c r="I24" s="3"/>
      <c r="J24" s="3"/>
      <c r="K24" s="3"/>
    </row>
    <row r="25" spans="1:11" ht="13.5" customHeight="1">
      <c r="G25" s="3"/>
      <c r="H25" s="3"/>
      <c r="I25" s="3"/>
      <c r="J25" s="3"/>
      <c r="K25" s="3"/>
    </row>
    <row r="26" spans="1:11" ht="13.7" customHeight="1">
      <c r="G26" s="8"/>
      <c r="H26" s="8"/>
      <c r="I26" s="8"/>
      <c r="J26" s="8"/>
      <c r="K26" s="8"/>
    </row>
    <row r="27" spans="1:11" ht="13.7" customHeight="1">
      <c r="G27" s="8"/>
      <c r="H27" s="8"/>
      <c r="I27" s="8"/>
      <c r="J27" s="8"/>
      <c r="K27" s="8"/>
    </row>
    <row r="28" spans="1:11" ht="13.7" customHeight="1">
      <c r="G28" s="8"/>
      <c r="H28" s="8"/>
      <c r="I28" s="8"/>
      <c r="J28" s="8"/>
      <c r="K28" s="8"/>
    </row>
    <row r="29" spans="1:11" ht="13.7" customHeight="1">
      <c r="G29" s="8"/>
      <c r="H29" s="8"/>
      <c r="I29" s="8"/>
      <c r="J29" s="8"/>
      <c r="K29" s="8"/>
    </row>
  </sheetData>
  <mergeCells count="4">
    <mergeCell ref="A10:A13"/>
    <mergeCell ref="A14:A17"/>
    <mergeCell ref="A18:A21"/>
    <mergeCell ref="A6:A9"/>
  </mergeCells>
  <pageMargins left="0" right="0" top="0" bottom="0" header="0" footer="0"/>
  <pageSetup orientation="portrait"/>
  <headerFooter>
    <oddFooter>&amp;C&amp;"Helvetica Neue,Regular"&amp;12&amp;K000000&amp;P</oddFooter>
  </headerFooter>
  <ignoredErrors>
    <ignoredError sqref="D20 D16 D12 D8" formula="1"/>
  </ignoredErrors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87"/>
  <sheetViews>
    <sheetView zoomScaleNormal="100" workbookViewId="0">
      <selection activeCell="A3" sqref="A3"/>
    </sheetView>
  </sheetViews>
  <sheetFormatPr baseColWidth="10" defaultColWidth="10.85546875" defaultRowHeight="12.75" customHeight="1"/>
  <cols>
    <col min="1" max="2" width="45.28515625" style="9" customWidth="1"/>
    <col min="3" max="6" width="10.85546875" style="9" customWidth="1"/>
    <col min="7" max="7" width="13.140625" style="9" customWidth="1"/>
    <col min="8" max="10" width="10.85546875" style="9" customWidth="1"/>
    <col min="11" max="11" width="16.85546875" style="9" customWidth="1"/>
    <col min="12" max="257" width="10.85546875" style="9" customWidth="1"/>
    <col min="258" max="16384" width="10.85546875" style="8"/>
  </cols>
  <sheetData>
    <row r="1" spans="1:14" ht="13.5" customHeight="1">
      <c r="A1" s="41" t="s">
        <v>665</v>
      </c>
      <c r="B1" s="41"/>
      <c r="C1" s="68"/>
      <c r="D1" s="68"/>
      <c r="E1" s="68"/>
      <c r="F1" s="68"/>
      <c r="G1" s="68"/>
      <c r="H1" s="68"/>
      <c r="I1" s="68"/>
      <c r="J1" s="68"/>
      <c r="K1" s="68"/>
      <c r="L1" s="68"/>
      <c r="M1" s="3"/>
      <c r="N1" s="3"/>
    </row>
    <row r="2" spans="1:14" ht="13.5" customHeight="1">
      <c r="A2" s="43" t="s">
        <v>666</v>
      </c>
      <c r="B2" s="43"/>
      <c r="C2" s="68"/>
      <c r="D2" s="68"/>
      <c r="E2" s="68"/>
      <c r="F2" s="68"/>
      <c r="G2" s="68"/>
      <c r="H2" s="68"/>
      <c r="I2" s="68"/>
      <c r="J2" s="68"/>
      <c r="K2" s="68"/>
      <c r="L2" s="68"/>
      <c r="M2" s="3"/>
      <c r="N2" s="3"/>
    </row>
    <row r="3" spans="1:14" ht="13.5" customHeight="1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3"/>
      <c r="N3" s="3"/>
    </row>
    <row r="4" spans="1:14" ht="19.5" customHeight="1">
      <c r="A4" s="61"/>
      <c r="B4" s="180"/>
      <c r="C4" s="271" t="s">
        <v>367</v>
      </c>
      <c r="D4" s="271"/>
      <c r="E4" s="271"/>
      <c r="F4" s="271"/>
      <c r="G4" s="271" t="s">
        <v>95</v>
      </c>
      <c r="H4" s="271"/>
      <c r="I4" s="271"/>
      <c r="J4" s="271"/>
      <c r="K4" s="69"/>
      <c r="L4" s="69"/>
    </row>
    <row r="5" spans="1:14" ht="19.5" customHeight="1">
      <c r="A5" s="180"/>
      <c r="B5" s="180"/>
      <c r="C5" s="271" t="s">
        <v>667</v>
      </c>
      <c r="D5" s="271"/>
      <c r="E5" s="271"/>
      <c r="F5" s="271"/>
      <c r="G5" s="271" t="s">
        <v>668</v>
      </c>
      <c r="H5" s="271"/>
      <c r="I5" s="271"/>
      <c r="J5" s="271"/>
      <c r="K5" s="69"/>
      <c r="L5" s="69"/>
    </row>
    <row r="6" spans="1:14" ht="19.5" customHeight="1">
      <c r="A6" s="193"/>
      <c r="B6" s="193"/>
      <c r="C6" s="178" t="s">
        <v>2</v>
      </c>
      <c r="D6" s="181" t="s">
        <v>3</v>
      </c>
      <c r="E6" s="181" t="s">
        <v>5</v>
      </c>
      <c r="F6" s="181" t="s">
        <v>40</v>
      </c>
      <c r="G6" s="178" t="s">
        <v>2</v>
      </c>
      <c r="H6" s="181" t="s">
        <v>3</v>
      </c>
      <c r="I6" s="181" t="s">
        <v>5</v>
      </c>
      <c r="J6" s="181" t="s">
        <v>40</v>
      </c>
      <c r="K6" s="69"/>
      <c r="L6" s="69"/>
    </row>
    <row r="7" spans="1:14" ht="19.5" customHeight="1">
      <c r="A7" s="193"/>
      <c r="B7" s="193"/>
      <c r="C7" s="181" t="s">
        <v>2</v>
      </c>
      <c r="D7" s="181" t="s">
        <v>375</v>
      </c>
      <c r="E7" s="181" t="s">
        <v>374</v>
      </c>
      <c r="F7" s="178" t="s">
        <v>378</v>
      </c>
      <c r="G7" s="181" t="s">
        <v>2</v>
      </c>
      <c r="H7" s="181" t="s">
        <v>375</v>
      </c>
      <c r="I7" s="181" t="s">
        <v>374</v>
      </c>
      <c r="J7" s="178" t="s">
        <v>378</v>
      </c>
      <c r="K7" s="69"/>
      <c r="L7" s="69"/>
    </row>
    <row r="8" spans="1:14" ht="13.5" customHeight="1">
      <c r="A8" s="41" t="s">
        <v>50</v>
      </c>
      <c r="B8" s="41" t="s">
        <v>513</v>
      </c>
      <c r="C8" s="98">
        <v>5304</v>
      </c>
      <c r="D8" s="98">
        <v>1539</v>
      </c>
      <c r="E8" s="98">
        <v>3765</v>
      </c>
      <c r="F8" s="117">
        <f>E8/C8</f>
        <v>0.70984162895927605</v>
      </c>
      <c r="G8" s="98">
        <v>5374</v>
      </c>
      <c r="H8" s="98">
        <v>1550</v>
      </c>
      <c r="I8" s="98">
        <v>3824</v>
      </c>
      <c r="J8" s="117">
        <f>I8/G8</f>
        <v>0.71157424637141797</v>
      </c>
      <c r="K8" s="69"/>
      <c r="L8" s="69"/>
    </row>
    <row r="9" spans="1:14" ht="13.5" customHeight="1">
      <c r="A9" s="158" t="s">
        <v>43</v>
      </c>
      <c r="B9" s="158" t="s">
        <v>514</v>
      </c>
      <c r="C9" s="90">
        <v>548</v>
      </c>
      <c r="D9" s="90">
        <v>17</v>
      </c>
      <c r="E9" s="90">
        <v>531</v>
      </c>
      <c r="F9" s="116">
        <f t="shared" ref="F9:F28" si="0">E9/C9</f>
        <v>0.96897810218978098</v>
      </c>
      <c r="G9" s="90">
        <v>567</v>
      </c>
      <c r="H9" s="90">
        <v>19</v>
      </c>
      <c r="I9" s="90">
        <v>548</v>
      </c>
      <c r="J9" s="116">
        <f t="shared" ref="J9:J28" si="1">I9/G9</f>
        <v>0.9664902998236331</v>
      </c>
      <c r="K9" s="69"/>
      <c r="L9" s="69"/>
    </row>
    <row r="10" spans="1:14" ht="13.5" customHeight="1">
      <c r="A10" s="158" t="s">
        <v>44</v>
      </c>
      <c r="B10" s="158" t="s">
        <v>515</v>
      </c>
      <c r="C10" s="90">
        <v>1369</v>
      </c>
      <c r="D10" s="90">
        <v>259</v>
      </c>
      <c r="E10" s="90">
        <v>1110</v>
      </c>
      <c r="F10" s="116">
        <f t="shared" si="0"/>
        <v>0.81081081081081086</v>
      </c>
      <c r="G10" s="90">
        <v>1362</v>
      </c>
      <c r="H10" s="90">
        <v>228</v>
      </c>
      <c r="I10" s="90">
        <v>1134</v>
      </c>
      <c r="J10" s="116">
        <f t="shared" si="1"/>
        <v>0.83259911894273131</v>
      </c>
      <c r="K10" s="69"/>
      <c r="L10" s="69"/>
    </row>
    <row r="11" spans="1:14" ht="13.5" customHeight="1">
      <c r="A11" s="158" t="s">
        <v>45</v>
      </c>
      <c r="B11" s="158" t="s">
        <v>516</v>
      </c>
      <c r="C11" s="90">
        <v>335</v>
      </c>
      <c r="D11" s="90">
        <v>37</v>
      </c>
      <c r="E11" s="90">
        <v>298</v>
      </c>
      <c r="F11" s="116">
        <f t="shared" si="0"/>
        <v>0.88955223880597012</v>
      </c>
      <c r="G11" s="90">
        <v>352</v>
      </c>
      <c r="H11" s="90">
        <v>41</v>
      </c>
      <c r="I11" s="90">
        <v>311</v>
      </c>
      <c r="J11" s="116">
        <f t="shared" si="1"/>
        <v>0.88352272727272729</v>
      </c>
      <c r="K11" s="69"/>
      <c r="L11" s="69"/>
    </row>
    <row r="12" spans="1:14" ht="13.5" customHeight="1">
      <c r="A12" s="158" t="s">
        <v>46</v>
      </c>
      <c r="B12" s="158" t="s">
        <v>517</v>
      </c>
      <c r="C12" s="90">
        <v>1752</v>
      </c>
      <c r="D12" s="90">
        <v>640</v>
      </c>
      <c r="E12" s="90">
        <v>1112</v>
      </c>
      <c r="F12" s="116">
        <f t="shared" si="0"/>
        <v>0.63470319634703198</v>
      </c>
      <c r="G12" s="90">
        <v>1796</v>
      </c>
      <c r="H12" s="90">
        <v>668</v>
      </c>
      <c r="I12" s="90">
        <v>1128</v>
      </c>
      <c r="J12" s="116">
        <f t="shared" si="1"/>
        <v>0.62806236080178168</v>
      </c>
      <c r="K12" s="69"/>
      <c r="L12" s="69"/>
    </row>
    <row r="13" spans="1:14" ht="13.5" customHeight="1">
      <c r="A13" s="158" t="s">
        <v>51</v>
      </c>
      <c r="B13" s="158" t="s">
        <v>518</v>
      </c>
      <c r="C13" s="90">
        <v>3</v>
      </c>
      <c r="D13" s="90">
        <v>2</v>
      </c>
      <c r="E13" s="90">
        <v>1</v>
      </c>
      <c r="F13" s="116">
        <f t="shared" si="0"/>
        <v>0.33333333333333331</v>
      </c>
      <c r="G13" s="90">
        <v>4</v>
      </c>
      <c r="H13" s="90">
        <v>1</v>
      </c>
      <c r="I13" s="90">
        <v>3</v>
      </c>
      <c r="J13" s="116">
        <f t="shared" si="1"/>
        <v>0.75</v>
      </c>
      <c r="K13" s="69"/>
      <c r="L13" s="69"/>
    </row>
    <row r="14" spans="1:14" ht="13.5" customHeight="1">
      <c r="A14" s="158" t="s">
        <v>47</v>
      </c>
      <c r="B14" s="158" t="s">
        <v>519</v>
      </c>
      <c r="C14" s="90">
        <v>356</v>
      </c>
      <c r="D14" s="90">
        <v>153</v>
      </c>
      <c r="E14" s="90">
        <v>203</v>
      </c>
      <c r="F14" s="116">
        <f t="shared" si="0"/>
        <v>0.5702247191011236</v>
      </c>
      <c r="G14" s="90">
        <v>291</v>
      </c>
      <c r="H14" s="90">
        <v>120</v>
      </c>
      <c r="I14" s="90">
        <v>171</v>
      </c>
      <c r="J14" s="116">
        <f t="shared" si="1"/>
        <v>0.58762886597938147</v>
      </c>
      <c r="K14" s="69"/>
      <c r="L14" s="69"/>
    </row>
    <row r="15" spans="1:14" ht="13.5" customHeight="1">
      <c r="A15" s="158" t="s">
        <v>48</v>
      </c>
      <c r="B15" s="158" t="s">
        <v>520</v>
      </c>
      <c r="C15" s="90">
        <v>10</v>
      </c>
      <c r="D15" s="90">
        <v>5</v>
      </c>
      <c r="E15" s="90">
        <v>5</v>
      </c>
      <c r="F15" s="116">
        <f t="shared" si="0"/>
        <v>0.5</v>
      </c>
      <c r="G15" s="71" t="s">
        <v>31</v>
      </c>
      <c r="H15" s="71" t="s">
        <v>31</v>
      </c>
      <c r="I15" s="71" t="s">
        <v>31</v>
      </c>
      <c r="J15" s="71" t="s">
        <v>31</v>
      </c>
      <c r="K15" s="69"/>
      <c r="L15" s="69"/>
    </row>
    <row r="16" spans="1:14" ht="13.5" customHeight="1">
      <c r="A16" s="158" t="s">
        <v>351</v>
      </c>
      <c r="B16" s="158" t="s">
        <v>524</v>
      </c>
      <c r="C16" s="90">
        <v>6</v>
      </c>
      <c r="D16" s="90">
        <v>4</v>
      </c>
      <c r="E16" s="90">
        <v>2</v>
      </c>
      <c r="F16" s="116">
        <f t="shared" si="0"/>
        <v>0.33333333333333331</v>
      </c>
      <c r="G16" s="90">
        <v>9</v>
      </c>
      <c r="H16" s="90">
        <v>4</v>
      </c>
      <c r="I16" s="90">
        <v>5</v>
      </c>
      <c r="J16" s="116">
        <f t="shared" si="1"/>
        <v>0.55555555555555558</v>
      </c>
      <c r="K16" s="69"/>
      <c r="L16" s="69"/>
    </row>
    <row r="17" spans="1:257" ht="13.5" customHeight="1">
      <c r="A17" s="158" t="s">
        <v>352</v>
      </c>
      <c r="B17" s="158" t="s">
        <v>521</v>
      </c>
      <c r="C17" s="90">
        <v>890</v>
      </c>
      <c r="D17" s="90">
        <v>402</v>
      </c>
      <c r="E17" s="90">
        <v>488</v>
      </c>
      <c r="F17" s="116">
        <f t="shared" si="0"/>
        <v>0.54831460674157306</v>
      </c>
      <c r="G17" s="90">
        <v>993</v>
      </c>
      <c r="H17" s="90">
        <v>469</v>
      </c>
      <c r="I17" s="90">
        <v>524</v>
      </c>
      <c r="J17" s="116">
        <f t="shared" si="1"/>
        <v>0.52769385699899296</v>
      </c>
      <c r="K17" s="69"/>
      <c r="L17" s="69"/>
    </row>
    <row r="18" spans="1:257" ht="13.5" customHeight="1">
      <c r="A18" s="158" t="s">
        <v>49</v>
      </c>
      <c r="B18" s="158" t="s">
        <v>523</v>
      </c>
      <c r="C18" s="90">
        <v>35</v>
      </c>
      <c r="D18" s="90">
        <v>20</v>
      </c>
      <c r="E18" s="90">
        <v>15</v>
      </c>
      <c r="F18" s="116">
        <f t="shared" si="0"/>
        <v>0.42857142857142855</v>
      </c>
      <c r="G18" s="71" t="s">
        <v>31</v>
      </c>
      <c r="H18" s="71" t="s">
        <v>31</v>
      </c>
      <c r="I18" s="71" t="s">
        <v>31</v>
      </c>
      <c r="J18" s="71" t="s">
        <v>31</v>
      </c>
      <c r="K18" s="69"/>
      <c r="L18" s="69"/>
    </row>
    <row r="19" spans="1:257" s="15" customFormat="1" ht="13.5" customHeight="1">
      <c r="A19" s="2" t="s">
        <v>52</v>
      </c>
      <c r="B19" s="2" t="s">
        <v>522</v>
      </c>
      <c r="C19" s="89">
        <v>5180</v>
      </c>
      <c r="D19" s="89">
        <v>1433</v>
      </c>
      <c r="E19" s="89">
        <v>3747</v>
      </c>
      <c r="F19" s="117">
        <f t="shared" si="0"/>
        <v>0.72335907335907335</v>
      </c>
      <c r="G19" s="89">
        <v>5213</v>
      </c>
      <c r="H19" s="89">
        <v>1435</v>
      </c>
      <c r="I19" s="89">
        <v>3778</v>
      </c>
      <c r="J19" s="117">
        <f t="shared" si="1"/>
        <v>0.72472664492614614</v>
      </c>
      <c r="K19" s="139"/>
      <c r="L19" s="139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  <c r="CP19" s="64"/>
      <c r="CQ19" s="64"/>
      <c r="CR19" s="64"/>
      <c r="CS19" s="64"/>
      <c r="CT19" s="64"/>
      <c r="CU19" s="64"/>
      <c r="CV19" s="64"/>
      <c r="CW19" s="64"/>
      <c r="CX19" s="64"/>
      <c r="CY19" s="64"/>
      <c r="CZ19" s="64"/>
      <c r="DA19" s="64"/>
      <c r="DB19" s="64"/>
      <c r="DC19" s="64"/>
      <c r="DD19" s="64"/>
      <c r="DE19" s="64"/>
      <c r="DF19" s="64"/>
      <c r="DG19" s="64"/>
      <c r="DH19" s="64"/>
      <c r="DI19" s="64"/>
      <c r="DJ19" s="64"/>
      <c r="DK19" s="64"/>
      <c r="DL19" s="64"/>
      <c r="DM19" s="64"/>
      <c r="DN19" s="64"/>
      <c r="DO19" s="64"/>
      <c r="DP19" s="64"/>
      <c r="DQ19" s="64"/>
      <c r="DR19" s="64"/>
      <c r="DS19" s="64"/>
      <c r="DT19" s="64"/>
      <c r="DU19" s="64"/>
      <c r="DV19" s="64"/>
      <c r="DW19" s="64"/>
      <c r="DX19" s="64"/>
      <c r="DY19" s="64"/>
      <c r="DZ19" s="64"/>
      <c r="EA19" s="64"/>
      <c r="EB19" s="64"/>
      <c r="EC19" s="64"/>
      <c r="ED19" s="64"/>
      <c r="EE19" s="64"/>
      <c r="EF19" s="64"/>
      <c r="EG19" s="64"/>
      <c r="EH19" s="64"/>
      <c r="EI19" s="64"/>
      <c r="EJ19" s="64"/>
      <c r="EK19" s="64"/>
      <c r="EL19" s="64"/>
      <c r="EM19" s="64"/>
      <c r="EN19" s="64"/>
      <c r="EO19" s="64"/>
      <c r="EP19" s="64"/>
      <c r="EQ19" s="64"/>
      <c r="ER19" s="64"/>
      <c r="ES19" s="64"/>
      <c r="ET19" s="64"/>
      <c r="EU19" s="64"/>
      <c r="EV19" s="64"/>
      <c r="EW19" s="64"/>
      <c r="EX19" s="64"/>
      <c r="EY19" s="64"/>
      <c r="EZ19" s="64"/>
      <c r="FA19" s="64"/>
      <c r="FB19" s="64"/>
      <c r="FC19" s="64"/>
      <c r="FD19" s="64"/>
      <c r="FE19" s="64"/>
      <c r="FF19" s="64"/>
      <c r="FG19" s="64"/>
      <c r="FH19" s="64"/>
      <c r="FI19" s="64"/>
      <c r="FJ19" s="64"/>
      <c r="FK19" s="64"/>
      <c r="FL19" s="64"/>
      <c r="FM19" s="64"/>
      <c r="FN19" s="64"/>
      <c r="FO19" s="64"/>
      <c r="FP19" s="64"/>
      <c r="FQ19" s="64"/>
      <c r="FR19" s="64"/>
      <c r="FS19" s="64"/>
      <c r="FT19" s="64"/>
      <c r="FU19" s="64"/>
      <c r="FV19" s="64"/>
      <c r="FW19" s="64"/>
      <c r="FX19" s="64"/>
      <c r="FY19" s="64"/>
      <c r="FZ19" s="64"/>
      <c r="GA19" s="64"/>
      <c r="GB19" s="64"/>
      <c r="GC19" s="64"/>
      <c r="GD19" s="64"/>
      <c r="GE19" s="64"/>
      <c r="GF19" s="64"/>
      <c r="GG19" s="64"/>
      <c r="GH19" s="64"/>
      <c r="GI19" s="64"/>
      <c r="GJ19" s="64"/>
      <c r="GK19" s="64"/>
      <c r="GL19" s="64"/>
      <c r="GM19" s="64"/>
      <c r="GN19" s="64"/>
      <c r="GO19" s="64"/>
      <c r="GP19" s="64"/>
      <c r="GQ19" s="64"/>
      <c r="GR19" s="64"/>
      <c r="GS19" s="64"/>
      <c r="GT19" s="64"/>
      <c r="GU19" s="64"/>
      <c r="GV19" s="64"/>
      <c r="GW19" s="64"/>
      <c r="GX19" s="64"/>
      <c r="GY19" s="64"/>
      <c r="GZ19" s="64"/>
      <c r="HA19" s="64"/>
      <c r="HB19" s="64"/>
      <c r="HC19" s="64"/>
      <c r="HD19" s="64"/>
      <c r="HE19" s="64"/>
      <c r="HF19" s="64"/>
      <c r="HG19" s="64"/>
      <c r="HH19" s="64"/>
      <c r="HI19" s="64"/>
      <c r="HJ19" s="64"/>
      <c r="HK19" s="64"/>
      <c r="HL19" s="64"/>
      <c r="HM19" s="64"/>
      <c r="HN19" s="64"/>
      <c r="HO19" s="64"/>
      <c r="HP19" s="64"/>
      <c r="HQ19" s="64"/>
      <c r="HR19" s="64"/>
      <c r="HS19" s="64"/>
      <c r="HT19" s="64"/>
      <c r="HU19" s="64"/>
      <c r="HV19" s="64"/>
      <c r="HW19" s="64"/>
      <c r="HX19" s="64"/>
      <c r="HY19" s="64"/>
      <c r="HZ19" s="64"/>
      <c r="IA19" s="64"/>
      <c r="IB19" s="64"/>
      <c r="IC19" s="64"/>
      <c r="ID19" s="64"/>
      <c r="IE19" s="64"/>
      <c r="IF19" s="64"/>
      <c r="IG19" s="64"/>
      <c r="IH19" s="64"/>
      <c r="II19" s="64"/>
      <c r="IJ19" s="64"/>
      <c r="IK19" s="64"/>
      <c r="IL19" s="64"/>
      <c r="IM19" s="64"/>
      <c r="IN19" s="64"/>
      <c r="IO19" s="64"/>
      <c r="IP19" s="64"/>
      <c r="IQ19" s="64"/>
      <c r="IR19" s="64"/>
      <c r="IS19" s="64"/>
      <c r="IT19" s="64"/>
      <c r="IU19" s="64"/>
      <c r="IV19" s="64"/>
      <c r="IW19" s="64"/>
    </row>
    <row r="20" spans="1:257" s="133" customFormat="1" ht="13.5" customHeight="1">
      <c r="A20" s="158" t="s">
        <v>43</v>
      </c>
      <c r="B20" s="158" t="s">
        <v>514</v>
      </c>
      <c r="C20" s="71">
        <v>1407</v>
      </c>
      <c r="D20" s="90">
        <v>56</v>
      </c>
      <c r="E20" s="90">
        <v>1351</v>
      </c>
      <c r="F20" s="116">
        <f t="shared" si="0"/>
        <v>0.96019900497512434</v>
      </c>
      <c r="G20" s="71">
        <v>1415</v>
      </c>
      <c r="H20" s="90">
        <v>53</v>
      </c>
      <c r="I20" s="90">
        <v>1362</v>
      </c>
      <c r="J20" s="116">
        <f t="shared" si="1"/>
        <v>0.9625441696113074</v>
      </c>
      <c r="K20" s="140"/>
      <c r="L20" s="140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131"/>
      <c r="AQ20" s="131"/>
      <c r="AR20" s="131"/>
      <c r="AS20" s="131"/>
      <c r="AT20" s="131"/>
      <c r="AU20" s="131"/>
      <c r="AV20" s="131"/>
      <c r="AW20" s="131"/>
      <c r="AX20" s="131"/>
      <c r="AY20" s="131"/>
      <c r="AZ20" s="131"/>
      <c r="BA20" s="131"/>
      <c r="BB20" s="131"/>
      <c r="BC20" s="131"/>
      <c r="BD20" s="131"/>
      <c r="BE20" s="131"/>
      <c r="BF20" s="131"/>
      <c r="BG20" s="131"/>
      <c r="BH20" s="131"/>
      <c r="BI20" s="131"/>
      <c r="BJ20" s="131"/>
      <c r="BK20" s="131"/>
      <c r="BL20" s="131"/>
      <c r="BM20" s="131"/>
      <c r="BN20" s="131"/>
      <c r="BO20" s="131"/>
      <c r="BP20" s="131"/>
      <c r="BQ20" s="131"/>
      <c r="BR20" s="131"/>
      <c r="BS20" s="131"/>
      <c r="BT20" s="131"/>
      <c r="BU20" s="131"/>
      <c r="BV20" s="131"/>
      <c r="BW20" s="131"/>
      <c r="BX20" s="131"/>
      <c r="BY20" s="131"/>
      <c r="BZ20" s="131"/>
      <c r="CA20" s="131"/>
      <c r="CB20" s="131"/>
      <c r="CC20" s="131"/>
      <c r="CD20" s="131"/>
      <c r="CE20" s="131"/>
      <c r="CF20" s="131"/>
      <c r="CG20" s="131"/>
      <c r="CH20" s="131"/>
      <c r="CI20" s="131"/>
      <c r="CJ20" s="131"/>
      <c r="CK20" s="131"/>
      <c r="CL20" s="131"/>
      <c r="CM20" s="131"/>
      <c r="CN20" s="131"/>
      <c r="CO20" s="131"/>
      <c r="CP20" s="131"/>
      <c r="CQ20" s="131"/>
      <c r="CR20" s="131"/>
      <c r="CS20" s="131"/>
      <c r="CT20" s="131"/>
      <c r="CU20" s="131"/>
      <c r="CV20" s="131"/>
      <c r="CW20" s="131"/>
      <c r="CX20" s="131"/>
      <c r="CY20" s="131"/>
      <c r="CZ20" s="131"/>
      <c r="DA20" s="131"/>
      <c r="DB20" s="131"/>
      <c r="DC20" s="131"/>
      <c r="DD20" s="131"/>
      <c r="DE20" s="131"/>
      <c r="DF20" s="131"/>
      <c r="DG20" s="131"/>
      <c r="DH20" s="131"/>
      <c r="DI20" s="131"/>
      <c r="DJ20" s="131"/>
      <c r="DK20" s="131"/>
      <c r="DL20" s="131"/>
      <c r="DM20" s="131"/>
      <c r="DN20" s="131"/>
      <c r="DO20" s="131"/>
      <c r="DP20" s="131"/>
      <c r="DQ20" s="131"/>
      <c r="DR20" s="131"/>
      <c r="DS20" s="131"/>
      <c r="DT20" s="131"/>
      <c r="DU20" s="131"/>
      <c r="DV20" s="131"/>
      <c r="DW20" s="131"/>
      <c r="DX20" s="131"/>
      <c r="DY20" s="131"/>
      <c r="DZ20" s="131"/>
      <c r="EA20" s="131"/>
      <c r="EB20" s="131"/>
      <c r="EC20" s="131"/>
      <c r="ED20" s="131"/>
      <c r="EE20" s="131"/>
      <c r="EF20" s="131"/>
      <c r="EG20" s="131"/>
      <c r="EH20" s="131"/>
      <c r="EI20" s="131"/>
      <c r="EJ20" s="131"/>
      <c r="EK20" s="131"/>
      <c r="EL20" s="131"/>
      <c r="EM20" s="131"/>
      <c r="EN20" s="131"/>
      <c r="EO20" s="131"/>
      <c r="EP20" s="131"/>
      <c r="EQ20" s="131"/>
      <c r="ER20" s="131"/>
      <c r="ES20" s="131"/>
      <c r="ET20" s="131"/>
      <c r="EU20" s="131"/>
      <c r="EV20" s="131"/>
      <c r="EW20" s="131"/>
      <c r="EX20" s="131"/>
      <c r="EY20" s="131"/>
      <c r="EZ20" s="131"/>
      <c r="FA20" s="131"/>
      <c r="FB20" s="131"/>
      <c r="FC20" s="131"/>
      <c r="FD20" s="131"/>
      <c r="FE20" s="131"/>
      <c r="FF20" s="131"/>
      <c r="FG20" s="131"/>
      <c r="FH20" s="131"/>
      <c r="FI20" s="131"/>
      <c r="FJ20" s="131"/>
      <c r="FK20" s="131"/>
      <c r="FL20" s="131"/>
      <c r="FM20" s="131"/>
      <c r="FN20" s="131"/>
      <c r="FO20" s="131"/>
      <c r="FP20" s="131"/>
      <c r="FQ20" s="131"/>
      <c r="FR20" s="131"/>
      <c r="FS20" s="131"/>
      <c r="FT20" s="131"/>
      <c r="FU20" s="131"/>
      <c r="FV20" s="131"/>
      <c r="FW20" s="131"/>
      <c r="FX20" s="131"/>
      <c r="FY20" s="131"/>
      <c r="FZ20" s="131"/>
      <c r="GA20" s="131"/>
      <c r="GB20" s="131"/>
      <c r="GC20" s="131"/>
      <c r="GD20" s="131"/>
      <c r="GE20" s="131"/>
      <c r="GF20" s="131"/>
      <c r="GG20" s="131"/>
      <c r="GH20" s="131"/>
      <c r="GI20" s="131"/>
      <c r="GJ20" s="131"/>
      <c r="GK20" s="131"/>
      <c r="GL20" s="131"/>
      <c r="GM20" s="131"/>
      <c r="GN20" s="131"/>
      <c r="GO20" s="131"/>
      <c r="GP20" s="131"/>
      <c r="GQ20" s="131"/>
      <c r="GR20" s="131"/>
      <c r="GS20" s="131"/>
      <c r="GT20" s="131"/>
      <c r="GU20" s="131"/>
      <c r="GV20" s="131"/>
      <c r="GW20" s="131"/>
      <c r="GX20" s="131"/>
      <c r="GY20" s="131"/>
      <c r="GZ20" s="131"/>
      <c r="HA20" s="131"/>
      <c r="HB20" s="131"/>
      <c r="HC20" s="131"/>
      <c r="HD20" s="131"/>
      <c r="HE20" s="131"/>
      <c r="HF20" s="131"/>
      <c r="HG20" s="131"/>
      <c r="HH20" s="131"/>
      <c r="HI20" s="131"/>
      <c r="HJ20" s="131"/>
      <c r="HK20" s="131"/>
      <c r="HL20" s="131"/>
      <c r="HM20" s="131"/>
      <c r="HN20" s="131"/>
      <c r="HO20" s="131"/>
      <c r="HP20" s="131"/>
      <c r="HQ20" s="131"/>
      <c r="HR20" s="131"/>
      <c r="HS20" s="131"/>
      <c r="HT20" s="131"/>
      <c r="HU20" s="131"/>
      <c r="HV20" s="131"/>
      <c r="HW20" s="131"/>
      <c r="HX20" s="131"/>
      <c r="HY20" s="131"/>
      <c r="HZ20" s="131"/>
      <c r="IA20" s="131"/>
      <c r="IB20" s="131"/>
      <c r="IC20" s="131"/>
      <c r="ID20" s="131"/>
      <c r="IE20" s="131"/>
      <c r="IF20" s="131"/>
      <c r="IG20" s="131"/>
      <c r="IH20" s="131"/>
      <c r="II20" s="131"/>
      <c r="IJ20" s="131"/>
      <c r="IK20" s="131"/>
      <c r="IL20" s="131"/>
      <c r="IM20" s="131"/>
      <c r="IN20" s="131"/>
      <c r="IO20" s="131"/>
      <c r="IP20" s="131"/>
      <c r="IQ20" s="131"/>
      <c r="IR20" s="131"/>
      <c r="IS20" s="131"/>
      <c r="IT20" s="131"/>
      <c r="IU20" s="131"/>
      <c r="IV20" s="131"/>
      <c r="IW20" s="131"/>
    </row>
    <row r="21" spans="1:257" ht="13.5" customHeight="1">
      <c r="A21" s="158" t="s">
        <v>44</v>
      </c>
      <c r="B21" s="158" t="s">
        <v>515</v>
      </c>
      <c r="C21" s="71">
        <v>1328</v>
      </c>
      <c r="D21" s="71">
        <v>382</v>
      </c>
      <c r="E21" s="71">
        <v>946</v>
      </c>
      <c r="F21" s="116">
        <f t="shared" si="0"/>
        <v>0.71234939759036142</v>
      </c>
      <c r="G21" s="71">
        <v>1349</v>
      </c>
      <c r="H21" s="71">
        <v>403</v>
      </c>
      <c r="I21" s="71">
        <v>946</v>
      </c>
      <c r="J21" s="116">
        <f t="shared" si="1"/>
        <v>0.70126019273535956</v>
      </c>
      <c r="K21" s="69"/>
      <c r="L21" s="69"/>
    </row>
    <row r="22" spans="1:257" ht="13.5" customHeight="1">
      <c r="A22" s="158" t="s">
        <v>45</v>
      </c>
      <c r="B22" s="158" t="s">
        <v>516</v>
      </c>
      <c r="C22" s="71">
        <v>49</v>
      </c>
      <c r="D22" s="90">
        <v>15</v>
      </c>
      <c r="E22" s="90">
        <v>34</v>
      </c>
      <c r="F22" s="116">
        <f t="shared" si="0"/>
        <v>0.69387755102040816</v>
      </c>
      <c r="G22" s="71">
        <v>39</v>
      </c>
      <c r="H22" s="90">
        <v>9</v>
      </c>
      <c r="I22" s="90">
        <v>30</v>
      </c>
      <c r="J22" s="116">
        <f t="shared" si="1"/>
        <v>0.76923076923076927</v>
      </c>
      <c r="K22" s="69"/>
      <c r="L22" s="69"/>
    </row>
    <row r="23" spans="1:257" ht="13.5" customHeight="1">
      <c r="A23" s="158" t="s">
        <v>46</v>
      </c>
      <c r="B23" s="158" t="s">
        <v>517</v>
      </c>
      <c r="C23" s="71">
        <v>1634</v>
      </c>
      <c r="D23" s="90">
        <v>664</v>
      </c>
      <c r="E23" s="90">
        <v>970</v>
      </c>
      <c r="F23" s="116">
        <f t="shared" si="0"/>
        <v>0.59363525091799263</v>
      </c>
      <c r="G23" s="71">
        <v>1654</v>
      </c>
      <c r="H23" s="90">
        <v>673</v>
      </c>
      <c r="I23" s="90">
        <v>981</v>
      </c>
      <c r="J23" s="116">
        <f t="shared" si="1"/>
        <v>0.59310761789600963</v>
      </c>
      <c r="K23" s="69"/>
      <c r="L23" s="69"/>
    </row>
    <row r="24" spans="1:257" ht="13.5" customHeight="1">
      <c r="A24" s="158" t="s">
        <v>51</v>
      </c>
      <c r="B24" s="158" t="s">
        <v>518</v>
      </c>
      <c r="C24" s="71">
        <v>66</v>
      </c>
      <c r="D24" s="90">
        <v>38</v>
      </c>
      <c r="E24" s="90">
        <v>28</v>
      </c>
      <c r="F24" s="116">
        <f t="shared" si="0"/>
        <v>0.42424242424242425</v>
      </c>
      <c r="G24" s="71">
        <v>63</v>
      </c>
      <c r="H24" s="90">
        <v>33</v>
      </c>
      <c r="I24" s="90">
        <v>30</v>
      </c>
      <c r="J24" s="116">
        <f t="shared" si="1"/>
        <v>0.47619047619047616</v>
      </c>
      <c r="K24" s="69"/>
      <c r="L24" s="69"/>
    </row>
    <row r="25" spans="1:257" ht="13.5" customHeight="1">
      <c r="A25" s="158" t="s">
        <v>47</v>
      </c>
      <c r="B25" s="158" t="s">
        <v>519</v>
      </c>
      <c r="C25" s="71">
        <v>51</v>
      </c>
      <c r="D25" s="90">
        <v>22</v>
      </c>
      <c r="E25" s="90">
        <v>29</v>
      </c>
      <c r="F25" s="116">
        <f t="shared" si="0"/>
        <v>0.56862745098039214</v>
      </c>
      <c r="G25" s="71">
        <v>45</v>
      </c>
      <c r="H25" s="90">
        <v>19</v>
      </c>
      <c r="I25" s="90">
        <v>26</v>
      </c>
      <c r="J25" s="116">
        <f t="shared" si="1"/>
        <v>0.57777777777777772</v>
      </c>
      <c r="K25" s="69"/>
      <c r="L25" s="69"/>
    </row>
    <row r="26" spans="1:257" ht="13.5" customHeight="1">
      <c r="A26" s="158" t="s">
        <v>48</v>
      </c>
      <c r="B26" s="158" t="s">
        <v>520</v>
      </c>
      <c r="C26" s="71">
        <v>31</v>
      </c>
      <c r="D26" s="90">
        <v>18</v>
      </c>
      <c r="E26" s="90">
        <v>13</v>
      </c>
      <c r="F26" s="116">
        <f t="shared" si="0"/>
        <v>0.41935483870967744</v>
      </c>
      <c r="G26" s="71">
        <v>24</v>
      </c>
      <c r="H26" s="90">
        <v>11</v>
      </c>
      <c r="I26" s="90">
        <v>13</v>
      </c>
      <c r="J26" s="116">
        <f t="shared" si="1"/>
        <v>0.54166666666666663</v>
      </c>
      <c r="K26" s="69"/>
      <c r="L26" s="69"/>
    </row>
    <row r="27" spans="1:257" ht="13.5" customHeight="1">
      <c r="A27" s="158" t="s">
        <v>352</v>
      </c>
      <c r="B27" s="158" t="s">
        <v>521</v>
      </c>
      <c r="C27" s="71">
        <v>580</v>
      </c>
      <c r="D27" s="90">
        <v>227</v>
      </c>
      <c r="E27" s="90">
        <v>353</v>
      </c>
      <c r="F27" s="116">
        <f t="shared" si="0"/>
        <v>0.60862068965517246</v>
      </c>
      <c r="G27" s="71">
        <v>622</v>
      </c>
      <c r="H27" s="90">
        <v>234</v>
      </c>
      <c r="I27" s="90">
        <v>388</v>
      </c>
      <c r="J27" s="116">
        <f t="shared" si="1"/>
        <v>0.6237942122186495</v>
      </c>
      <c r="K27" s="69"/>
      <c r="L27" s="69"/>
    </row>
    <row r="28" spans="1:257" s="133" customFormat="1" ht="13.5" customHeight="1">
      <c r="A28" s="158" t="s">
        <v>49</v>
      </c>
      <c r="B28" s="158" t="s">
        <v>523</v>
      </c>
      <c r="C28" s="71">
        <v>34</v>
      </c>
      <c r="D28" s="90">
        <v>11</v>
      </c>
      <c r="E28" s="90">
        <v>23</v>
      </c>
      <c r="F28" s="116">
        <f t="shared" si="0"/>
        <v>0.67647058823529416</v>
      </c>
      <c r="G28" s="71">
        <v>2</v>
      </c>
      <c r="H28" s="90">
        <v>0</v>
      </c>
      <c r="I28" s="90">
        <v>2</v>
      </c>
      <c r="J28" s="116">
        <f t="shared" si="1"/>
        <v>1</v>
      </c>
      <c r="K28" s="140"/>
      <c r="L28" s="140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31"/>
      <c r="AF28" s="131"/>
      <c r="AG28" s="131"/>
      <c r="AH28" s="131"/>
      <c r="AI28" s="131"/>
      <c r="AJ28" s="131"/>
      <c r="AK28" s="131"/>
      <c r="AL28" s="131"/>
      <c r="AM28" s="131"/>
      <c r="AN28" s="131"/>
      <c r="AO28" s="131"/>
      <c r="AP28" s="131"/>
      <c r="AQ28" s="131"/>
      <c r="AR28" s="131"/>
      <c r="AS28" s="131"/>
      <c r="AT28" s="131"/>
      <c r="AU28" s="131"/>
      <c r="AV28" s="131"/>
      <c r="AW28" s="131"/>
      <c r="AX28" s="131"/>
      <c r="AY28" s="131"/>
      <c r="AZ28" s="131"/>
      <c r="BA28" s="131"/>
      <c r="BB28" s="131"/>
      <c r="BC28" s="131"/>
      <c r="BD28" s="131"/>
      <c r="BE28" s="131"/>
      <c r="BF28" s="131"/>
      <c r="BG28" s="131"/>
      <c r="BH28" s="131"/>
      <c r="BI28" s="131"/>
      <c r="BJ28" s="131"/>
      <c r="BK28" s="131"/>
      <c r="BL28" s="131"/>
      <c r="BM28" s="131"/>
      <c r="BN28" s="131"/>
      <c r="BO28" s="131"/>
      <c r="BP28" s="131"/>
      <c r="BQ28" s="131"/>
      <c r="BR28" s="131"/>
      <c r="BS28" s="131"/>
      <c r="BT28" s="131"/>
      <c r="BU28" s="131"/>
      <c r="BV28" s="131"/>
      <c r="BW28" s="131"/>
      <c r="BX28" s="131"/>
      <c r="BY28" s="131"/>
      <c r="BZ28" s="131"/>
      <c r="CA28" s="131"/>
      <c r="CB28" s="131"/>
      <c r="CC28" s="131"/>
      <c r="CD28" s="131"/>
      <c r="CE28" s="131"/>
      <c r="CF28" s="131"/>
      <c r="CG28" s="131"/>
      <c r="CH28" s="131"/>
      <c r="CI28" s="131"/>
      <c r="CJ28" s="131"/>
      <c r="CK28" s="131"/>
      <c r="CL28" s="131"/>
      <c r="CM28" s="131"/>
      <c r="CN28" s="131"/>
      <c r="CO28" s="131"/>
      <c r="CP28" s="131"/>
      <c r="CQ28" s="131"/>
      <c r="CR28" s="131"/>
      <c r="CS28" s="131"/>
      <c r="CT28" s="131"/>
      <c r="CU28" s="131"/>
      <c r="CV28" s="131"/>
      <c r="CW28" s="131"/>
      <c r="CX28" s="131"/>
      <c r="CY28" s="131"/>
      <c r="CZ28" s="131"/>
      <c r="DA28" s="131"/>
      <c r="DB28" s="131"/>
      <c r="DC28" s="131"/>
      <c r="DD28" s="131"/>
      <c r="DE28" s="131"/>
      <c r="DF28" s="131"/>
      <c r="DG28" s="131"/>
      <c r="DH28" s="131"/>
      <c r="DI28" s="131"/>
      <c r="DJ28" s="131"/>
      <c r="DK28" s="131"/>
      <c r="DL28" s="131"/>
      <c r="DM28" s="131"/>
      <c r="DN28" s="131"/>
      <c r="DO28" s="131"/>
      <c r="DP28" s="131"/>
      <c r="DQ28" s="131"/>
      <c r="DR28" s="131"/>
      <c r="DS28" s="131"/>
      <c r="DT28" s="131"/>
      <c r="DU28" s="131"/>
      <c r="DV28" s="131"/>
      <c r="DW28" s="131"/>
      <c r="DX28" s="131"/>
      <c r="DY28" s="131"/>
      <c r="DZ28" s="131"/>
      <c r="EA28" s="131"/>
      <c r="EB28" s="131"/>
      <c r="EC28" s="131"/>
      <c r="ED28" s="131"/>
      <c r="EE28" s="131"/>
      <c r="EF28" s="131"/>
      <c r="EG28" s="131"/>
      <c r="EH28" s="131"/>
      <c r="EI28" s="131"/>
      <c r="EJ28" s="131"/>
      <c r="EK28" s="131"/>
      <c r="EL28" s="131"/>
      <c r="EM28" s="131"/>
      <c r="EN28" s="131"/>
      <c r="EO28" s="131"/>
      <c r="EP28" s="131"/>
      <c r="EQ28" s="131"/>
      <c r="ER28" s="131"/>
      <c r="ES28" s="131"/>
      <c r="ET28" s="131"/>
      <c r="EU28" s="131"/>
      <c r="EV28" s="131"/>
      <c r="EW28" s="131"/>
      <c r="EX28" s="131"/>
      <c r="EY28" s="131"/>
      <c r="EZ28" s="131"/>
      <c r="FA28" s="131"/>
      <c r="FB28" s="131"/>
      <c r="FC28" s="131"/>
      <c r="FD28" s="131"/>
      <c r="FE28" s="131"/>
      <c r="FF28" s="131"/>
      <c r="FG28" s="131"/>
      <c r="FH28" s="131"/>
      <c r="FI28" s="131"/>
      <c r="FJ28" s="131"/>
      <c r="FK28" s="131"/>
      <c r="FL28" s="131"/>
      <c r="FM28" s="131"/>
      <c r="FN28" s="131"/>
      <c r="FO28" s="131"/>
      <c r="FP28" s="131"/>
      <c r="FQ28" s="131"/>
      <c r="FR28" s="131"/>
      <c r="FS28" s="131"/>
      <c r="FT28" s="131"/>
      <c r="FU28" s="131"/>
      <c r="FV28" s="131"/>
      <c r="FW28" s="131"/>
      <c r="FX28" s="131"/>
      <c r="FY28" s="131"/>
      <c r="FZ28" s="131"/>
      <c r="GA28" s="131"/>
      <c r="GB28" s="131"/>
      <c r="GC28" s="131"/>
      <c r="GD28" s="131"/>
      <c r="GE28" s="131"/>
      <c r="GF28" s="131"/>
      <c r="GG28" s="131"/>
      <c r="GH28" s="131"/>
      <c r="GI28" s="131"/>
      <c r="GJ28" s="131"/>
      <c r="GK28" s="131"/>
      <c r="GL28" s="131"/>
      <c r="GM28" s="131"/>
      <c r="GN28" s="131"/>
      <c r="GO28" s="131"/>
      <c r="GP28" s="131"/>
      <c r="GQ28" s="131"/>
      <c r="GR28" s="131"/>
      <c r="GS28" s="131"/>
      <c r="GT28" s="131"/>
      <c r="GU28" s="131"/>
      <c r="GV28" s="131"/>
      <c r="GW28" s="131"/>
      <c r="GX28" s="131"/>
      <c r="GY28" s="131"/>
      <c r="GZ28" s="131"/>
      <c r="HA28" s="131"/>
      <c r="HB28" s="131"/>
      <c r="HC28" s="131"/>
      <c r="HD28" s="131"/>
      <c r="HE28" s="131"/>
      <c r="HF28" s="131"/>
      <c r="HG28" s="131"/>
      <c r="HH28" s="131"/>
      <c r="HI28" s="131"/>
      <c r="HJ28" s="131"/>
      <c r="HK28" s="131"/>
      <c r="HL28" s="131"/>
      <c r="HM28" s="131"/>
      <c r="HN28" s="131"/>
      <c r="HO28" s="131"/>
      <c r="HP28" s="131"/>
      <c r="HQ28" s="131"/>
      <c r="HR28" s="131"/>
      <c r="HS28" s="131"/>
      <c r="HT28" s="131"/>
      <c r="HU28" s="131"/>
      <c r="HV28" s="131"/>
      <c r="HW28" s="131"/>
      <c r="HX28" s="131"/>
      <c r="HY28" s="131"/>
      <c r="HZ28" s="131"/>
      <c r="IA28" s="131"/>
      <c r="IB28" s="131"/>
      <c r="IC28" s="131"/>
      <c r="ID28" s="131"/>
      <c r="IE28" s="131"/>
      <c r="IF28" s="131"/>
      <c r="IG28" s="131"/>
      <c r="IH28" s="131"/>
      <c r="II28" s="131"/>
      <c r="IJ28" s="131"/>
      <c r="IK28" s="131"/>
      <c r="IL28" s="131"/>
      <c r="IM28" s="131"/>
      <c r="IN28" s="131"/>
      <c r="IO28" s="131"/>
      <c r="IP28" s="131"/>
      <c r="IQ28" s="131"/>
      <c r="IR28" s="131"/>
      <c r="IS28" s="131"/>
      <c r="IT28" s="131"/>
      <c r="IU28" s="131"/>
      <c r="IV28" s="131"/>
      <c r="IW28" s="131"/>
    </row>
    <row r="29" spans="1:257" ht="13.5" customHeight="1">
      <c r="A29" s="66"/>
      <c r="B29" s="8"/>
      <c r="C29" s="90"/>
      <c r="D29" s="90"/>
      <c r="E29" s="90"/>
      <c r="F29" s="116"/>
      <c r="G29" s="71"/>
      <c r="H29" s="90"/>
      <c r="I29" s="90"/>
      <c r="J29" s="116"/>
      <c r="K29" s="69"/>
      <c r="L29" s="69"/>
    </row>
    <row r="30" spans="1:257" ht="19.5" customHeight="1">
      <c r="A30" s="61"/>
      <c r="B30" s="180"/>
      <c r="C30" s="271" t="s">
        <v>96</v>
      </c>
      <c r="D30" s="271"/>
      <c r="E30" s="271"/>
      <c r="F30" s="271"/>
      <c r="G30" s="271" t="s">
        <v>97</v>
      </c>
      <c r="H30" s="271"/>
      <c r="I30" s="271"/>
      <c r="J30" s="271"/>
      <c r="K30" s="69"/>
      <c r="L30" s="69"/>
    </row>
    <row r="31" spans="1:257" ht="19.5" customHeight="1">
      <c r="A31" s="180"/>
      <c r="B31" s="180"/>
      <c r="C31" s="271" t="s">
        <v>669</v>
      </c>
      <c r="D31" s="271"/>
      <c r="E31" s="271"/>
      <c r="F31" s="271"/>
      <c r="G31" s="271" t="s">
        <v>670</v>
      </c>
      <c r="H31" s="271"/>
      <c r="I31" s="271"/>
      <c r="J31" s="271"/>
      <c r="K31" s="69"/>
      <c r="L31" s="69"/>
    </row>
    <row r="32" spans="1:257" ht="19.5" customHeight="1">
      <c r="A32" s="193"/>
      <c r="B32" s="193"/>
      <c r="C32" s="178" t="s">
        <v>2</v>
      </c>
      <c r="D32" s="181" t="s">
        <v>3</v>
      </c>
      <c r="E32" s="181" t="s">
        <v>5</v>
      </c>
      <c r="F32" s="181" t="s">
        <v>40</v>
      </c>
      <c r="G32" s="178" t="s">
        <v>2</v>
      </c>
      <c r="H32" s="181" t="s">
        <v>3</v>
      </c>
      <c r="I32" s="181" t="s">
        <v>5</v>
      </c>
      <c r="J32" s="181" t="s">
        <v>40</v>
      </c>
      <c r="K32" s="69"/>
      <c r="L32" s="69"/>
    </row>
    <row r="33" spans="1:12" ht="19.5" customHeight="1">
      <c r="A33" s="193"/>
      <c r="B33" s="193"/>
      <c r="C33" s="181" t="s">
        <v>2</v>
      </c>
      <c r="D33" s="181" t="s">
        <v>375</v>
      </c>
      <c r="E33" s="181" t="s">
        <v>374</v>
      </c>
      <c r="F33" s="178" t="s">
        <v>378</v>
      </c>
      <c r="G33" s="181" t="s">
        <v>2</v>
      </c>
      <c r="H33" s="181" t="s">
        <v>375</v>
      </c>
      <c r="I33" s="181" t="s">
        <v>374</v>
      </c>
      <c r="J33" s="178" t="s">
        <v>378</v>
      </c>
      <c r="K33" s="69"/>
      <c r="L33" s="69"/>
    </row>
    <row r="34" spans="1:12" ht="13.5" customHeight="1">
      <c r="A34" s="41" t="s">
        <v>50</v>
      </c>
      <c r="B34" s="41" t="s">
        <v>513</v>
      </c>
      <c r="C34" s="98">
        <v>5636</v>
      </c>
      <c r="D34" s="98">
        <v>1596</v>
      </c>
      <c r="E34" s="98">
        <v>4040</v>
      </c>
      <c r="F34" s="117">
        <f>E34/C34</f>
        <v>0.71682044002838896</v>
      </c>
      <c r="G34" s="89">
        <v>5833</v>
      </c>
      <c r="H34" s="89">
        <v>1658</v>
      </c>
      <c r="I34" s="89">
        <v>4175</v>
      </c>
      <c r="J34" s="117">
        <f>I34/G34</f>
        <v>0.71575518601062915</v>
      </c>
      <c r="K34" s="69"/>
      <c r="L34" s="69"/>
    </row>
    <row r="35" spans="1:12" ht="13.5" customHeight="1">
      <c r="A35" s="158" t="s">
        <v>43</v>
      </c>
      <c r="B35" s="158" t="s">
        <v>514</v>
      </c>
      <c r="C35" s="90">
        <v>632</v>
      </c>
      <c r="D35" s="90">
        <v>19</v>
      </c>
      <c r="E35" s="90">
        <v>613</v>
      </c>
      <c r="F35" s="116">
        <f t="shared" ref="F35:F40" si="2">E35/C35</f>
        <v>0.96993670886075944</v>
      </c>
      <c r="G35" s="90">
        <v>647</v>
      </c>
      <c r="H35" s="90">
        <v>16</v>
      </c>
      <c r="I35" s="90">
        <v>631</v>
      </c>
      <c r="J35" s="116">
        <f t="shared" ref="J35:J54" si="3">I35/G35</f>
        <v>0.97527047913446674</v>
      </c>
      <c r="K35" s="69"/>
      <c r="L35" s="69"/>
    </row>
    <row r="36" spans="1:12" ht="13.5" customHeight="1">
      <c r="A36" s="158" t="s">
        <v>44</v>
      </c>
      <c r="B36" s="158" t="s">
        <v>515</v>
      </c>
      <c r="C36" s="90">
        <v>1584</v>
      </c>
      <c r="D36" s="90">
        <v>295</v>
      </c>
      <c r="E36" s="90">
        <v>1289</v>
      </c>
      <c r="F36" s="116">
        <f t="shared" si="2"/>
        <v>0.8137626262626263</v>
      </c>
      <c r="G36" s="90">
        <v>1458</v>
      </c>
      <c r="H36" s="90">
        <v>250</v>
      </c>
      <c r="I36" s="90">
        <v>1208</v>
      </c>
      <c r="J36" s="116">
        <f t="shared" si="3"/>
        <v>0.82853223593964331</v>
      </c>
      <c r="K36" s="69"/>
      <c r="L36" s="69"/>
    </row>
    <row r="37" spans="1:12" ht="13.5" customHeight="1">
      <c r="A37" s="158" t="s">
        <v>45</v>
      </c>
      <c r="B37" s="158" t="s">
        <v>516</v>
      </c>
      <c r="C37" s="90">
        <v>236</v>
      </c>
      <c r="D37" s="90">
        <v>21</v>
      </c>
      <c r="E37" s="90">
        <v>215</v>
      </c>
      <c r="F37" s="116">
        <f t="shared" si="2"/>
        <v>0.91101694915254239</v>
      </c>
      <c r="G37" s="71">
        <v>325</v>
      </c>
      <c r="H37" s="90">
        <v>48</v>
      </c>
      <c r="I37" s="90">
        <v>277</v>
      </c>
      <c r="J37" s="116">
        <f t="shared" si="3"/>
        <v>0.85230769230769232</v>
      </c>
      <c r="K37" s="69"/>
      <c r="L37" s="69"/>
    </row>
    <row r="38" spans="1:12" ht="13.5" customHeight="1">
      <c r="A38" s="158" t="s">
        <v>46</v>
      </c>
      <c r="B38" s="158" t="s">
        <v>517</v>
      </c>
      <c r="C38" s="90">
        <v>1858</v>
      </c>
      <c r="D38" s="90">
        <v>661</v>
      </c>
      <c r="E38" s="90">
        <v>1197</v>
      </c>
      <c r="F38" s="116">
        <f t="shared" si="2"/>
        <v>0.64424111948331542</v>
      </c>
      <c r="G38" s="71">
        <v>1982</v>
      </c>
      <c r="H38" s="71">
        <v>694</v>
      </c>
      <c r="I38" s="71">
        <v>1288</v>
      </c>
      <c r="J38" s="116">
        <f t="shared" si="3"/>
        <v>0.64984863773965695</v>
      </c>
      <c r="K38" s="69"/>
      <c r="L38" s="69"/>
    </row>
    <row r="39" spans="1:12" ht="13.5" customHeight="1">
      <c r="A39" s="158" t="s">
        <v>51</v>
      </c>
      <c r="B39" s="158" t="s">
        <v>518</v>
      </c>
      <c r="C39" s="90">
        <v>3</v>
      </c>
      <c r="D39" s="90">
        <v>2</v>
      </c>
      <c r="E39" s="90">
        <v>1</v>
      </c>
      <c r="F39" s="116">
        <f t="shared" si="2"/>
        <v>0.33333333333333331</v>
      </c>
      <c r="G39" s="71">
        <v>3</v>
      </c>
      <c r="H39" s="90">
        <v>2</v>
      </c>
      <c r="I39" s="90">
        <v>1</v>
      </c>
      <c r="J39" s="116">
        <f t="shared" si="3"/>
        <v>0.33333333333333331</v>
      </c>
      <c r="K39" s="69"/>
      <c r="L39" s="69"/>
    </row>
    <row r="40" spans="1:12" ht="13.5" customHeight="1">
      <c r="A40" s="158" t="s">
        <v>47</v>
      </c>
      <c r="B40" s="158" t="s">
        <v>519</v>
      </c>
      <c r="C40" s="90">
        <v>261</v>
      </c>
      <c r="D40" s="90">
        <v>100</v>
      </c>
      <c r="E40" s="90">
        <v>161</v>
      </c>
      <c r="F40" s="116">
        <f t="shared" si="2"/>
        <v>0.61685823754789271</v>
      </c>
      <c r="G40" s="71">
        <v>279</v>
      </c>
      <c r="H40" s="90">
        <v>113</v>
      </c>
      <c r="I40" s="90">
        <v>166</v>
      </c>
      <c r="J40" s="116">
        <f t="shared" si="3"/>
        <v>0.59498207885304655</v>
      </c>
      <c r="K40" s="69"/>
      <c r="L40" s="69"/>
    </row>
    <row r="41" spans="1:12" ht="13.5" customHeight="1">
      <c r="A41" s="158" t="s">
        <v>48</v>
      </c>
      <c r="B41" s="158" t="s">
        <v>520</v>
      </c>
      <c r="C41" s="71" t="s">
        <v>31</v>
      </c>
      <c r="D41" s="71" t="s">
        <v>31</v>
      </c>
      <c r="E41" s="71" t="s">
        <v>31</v>
      </c>
      <c r="F41" s="71" t="s">
        <v>31</v>
      </c>
      <c r="G41" s="71">
        <v>3</v>
      </c>
      <c r="H41" s="90">
        <v>1</v>
      </c>
      <c r="I41" s="90">
        <v>2</v>
      </c>
      <c r="J41" s="116">
        <f t="shared" si="3"/>
        <v>0.66666666666666663</v>
      </c>
      <c r="K41" s="69"/>
      <c r="L41" s="69"/>
    </row>
    <row r="42" spans="1:12" ht="13.7" customHeight="1">
      <c r="A42" s="158" t="s">
        <v>351</v>
      </c>
      <c r="B42" s="158" t="s">
        <v>524</v>
      </c>
      <c r="C42" s="90">
        <v>9</v>
      </c>
      <c r="D42" s="90">
        <v>4</v>
      </c>
      <c r="E42" s="90">
        <v>5</v>
      </c>
      <c r="F42" s="116">
        <f t="shared" ref="F42:F51" si="4">E42/C42</f>
        <v>0.55555555555555558</v>
      </c>
      <c r="G42" s="71">
        <v>9</v>
      </c>
      <c r="H42" s="90">
        <v>3</v>
      </c>
      <c r="I42" s="90">
        <v>6</v>
      </c>
      <c r="J42" s="116">
        <f t="shared" si="3"/>
        <v>0.66666666666666663</v>
      </c>
      <c r="K42" s="69"/>
      <c r="L42" s="69"/>
    </row>
    <row r="43" spans="1:12" ht="13.5" customHeight="1">
      <c r="A43" s="158" t="s">
        <v>352</v>
      </c>
      <c r="B43" s="158" t="s">
        <v>521</v>
      </c>
      <c r="C43" s="90">
        <v>1053</v>
      </c>
      <c r="D43" s="90">
        <v>494</v>
      </c>
      <c r="E43" s="90">
        <v>559</v>
      </c>
      <c r="F43" s="116">
        <f t="shared" si="4"/>
        <v>0.53086419753086422</v>
      </c>
      <c r="G43" s="90">
        <v>1127</v>
      </c>
      <c r="H43" s="90">
        <v>531</v>
      </c>
      <c r="I43" s="90">
        <v>596</v>
      </c>
      <c r="J43" s="116">
        <f t="shared" si="3"/>
        <v>0.52883762200532392</v>
      </c>
      <c r="K43" s="69"/>
      <c r="L43" s="69"/>
    </row>
    <row r="44" spans="1:12" ht="13.7" customHeight="1">
      <c r="A44" s="2" t="s">
        <v>52</v>
      </c>
      <c r="B44" s="2" t="s">
        <v>522</v>
      </c>
      <c r="C44" s="89">
        <v>5255</v>
      </c>
      <c r="D44" s="89">
        <v>1450</v>
      </c>
      <c r="E44" s="89">
        <v>3805</v>
      </c>
      <c r="F44" s="117">
        <f t="shared" si="4"/>
        <v>0.7240723120837298</v>
      </c>
      <c r="G44" s="89">
        <v>5320</v>
      </c>
      <c r="H44" s="89">
        <v>1467</v>
      </c>
      <c r="I44" s="89">
        <v>3853</v>
      </c>
      <c r="J44" s="117">
        <f t="shared" si="3"/>
        <v>0.72424812030075192</v>
      </c>
      <c r="K44" s="69"/>
      <c r="L44" s="69"/>
    </row>
    <row r="45" spans="1:12" ht="13.5" customHeight="1">
      <c r="A45" s="158" t="s">
        <v>43</v>
      </c>
      <c r="B45" s="158" t="s">
        <v>514</v>
      </c>
      <c r="C45" s="71">
        <v>1334</v>
      </c>
      <c r="D45" s="90">
        <v>53</v>
      </c>
      <c r="E45" s="90">
        <v>1281</v>
      </c>
      <c r="F45" s="116">
        <f t="shared" si="4"/>
        <v>0.96026986506746626</v>
      </c>
      <c r="G45" s="90">
        <v>1368</v>
      </c>
      <c r="H45" s="90">
        <v>48</v>
      </c>
      <c r="I45" s="90">
        <v>1320</v>
      </c>
      <c r="J45" s="116">
        <f t="shared" si="3"/>
        <v>0.96491228070175439</v>
      </c>
      <c r="K45" s="69"/>
      <c r="L45" s="69"/>
    </row>
    <row r="46" spans="1:12" ht="13.5" customHeight="1">
      <c r="A46" s="158" t="s">
        <v>44</v>
      </c>
      <c r="B46" s="158" t="s">
        <v>515</v>
      </c>
      <c r="C46" s="71">
        <v>1438</v>
      </c>
      <c r="D46" s="71">
        <v>407</v>
      </c>
      <c r="E46" s="71">
        <v>1031</v>
      </c>
      <c r="F46" s="116">
        <f t="shared" si="4"/>
        <v>0.71696801112656472</v>
      </c>
      <c r="G46" s="90">
        <v>1374</v>
      </c>
      <c r="H46" s="90">
        <v>391</v>
      </c>
      <c r="I46" s="90">
        <v>983</v>
      </c>
      <c r="J46" s="116">
        <f t="shared" si="3"/>
        <v>0.71542940320232895</v>
      </c>
      <c r="K46" s="69"/>
      <c r="L46" s="69"/>
    </row>
    <row r="47" spans="1:12" ht="13.5" customHeight="1">
      <c r="A47" s="158" t="s">
        <v>45</v>
      </c>
      <c r="B47" s="158" t="s">
        <v>516</v>
      </c>
      <c r="C47" s="71">
        <v>27</v>
      </c>
      <c r="D47" s="90">
        <v>6</v>
      </c>
      <c r="E47" s="90">
        <v>21</v>
      </c>
      <c r="F47" s="116">
        <f t="shared" si="4"/>
        <v>0.77777777777777779</v>
      </c>
      <c r="G47" s="71">
        <v>33</v>
      </c>
      <c r="H47" s="90">
        <v>5</v>
      </c>
      <c r="I47" s="90">
        <v>28</v>
      </c>
      <c r="J47" s="116">
        <f t="shared" si="3"/>
        <v>0.84848484848484851</v>
      </c>
      <c r="K47" s="69"/>
      <c r="L47" s="69"/>
    </row>
    <row r="48" spans="1:12" ht="13.5" customHeight="1">
      <c r="A48" s="158" t="s">
        <v>46</v>
      </c>
      <c r="B48" s="158" t="s">
        <v>517</v>
      </c>
      <c r="C48" s="71">
        <v>1653</v>
      </c>
      <c r="D48" s="90">
        <v>664</v>
      </c>
      <c r="E48" s="90">
        <v>989</v>
      </c>
      <c r="F48" s="116">
        <f t="shared" si="4"/>
        <v>0.59830611010284329</v>
      </c>
      <c r="G48" s="71">
        <v>1722</v>
      </c>
      <c r="H48" s="71">
        <v>693</v>
      </c>
      <c r="I48" s="71">
        <v>1029</v>
      </c>
      <c r="J48" s="116">
        <f t="shared" si="3"/>
        <v>0.59756097560975607</v>
      </c>
      <c r="K48" s="69"/>
      <c r="L48" s="69"/>
    </row>
    <row r="49" spans="1:16" ht="13.5" customHeight="1">
      <c r="A49" s="158" t="s">
        <v>51</v>
      </c>
      <c r="B49" s="158" t="s">
        <v>518</v>
      </c>
      <c r="C49" s="71">
        <v>58</v>
      </c>
      <c r="D49" s="90">
        <v>35</v>
      </c>
      <c r="E49" s="90">
        <v>23</v>
      </c>
      <c r="F49" s="116">
        <f t="shared" si="4"/>
        <v>0.39655172413793105</v>
      </c>
      <c r="G49" s="71">
        <v>58</v>
      </c>
      <c r="H49" s="90">
        <v>33</v>
      </c>
      <c r="I49" s="90">
        <v>25</v>
      </c>
      <c r="J49" s="116">
        <f t="shared" si="3"/>
        <v>0.43103448275862066</v>
      </c>
      <c r="K49" s="69"/>
      <c r="L49" s="69"/>
    </row>
    <row r="50" spans="1:16" ht="13.5" customHeight="1">
      <c r="A50" s="158" t="s">
        <v>47</v>
      </c>
      <c r="B50" s="158" t="s">
        <v>519</v>
      </c>
      <c r="C50" s="71">
        <v>48</v>
      </c>
      <c r="D50" s="90">
        <v>20</v>
      </c>
      <c r="E50" s="90">
        <v>28</v>
      </c>
      <c r="F50" s="116">
        <f t="shared" si="4"/>
        <v>0.58333333333333337</v>
      </c>
      <c r="G50" s="71">
        <v>46</v>
      </c>
      <c r="H50" s="90">
        <v>23</v>
      </c>
      <c r="I50" s="90">
        <v>23</v>
      </c>
      <c r="J50" s="116">
        <f t="shared" si="3"/>
        <v>0.5</v>
      </c>
      <c r="K50" s="69"/>
      <c r="L50" s="69"/>
    </row>
    <row r="51" spans="1:16" ht="13.5" customHeight="1">
      <c r="A51" s="158" t="s">
        <v>48</v>
      </c>
      <c r="B51" s="158" t="s">
        <v>520</v>
      </c>
      <c r="C51" s="71">
        <v>27</v>
      </c>
      <c r="D51" s="90">
        <v>15</v>
      </c>
      <c r="E51" s="90">
        <v>12</v>
      </c>
      <c r="F51" s="116">
        <f t="shared" si="4"/>
        <v>0.44444444444444442</v>
      </c>
      <c r="G51" s="71">
        <v>25</v>
      </c>
      <c r="H51" s="90">
        <v>12</v>
      </c>
      <c r="I51" s="90">
        <v>13</v>
      </c>
      <c r="J51" s="116">
        <f t="shared" si="3"/>
        <v>0.52</v>
      </c>
      <c r="K51" s="69"/>
      <c r="L51" s="69"/>
    </row>
    <row r="52" spans="1:16" ht="13.5" customHeight="1">
      <c r="A52" s="158" t="s">
        <v>351</v>
      </c>
      <c r="B52" s="158" t="s">
        <v>524</v>
      </c>
      <c r="C52" s="71" t="s">
        <v>31</v>
      </c>
      <c r="D52" s="71" t="s">
        <v>31</v>
      </c>
      <c r="E52" s="71" t="s">
        <v>31</v>
      </c>
      <c r="F52" s="71" t="s">
        <v>31</v>
      </c>
      <c r="G52" s="71">
        <v>1</v>
      </c>
      <c r="H52" s="90">
        <v>0</v>
      </c>
      <c r="I52" s="90">
        <v>1</v>
      </c>
      <c r="J52" s="116">
        <f t="shared" si="3"/>
        <v>1</v>
      </c>
      <c r="K52" s="69"/>
      <c r="L52" s="69"/>
    </row>
    <row r="53" spans="1:16" ht="13.5" customHeight="1">
      <c r="A53" s="158" t="s">
        <v>352</v>
      </c>
      <c r="B53" s="158" t="s">
        <v>521</v>
      </c>
      <c r="C53" s="71">
        <v>668</v>
      </c>
      <c r="D53" s="90">
        <v>250</v>
      </c>
      <c r="E53" s="90">
        <v>418</v>
      </c>
      <c r="F53" s="116">
        <f>E53/C53</f>
        <v>0.62574850299401197</v>
      </c>
      <c r="G53" s="71">
        <v>691</v>
      </c>
      <c r="H53" s="71">
        <v>262</v>
      </c>
      <c r="I53" s="71">
        <v>429</v>
      </c>
      <c r="J53" s="116">
        <f t="shared" si="3"/>
        <v>0.62083936324167877</v>
      </c>
      <c r="K53" s="69"/>
      <c r="L53" s="69"/>
    </row>
    <row r="54" spans="1:16" ht="13.7" customHeight="1">
      <c r="A54" s="158" t="s">
        <v>49</v>
      </c>
      <c r="B54" s="158" t="s">
        <v>523</v>
      </c>
      <c r="C54" s="71">
        <v>2</v>
      </c>
      <c r="D54" s="90">
        <v>0</v>
      </c>
      <c r="E54" s="90">
        <v>2</v>
      </c>
      <c r="F54" s="116">
        <f>E54/C54</f>
        <v>1</v>
      </c>
      <c r="G54" s="71">
        <v>2</v>
      </c>
      <c r="H54" s="90">
        <v>0</v>
      </c>
      <c r="I54" s="90">
        <v>2</v>
      </c>
      <c r="J54" s="116">
        <f t="shared" si="3"/>
        <v>1</v>
      </c>
      <c r="K54" s="69"/>
      <c r="L54" s="69"/>
    </row>
    <row r="55" spans="1:16" ht="13.5" customHeight="1">
      <c r="A55" s="67" t="s">
        <v>353</v>
      </c>
      <c r="B55" s="67"/>
      <c r="C55" s="8"/>
      <c r="D55" s="8"/>
      <c r="E55" s="8"/>
      <c r="K55" s="69"/>
      <c r="L55" s="69"/>
    </row>
    <row r="56" spans="1:16" ht="13.7" customHeight="1">
      <c r="A56" s="67" t="s">
        <v>506</v>
      </c>
      <c r="B56" s="67"/>
      <c r="C56" s="8"/>
      <c r="D56" s="8"/>
      <c r="E56" s="8"/>
      <c r="K56" s="69"/>
      <c r="L56" s="69"/>
    </row>
    <row r="57" spans="1:16" ht="13.5" customHeight="1">
      <c r="A57" s="67" t="s">
        <v>321</v>
      </c>
      <c r="B57" s="67"/>
      <c r="K57" s="69"/>
      <c r="L57" s="69"/>
    </row>
    <row r="58" spans="1:16" ht="13.5" customHeight="1">
      <c r="A58" s="67" t="s">
        <v>385</v>
      </c>
      <c r="B58" s="67"/>
      <c r="K58" s="69"/>
      <c r="L58" s="69"/>
    </row>
    <row r="59" spans="1:16" ht="13.5" customHeight="1">
      <c r="K59" s="69"/>
      <c r="L59" s="69"/>
    </row>
    <row r="60" spans="1:16" ht="13.5" customHeight="1">
      <c r="K60" s="69"/>
      <c r="L60" s="69"/>
    </row>
    <row r="61" spans="1:16" ht="13.7" customHeight="1">
      <c r="K61" s="69"/>
      <c r="L61" s="69"/>
    </row>
    <row r="62" spans="1:16" ht="13.5" customHeight="1">
      <c r="K62" s="144"/>
      <c r="L62" s="144"/>
      <c r="M62" s="145"/>
      <c r="N62" s="145"/>
      <c r="O62" s="145"/>
      <c r="P62" s="145"/>
    </row>
    <row r="63" spans="1:16" ht="13.7" customHeight="1">
      <c r="A63" s="41"/>
      <c r="B63" s="41"/>
      <c r="C63" s="98"/>
      <c r="D63" s="98"/>
      <c r="E63" s="98"/>
      <c r="F63" s="117"/>
      <c r="G63" s="98"/>
      <c r="H63" s="98"/>
      <c r="I63" s="98"/>
      <c r="J63" s="117"/>
      <c r="K63" s="144"/>
      <c r="L63" s="144"/>
      <c r="M63" s="145"/>
      <c r="N63" s="145"/>
      <c r="O63" s="145"/>
      <c r="P63" s="145"/>
    </row>
    <row r="64" spans="1:16" ht="13.7" customHeight="1">
      <c r="A64" s="66"/>
      <c r="B64" s="66"/>
      <c r="C64" s="90"/>
      <c r="D64" s="90"/>
      <c r="E64" s="90"/>
      <c r="F64" s="116"/>
      <c r="G64" s="90"/>
      <c r="H64" s="90"/>
      <c r="I64" s="90"/>
      <c r="J64" s="116"/>
      <c r="K64" s="144"/>
      <c r="L64" s="144"/>
      <c r="M64" s="145"/>
      <c r="N64" s="145"/>
      <c r="O64" s="145"/>
      <c r="P64" s="145"/>
    </row>
    <row r="65" spans="1:16" ht="13.5" customHeight="1">
      <c r="A65" s="66"/>
      <c r="B65" s="66"/>
      <c r="C65" s="90"/>
      <c r="D65" s="90"/>
      <c r="E65" s="90"/>
      <c r="F65" s="116"/>
      <c r="G65" s="90"/>
      <c r="H65" s="90"/>
      <c r="I65" s="90"/>
      <c r="J65" s="116"/>
      <c r="K65" s="144"/>
      <c r="L65" s="144"/>
      <c r="M65" s="145"/>
      <c r="N65" s="145"/>
      <c r="O65" s="145"/>
      <c r="P65" s="145"/>
    </row>
    <row r="66" spans="1:16" ht="13.5" customHeight="1">
      <c r="C66" s="90"/>
      <c r="D66" s="90"/>
      <c r="E66" s="90"/>
      <c r="F66" s="116"/>
      <c r="G66" s="90"/>
      <c r="H66" s="90"/>
      <c r="I66" s="90"/>
      <c r="J66" s="116"/>
      <c r="K66" s="145"/>
      <c r="L66" s="145"/>
      <c r="M66" s="145"/>
      <c r="N66" s="145"/>
      <c r="O66" s="145"/>
      <c r="P66" s="145"/>
    </row>
    <row r="67" spans="1:16" ht="13.5" customHeight="1">
      <c r="A67" s="66"/>
      <c r="B67" s="66"/>
      <c r="C67" s="90"/>
      <c r="D67" s="90"/>
      <c r="E67" s="90"/>
      <c r="F67" s="116"/>
      <c r="G67" s="58"/>
      <c r="H67" s="58"/>
      <c r="I67" s="58"/>
      <c r="J67" s="116"/>
      <c r="K67" s="145"/>
      <c r="L67" s="145"/>
      <c r="M67" s="145"/>
      <c r="N67" s="145"/>
      <c r="O67" s="145"/>
      <c r="P67" s="145"/>
    </row>
    <row r="68" spans="1:16" ht="13.7" customHeight="1">
      <c r="A68" s="66"/>
      <c r="B68" s="66"/>
      <c r="C68" s="90"/>
      <c r="D68" s="90"/>
      <c r="E68" s="90"/>
      <c r="F68" s="116"/>
      <c r="G68" s="90"/>
      <c r="H68" s="90"/>
      <c r="I68" s="90"/>
      <c r="J68" s="116"/>
      <c r="K68" s="145"/>
      <c r="L68" s="145"/>
      <c r="M68" s="145"/>
      <c r="N68" s="145"/>
      <c r="O68" s="145"/>
      <c r="P68" s="145"/>
    </row>
    <row r="69" spans="1:16" ht="13.7" customHeight="1">
      <c r="A69" s="66"/>
      <c r="B69" s="66"/>
      <c r="C69" s="58"/>
      <c r="D69" s="58"/>
      <c r="E69" s="58"/>
      <c r="F69" s="116"/>
      <c r="G69" s="90"/>
      <c r="H69" s="90"/>
      <c r="I69" s="90"/>
      <c r="J69" s="116"/>
      <c r="K69" s="145"/>
      <c r="L69" s="145"/>
      <c r="M69" s="145"/>
      <c r="N69" s="145"/>
      <c r="O69" s="145"/>
      <c r="P69" s="145"/>
    </row>
    <row r="70" spans="1:16" ht="13.7" customHeight="1">
      <c r="A70" s="66"/>
      <c r="B70" s="66"/>
      <c r="C70" s="90"/>
      <c r="D70" s="90"/>
      <c r="E70" s="90"/>
      <c r="F70" s="116"/>
      <c r="G70" s="90"/>
      <c r="H70" s="90"/>
      <c r="I70" s="90"/>
      <c r="J70" s="116"/>
      <c r="K70" s="145"/>
      <c r="L70" s="145"/>
      <c r="M70" s="145"/>
      <c r="N70" s="145"/>
      <c r="O70" s="145"/>
      <c r="P70" s="145"/>
    </row>
    <row r="71" spans="1:16" ht="13.7" customHeight="1">
      <c r="A71" s="66"/>
      <c r="B71" s="66"/>
      <c r="C71" s="90"/>
      <c r="D71" s="90"/>
      <c r="E71" s="90"/>
      <c r="F71" s="116"/>
      <c r="G71" s="90"/>
      <c r="H71" s="90"/>
      <c r="I71" s="90"/>
      <c r="J71" s="116"/>
      <c r="K71" s="145"/>
      <c r="L71" s="145"/>
      <c r="M71" s="145"/>
      <c r="N71" s="145"/>
      <c r="O71" s="145"/>
      <c r="P71" s="145"/>
    </row>
    <row r="72" spans="1:16" ht="13.7" customHeight="1">
      <c r="A72" s="66"/>
      <c r="B72" s="66"/>
      <c r="C72" s="90"/>
      <c r="D72" s="90"/>
      <c r="E72" s="90"/>
      <c r="F72" s="116"/>
      <c r="G72" s="90"/>
      <c r="H72" s="90"/>
      <c r="I72" s="90"/>
      <c r="J72" s="116"/>
      <c r="K72" s="145"/>
      <c r="L72" s="145"/>
      <c r="M72" s="145"/>
      <c r="N72" s="145"/>
      <c r="O72" s="145"/>
      <c r="P72" s="145"/>
    </row>
    <row r="73" spans="1:16" ht="13.7" customHeight="1">
      <c r="A73" s="66"/>
      <c r="B73" s="66"/>
      <c r="C73" s="90"/>
      <c r="D73" s="90"/>
      <c r="E73" s="90"/>
      <c r="F73" s="116"/>
      <c r="G73" s="90"/>
      <c r="H73" s="90"/>
      <c r="I73" s="90"/>
      <c r="J73" s="116"/>
      <c r="K73" s="145"/>
      <c r="L73" s="145"/>
      <c r="M73" s="145"/>
      <c r="N73" s="145"/>
      <c r="O73" s="145"/>
      <c r="P73" s="145"/>
    </row>
    <row r="74" spans="1:16" ht="13.7" customHeight="1">
      <c r="A74" s="41"/>
      <c r="B74" s="41"/>
      <c r="C74" s="98"/>
      <c r="D74" s="89"/>
      <c r="E74" s="89"/>
      <c r="F74" s="117"/>
      <c r="G74" s="98"/>
      <c r="H74" s="89"/>
      <c r="I74" s="89"/>
      <c r="J74" s="117"/>
      <c r="K74" s="145"/>
      <c r="L74" s="145"/>
      <c r="M74" s="145"/>
      <c r="N74" s="145"/>
      <c r="O74" s="145"/>
      <c r="P74" s="145"/>
    </row>
    <row r="75" spans="1:16" ht="13.7" customHeight="1">
      <c r="A75" s="66"/>
      <c r="B75" s="66"/>
      <c r="C75" s="71"/>
      <c r="D75" s="71"/>
      <c r="E75" s="71"/>
      <c r="F75" s="116"/>
      <c r="G75" s="71"/>
      <c r="H75" s="71"/>
      <c r="I75" s="71"/>
      <c r="J75" s="116"/>
      <c r="K75" s="145"/>
      <c r="L75" s="145"/>
      <c r="M75" s="145"/>
      <c r="N75" s="145"/>
      <c r="O75" s="145"/>
      <c r="P75" s="145"/>
    </row>
    <row r="76" spans="1:16" ht="13.7" customHeight="1">
      <c r="A76" s="66"/>
      <c r="B76" s="66"/>
      <c r="C76" s="71"/>
      <c r="D76" s="90"/>
      <c r="E76" s="90"/>
      <c r="F76" s="116"/>
      <c r="G76" s="71"/>
      <c r="H76" s="90"/>
      <c r="I76" s="90"/>
      <c r="J76" s="116"/>
      <c r="K76" s="145"/>
      <c r="L76" s="145"/>
      <c r="M76" s="145"/>
      <c r="N76" s="145"/>
      <c r="O76" s="145"/>
      <c r="P76" s="145"/>
    </row>
    <row r="77" spans="1:16" ht="13.7" customHeight="1">
      <c r="A77" s="66"/>
      <c r="B77" s="66"/>
      <c r="C77" s="71"/>
      <c r="D77" s="90"/>
      <c r="E77" s="90"/>
      <c r="F77" s="116"/>
      <c r="G77" s="71"/>
      <c r="H77" s="90"/>
      <c r="I77" s="90"/>
      <c r="J77" s="116"/>
      <c r="K77" s="145"/>
      <c r="L77" s="145"/>
      <c r="M77" s="145"/>
      <c r="N77" s="145"/>
      <c r="O77" s="145"/>
      <c r="P77" s="145"/>
    </row>
    <row r="78" spans="1:16" ht="13.7" customHeight="1">
      <c r="A78" s="66"/>
      <c r="B78" s="66"/>
      <c r="C78" s="58"/>
      <c r="D78" s="58"/>
      <c r="E78" s="58"/>
      <c r="F78" s="116"/>
      <c r="G78" s="58"/>
      <c r="H78" s="58"/>
      <c r="I78" s="58"/>
      <c r="J78" s="116"/>
      <c r="K78" s="145"/>
      <c r="L78" s="145"/>
      <c r="M78" s="145"/>
      <c r="N78" s="145"/>
      <c r="O78" s="145"/>
      <c r="P78" s="145"/>
    </row>
    <row r="79" spans="1:16" ht="13.7" customHeight="1">
      <c r="A79" s="66"/>
      <c r="B79" s="66"/>
      <c r="C79" s="71"/>
      <c r="D79" s="90"/>
      <c r="E79" s="90"/>
      <c r="F79" s="116"/>
      <c r="G79" s="71"/>
      <c r="H79" s="90"/>
      <c r="I79" s="90"/>
      <c r="J79" s="116"/>
      <c r="K79" s="145"/>
      <c r="L79" s="145"/>
      <c r="M79" s="145"/>
      <c r="N79" s="145"/>
      <c r="O79" s="145"/>
      <c r="P79" s="145"/>
    </row>
    <row r="80" spans="1:16" ht="13.7" customHeight="1">
      <c r="A80" s="66"/>
      <c r="B80" s="66"/>
      <c r="C80" s="58"/>
      <c r="D80" s="58"/>
      <c r="E80" s="58"/>
      <c r="F80" s="116"/>
      <c r="G80" s="71"/>
      <c r="H80" s="90"/>
      <c r="I80" s="90"/>
      <c r="J80" s="116"/>
      <c r="K80" s="145"/>
      <c r="L80" s="145"/>
      <c r="M80" s="145"/>
      <c r="N80" s="145"/>
      <c r="O80" s="145"/>
      <c r="P80" s="145"/>
    </row>
    <row r="81" spans="1:16" ht="13.7" customHeight="1">
      <c r="A81" s="66"/>
      <c r="B81" s="66"/>
      <c r="C81" s="71"/>
      <c r="D81" s="90"/>
      <c r="E81" s="90"/>
      <c r="F81" s="116"/>
      <c r="G81" s="71"/>
      <c r="H81" s="90"/>
      <c r="I81" s="90"/>
      <c r="J81" s="116"/>
      <c r="K81" s="145"/>
      <c r="L81" s="145"/>
      <c r="M81" s="145"/>
      <c r="N81" s="145"/>
      <c r="O81" s="145"/>
      <c r="P81" s="145"/>
    </row>
    <row r="82" spans="1:16" ht="13.7" customHeight="1">
      <c r="A82" s="66"/>
      <c r="B82" s="66"/>
      <c r="C82" s="71"/>
      <c r="D82" s="90"/>
      <c r="E82" s="90"/>
      <c r="F82" s="116"/>
      <c r="G82" s="71"/>
      <c r="H82" s="90"/>
      <c r="I82" s="90"/>
      <c r="J82" s="116"/>
      <c r="K82" s="145"/>
      <c r="L82" s="145"/>
      <c r="M82" s="145"/>
      <c r="N82" s="145"/>
      <c r="O82" s="145"/>
      <c r="P82" s="145"/>
    </row>
    <row r="83" spans="1:16" ht="13.7" customHeight="1">
      <c r="A83" s="66"/>
      <c r="B83" s="66"/>
      <c r="C83" s="71"/>
      <c r="D83" s="90"/>
      <c r="E83" s="90"/>
      <c r="F83" s="116"/>
      <c r="G83" s="71"/>
      <c r="H83" s="90"/>
      <c r="I83" s="90"/>
      <c r="J83" s="116"/>
      <c r="K83" s="145"/>
      <c r="L83" s="145"/>
      <c r="M83" s="145"/>
      <c r="N83" s="145"/>
      <c r="O83" s="145"/>
      <c r="P83" s="145"/>
    </row>
    <row r="84" spans="1:16" ht="13.7" customHeight="1">
      <c r="A84" s="66"/>
      <c r="B84" s="66"/>
      <c r="C84" s="71"/>
      <c r="D84" s="90"/>
      <c r="E84" s="90"/>
      <c r="F84" s="116"/>
      <c r="G84" s="71"/>
      <c r="H84" s="90"/>
      <c r="I84" s="90"/>
      <c r="J84" s="116"/>
      <c r="K84" s="145"/>
      <c r="L84" s="145"/>
      <c r="M84" s="145"/>
      <c r="N84" s="145"/>
      <c r="O84" s="145"/>
      <c r="P84" s="145"/>
    </row>
    <row r="85" spans="1:16" ht="13.7" customHeight="1">
      <c r="C85" s="104"/>
      <c r="D85" s="68"/>
      <c r="E85" s="68"/>
      <c r="F85" s="68"/>
      <c r="G85" s="104"/>
      <c r="H85" s="68"/>
      <c r="I85" s="68"/>
      <c r="J85" s="68"/>
      <c r="K85" s="145"/>
      <c r="L85" s="145"/>
      <c r="M85" s="145"/>
      <c r="N85" s="145"/>
      <c r="O85" s="145"/>
      <c r="P85" s="145"/>
    </row>
    <row r="86" spans="1:16" ht="12.75" customHeight="1">
      <c r="A86" s="145"/>
      <c r="B86" s="145"/>
      <c r="C86" s="145"/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</row>
    <row r="87" spans="1:16" ht="12.75" customHeight="1">
      <c r="A87" s="145"/>
      <c r="B87" s="145"/>
      <c r="C87" s="145"/>
      <c r="D87" s="145"/>
      <c r="E87" s="145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</row>
  </sheetData>
  <mergeCells count="8">
    <mergeCell ref="C31:F31"/>
    <mergeCell ref="G31:J31"/>
    <mergeCell ref="C30:F30"/>
    <mergeCell ref="G30:J30"/>
    <mergeCell ref="G4:J4"/>
    <mergeCell ref="C4:F4"/>
    <mergeCell ref="C5:F5"/>
    <mergeCell ref="G5:J5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42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37" style="9" customWidth="1"/>
    <col min="3" max="3" width="10.140625" style="9" customWidth="1"/>
    <col min="4" max="257" width="10.85546875" style="9" customWidth="1"/>
    <col min="258" max="16384" width="10.85546875" style="8"/>
  </cols>
  <sheetData>
    <row r="1" spans="1:15" ht="13.5" customHeight="1">
      <c r="A1" s="41" t="s">
        <v>98</v>
      </c>
      <c r="B1" s="41"/>
      <c r="C1" s="68"/>
      <c r="D1" s="68"/>
      <c r="E1" s="68"/>
      <c r="F1" s="68"/>
      <c r="G1" s="68"/>
      <c r="H1" s="68"/>
      <c r="I1" s="68"/>
      <c r="J1" s="68"/>
      <c r="K1" s="68"/>
      <c r="L1" s="3"/>
      <c r="M1" s="3"/>
      <c r="N1" s="3"/>
      <c r="O1" s="3"/>
    </row>
    <row r="2" spans="1:15" ht="13.5" customHeight="1">
      <c r="A2" s="43" t="s">
        <v>659</v>
      </c>
      <c r="B2" s="43"/>
      <c r="C2" s="68"/>
      <c r="D2" s="68"/>
      <c r="E2" s="68"/>
      <c r="F2" s="68"/>
      <c r="G2" s="68"/>
      <c r="H2" s="68"/>
      <c r="I2" s="68"/>
      <c r="J2" s="68"/>
      <c r="K2" s="68"/>
      <c r="L2" s="3"/>
      <c r="M2" s="3"/>
      <c r="N2" s="3"/>
      <c r="O2" s="3"/>
    </row>
    <row r="3" spans="1:15" ht="13.5" customHeight="1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3"/>
      <c r="M3" s="3"/>
      <c r="N3" s="3"/>
      <c r="O3" s="3"/>
    </row>
    <row r="4" spans="1:15" ht="19.5" customHeight="1">
      <c r="A4" s="60"/>
      <c r="B4" s="60"/>
      <c r="C4" s="274">
        <v>43831</v>
      </c>
      <c r="D4" s="274"/>
      <c r="E4" s="274"/>
      <c r="F4" s="274"/>
      <c r="G4" s="274">
        <v>44197</v>
      </c>
      <c r="H4" s="274"/>
      <c r="I4" s="274"/>
      <c r="J4" s="274"/>
      <c r="O4" s="3"/>
    </row>
    <row r="5" spans="1:15" ht="19.5" customHeight="1">
      <c r="A5" s="60"/>
      <c r="B5" s="60"/>
      <c r="C5" s="178" t="s">
        <v>2</v>
      </c>
      <c r="D5" s="181" t="s">
        <v>3</v>
      </c>
      <c r="E5" s="181" t="s">
        <v>5</v>
      </c>
      <c r="F5" s="181" t="s">
        <v>40</v>
      </c>
      <c r="G5" s="178" t="s">
        <v>2</v>
      </c>
      <c r="H5" s="181" t="s">
        <v>3</v>
      </c>
      <c r="I5" s="181" t="s">
        <v>5</v>
      </c>
      <c r="J5" s="181" t="s">
        <v>40</v>
      </c>
      <c r="O5" s="3"/>
    </row>
    <row r="6" spans="1:15" ht="19.5" customHeight="1">
      <c r="A6" s="60"/>
      <c r="B6" s="60"/>
      <c r="C6" s="181" t="s">
        <v>2</v>
      </c>
      <c r="D6" s="181" t="s">
        <v>375</v>
      </c>
      <c r="E6" s="181" t="s">
        <v>374</v>
      </c>
      <c r="F6" s="178" t="s">
        <v>378</v>
      </c>
      <c r="G6" s="181" t="s">
        <v>2</v>
      </c>
      <c r="H6" s="181" t="s">
        <v>375</v>
      </c>
      <c r="I6" s="181" t="s">
        <v>374</v>
      </c>
      <c r="J6" s="178" t="s">
        <v>378</v>
      </c>
      <c r="O6" s="3"/>
    </row>
    <row r="7" spans="1:15" ht="13.5" customHeight="1">
      <c r="A7" s="41" t="s">
        <v>2</v>
      </c>
      <c r="B7" s="41" t="s">
        <v>2</v>
      </c>
      <c r="C7" s="89">
        <v>4491</v>
      </c>
      <c r="D7" s="89">
        <v>2480</v>
      </c>
      <c r="E7" s="89">
        <v>2011</v>
      </c>
      <c r="F7" s="117">
        <f>E7/C7</f>
        <v>0.44778445780449788</v>
      </c>
      <c r="G7" s="89">
        <v>4486</v>
      </c>
      <c r="H7" s="89">
        <v>2456</v>
      </c>
      <c r="I7" s="89">
        <v>2030</v>
      </c>
      <c r="J7" s="117">
        <f>I7/G7</f>
        <v>0.45251894783771734</v>
      </c>
      <c r="O7" s="3"/>
    </row>
    <row r="8" spans="1:15" ht="13.5" customHeight="1">
      <c r="A8" s="158" t="s">
        <v>341</v>
      </c>
      <c r="B8" s="158" t="s">
        <v>525</v>
      </c>
      <c r="C8" s="89">
        <v>51</v>
      </c>
      <c r="D8" s="146">
        <v>40</v>
      </c>
      <c r="E8" s="146">
        <v>11</v>
      </c>
      <c r="F8" s="116">
        <f t="shared" ref="F8:F16" si="0">E8/C8</f>
        <v>0.21568627450980393</v>
      </c>
      <c r="G8" s="89">
        <v>51</v>
      </c>
      <c r="H8" s="146">
        <v>41</v>
      </c>
      <c r="I8" s="146">
        <v>10</v>
      </c>
      <c r="J8" s="116">
        <f t="shared" ref="J8:J16" si="1">I8/G8</f>
        <v>0.19607843137254902</v>
      </c>
      <c r="O8" s="3"/>
    </row>
    <row r="9" spans="1:15" ht="13.5" customHeight="1">
      <c r="A9" s="158" t="s">
        <v>342</v>
      </c>
      <c r="B9" s="158" t="s">
        <v>526</v>
      </c>
      <c r="C9" s="89">
        <v>706</v>
      </c>
      <c r="D9" s="146">
        <v>495</v>
      </c>
      <c r="E9" s="146">
        <v>211</v>
      </c>
      <c r="F9" s="116">
        <f t="shared" si="0"/>
        <v>0.29886685552407932</v>
      </c>
      <c r="G9" s="89">
        <v>699</v>
      </c>
      <c r="H9" s="146">
        <v>489</v>
      </c>
      <c r="I9" s="146">
        <v>210</v>
      </c>
      <c r="J9" s="116">
        <f t="shared" si="1"/>
        <v>0.30042918454935624</v>
      </c>
      <c r="O9" s="3"/>
    </row>
    <row r="10" spans="1:15" ht="13.5" customHeight="1">
      <c r="A10" s="158" t="s">
        <v>343</v>
      </c>
      <c r="B10" s="158" t="s">
        <v>527</v>
      </c>
      <c r="C10" s="89">
        <v>18</v>
      </c>
      <c r="D10" s="147">
        <v>12</v>
      </c>
      <c r="E10" s="147">
        <v>6</v>
      </c>
      <c r="F10" s="116">
        <f t="shared" si="0"/>
        <v>0.33333333333333331</v>
      </c>
      <c r="G10" s="89">
        <v>13</v>
      </c>
      <c r="H10" s="147">
        <v>7</v>
      </c>
      <c r="I10" s="147">
        <v>6</v>
      </c>
      <c r="J10" s="116">
        <f t="shared" si="1"/>
        <v>0.46153846153846156</v>
      </c>
      <c r="O10" s="3"/>
    </row>
    <row r="11" spans="1:15" ht="13.5" customHeight="1">
      <c r="A11" s="158" t="s">
        <v>344</v>
      </c>
      <c r="B11" s="158" t="s">
        <v>528</v>
      </c>
      <c r="C11" s="89">
        <v>1108</v>
      </c>
      <c r="D11" s="146">
        <v>623</v>
      </c>
      <c r="E11" s="146">
        <v>485</v>
      </c>
      <c r="F11" s="116">
        <f t="shared" si="0"/>
        <v>0.43772563176895307</v>
      </c>
      <c r="G11" s="89">
        <v>1108</v>
      </c>
      <c r="H11" s="146">
        <v>623</v>
      </c>
      <c r="I11" s="146">
        <v>485</v>
      </c>
      <c r="J11" s="116">
        <f t="shared" si="1"/>
        <v>0.43772563176895307</v>
      </c>
      <c r="O11" s="3"/>
    </row>
    <row r="12" spans="1:15" ht="13.5" customHeight="1">
      <c r="A12" s="158" t="s">
        <v>345</v>
      </c>
      <c r="B12" s="158" t="s">
        <v>529</v>
      </c>
      <c r="C12" s="89">
        <v>72</v>
      </c>
      <c r="D12" s="147">
        <v>36</v>
      </c>
      <c r="E12" s="147">
        <v>36</v>
      </c>
      <c r="F12" s="116">
        <f t="shared" si="0"/>
        <v>0.5</v>
      </c>
      <c r="G12" s="89">
        <v>63</v>
      </c>
      <c r="H12" s="147">
        <v>30</v>
      </c>
      <c r="I12" s="147">
        <v>33</v>
      </c>
      <c r="J12" s="116">
        <f t="shared" si="1"/>
        <v>0.52380952380952384</v>
      </c>
      <c r="O12" s="3"/>
    </row>
    <row r="13" spans="1:15" ht="13.5" customHeight="1">
      <c r="A13" s="158" t="s">
        <v>346</v>
      </c>
      <c r="B13" s="158" t="s">
        <v>530</v>
      </c>
      <c r="C13" s="89">
        <v>273</v>
      </c>
      <c r="D13" s="146">
        <v>118</v>
      </c>
      <c r="E13" s="146">
        <v>155</v>
      </c>
      <c r="F13" s="116">
        <f t="shared" si="0"/>
        <v>0.56776556776556775</v>
      </c>
      <c r="G13" s="89">
        <v>300</v>
      </c>
      <c r="H13" s="146">
        <v>130</v>
      </c>
      <c r="I13" s="146">
        <v>170</v>
      </c>
      <c r="J13" s="116">
        <f t="shared" si="1"/>
        <v>0.56666666666666665</v>
      </c>
      <c r="O13" s="3"/>
    </row>
    <row r="14" spans="1:15" ht="13.5" customHeight="1">
      <c r="A14" s="158" t="s">
        <v>347</v>
      </c>
      <c r="B14" s="158" t="s">
        <v>531</v>
      </c>
      <c r="C14" s="89">
        <v>331</v>
      </c>
      <c r="D14" s="146">
        <v>161</v>
      </c>
      <c r="E14" s="146">
        <v>170</v>
      </c>
      <c r="F14" s="116">
        <f t="shared" si="0"/>
        <v>0.51359516616314205</v>
      </c>
      <c r="G14" s="89">
        <v>351</v>
      </c>
      <c r="H14" s="146">
        <v>177</v>
      </c>
      <c r="I14" s="146">
        <v>174</v>
      </c>
      <c r="J14" s="116">
        <f t="shared" si="1"/>
        <v>0.49572649572649574</v>
      </c>
      <c r="O14" s="3"/>
    </row>
    <row r="15" spans="1:15" ht="13.5" customHeight="1">
      <c r="A15" s="158" t="s">
        <v>348</v>
      </c>
      <c r="B15" s="158" t="s">
        <v>532</v>
      </c>
      <c r="C15" s="89">
        <v>1335</v>
      </c>
      <c r="D15" s="146">
        <v>722</v>
      </c>
      <c r="E15" s="146">
        <v>613</v>
      </c>
      <c r="F15" s="116">
        <f t="shared" si="0"/>
        <v>0.45917602996254681</v>
      </c>
      <c r="G15" s="89">
        <v>1286</v>
      </c>
      <c r="H15" s="146">
        <v>686</v>
      </c>
      <c r="I15" s="146">
        <v>600</v>
      </c>
      <c r="J15" s="116">
        <f t="shared" si="1"/>
        <v>0.46656298600311041</v>
      </c>
      <c r="O15" s="3"/>
    </row>
    <row r="16" spans="1:15" ht="13.5" customHeight="1">
      <c r="A16" s="158" t="s">
        <v>59</v>
      </c>
      <c r="B16" s="158" t="s">
        <v>533</v>
      </c>
      <c r="C16" s="89">
        <v>597</v>
      </c>
      <c r="D16" s="147">
        <v>273</v>
      </c>
      <c r="E16" s="147">
        <v>324</v>
      </c>
      <c r="F16" s="116">
        <f t="shared" si="0"/>
        <v>0.542713567839196</v>
      </c>
      <c r="G16" s="89">
        <v>615</v>
      </c>
      <c r="H16" s="147">
        <v>273</v>
      </c>
      <c r="I16" s="147">
        <v>342</v>
      </c>
      <c r="J16" s="116">
        <f t="shared" si="1"/>
        <v>0.55609756097560981</v>
      </c>
      <c r="O16" s="3"/>
    </row>
    <row r="17" spans="1:15" ht="13.5" customHeight="1">
      <c r="A17" s="68"/>
      <c r="B17" s="68"/>
      <c r="C17" s="68"/>
      <c r="D17" s="68"/>
      <c r="E17" s="68"/>
      <c r="F17" s="68"/>
      <c r="G17" s="90"/>
      <c r="H17" s="90"/>
      <c r="I17" s="68"/>
      <c r="J17" s="68"/>
      <c r="K17" s="69"/>
      <c r="O17" s="3"/>
    </row>
    <row r="18" spans="1:15" ht="19.5" customHeight="1">
      <c r="A18" s="60"/>
      <c r="B18" s="60"/>
      <c r="C18" s="274">
        <v>44562</v>
      </c>
      <c r="D18" s="274"/>
      <c r="E18" s="274"/>
      <c r="F18" s="274"/>
      <c r="G18" s="274">
        <v>44927</v>
      </c>
      <c r="H18" s="274"/>
      <c r="I18" s="274"/>
      <c r="J18" s="274"/>
      <c r="K18" s="69"/>
      <c r="O18" s="8"/>
    </row>
    <row r="19" spans="1:15" ht="19.5" customHeight="1">
      <c r="A19" s="60"/>
      <c r="B19" s="60"/>
      <c r="C19" s="178" t="s">
        <v>2</v>
      </c>
      <c r="D19" s="181" t="s">
        <v>3</v>
      </c>
      <c r="E19" s="181" t="s">
        <v>5</v>
      </c>
      <c r="F19" s="181" t="s">
        <v>40</v>
      </c>
      <c r="G19" s="178" t="s">
        <v>2</v>
      </c>
      <c r="H19" s="214" t="s">
        <v>3</v>
      </c>
      <c r="I19" s="214" t="s">
        <v>5</v>
      </c>
      <c r="J19" s="214" t="s">
        <v>40</v>
      </c>
      <c r="K19" s="69"/>
      <c r="O19" s="8"/>
    </row>
    <row r="20" spans="1:15" ht="19.5" customHeight="1">
      <c r="A20" s="60"/>
      <c r="B20" s="60"/>
      <c r="C20" s="181" t="s">
        <v>2</v>
      </c>
      <c r="D20" s="181" t="s">
        <v>375</v>
      </c>
      <c r="E20" s="181" t="s">
        <v>374</v>
      </c>
      <c r="F20" s="178" t="s">
        <v>378</v>
      </c>
      <c r="G20" s="214" t="s">
        <v>2</v>
      </c>
      <c r="H20" s="214" t="s">
        <v>375</v>
      </c>
      <c r="I20" s="214" t="s">
        <v>374</v>
      </c>
      <c r="J20" s="178" t="s">
        <v>378</v>
      </c>
      <c r="K20" s="69"/>
      <c r="O20" s="8"/>
    </row>
    <row r="21" spans="1:15" ht="13.7" customHeight="1">
      <c r="A21" s="41" t="s">
        <v>2</v>
      </c>
      <c r="B21" s="41" t="s">
        <v>2</v>
      </c>
      <c r="C21" s="89">
        <v>4539</v>
      </c>
      <c r="D21" s="89">
        <v>2458</v>
      </c>
      <c r="E21" s="89">
        <v>2081</v>
      </c>
      <c r="F21" s="117">
        <f>E21/C21</f>
        <v>0.45847102886098262</v>
      </c>
      <c r="G21" s="89">
        <v>4569</v>
      </c>
      <c r="H21" s="89">
        <v>2461</v>
      </c>
      <c r="I21" s="89">
        <v>2108</v>
      </c>
      <c r="J21" s="117">
        <f>I21/G21</f>
        <v>0.46137010286714819</v>
      </c>
      <c r="K21" s="69"/>
      <c r="O21" s="8"/>
    </row>
    <row r="22" spans="1:15" ht="13.7" customHeight="1">
      <c r="A22" s="158" t="s">
        <v>341</v>
      </c>
      <c r="B22" s="158" t="s">
        <v>525</v>
      </c>
      <c r="C22" s="89">
        <v>58</v>
      </c>
      <c r="D22" s="90">
        <v>48</v>
      </c>
      <c r="E22" s="90">
        <v>10</v>
      </c>
      <c r="F22" s="116">
        <f t="shared" ref="F22:F30" si="2">E22/C22</f>
        <v>0.17241379310344829</v>
      </c>
      <c r="G22" s="89">
        <v>60</v>
      </c>
      <c r="H22" s="90">
        <v>49</v>
      </c>
      <c r="I22" s="90">
        <v>11</v>
      </c>
      <c r="J22" s="116">
        <f t="shared" ref="J22:J30" si="3">I22/G22</f>
        <v>0.18333333333333332</v>
      </c>
      <c r="K22" s="69"/>
      <c r="O22" s="8"/>
    </row>
    <row r="23" spans="1:15" ht="13.7" customHeight="1">
      <c r="A23" s="158" t="s">
        <v>342</v>
      </c>
      <c r="B23" s="158" t="s">
        <v>526</v>
      </c>
      <c r="C23" s="89">
        <v>693</v>
      </c>
      <c r="D23" s="90">
        <v>487</v>
      </c>
      <c r="E23" s="90">
        <v>206</v>
      </c>
      <c r="F23" s="116">
        <f t="shared" si="2"/>
        <v>0.29725829725829728</v>
      </c>
      <c r="G23" s="89">
        <v>709</v>
      </c>
      <c r="H23" s="90">
        <v>486</v>
      </c>
      <c r="I23" s="90">
        <v>223</v>
      </c>
      <c r="J23" s="116">
        <f t="shared" si="3"/>
        <v>0.3145275035260931</v>
      </c>
      <c r="K23" s="69"/>
      <c r="O23" s="8"/>
    </row>
    <row r="24" spans="1:15" ht="13.7" customHeight="1">
      <c r="A24" s="158" t="s">
        <v>343</v>
      </c>
      <c r="B24" s="158" t="s">
        <v>527</v>
      </c>
      <c r="C24" s="89">
        <v>12</v>
      </c>
      <c r="D24" s="90">
        <v>6</v>
      </c>
      <c r="E24" s="90">
        <v>6</v>
      </c>
      <c r="F24" s="116">
        <f t="shared" si="2"/>
        <v>0.5</v>
      </c>
      <c r="G24" s="89">
        <v>11</v>
      </c>
      <c r="H24" s="90">
        <v>6</v>
      </c>
      <c r="I24" s="90">
        <v>5</v>
      </c>
      <c r="J24" s="116">
        <f t="shared" si="3"/>
        <v>0.45454545454545453</v>
      </c>
      <c r="K24" s="69"/>
      <c r="O24" s="8"/>
    </row>
    <row r="25" spans="1:15" ht="13.7" customHeight="1">
      <c r="A25" s="158" t="s">
        <v>344</v>
      </c>
      <c r="B25" s="158" t="s">
        <v>528</v>
      </c>
      <c r="C25" s="89">
        <v>1115</v>
      </c>
      <c r="D25" s="90">
        <v>625</v>
      </c>
      <c r="E25" s="90">
        <v>490</v>
      </c>
      <c r="F25" s="116">
        <f t="shared" si="2"/>
        <v>0.43946188340807174</v>
      </c>
      <c r="G25" s="89">
        <v>1121</v>
      </c>
      <c r="H25" s="90">
        <v>625</v>
      </c>
      <c r="I25" s="90">
        <v>496</v>
      </c>
      <c r="J25" s="116">
        <f t="shared" si="3"/>
        <v>0.44246208742194471</v>
      </c>
      <c r="K25" s="69"/>
      <c r="O25" s="8"/>
    </row>
    <row r="26" spans="1:15" ht="13.7" customHeight="1">
      <c r="A26" s="158" t="s">
        <v>345</v>
      </c>
      <c r="B26" s="158" t="s">
        <v>529</v>
      </c>
      <c r="C26" s="89">
        <v>55</v>
      </c>
      <c r="D26" s="90">
        <v>26</v>
      </c>
      <c r="E26" s="90">
        <v>29</v>
      </c>
      <c r="F26" s="116">
        <f t="shared" si="2"/>
        <v>0.52727272727272723</v>
      </c>
      <c r="G26" s="89">
        <v>50</v>
      </c>
      <c r="H26" s="90">
        <v>24</v>
      </c>
      <c r="I26" s="90">
        <v>26</v>
      </c>
      <c r="J26" s="116">
        <f t="shared" si="3"/>
        <v>0.52</v>
      </c>
      <c r="K26" s="69"/>
      <c r="O26" s="8"/>
    </row>
    <row r="27" spans="1:15" ht="13.7" customHeight="1">
      <c r="A27" s="158" t="s">
        <v>346</v>
      </c>
      <c r="B27" s="158" t="s">
        <v>530</v>
      </c>
      <c r="C27" s="89">
        <v>342</v>
      </c>
      <c r="D27" s="90">
        <v>155</v>
      </c>
      <c r="E27" s="90">
        <v>187</v>
      </c>
      <c r="F27" s="116">
        <f t="shared" si="2"/>
        <v>0.54678362573099415</v>
      </c>
      <c r="G27" s="89">
        <v>364</v>
      </c>
      <c r="H27" s="90">
        <v>166</v>
      </c>
      <c r="I27" s="90">
        <v>198</v>
      </c>
      <c r="J27" s="116">
        <f t="shared" si="3"/>
        <v>0.54395604395604391</v>
      </c>
      <c r="K27" s="69"/>
      <c r="O27" s="8"/>
    </row>
    <row r="28" spans="1:15" ht="13.7" customHeight="1">
      <c r="A28" s="158" t="s">
        <v>347</v>
      </c>
      <c r="B28" s="158" t="s">
        <v>531</v>
      </c>
      <c r="C28" s="89">
        <v>380</v>
      </c>
      <c r="D28" s="90">
        <v>174</v>
      </c>
      <c r="E28" s="90">
        <v>206</v>
      </c>
      <c r="F28" s="116">
        <f t="shared" si="2"/>
        <v>0.54210526315789476</v>
      </c>
      <c r="G28" s="89">
        <v>397</v>
      </c>
      <c r="H28" s="90">
        <v>185</v>
      </c>
      <c r="I28" s="90">
        <v>212</v>
      </c>
      <c r="J28" s="116">
        <f t="shared" si="3"/>
        <v>0.53400503778337527</v>
      </c>
      <c r="K28" s="69"/>
      <c r="O28" s="8"/>
    </row>
    <row r="29" spans="1:15" ht="13.7" customHeight="1">
      <c r="A29" s="158" t="s">
        <v>348</v>
      </c>
      <c r="B29" s="158" t="s">
        <v>532</v>
      </c>
      <c r="C29" s="89">
        <v>1268</v>
      </c>
      <c r="D29" s="90">
        <v>668</v>
      </c>
      <c r="E29" s="90">
        <v>600</v>
      </c>
      <c r="F29" s="116">
        <f t="shared" si="2"/>
        <v>0.47318611987381703</v>
      </c>
      <c r="G29" s="89">
        <v>1235</v>
      </c>
      <c r="H29" s="90">
        <v>659</v>
      </c>
      <c r="I29" s="90">
        <v>576</v>
      </c>
      <c r="J29" s="116">
        <f t="shared" si="3"/>
        <v>0.46639676113360323</v>
      </c>
      <c r="K29" s="69"/>
      <c r="O29" s="8"/>
    </row>
    <row r="30" spans="1:15" ht="13.7" customHeight="1">
      <c r="A30" s="158" t="s">
        <v>59</v>
      </c>
      <c r="B30" s="158" t="s">
        <v>533</v>
      </c>
      <c r="C30" s="89">
        <v>616</v>
      </c>
      <c r="D30" s="90">
        <v>269</v>
      </c>
      <c r="E30" s="90">
        <v>347</v>
      </c>
      <c r="F30" s="116">
        <f t="shared" si="2"/>
        <v>0.56331168831168832</v>
      </c>
      <c r="G30" s="89">
        <v>622</v>
      </c>
      <c r="H30" s="90">
        <v>261</v>
      </c>
      <c r="I30" s="90">
        <v>361</v>
      </c>
      <c r="J30" s="116">
        <f t="shared" si="3"/>
        <v>0.58038585209003213</v>
      </c>
      <c r="K30" s="69"/>
      <c r="O30" s="8"/>
    </row>
    <row r="31" spans="1:15" ht="13.7" customHeight="1">
      <c r="A31" s="101" t="s">
        <v>324</v>
      </c>
      <c r="B31" s="101"/>
      <c r="C31" s="68"/>
      <c r="D31" s="68"/>
      <c r="E31" s="68"/>
      <c r="F31" s="68"/>
      <c r="G31" s="68"/>
      <c r="I31" s="68"/>
      <c r="J31" s="68"/>
      <c r="K31" s="69"/>
      <c r="O31" s="8"/>
    </row>
    <row r="32" spans="1:15" ht="13.7" customHeight="1">
      <c r="A32" s="101" t="s">
        <v>388</v>
      </c>
      <c r="B32" s="58"/>
      <c r="C32" s="58"/>
      <c r="D32" s="58"/>
      <c r="E32" s="58"/>
      <c r="F32" s="58"/>
      <c r="G32" s="58"/>
      <c r="I32" s="58"/>
      <c r="J32" s="58"/>
      <c r="K32" s="69"/>
      <c r="O32" s="8"/>
    </row>
    <row r="33" spans="1:15" ht="13.7" customHeight="1">
      <c r="A33" s="58"/>
      <c r="B33" s="58"/>
      <c r="C33" s="58"/>
      <c r="D33" s="58"/>
      <c r="E33" s="58"/>
      <c r="F33" s="58"/>
      <c r="G33" s="58"/>
      <c r="I33" s="58"/>
      <c r="J33" s="58"/>
      <c r="K33" s="69"/>
      <c r="O33" s="8"/>
    </row>
    <row r="34" spans="1:15" ht="13.7" customHeight="1">
      <c r="A34" s="8"/>
      <c r="B34" s="8"/>
      <c r="C34" s="8"/>
      <c r="D34" s="8"/>
      <c r="E34" s="8"/>
      <c r="F34" s="8"/>
      <c r="G34" s="8"/>
      <c r="I34" s="8"/>
      <c r="J34" s="8"/>
      <c r="O34" s="8"/>
    </row>
    <row r="35" spans="1:15" ht="13.7" customHeight="1">
      <c r="A35" s="8"/>
      <c r="B35" s="8"/>
      <c r="C35" s="8"/>
      <c r="D35" s="8"/>
      <c r="E35" s="8"/>
      <c r="F35" s="8"/>
      <c r="G35" s="8"/>
      <c r="I35" s="8"/>
      <c r="J35" s="8"/>
      <c r="O35" s="8"/>
    </row>
    <row r="36" spans="1:15" ht="13.7" customHeight="1">
      <c r="A36" s="8"/>
      <c r="B36" s="8"/>
      <c r="C36" s="8"/>
      <c r="D36" s="8"/>
      <c r="E36" s="8"/>
      <c r="F36" s="8"/>
      <c r="G36" s="8"/>
      <c r="I36" s="8"/>
      <c r="J36" s="8"/>
      <c r="O36" s="8"/>
    </row>
    <row r="37" spans="1:15" ht="13.7" customHeight="1">
      <c r="A37" s="8"/>
      <c r="B37" s="8"/>
      <c r="C37" s="8"/>
      <c r="D37" s="8"/>
      <c r="E37" s="8"/>
      <c r="F37" s="8"/>
      <c r="G37" s="8"/>
      <c r="I37" s="8"/>
      <c r="J37" s="8"/>
      <c r="O37" s="8"/>
    </row>
    <row r="38" spans="1:15" ht="13.7" customHeight="1">
      <c r="A38" s="8"/>
      <c r="B38" s="8"/>
      <c r="C38" s="8"/>
      <c r="D38" s="8"/>
      <c r="E38" s="8"/>
      <c r="F38" s="8"/>
      <c r="G38" s="8"/>
      <c r="I38" s="8"/>
      <c r="J38" s="8"/>
      <c r="O38" s="8"/>
    </row>
    <row r="39" spans="1:15" ht="13.7" customHeight="1">
      <c r="A39" s="47"/>
      <c r="B39" s="47"/>
      <c r="C39" s="47"/>
      <c r="D39" s="47"/>
      <c r="E39" s="47"/>
      <c r="F39" s="47"/>
      <c r="G39" s="47"/>
      <c r="I39" s="47"/>
      <c r="J39" s="47"/>
      <c r="O39" s="8"/>
    </row>
    <row r="40" spans="1:15" ht="13.7" customHeight="1">
      <c r="A40" s="47"/>
      <c r="B40" s="47"/>
      <c r="C40" s="47"/>
      <c r="D40" s="47"/>
      <c r="E40" s="47"/>
      <c r="F40" s="47"/>
      <c r="G40" s="47"/>
      <c r="I40" s="47"/>
      <c r="J40" s="47"/>
      <c r="O40" s="8"/>
    </row>
    <row r="41" spans="1:15" ht="13.7" customHeight="1">
      <c r="A41" s="47"/>
      <c r="B41" s="47"/>
      <c r="C41" s="47"/>
      <c r="D41" s="47"/>
      <c r="E41" s="47"/>
      <c r="F41" s="47"/>
      <c r="G41" s="47"/>
      <c r="H41" s="47"/>
      <c r="I41" s="47"/>
      <c r="J41" s="47"/>
      <c r="O41" s="8"/>
    </row>
    <row r="42" spans="1:15" ht="13.7" customHeight="1">
      <c r="A42" s="47"/>
      <c r="B42" s="47"/>
      <c r="C42" s="47"/>
      <c r="D42" s="47"/>
      <c r="E42" s="47"/>
      <c r="F42" s="47"/>
      <c r="G42" s="47"/>
      <c r="H42" s="47"/>
      <c r="I42" s="47"/>
      <c r="J42" s="47"/>
      <c r="O42" s="8"/>
    </row>
  </sheetData>
  <mergeCells count="4">
    <mergeCell ref="C4:F4"/>
    <mergeCell ref="G4:J4"/>
    <mergeCell ref="C18:F18"/>
    <mergeCell ref="G18:J18"/>
  </mergeCells>
  <pageMargins left="0" right="0" top="0" bottom="0" header="0" footer="0"/>
  <pageSetup orientation="portrait"/>
  <headerFooter>
    <oddFooter>&amp;C&amp;"Helvetica Neue,Regular"&amp;12&amp;K000000&amp;P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58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22.28515625" style="9" customWidth="1"/>
    <col min="3" max="18" width="12.28515625" style="9" customWidth="1"/>
    <col min="19" max="257" width="10.85546875" style="9" customWidth="1"/>
    <col min="258" max="16384" width="10.85546875" style="8"/>
  </cols>
  <sheetData>
    <row r="1" spans="1:16" ht="13.7" customHeight="1">
      <c r="A1" s="41" t="s">
        <v>545</v>
      </c>
      <c r="B1" s="41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8"/>
    </row>
    <row r="2" spans="1:16" ht="13.7" customHeight="1">
      <c r="A2" s="43" t="s">
        <v>660</v>
      </c>
      <c r="B2" s="43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8"/>
    </row>
    <row r="3" spans="1:16" ht="13.7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8"/>
    </row>
    <row r="4" spans="1:16" ht="19.5" customHeight="1">
      <c r="A4" s="184"/>
      <c r="B4" s="169"/>
      <c r="C4" s="275" t="s">
        <v>80</v>
      </c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</row>
    <row r="5" spans="1:16" ht="19.5" customHeight="1">
      <c r="A5" s="184"/>
      <c r="B5" s="169"/>
      <c r="C5" s="275" t="s">
        <v>534</v>
      </c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</row>
    <row r="6" spans="1:16" ht="27" customHeight="1">
      <c r="A6" s="184"/>
      <c r="B6" s="184"/>
      <c r="C6" s="168" t="s">
        <v>111</v>
      </c>
      <c r="D6" s="168" t="s">
        <v>112</v>
      </c>
      <c r="E6" s="168" t="s">
        <v>331</v>
      </c>
      <c r="F6" s="168" t="s">
        <v>332</v>
      </c>
      <c r="G6" s="168" t="s">
        <v>53</v>
      </c>
      <c r="H6" s="168" t="s">
        <v>333</v>
      </c>
      <c r="I6" s="168" t="s">
        <v>54</v>
      </c>
      <c r="J6" s="168" t="s">
        <v>114</v>
      </c>
      <c r="K6" s="168" t="s">
        <v>115</v>
      </c>
      <c r="L6" s="168" t="s">
        <v>116</v>
      </c>
      <c r="M6" s="168" t="s">
        <v>117</v>
      </c>
      <c r="N6" s="168" t="s">
        <v>334</v>
      </c>
      <c r="O6" s="168" t="s">
        <v>335</v>
      </c>
      <c r="P6" s="168" t="s">
        <v>275</v>
      </c>
    </row>
    <row r="7" spans="1:16" ht="27" customHeight="1">
      <c r="A7" s="184"/>
      <c r="B7" s="184"/>
      <c r="C7" s="168" t="s">
        <v>264</v>
      </c>
      <c r="D7" s="168" t="s">
        <v>265</v>
      </c>
      <c r="E7" s="168" t="s">
        <v>266</v>
      </c>
      <c r="F7" s="168" t="s">
        <v>267</v>
      </c>
      <c r="G7" s="168" t="s">
        <v>53</v>
      </c>
      <c r="H7" s="168" t="s">
        <v>268</v>
      </c>
      <c r="I7" s="168" t="s">
        <v>54</v>
      </c>
      <c r="J7" s="168" t="s">
        <v>269</v>
      </c>
      <c r="K7" s="168" t="s">
        <v>270</v>
      </c>
      <c r="L7" s="168" t="s">
        <v>271</v>
      </c>
      <c r="M7" s="168" t="s">
        <v>272</v>
      </c>
      <c r="N7" s="168" t="s">
        <v>273</v>
      </c>
      <c r="O7" s="168" t="s">
        <v>274</v>
      </c>
      <c r="P7" s="168" t="s">
        <v>275</v>
      </c>
    </row>
    <row r="8" spans="1:16" ht="13.7" customHeight="1">
      <c r="A8" s="2" t="s">
        <v>2</v>
      </c>
      <c r="B8" s="2" t="s">
        <v>2</v>
      </c>
      <c r="C8" s="219">
        <f>C11+C18+C25+C32+C35</f>
        <v>790</v>
      </c>
      <c r="D8" s="219">
        <f>D11+D18+D25+D32+D35</f>
        <v>2660</v>
      </c>
      <c r="E8" s="219">
        <f>SUM(E25,E18,E11)</f>
        <v>785</v>
      </c>
      <c r="F8" s="219">
        <f>F11+F18+F25</f>
        <v>252</v>
      </c>
      <c r="G8" s="219">
        <f>G11+G18+G25+G32+G35</f>
        <v>1165</v>
      </c>
      <c r="H8" s="219">
        <f>H11+H18+H25+H32</f>
        <v>663</v>
      </c>
      <c r="I8" s="219">
        <f>I11+I18+I25+I32</f>
        <v>299</v>
      </c>
      <c r="J8" s="219">
        <f>J11+J18+J25</f>
        <v>259</v>
      </c>
      <c r="K8" s="219">
        <f>SUM(K11,K18,K25)</f>
        <v>246</v>
      </c>
      <c r="L8" s="219">
        <f>SUM(L35,L32,L25,L18,L11)</f>
        <v>529</v>
      </c>
      <c r="M8" s="219">
        <f>M11+M18+M25+M32+M35</f>
        <v>593</v>
      </c>
      <c r="N8" s="219">
        <f>N11+N18</f>
        <v>68</v>
      </c>
      <c r="O8" s="219">
        <f>O11+O18</f>
        <v>75</v>
      </c>
      <c r="P8" s="219">
        <f>P11+P18</f>
        <v>188</v>
      </c>
    </row>
    <row r="9" spans="1:16" ht="13.7" customHeight="1">
      <c r="A9" s="167" t="s">
        <v>3</v>
      </c>
      <c r="B9" s="167" t="s">
        <v>375</v>
      </c>
      <c r="C9" s="220">
        <f>SUM(C13,C16,C20,C23,C27,C30,C33,C36)</f>
        <v>312</v>
      </c>
      <c r="D9" s="220">
        <f t="shared" ref="D9:N10" si="0">SUM(D13,D16,D20,D23,D27,D30,D33,D36)</f>
        <v>907</v>
      </c>
      <c r="E9" s="220">
        <f t="shared" si="0"/>
        <v>300</v>
      </c>
      <c r="F9" s="220">
        <f t="shared" si="0"/>
        <v>102</v>
      </c>
      <c r="G9" s="220">
        <f t="shared" si="0"/>
        <v>407</v>
      </c>
      <c r="H9" s="220">
        <f t="shared" si="0"/>
        <v>224</v>
      </c>
      <c r="I9" s="220">
        <f t="shared" si="0"/>
        <v>126</v>
      </c>
      <c r="J9" s="220">
        <f t="shared" si="0"/>
        <v>145</v>
      </c>
      <c r="K9" s="220">
        <f t="shared" si="0"/>
        <v>104</v>
      </c>
      <c r="L9" s="220">
        <f t="shared" si="0"/>
        <v>132</v>
      </c>
      <c r="M9" s="220">
        <f t="shared" si="0"/>
        <v>177</v>
      </c>
      <c r="N9" s="220">
        <f t="shared" si="0"/>
        <v>33</v>
      </c>
      <c r="O9" s="220">
        <f>SUM(O13,O16,O20,O23,O27,O30,O33,O36)</f>
        <v>33</v>
      </c>
      <c r="P9" s="220">
        <f>SUM(P13,P16,P20,P23,P27,P30,P33,P36)</f>
        <v>92</v>
      </c>
    </row>
    <row r="10" spans="1:16" ht="13.7" customHeight="1">
      <c r="A10" s="167" t="s">
        <v>5</v>
      </c>
      <c r="B10" s="167" t="s">
        <v>374</v>
      </c>
      <c r="C10" s="220">
        <f>SUM(C14,C17,C21,C24,C28,C31,C34,C37)</f>
        <v>478</v>
      </c>
      <c r="D10" s="220">
        <f t="shared" si="0"/>
        <v>1753</v>
      </c>
      <c r="E10" s="220">
        <f t="shared" si="0"/>
        <v>485</v>
      </c>
      <c r="F10" s="220">
        <f t="shared" si="0"/>
        <v>150</v>
      </c>
      <c r="G10" s="220">
        <f t="shared" si="0"/>
        <v>758</v>
      </c>
      <c r="H10" s="220">
        <f t="shared" si="0"/>
        <v>439</v>
      </c>
      <c r="I10" s="220">
        <f t="shared" si="0"/>
        <v>173</v>
      </c>
      <c r="J10" s="220">
        <f t="shared" si="0"/>
        <v>114</v>
      </c>
      <c r="K10" s="220">
        <f t="shared" si="0"/>
        <v>142</v>
      </c>
      <c r="L10" s="220">
        <f t="shared" si="0"/>
        <v>397</v>
      </c>
      <c r="M10" s="220">
        <f t="shared" si="0"/>
        <v>416</v>
      </c>
      <c r="N10" s="220">
        <f t="shared" si="0"/>
        <v>35</v>
      </c>
      <c r="O10" s="220">
        <f>SUM(O14,O17,O21,O24,O28,O31,O34,O37)</f>
        <v>42</v>
      </c>
      <c r="P10" s="220">
        <f>SUM(P14,P17,P21,P24,P28,P31,P34,P37)</f>
        <v>96</v>
      </c>
    </row>
    <row r="11" spans="1:16" ht="13.7" customHeight="1">
      <c r="A11" s="2" t="s">
        <v>276</v>
      </c>
      <c r="B11" s="2" t="s">
        <v>539</v>
      </c>
      <c r="C11" s="219">
        <f>C12+C15</f>
        <v>516</v>
      </c>
      <c r="D11" s="219">
        <f t="shared" ref="D11:M11" si="1">D12+D15</f>
        <v>592</v>
      </c>
      <c r="E11" s="219">
        <f>E12+E15</f>
        <v>280</v>
      </c>
      <c r="F11" s="219">
        <f t="shared" si="1"/>
        <v>201</v>
      </c>
      <c r="G11" s="219">
        <f t="shared" si="1"/>
        <v>435</v>
      </c>
      <c r="H11" s="219">
        <f t="shared" si="1"/>
        <v>369</v>
      </c>
      <c r="I11" s="219">
        <f t="shared" si="1"/>
        <v>170</v>
      </c>
      <c r="J11" s="219">
        <f t="shared" si="1"/>
        <v>187</v>
      </c>
      <c r="K11" s="219">
        <f t="shared" si="1"/>
        <v>186</v>
      </c>
      <c r="L11" s="219">
        <f t="shared" si="1"/>
        <v>207</v>
      </c>
      <c r="M11" s="219">
        <f t="shared" si="1"/>
        <v>140</v>
      </c>
      <c r="N11" s="219">
        <f>SUM(N12,N15)</f>
        <v>41</v>
      </c>
      <c r="O11" s="219">
        <f>SUM(O12,O15)</f>
        <v>40</v>
      </c>
      <c r="P11" s="219">
        <f>SUM(P12,P15)</f>
        <v>148</v>
      </c>
    </row>
    <row r="12" spans="1:16" ht="13.7" customHeight="1">
      <c r="A12" s="166" t="s">
        <v>108</v>
      </c>
      <c r="B12" s="166" t="s">
        <v>543</v>
      </c>
      <c r="C12" s="220">
        <f>SUM(C13:C14)</f>
        <v>367</v>
      </c>
      <c r="D12" s="220">
        <f>SUM(D13:D14)</f>
        <v>308</v>
      </c>
      <c r="E12" s="220">
        <f>SUM(E13:E14)</f>
        <v>141</v>
      </c>
      <c r="F12" s="220">
        <f t="shared" ref="F12:N12" si="2">SUM(F13:F14)</f>
        <v>150</v>
      </c>
      <c r="G12" s="220">
        <f t="shared" si="2"/>
        <v>273</v>
      </c>
      <c r="H12" s="220">
        <f t="shared" si="2"/>
        <v>270</v>
      </c>
      <c r="I12" s="220">
        <f t="shared" si="2"/>
        <v>126</v>
      </c>
      <c r="J12" s="220">
        <f t="shared" si="2"/>
        <v>142</v>
      </c>
      <c r="K12" s="220">
        <f t="shared" si="2"/>
        <v>137</v>
      </c>
      <c r="L12" s="220">
        <f t="shared" si="2"/>
        <v>105</v>
      </c>
      <c r="M12" s="220">
        <f t="shared" si="2"/>
        <v>140</v>
      </c>
      <c r="N12" s="220">
        <f t="shared" si="2"/>
        <v>25</v>
      </c>
      <c r="O12" s="220">
        <f>SUM(O13:O14)</f>
        <v>21</v>
      </c>
      <c r="P12" s="220">
        <f>SUM(P13:P14)</f>
        <v>100</v>
      </c>
    </row>
    <row r="13" spans="1:16" ht="13.7" customHeight="1">
      <c r="A13" s="167" t="s">
        <v>3</v>
      </c>
      <c r="B13" s="167" t="s">
        <v>375</v>
      </c>
      <c r="C13" s="220">
        <v>163</v>
      </c>
      <c r="D13" s="220">
        <v>98</v>
      </c>
      <c r="E13" s="220">
        <v>66</v>
      </c>
      <c r="F13" s="220">
        <v>69</v>
      </c>
      <c r="G13" s="220">
        <v>98</v>
      </c>
      <c r="H13" s="220">
        <v>89</v>
      </c>
      <c r="I13" s="220">
        <v>52</v>
      </c>
      <c r="J13" s="220">
        <v>76</v>
      </c>
      <c r="K13" s="220">
        <v>59</v>
      </c>
      <c r="L13" s="220">
        <v>34</v>
      </c>
      <c r="M13" s="220">
        <v>31</v>
      </c>
      <c r="N13" s="220">
        <v>13</v>
      </c>
      <c r="O13" s="220">
        <v>12</v>
      </c>
      <c r="P13" s="220">
        <v>48</v>
      </c>
    </row>
    <row r="14" spans="1:16" ht="13.7" customHeight="1">
      <c r="A14" s="167" t="s">
        <v>5</v>
      </c>
      <c r="B14" s="167" t="s">
        <v>374</v>
      </c>
      <c r="C14" s="221">
        <v>204</v>
      </c>
      <c r="D14" s="221">
        <v>210</v>
      </c>
      <c r="E14" s="221">
        <v>75</v>
      </c>
      <c r="F14" s="221">
        <v>81</v>
      </c>
      <c r="G14" s="221">
        <v>175</v>
      </c>
      <c r="H14" s="221">
        <v>181</v>
      </c>
      <c r="I14" s="221">
        <v>74</v>
      </c>
      <c r="J14" s="221">
        <v>66</v>
      </c>
      <c r="K14" s="221">
        <v>78</v>
      </c>
      <c r="L14" s="221">
        <v>71</v>
      </c>
      <c r="M14" s="221">
        <v>109</v>
      </c>
      <c r="N14" s="221">
        <v>12</v>
      </c>
      <c r="O14" s="221">
        <v>9</v>
      </c>
      <c r="P14" s="221">
        <v>52</v>
      </c>
    </row>
    <row r="15" spans="1:16" ht="13.7" customHeight="1">
      <c r="A15" s="166" t="s">
        <v>109</v>
      </c>
      <c r="B15" s="166" t="s">
        <v>542</v>
      </c>
      <c r="C15" s="220">
        <f t="shared" ref="C15:N15" si="3">SUM(C16:C17)</f>
        <v>149</v>
      </c>
      <c r="D15" s="220">
        <f t="shared" si="3"/>
        <v>284</v>
      </c>
      <c r="E15" s="220">
        <f>SUM(E16:E17)</f>
        <v>139</v>
      </c>
      <c r="F15" s="220">
        <f t="shared" si="3"/>
        <v>51</v>
      </c>
      <c r="G15" s="220">
        <f t="shared" si="3"/>
        <v>162</v>
      </c>
      <c r="H15" s="220">
        <f t="shared" si="3"/>
        <v>99</v>
      </c>
      <c r="I15" s="220">
        <f t="shared" si="3"/>
        <v>44</v>
      </c>
      <c r="J15" s="220">
        <f t="shared" si="3"/>
        <v>45</v>
      </c>
      <c r="K15" s="220">
        <f t="shared" si="3"/>
        <v>49</v>
      </c>
      <c r="L15" s="220">
        <f t="shared" si="3"/>
        <v>102</v>
      </c>
      <c r="M15" s="220">
        <f t="shared" si="3"/>
        <v>0</v>
      </c>
      <c r="N15" s="220">
        <f t="shared" si="3"/>
        <v>16</v>
      </c>
      <c r="O15" s="222">
        <f>SUM(O16:O17)</f>
        <v>19</v>
      </c>
      <c r="P15" s="222">
        <f>SUM(P16:P17)</f>
        <v>48</v>
      </c>
    </row>
    <row r="16" spans="1:16" ht="13.7" customHeight="1">
      <c r="A16" s="167" t="s">
        <v>3</v>
      </c>
      <c r="B16" s="167" t="s">
        <v>375</v>
      </c>
      <c r="C16" s="220">
        <v>48</v>
      </c>
      <c r="D16" s="220">
        <v>93</v>
      </c>
      <c r="E16" s="220">
        <v>51</v>
      </c>
      <c r="F16" s="220">
        <v>16</v>
      </c>
      <c r="G16" s="220">
        <v>54</v>
      </c>
      <c r="H16" s="220">
        <v>31</v>
      </c>
      <c r="I16" s="220">
        <v>19</v>
      </c>
      <c r="J16" s="220">
        <v>31</v>
      </c>
      <c r="K16" s="220">
        <v>21</v>
      </c>
      <c r="L16" s="220">
        <v>24</v>
      </c>
      <c r="M16" s="222" t="s">
        <v>31</v>
      </c>
      <c r="N16" s="223">
        <v>5</v>
      </c>
      <c r="O16" s="223">
        <v>9</v>
      </c>
      <c r="P16" s="223">
        <v>21</v>
      </c>
    </row>
    <row r="17" spans="1:16" ht="13.7" customHeight="1">
      <c r="A17" s="167" t="s">
        <v>5</v>
      </c>
      <c r="B17" s="167" t="s">
        <v>374</v>
      </c>
      <c r="C17" s="220">
        <v>101</v>
      </c>
      <c r="D17" s="220">
        <v>191</v>
      </c>
      <c r="E17" s="220">
        <v>88</v>
      </c>
      <c r="F17" s="220">
        <v>35</v>
      </c>
      <c r="G17" s="220">
        <v>108</v>
      </c>
      <c r="H17" s="220">
        <v>68</v>
      </c>
      <c r="I17" s="220">
        <v>25</v>
      </c>
      <c r="J17" s="220">
        <v>14</v>
      </c>
      <c r="K17" s="220">
        <v>28</v>
      </c>
      <c r="L17" s="220">
        <v>78</v>
      </c>
      <c r="M17" s="223" t="s">
        <v>31</v>
      </c>
      <c r="N17" s="223">
        <v>11</v>
      </c>
      <c r="O17" s="223">
        <v>10</v>
      </c>
      <c r="P17" s="223">
        <v>27</v>
      </c>
    </row>
    <row r="18" spans="1:16" ht="13.7" customHeight="1">
      <c r="A18" s="2" t="s">
        <v>277</v>
      </c>
      <c r="B18" s="2" t="s">
        <v>653</v>
      </c>
      <c r="C18" s="219">
        <f>C19+C22</f>
        <v>132</v>
      </c>
      <c r="D18" s="219">
        <f t="shared" ref="D18:N18" si="4">D19+D22</f>
        <v>738</v>
      </c>
      <c r="E18" s="219">
        <f>E19+E22</f>
        <v>329</v>
      </c>
      <c r="F18" s="219">
        <f t="shared" si="4"/>
        <v>35</v>
      </c>
      <c r="G18" s="219">
        <f t="shared" si="4"/>
        <v>351</v>
      </c>
      <c r="H18" s="219">
        <f t="shared" si="4"/>
        <v>141</v>
      </c>
      <c r="I18" s="219">
        <f t="shared" si="4"/>
        <v>36</v>
      </c>
      <c r="J18" s="219">
        <f t="shared" si="4"/>
        <v>52</v>
      </c>
      <c r="K18" s="219">
        <f t="shared" si="4"/>
        <v>41</v>
      </c>
      <c r="L18" s="219">
        <f t="shared" si="4"/>
        <v>160</v>
      </c>
      <c r="M18" s="219">
        <f t="shared" si="4"/>
        <v>101</v>
      </c>
      <c r="N18" s="219">
        <f t="shared" si="4"/>
        <v>27</v>
      </c>
      <c r="O18" s="219">
        <f>O19+O22</f>
        <v>35</v>
      </c>
      <c r="P18" s="219">
        <f>P19+P22</f>
        <v>40</v>
      </c>
    </row>
    <row r="19" spans="1:16" ht="13.7" customHeight="1">
      <c r="A19" s="166" t="s">
        <v>108</v>
      </c>
      <c r="B19" s="166" t="s">
        <v>543</v>
      </c>
      <c r="C19" s="220">
        <f>SUM(C20:C21)</f>
        <v>75</v>
      </c>
      <c r="D19" s="220">
        <f t="shared" ref="D19:N19" si="5">SUM(D20:D21)</f>
        <v>381</v>
      </c>
      <c r="E19" s="220">
        <f>SUM(E20:E21)</f>
        <v>205</v>
      </c>
      <c r="F19" s="220">
        <f t="shared" si="5"/>
        <v>20</v>
      </c>
      <c r="G19" s="220">
        <f t="shared" si="5"/>
        <v>180</v>
      </c>
      <c r="H19" s="220">
        <f t="shared" si="5"/>
        <v>141</v>
      </c>
      <c r="I19" s="220">
        <f t="shared" si="5"/>
        <v>36</v>
      </c>
      <c r="J19" s="220">
        <f t="shared" si="5"/>
        <v>33</v>
      </c>
      <c r="K19" s="220">
        <f t="shared" si="5"/>
        <v>21</v>
      </c>
      <c r="L19" s="220">
        <f t="shared" si="5"/>
        <v>160</v>
      </c>
      <c r="M19" s="220">
        <f t="shared" si="5"/>
        <v>101</v>
      </c>
      <c r="N19" s="220">
        <f t="shared" si="5"/>
        <v>14</v>
      </c>
      <c r="O19" s="220">
        <f>SUM(O20:O21)</f>
        <v>18</v>
      </c>
      <c r="P19" s="220">
        <f>SUM(P20:P21)</f>
        <v>22</v>
      </c>
    </row>
    <row r="20" spans="1:16" ht="13.7" customHeight="1">
      <c r="A20" s="167" t="s">
        <v>3</v>
      </c>
      <c r="B20" s="167" t="s">
        <v>375</v>
      </c>
      <c r="C20" s="220">
        <v>30</v>
      </c>
      <c r="D20" s="220">
        <v>129</v>
      </c>
      <c r="E20" s="220">
        <v>86</v>
      </c>
      <c r="F20" s="220">
        <v>7</v>
      </c>
      <c r="G20" s="220">
        <v>74</v>
      </c>
      <c r="H20" s="220">
        <v>45</v>
      </c>
      <c r="I20" s="220">
        <v>15</v>
      </c>
      <c r="J20" s="220">
        <v>18</v>
      </c>
      <c r="K20" s="220">
        <v>9</v>
      </c>
      <c r="L20" s="220">
        <v>33</v>
      </c>
      <c r="M20" s="220">
        <v>30</v>
      </c>
      <c r="N20" s="223">
        <v>10</v>
      </c>
      <c r="O20" s="222">
        <v>7</v>
      </c>
      <c r="P20" s="222">
        <v>15</v>
      </c>
    </row>
    <row r="21" spans="1:16" ht="13.7" customHeight="1">
      <c r="A21" s="167" t="s">
        <v>5</v>
      </c>
      <c r="B21" s="167" t="s">
        <v>374</v>
      </c>
      <c r="C21" s="220">
        <v>45</v>
      </c>
      <c r="D21" s="220">
        <v>252</v>
      </c>
      <c r="E21" s="220">
        <v>119</v>
      </c>
      <c r="F21" s="220">
        <v>13</v>
      </c>
      <c r="G21" s="220">
        <v>106</v>
      </c>
      <c r="H21" s="220">
        <v>96</v>
      </c>
      <c r="I21" s="220">
        <v>21</v>
      </c>
      <c r="J21" s="220">
        <v>15</v>
      </c>
      <c r="K21" s="220">
        <v>12</v>
      </c>
      <c r="L21" s="220">
        <v>127</v>
      </c>
      <c r="M21" s="220">
        <v>71</v>
      </c>
      <c r="N21" s="223">
        <v>4</v>
      </c>
      <c r="O21" s="223">
        <v>11</v>
      </c>
      <c r="P21" s="223">
        <v>7</v>
      </c>
    </row>
    <row r="22" spans="1:16" ht="13.7" customHeight="1">
      <c r="A22" s="166" t="s">
        <v>109</v>
      </c>
      <c r="B22" s="166" t="s">
        <v>542</v>
      </c>
      <c r="C22" s="220">
        <f>SUM(C23:C24)</f>
        <v>57</v>
      </c>
      <c r="D22" s="220">
        <f t="shared" ref="D22:M22" si="6">SUM(D23:D24)</f>
        <v>357</v>
      </c>
      <c r="E22" s="220">
        <f t="shared" si="6"/>
        <v>124</v>
      </c>
      <c r="F22" s="220">
        <f t="shared" si="6"/>
        <v>15</v>
      </c>
      <c r="G22" s="220">
        <f t="shared" si="6"/>
        <v>171</v>
      </c>
      <c r="H22" s="220">
        <f t="shared" si="6"/>
        <v>0</v>
      </c>
      <c r="I22" s="220">
        <f t="shared" si="6"/>
        <v>0</v>
      </c>
      <c r="J22" s="220">
        <f t="shared" si="6"/>
        <v>19</v>
      </c>
      <c r="K22" s="220">
        <f t="shared" si="6"/>
        <v>20</v>
      </c>
      <c r="L22" s="220">
        <f t="shared" si="6"/>
        <v>0</v>
      </c>
      <c r="M22" s="220">
        <f t="shared" si="6"/>
        <v>0</v>
      </c>
      <c r="N22" s="222">
        <f>SUM(N23:N24)</f>
        <v>13</v>
      </c>
      <c r="O22" s="222">
        <f>SUM(O23:O24)</f>
        <v>17</v>
      </c>
      <c r="P22" s="222">
        <f>SUM(P23:P24)</f>
        <v>18</v>
      </c>
    </row>
    <row r="23" spans="1:16" ht="13.7" customHeight="1">
      <c r="A23" s="167" t="s">
        <v>3</v>
      </c>
      <c r="B23" s="167" t="s">
        <v>375</v>
      </c>
      <c r="C23" s="220">
        <v>21</v>
      </c>
      <c r="D23" s="220">
        <v>136</v>
      </c>
      <c r="E23" s="220">
        <v>39</v>
      </c>
      <c r="F23" s="220">
        <v>2</v>
      </c>
      <c r="G23" s="220">
        <v>62</v>
      </c>
      <c r="H23" s="223"/>
      <c r="I23" s="223" t="s">
        <v>31</v>
      </c>
      <c r="J23" s="220">
        <v>11</v>
      </c>
      <c r="K23" s="220">
        <v>9</v>
      </c>
      <c r="L23" s="223" t="s">
        <v>31</v>
      </c>
      <c r="M23" s="223" t="s">
        <v>31</v>
      </c>
      <c r="N23" s="223">
        <v>5</v>
      </c>
      <c r="O23" s="223">
        <v>5</v>
      </c>
      <c r="P23" s="223">
        <v>8</v>
      </c>
    </row>
    <row r="24" spans="1:16" ht="13.7" customHeight="1">
      <c r="A24" s="167" t="s">
        <v>5</v>
      </c>
      <c r="B24" s="167" t="s">
        <v>374</v>
      </c>
      <c r="C24" s="220">
        <v>36</v>
      </c>
      <c r="D24" s="220">
        <v>221</v>
      </c>
      <c r="E24" s="220">
        <v>85</v>
      </c>
      <c r="F24" s="220">
        <v>13</v>
      </c>
      <c r="G24" s="220">
        <v>109</v>
      </c>
      <c r="H24" s="223" t="s">
        <v>31</v>
      </c>
      <c r="I24" s="223" t="s">
        <v>31</v>
      </c>
      <c r="J24" s="220">
        <v>8</v>
      </c>
      <c r="K24" s="220">
        <v>11</v>
      </c>
      <c r="L24" s="223" t="s">
        <v>31</v>
      </c>
      <c r="M24" s="223" t="s">
        <v>31</v>
      </c>
      <c r="N24" s="223">
        <v>8</v>
      </c>
      <c r="O24" s="223">
        <v>12</v>
      </c>
      <c r="P24" s="223">
        <v>10</v>
      </c>
    </row>
    <row r="25" spans="1:16" ht="13.7" customHeight="1">
      <c r="A25" s="2" t="s">
        <v>278</v>
      </c>
      <c r="B25" s="2" t="s">
        <v>655</v>
      </c>
      <c r="C25" s="219">
        <f>C26+C29</f>
        <v>81</v>
      </c>
      <c r="D25" s="219">
        <f t="shared" ref="D25:M25" si="7">D26+D29</f>
        <v>790</v>
      </c>
      <c r="E25" s="219">
        <f t="shared" si="7"/>
        <v>176</v>
      </c>
      <c r="F25" s="219">
        <f t="shared" si="7"/>
        <v>16</v>
      </c>
      <c r="G25" s="219">
        <f t="shared" si="7"/>
        <v>254</v>
      </c>
      <c r="H25" s="219">
        <f t="shared" si="7"/>
        <v>108</v>
      </c>
      <c r="I25" s="219">
        <f t="shared" si="7"/>
        <v>69</v>
      </c>
      <c r="J25" s="219">
        <f t="shared" si="7"/>
        <v>20</v>
      </c>
      <c r="K25" s="219">
        <f t="shared" si="7"/>
        <v>19</v>
      </c>
      <c r="L25" s="219">
        <f t="shared" si="7"/>
        <v>117</v>
      </c>
      <c r="M25" s="219">
        <f t="shared" si="7"/>
        <v>151</v>
      </c>
      <c r="N25" s="224" t="s">
        <v>31</v>
      </c>
      <c r="O25" s="224" t="s">
        <v>31</v>
      </c>
      <c r="P25" s="224" t="s">
        <v>31</v>
      </c>
    </row>
    <row r="26" spans="1:16" ht="13.7" customHeight="1">
      <c r="A26" s="166" t="s">
        <v>108</v>
      </c>
      <c r="B26" s="166" t="s">
        <v>543</v>
      </c>
      <c r="C26" s="223">
        <f>SUM(C27:C28)</f>
        <v>48</v>
      </c>
      <c r="D26" s="223">
        <f t="shared" ref="D26:M26" si="8">SUM(D27:D28)</f>
        <v>380</v>
      </c>
      <c r="E26" s="223">
        <f t="shared" si="8"/>
        <v>100</v>
      </c>
      <c r="F26" s="223">
        <f t="shared" si="8"/>
        <v>5</v>
      </c>
      <c r="G26" s="223">
        <f t="shared" si="8"/>
        <v>130</v>
      </c>
      <c r="H26" s="223">
        <f t="shared" si="8"/>
        <v>57</v>
      </c>
      <c r="I26" s="223">
        <f t="shared" si="8"/>
        <v>49</v>
      </c>
      <c r="J26" s="223">
        <f t="shared" si="8"/>
        <v>11</v>
      </c>
      <c r="K26" s="223">
        <f t="shared" si="8"/>
        <v>7</v>
      </c>
      <c r="L26" s="223">
        <f t="shared" si="8"/>
        <v>117</v>
      </c>
      <c r="M26" s="223">
        <f t="shared" si="8"/>
        <v>151</v>
      </c>
      <c r="N26" s="222" t="s">
        <v>31</v>
      </c>
      <c r="O26" s="222" t="s">
        <v>31</v>
      </c>
      <c r="P26" s="222" t="s">
        <v>31</v>
      </c>
    </row>
    <row r="27" spans="1:16" ht="13.7" customHeight="1">
      <c r="A27" s="167" t="s">
        <v>3</v>
      </c>
      <c r="B27" s="167" t="s">
        <v>375</v>
      </c>
      <c r="C27" s="220">
        <v>14</v>
      </c>
      <c r="D27" s="220">
        <v>119</v>
      </c>
      <c r="E27" s="223">
        <v>34</v>
      </c>
      <c r="F27" s="220">
        <v>3</v>
      </c>
      <c r="G27" s="220">
        <v>43</v>
      </c>
      <c r="H27" s="220">
        <v>20</v>
      </c>
      <c r="I27" s="220">
        <v>21</v>
      </c>
      <c r="J27" s="220">
        <v>4</v>
      </c>
      <c r="K27" s="220">
        <v>2</v>
      </c>
      <c r="L27" s="220">
        <v>32</v>
      </c>
      <c r="M27" s="220">
        <v>51</v>
      </c>
      <c r="N27" s="223" t="s">
        <v>31</v>
      </c>
      <c r="O27" s="223" t="s">
        <v>31</v>
      </c>
      <c r="P27" s="223" t="s">
        <v>31</v>
      </c>
    </row>
    <row r="28" spans="1:16" ht="13.7" customHeight="1">
      <c r="A28" s="167" t="s">
        <v>5</v>
      </c>
      <c r="B28" s="167" t="s">
        <v>374</v>
      </c>
      <c r="C28" s="223">
        <v>34</v>
      </c>
      <c r="D28" s="223">
        <v>261</v>
      </c>
      <c r="E28" s="223">
        <v>66</v>
      </c>
      <c r="F28" s="223">
        <v>2</v>
      </c>
      <c r="G28" s="223">
        <v>87</v>
      </c>
      <c r="H28" s="223">
        <v>37</v>
      </c>
      <c r="I28" s="223">
        <v>28</v>
      </c>
      <c r="J28" s="223">
        <v>7</v>
      </c>
      <c r="K28" s="223">
        <v>5</v>
      </c>
      <c r="L28" s="223">
        <v>85</v>
      </c>
      <c r="M28" s="223">
        <v>100</v>
      </c>
      <c r="N28" s="223" t="s">
        <v>31</v>
      </c>
      <c r="O28" s="223" t="s">
        <v>31</v>
      </c>
      <c r="P28" s="223" t="s">
        <v>31</v>
      </c>
    </row>
    <row r="29" spans="1:16" ht="13.7" customHeight="1">
      <c r="A29" s="166" t="s">
        <v>109</v>
      </c>
      <c r="B29" s="166" t="s">
        <v>542</v>
      </c>
      <c r="C29" s="220">
        <f>SUM(C30:C31)</f>
        <v>33</v>
      </c>
      <c r="D29" s="220">
        <f t="shared" ref="D29:M29" si="9">SUM(D30:D31)</f>
        <v>410</v>
      </c>
      <c r="E29" s="220">
        <f t="shared" si="9"/>
        <v>76</v>
      </c>
      <c r="F29" s="220">
        <f t="shared" si="9"/>
        <v>11</v>
      </c>
      <c r="G29" s="220">
        <f t="shared" si="9"/>
        <v>124</v>
      </c>
      <c r="H29" s="220">
        <f t="shared" si="9"/>
        <v>51</v>
      </c>
      <c r="I29" s="220">
        <f t="shared" si="9"/>
        <v>20</v>
      </c>
      <c r="J29" s="220">
        <f t="shared" si="9"/>
        <v>9</v>
      </c>
      <c r="K29" s="220">
        <f t="shared" si="9"/>
        <v>12</v>
      </c>
      <c r="L29" s="220">
        <f t="shared" si="9"/>
        <v>0</v>
      </c>
      <c r="M29" s="220">
        <f t="shared" si="9"/>
        <v>0</v>
      </c>
      <c r="N29" s="222" t="s">
        <v>31</v>
      </c>
      <c r="O29" s="222" t="s">
        <v>31</v>
      </c>
      <c r="P29" s="222" t="s">
        <v>31</v>
      </c>
    </row>
    <row r="30" spans="1:16" ht="13.7" customHeight="1">
      <c r="A30" s="167" t="s">
        <v>3</v>
      </c>
      <c r="B30" s="167" t="s">
        <v>375</v>
      </c>
      <c r="C30" s="223">
        <v>14</v>
      </c>
      <c r="D30" s="223">
        <v>132</v>
      </c>
      <c r="E30" s="223">
        <v>24</v>
      </c>
      <c r="F30" s="223">
        <v>5</v>
      </c>
      <c r="G30" s="223">
        <v>43</v>
      </c>
      <c r="H30" s="223">
        <v>21</v>
      </c>
      <c r="I30" s="223">
        <v>6</v>
      </c>
      <c r="J30" s="223">
        <v>5</v>
      </c>
      <c r="K30" s="223">
        <v>4</v>
      </c>
      <c r="L30" s="223">
        <v>0</v>
      </c>
      <c r="M30" s="223">
        <v>0</v>
      </c>
      <c r="N30" s="222" t="s">
        <v>31</v>
      </c>
      <c r="O30" s="222" t="s">
        <v>31</v>
      </c>
      <c r="P30" s="222" t="s">
        <v>31</v>
      </c>
    </row>
    <row r="31" spans="1:16" ht="13.7" customHeight="1">
      <c r="A31" s="167" t="s">
        <v>5</v>
      </c>
      <c r="B31" s="167" t="s">
        <v>374</v>
      </c>
      <c r="C31" s="220">
        <v>19</v>
      </c>
      <c r="D31" s="220">
        <v>278</v>
      </c>
      <c r="E31" s="223">
        <v>52</v>
      </c>
      <c r="F31" s="220">
        <v>6</v>
      </c>
      <c r="G31" s="220">
        <v>81</v>
      </c>
      <c r="H31" s="220">
        <v>30</v>
      </c>
      <c r="I31" s="220">
        <v>14</v>
      </c>
      <c r="J31" s="220">
        <v>4</v>
      </c>
      <c r="K31" s="220">
        <v>8</v>
      </c>
      <c r="L31" s="220">
        <v>0</v>
      </c>
      <c r="M31" s="220">
        <v>0</v>
      </c>
      <c r="N31" s="223" t="s">
        <v>31</v>
      </c>
      <c r="O31" s="223" t="s">
        <v>31</v>
      </c>
      <c r="P31" s="223" t="s">
        <v>31</v>
      </c>
    </row>
    <row r="32" spans="1:16" ht="13.7" customHeight="1">
      <c r="A32" s="2" t="s">
        <v>118</v>
      </c>
      <c r="B32" s="2" t="s">
        <v>540</v>
      </c>
      <c r="C32" s="225">
        <f>C33+C34</f>
        <v>51</v>
      </c>
      <c r="D32" s="225">
        <f>D33+D34</f>
        <v>419</v>
      </c>
      <c r="E32" s="226" t="s">
        <v>31</v>
      </c>
      <c r="F32" s="226" t="s">
        <v>31</v>
      </c>
      <c r="G32" s="225">
        <f>G33+G34</f>
        <v>86</v>
      </c>
      <c r="H32" s="226">
        <f>SUM(H33:H34)</f>
        <v>45</v>
      </c>
      <c r="I32" s="226">
        <f>SUM(I33:I34)</f>
        <v>24</v>
      </c>
      <c r="J32" s="226" t="s">
        <v>31</v>
      </c>
      <c r="K32" s="226" t="s">
        <v>31</v>
      </c>
      <c r="L32" s="226">
        <f>L33+L34</f>
        <v>23</v>
      </c>
      <c r="M32" s="226">
        <f>M33+M34</f>
        <v>67</v>
      </c>
      <c r="N32" s="224" t="s">
        <v>31</v>
      </c>
      <c r="O32" s="224" t="s">
        <v>31</v>
      </c>
      <c r="P32" s="224" t="s">
        <v>31</v>
      </c>
    </row>
    <row r="33" spans="1:257" ht="13.7" customHeight="1">
      <c r="A33" s="167" t="s">
        <v>3</v>
      </c>
      <c r="B33" s="167" t="s">
        <v>375</v>
      </c>
      <c r="C33" s="220">
        <v>21</v>
      </c>
      <c r="D33" s="220">
        <v>159</v>
      </c>
      <c r="E33" s="223" t="s">
        <v>31</v>
      </c>
      <c r="F33" s="223" t="s">
        <v>31</v>
      </c>
      <c r="G33" s="220">
        <v>21</v>
      </c>
      <c r="H33" s="223">
        <v>18</v>
      </c>
      <c r="I33" s="223">
        <v>13</v>
      </c>
      <c r="J33" s="223" t="s">
        <v>31</v>
      </c>
      <c r="K33" s="223" t="s">
        <v>31</v>
      </c>
      <c r="L33" s="220">
        <v>4</v>
      </c>
      <c r="M33" s="220">
        <v>22</v>
      </c>
      <c r="N33" s="223" t="s">
        <v>31</v>
      </c>
      <c r="O33" s="223" t="s">
        <v>31</v>
      </c>
      <c r="P33" s="223" t="s">
        <v>31</v>
      </c>
    </row>
    <row r="34" spans="1:257" ht="13.7" customHeight="1">
      <c r="A34" s="167" t="s">
        <v>5</v>
      </c>
      <c r="B34" s="167" t="s">
        <v>374</v>
      </c>
      <c r="C34" s="227">
        <v>30</v>
      </c>
      <c r="D34" s="227">
        <v>260</v>
      </c>
      <c r="E34" s="223" t="s">
        <v>31</v>
      </c>
      <c r="F34" s="223" t="s">
        <v>31</v>
      </c>
      <c r="G34" s="227">
        <v>65</v>
      </c>
      <c r="H34" s="223">
        <v>27</v>
      </c>
      <c r="I34" s="223">
        <v>11</v>
      </c>
      <c r="J34" s="223" t="s">
        <v>31</v>
      </c>
      <c r="K34" s="223" t="s">
        <v>31</v>
      </c>
      <c r="L34" s="223">
        <v>19</v>
      </c>
      <c r="M34" s="223">
        <v>45</v>
      </c>
      <c r="N34" s="223" t="s">
        <v>31</v>
      </c>
      <c r="O34" s="223" t="s">
        <v>31</v>
      </c>
      <c r="P34" s="223" t="s">
        <v>31</v>
      </c>
    </row>
    <row r="35" spans="1:257" ht="13.7" customHeight="1">
      <c r="A35" s="2" t="s">
        <v>119</v>
      </c>
      <c r="B35" s="2" t="s">
        <v>541</v>
      </c>
      <c r="C35" s="226">
        <v>10</v>
      </c>
      <c r="D35" s="219">
        <f>D36+D37</f>
        <v>121</v>
      </c>
      <c r="E35" s="226" t="s">
        <v>31</v>
      </c>
      <c r="F35" s="226" t="s">
        <v>31</v>
      </c>
      <c r="G35" s="226">
        <f>SUM(G36:G37)</f>
        <v>39</v>
      </c>
      <c r="H35" s="226" t="s">
        <v>31</v>
      </c>
      <c r="I35" s="226" t="s">
        <v>31</v>
      </c>
      <c r="J35" s="226" t="s">
        <v>31</v>
      </c>
      <c r="K35" s="226" t="s">
        <v>31</v>
      </c>
      <c r="L35" s="226">
        <f>SUM(L36:L37)</f>
        <v>22</v>
      </c>
      <c r="M35" s="219">
        <f>M36+M37</f>
        <v>134</v>
      </c>
      <c r="N35" s="224" t="s">
        <v>31</v>
      </c>
      <c r="O35" s="224" t="s">
        <v>31</v>
      </c>
      <c r="P35" s="224" t="s">
        <v>31</v>
      </c>
    </row>
    <row r="36" spans="1:257" ht="13.7" customHeight="1">
      <c r="A36" s="167" t="s">
        <v>3</v>
      </c>
      <c r="B36" s="167" t="s">
        <v>375</v>
      </c>
      <c r="C36" s="222">
        <v>1</v>
      </c>
      <c r="D36" s="227">
        <v>41</v>
      </c>
      <c r="E36" s="222" t="s">
        <v>31</v>
      </c>
      <c r="F36" s="222" t="s">
        <v>31</v>
      </c>
      <c r="G36" s="227">
        <v>12</v>
      </c>
      <c r="H36" s="222" t="s">
        <v>31</v>
      </c>
      <c r="I36" s="222" t="s">
        <v>31</v>
      </c>
      <c r="J36" s="222" t="s">
        <v>31</v>
      </c>
      <c r="K36" s="222" t="s">
        <v>31</v>
      </c>
      <c r="L36" s="222">
        <v>5</v>
      </c>
      <c r="M36" s="227">
        <v>43</v>
      </c>
      <c r="N36" s="222" t="s">
        <v>31</v>
      </c>
      <c r="O36" s="222" t="s">
        <v>31</v>
      </c>
      <c r="P36" s="222" t="s">
        <v>31</v>
      </c>
    </row>
    <row r="37" spans="1:257" ht="13.5" customHeight="1">
      <c r="A37" s="167" t="s">
        <v>5</v>
      </c>
      <c r="B37" s="167" t="s">
        <v>374</v>
      </c>
      <c r="C37" s="223">
        <v>9</v>
      </c>
      <c r="D37" s="220">
        <v>80</v>
      </c>
      <c r="E37" s="223" t="s">
        <v>31</v>
      </c>
      <c r="F37" s="223" t="s">
        <v>31</v>
      </c>
      <c r="G37" s="223">
        <v>27</v>
      </c>
      <c r="H37" s="223" t="s">
        <v>31</v>
      </c>
      <c r="I37" s="223" t="s">
        <v>31</v>
      </c>
      <c r="J37" s="223" t="s">
        <v>31</v>
      </c>
      <c r="K37" s="223" t="s">
        <v>31</v>
      </c>
      <c r="L37" s="223">
        <v>17</v>
      </c>
      <c r="M37" s="220">
        <v>91</v>
      </c>
      <c r="N37" s="223" t="s">
        <v>31</v>
      </c>
      <c r="O37" s="223" t="s">
        <v>31</v>
      </c>
      <c r="P37" s="223" t="s">
        <v>31</v>
      </c>
    </row>
    <row r="38" spans="1:257" ht="13.7" customHeight="1">
      <c r="N38" s="48"/>
      <c r="O38" s="48"/>
      <c r="P38" s="48"/>
    </row>
    <row r="39" spans="1:257" ht="19.5" customHeight="1">
      <c r="A39" s="182"/>
      <c r="B39" s="55"/>
      <c r="C39" s="275" t="s">
        <v>547</v>
      </c>
      <c r="D39" s="275"/>
      <c r="E39" s="275"/>
      <c r="F39" s="275"/>
      <c r="G39" s="275"/>
      <c r="H39" s="275"/>
      <c r="I39" s="275"/>
      <c r="J39" s="275"/>
      <c r="K39" s="275"/>
      <c r="L39" s="275"/>
      <c r="M39" s="275"/>
      <c r="N39" s="275"/>
      <c r="O39" s="275"/>
      <c r="P39" s="275"/>
      <c r="IU39" s="8"/>
      <c r="IV39" s="8"/>
      <c r="IW39" s="8"/>
    </row>
    <row r="40" spans="1:257" ht="19.5" customHeight="1">
      <c r="A40" s="182"/>
      <c r="B40" s="55"/>
      <c r="C40" s="275" t="s">
        <v>548</v>
      </c>
      <c r="D40" s="275"/>
      <c r="E40" s="275"/>
      <c r="F40" s="275"/>
      <c r="G40" s="275"/>
      <c r="H40" s="275"/>
      <c r="I40" s="275"/>
      <c r="J40" s="275"/>
      <c r="K40" s="275"/>
      <c r="L40" s="275"/>
      <c r="M40" s="275"/>
      <c r="N40" s="275"/>
      <c r="O40" s="275"/>
      <c r="P40" s="275"/>
      <c r="IU40" s="8"/>
      <c r="IV40" s="8"/>
      <c r="IW40" s="8"/>
    </row>
    <row r="41" spans="1:257" ht="27" customHeight="1">
      <c r="A41" s="182"/>
      <c r="B41" s="182"/>
      <c r="C41" s="168" t="s">
        <v>111</v>
      </c>
      <c r="D41" s="168" t="s">
        <v>112</v>
      </c>
      <c r="E41" s="168" t="s">
        <v>331</v>
      </c>
      <c r="F41" s="168" t="s">
        <v>332</v>
      </c>
      <c r="G41" s="168" t="s">
        <v>53</v>
      </c>
      <c r="H41" s="168" t="s">
        <v>333</v>
      </c>
      <c r="I41" s="168" t="s">
        <v>54</v>
      </c>
      <c r="J41" s="168" t="s">
        <v>114</v>
      </c>
      <c r="K41" s="168" t="s">
        <v>115</v>
      </c>
      <c r="L41" s="168" t="s">
        <v>116</v>
      </c>
      <c r="M41" s="168" t="s">
        <v>117</v>
      </c>
      <c r="N41" s="168" t="s">
        <v>334</v>
      </c>
      <c r="O41" s="168" t="s">
        <v>335</v>
      </c>
      <c r="P41" s="168" t="s">
        <v>275</v>
      </c>
      <c r="IU41" s="8"/>
      <c r="IV41" s="8"/>
      <c r="IW41" s="8"/>
    </row>
    <row r="42" spans="1:257" ht="27" customHeight="1">
      <c r="A42" s="182"/>
      <c r="B42" s="182"/>
      <c r="C42" s="168" t="s">
        <v>264</v>
      </c>
      <c r="D42" s="168" t="s">
        <v>265</v>
      </c>
      <c r="E42" s="168" t="s">
        <v>266</v>
      </c>
      <c r="F42" s="168" t="s">
        <v>267</v>
      </c>
      <c r="G42" s="168" t="s">
        <v>53</v>
      </c>
      <c r="H42" s="168" t="s">
        <v>268</v>
      </c>
      <c r="I42" s="168" t="s">
        <v>54</v>
      </c>
      <c r="J42" s="168" t="s">
        <v>269</v>
      </c>
      <c r="K42" s="168" t="s">
        <v>270</v>
      </c>
      <c r="L42" s="168" t="s">
        <v>271</v>
      </c>
      <c r="M42" s="168" t="s">
        <v>272</v>
      </c>
      <c r="N42" s="168" t="s">
        <v>273</v>
      </c>
      <c r="O42" s="168" t="s">
        <v>274</v>
      </c>
      <c r="P42" s="168" t="s">
        <v>275</v>
      </c>
      <c r="IU42" s="8"/>
      <c r="IV42" s="8"/>
      <c r="IW42" s="8"/>
    </row>
    <row r="43" spans="1:257" ht="13.7" customHeight="1">
      <c r="A43" s="2" t="s">
        <v>110</v>
      </c>
      <c r="B43" s="2" t="s">
        <v>544</v>
      </c>
      <c r="C43" s="198">
        <v>49</v>
      </c>
      <c r="D43" s="198">
        <v>819</v>
      </c>
      <c r="E43" s="146" t="s">
        <v>31</v>
      </c>
      <c r="F43" s="198">
        <v>7</v>
      </c>
      <c r="G43" s="198">
        <v>181</v>
      </c>
      <c r="H43" s="198">
        <v>81</v>
      </c>
      <c r="I43" s="198">
        <v>47</v>
      </c>
      <c r="J43" s="198">
        <v>14</v>
      </c>
      <c r="K43" s="198">
        <v>9</v>
      </c>
      <c r="L43" s="198">
        <v>36</v>
      </c>
      <c r="M43" s="198">
        <v>90</v>
      </c>
      <c r="N43" s="146" t="s">
        <v>31</v>
      </c>
      <c r="O43" s="146" t="s">
        <v>31</v>
      </c>
      <c r="P43" s="146" t="s">
        <v>31</v>
      </c>
      <c r="IU43" s="8"/>
      <c r="IV43" s="8"/>
      <c r="IW43" s="8"/>
    </row>
    <row r="44" spans="1:257" ht="13.7" customHeight="1">
      <c r="A44" s="2" t="s">
        <v>2</v>
      </c>
      <c r="B44" s="2" t="s">
        <v>2</v>
      </c>
      <c r="C44" s="197">
        <v>282</v>
      </c>
      <c r="D44" s="197">
        <v>2323</v>
      </c>
      <c r="E44" s="197">
        <v>192</v>
      </c>
      <c r="F44" s="197">
        <v>61</v>
      </c>
      <c r="G44" s="197">
        <v>687</v>
      </c>
      <c r="H44" s="197">
        <v>358</v>
      </c>
      <c r="I44" s="197">
        <v>202</v>
      </c>
      <c r="J44" s="197">
        <v>58</v>
      </c>
      <c r="K44" s="197">
        <v>69</v>
      </c>
      <c r="L44" s="197">
        <v>270</v>
      </c>
      <c r="M44" s="197">
        <v>193</v>
      </c>
      <c r="N44" s="197">
        <v>38</v>
      </c>
      <c r="O44" s="197">
        <v>33</v>
      </c>
      <c r="P44" s="197">
        <v>49</v>
      </c>
      <c r="IU44" s="8"/>
      <c r="IV44" s="8"/>
      <c r="IW44" s="8"/>
    </row>
    <row r="45" spans="1:257" ht="13.7" customHeight="1">
      <c r="A45" s="167" t="s">
        <v>3</v>
      </c>
      <c r="B45" s="167" t="s">
        <v>375</v>
      </c>
      <c r="C45" s="71" t="s">
        <v>31</v>
      </c>
      <c r="D45" s="71" t="s">
        <v>31</v>
      </c>
      <c r="E45" s="71" t="s">
        <v>31</v>
      </c>
      <c r="F45" s="71" t="s">
        <v>31</v>
      </c>
      <c r="G45" s="71" t="s">
        <v>31</v>
      </c>
      <c r="H45" s="71" t="s">
        <v>31</v>
      </c>
      <c r="I45" s="71" t="s">
        <v>31</v>
      </c>
      <c r="J45" s="71" t="s">
        <v>31</v>
      </c>
      <c r="K45" s="71" t="s">
        <v>31</v>
      </c>
      <c r="L45" s="71" t="s">
        <v>31</v>
      </c>
      <c r="M45" s="71" t="s">
        <v>31</v>
      </c>
      <c r="N45" s="71" t="s">
        <v>31</v>
      </c>
      <c r="O45" s="71" t="s">
        <v>31</v>
      </c>
      <c r="P45" s="71" t="s">
        <v>31</v>
      </c>
      <c r="IU45" s="8"/>
      <c r="IV45" s="8"/>
      <c r="IW45" s="8"/>
    </row>
    <row r="46" spans="1:257" ht="13.5" customHeight="1">
      <c r="A46" s="167" t="s">
        <v>5</v>
      </c>
      <c r="B46" s="167" t="s">
        <v>374</v>
      </c>
      <c r="C46" s="71" t="s">
        <v>31</v>
      </c>
      <c r="D46" s="71" t="s">
        <v>31</v>
      </c>
      <c r="E46" s="71" t="s">
        <v>31</v>
      </c>
      <c r="F46" s="71" t="s">
        <v>31</v>
      </c>
      <c r="G46" s="71" t="s">
        <v>31</v>
      </c>
      <c r="H46" s="71" t="s">
        <v>31</v>
      </c>
      <c r="I46" s="71" t="s">
        <v>31</v>
      </c>
      <c r="J46" s="71" t="s">
        <v>31</v>
      </c>
      <c r="K46" s="71" t="s">
        <v>31</v>
      </c>
      <c r="L46" s="71" t="s">
        <v>31</v>
      </c>
      <c r="M46" s="71" t="s">
        <v>31</v>
      </c>
      <c r="N46" s="71" t="s">
        <v>31</v>
      </c>
      <c r="O46" s="71" t="s">
        <v>31</v>
      </c>
      <c r="P46" s="71" t="s">
        <v>31</v>
      </c>
    </row>
    <row r="47" spans="1:257" ht="13.5" customHeight="1">
      <c r="L47" s="48"/>
      <c r="M47" s="48"/>
      <c r="N47" s="8"/>
      <c r="O47" s="8"/>
      <c r="P47" s="8"/>
    </row>
    <row r="48" spans="1:257" ht="19.5" customHeight="1">
      <c r="A48" s="169"/>
      <c r="B48" s="169"/>
      <c r="C48" s="275" t="s">
        <v>100</v>
      </c>
      <c r="D48" s="275"/>
      <c r="E48" s="275"/>
      <c r="F48" s="275"/>
      <c r="G48" s="275"/>
      <c r="H48" s="275"/>
      <c r="I48" s="275"/>
      <c r="J48" s="275"/>
      <c r="K48" s="275"/>
      <c r="L48" s="275"/>
      <c r="M48" s="275"/>
      <c r="N48" s="275"/>
      <c r="O48" s="8"/>
      <c r="P48" s="8"/>
    </row>
    <row r="49" spans="1:16" ht="19.5" customHeight="1">
      <c r="A49" s="169"/>
      <c r="B49" s="169"/>
      <c r="C49" s="275" t="s">
        <v>549</v>
      </c>
      <c r="D49" s="275"/>
      <c r="E49" s="275"/>
      <c r="F49" s="275"/>
      <c r="G49" s="275"/>
      <c r="H49" s="275"/>
      <c r="I49" s="275"/>
      <c r="J49" s="275"/>
      <c r="K49" s="275"/>
      <c r="L49" s="275"/>
      <c r="M49" s="275"/>
      <c r="N49" s="275"/>
      <c r="O49" s="8"/>
      <c r="P49" s="8"/>
    </row>
    <row r="50" spans="1:16" ht="19.5" customHeight="1">
      <c r="A50" s="169"/>
      <c r="B50" s="169"/>
      <c r="C50" s="275" t="s">
        <v>2</v>
      </c>
      <c r="D50" s="275"/>
      <c r="E50" s="275"/>
      <c r="F50" s="276" t="s">
        <v>55</v>
      </c>
      <c r="G50" s="276"/>
      <c r="H50" s="276"/>
      <c r="I50" s="276" t="s">
        <v>56</v>
      </c>
      <c r="J50" s="276"/>
      <c r="K50" s="276"/>
      <c r="L50" s="276" t="s">
        <v>279</v>
      </c>
      <c r="M50" s="276"/>
      <c r="N50" s="276"/>
      <c r="O50" s="8"/>
      <c r="P50" s="8"/>
    </row>
    <row r="51" spans="1:16" ht="19.5" customHeight="1">
      <c r="A51" s="169"/>
      <c r="B51" s="169"/>
      <c r="C51" s="275" t="s">
        <v>2</v>
      </c>
      <c r="D51" s="275"/>
      <c r="E51" s="275"/>
      <c r="F51" s="276" t="s">
        <v>537</v>
      </c>
      <c r="G51" s="276"/>
      <c r="H51" s="276"/>
      <c r="I51" s="276" t="s">
        <v>56</v>
      </c>
      <c r="J51" s="276"/>
      <c r="K51" s="276"/>
      <c r="L51" s="276" t="s">
        <v>538</v>
      </c>
      <c r="M51" s="276"/>
      <c r="N51" s="276"/>
      <c r="O51" s="8"/>
      <c r="P51" s="8"/>
    </row>
    <row r="52" spans="1:16" ht="19.5" customHeight="1">
      <c r="A52" s="169"/>
      <c r="B52" s="169"/>
      <c r="C52" s="168" t="s">
        <v>2</v>
      </c>
      <c r="D52" s="168" t="s">
        <v>3</v>
      </c>
      <c r="E52" s="168" t="s">
        <v>5</v>
      </c>
      <c r="F52" s="168" t="s">
        <v>2</v>
      </c>
      <c r="G52" s="168" t="s">
        <v>3</v>
      </c>
      <c r="H52" s="168" t="s">
        <v>5</v>
      </c>
      <c r="I52" s="168" t="s">
        <v>2</v>
      </c>
      <c r="J52" s="168" t="s">
        <v>3</v>
      </c>
      <c r="K52" s="168" t="s">
        <v>5</v>
      </c>
      <c r="L52" s="168" t="s">
        <v>2</v>
      </c>
      <c r="M52" s="168" t="s">
        <v>3</v>
      </c>
      <c r="N52" s="168" t="s">
        <v>5</v>
      </c>
      <c r="O52" s="8"/>
      <c r="P52" s="8"/>
    </row>
    <row r="53" spans="1:16" ht="19.5" customHeight="1">
      <c r="A53" s="169"/>
      <c r="B53" s="169"/>
      <c r="C53" s="168" t="s">
        <v>2</v>
      </c>
      <c r="D53" s="168" t="s">
        <v>375</v>
      </c>
      <c r="E53" s="168" t="s">
        <v>374</v>
      </c>
      <c r="F53" s="168" t="s">
        <v>2</v>
      </c>
      <c r="G53" s="168" t="s">
        <v>375</v>
      </c>
      <c r="H53" s="168" t="s">
        <v>374</v>
      </c>
      <c r="I53" s="168" t="s">
        <v>2</v>
      </c>
      <c r="J53" s="168" t="s">
        <v>375</v>
      </c>
      <c r="K53" s="168" t="s">
        <v>374</v>
      </c>
      <c r="L53" s="168" t="s">
        <v>2</v>
      </c>
      <c r="M53" s="168" t="s">
        <v>375</v>
      </c>
      <c r="N53" s="168" t="s">
        <v>374</v>
      </c>
      <c r="O53" s="8"/>
      <c r="P53" s="8"/>
    </row>
    <row r="54" spans="1:16" ht="12.75" customHeight="1">
      <c r="A54" s="8"/>
      <c r="B54" s="2"/>
      <c r="C54" s="196">
        <v>100</v>
      </c>
      <c r="D54" s="132">
        <v>29</v>
      </c>
      <c r="E54" s="132">
        <v>71</v>
      </c>
      <c r="F54" s="196">
        <v>2</v>
      </c>
      <c r="G54" s="132">
        <v>1</v>
      </c>
      <c r="H54" s="132">
        <v>1</v>
      </c>
      <c r="I54" s="196">
        <v>94</v>
      </c>
      <c r="J54" s="132">
        <v>26</v>
      </c>
      <c r="K54" s="132">
        <v>68</v>
      </c>
      <c r="L54" s="196">
        <v>4</v>
      </c>
      <c r="M54" s="132">
        <v>2</v>
      </c>
      <c r="N54" s="132">
        <v>2</v>
      </c>
    </row>
    <row r="55" spans="1:16" ht="12.75" customHeight="1">
      <c r="A55" s="218" t="s">
        <v>662</v>
      </c>
      <c r="B55" s="67"/>
      <c r="C55" s="58"/>
      <c r="D55" s="58"/>
      <c r="E55" s="58"/>
      <c r="F55" s="58"/>
      <c r="G55" s="58"/>
      <c r="H55" s="58"/>
      <c r="I55" s="48"/>
      <c r="J55" s="48"/>
      <c r="K55" s="48"/>
    </row>
    <row r="56" spans="1:16" ht="12.75" customHeight="1">
      <c r="A56" s="218" t="s">
        <v>663</v>
      </c>
    </row>
    <row r="57" spans="1:16" ht="12.75" customHeight="1">
      <c r="A57" s="67" t="s">
        <v>340</v>
      </c>
    </row>
    <row r="58" spans="1:16" ht="12.75" customHeight="1">
      <c r="A58" s="67" t="s">
        <v>546</v>
      </c>
    </row>
  </sheetData>
  <mergeCells count="14">
    <mergeCell ref="C51:E51"/>
    <mergeCell ref="F51:H51"/>
    <mergeCell ref="I51:K51"/>
    <mergeCell ref="L51:N51"/>
    <mergeCell ref="C4:P4"/>
    <mergeCell ref="C5:P5"/>
    <mergeCell ref="C48:N48"/>
    <mergeCell ref="C49:N49"/>
    <mergeCell ref="C39:P39"/>
    <mergeCell ref="C40:P40"/>
    <mergeCell ref="C50:E50"/>
    <mergeCell ref="F50:H50"/>
    <mergeCell ref="I50:K50"/>
    <mergeCell ref="L50:N50"/>
  </mergeCells>
  <pageMargins left="0.75" right="0.75" top="1" bottom="1" header="0" footer="0"/>
  <pageSetup orientation="portrait" r:id="rId1"/>
  <headerFooter>
    <oddFooter>&amp;C&amp;"Helvetica Neue,Regular"&amp;12&amp;K000000&amp;P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110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50.7109375" style="9" customWidth="1"/>
    <col min="3" max="7" width="11.42578125" style="9" customWidth="1"/>
    <col min="8" max="243" width="10.85546875" style="9" customWidth="1"/>
    <col min="244" max="16384" width="10.85546875" style="8"/>
  </cols>
  <sheetData>
    <row r="1" spans="1:9" ht="12.75" customHeight="1">
      <c r="A1" s="2" t="s">
        <v>713</v>
      </c>
      <c r="B1" s="27"/>
      <c r="C1" s="68"/>
      <c r="D1" s="68"/>
      <c r="E1" s="68"/>
      <c r="F1" s="68"/>
      <c r="G1" s="68"/>
      <c r="I1" s="236"/>
    </row>
    <row r="2" spans="1:9" ht="12.75" customHeight="1">
      <c r="A2" s="4" t="s">
        <v>714</v>
      </c>
      <c r="B2" s="28"/>
      <c r="C2" s="68"/>
      <c r="D2" s="68"/>
      <c r="E2" s="68"/>
      <c r="F2" s="68"/>
      <c r="G2" s="68"/>
      <c r="I2" s="237"/>
    </row>
    <row r="3" spans="1:9" ht="13.5" customHeight="1">
      <c r="A3" s="73"/>
      <c r="B3" s="3"/>
      <c r="C3" s="68"/>
      <c r="D3" s="68"/>
      <c r="E3" s="68"/>
      <c r="F3" s="68"/>
      <c r="G3" s="68"/>
      <c r="I3" s="237"/>
    </row>
    <row r="4" spans="1:9" ht="19.5" customHeight="1">
      <c r="A4" s="61"/>
      <c r="B4" s="157"/>
      <c r="C4" s="175" t="s">
        <v>2</v>
      </c>
      <c r="D4" s="175" t="s">
        <v>3</v>
      </c>
      <c r="E4" s="175" t="s">
        <v>4</v>
      </c>
      <c r="F4" s="178" t="s">
        <v>5</v>
      </c>
      <c r="G4" s="175" t="s">
        <v>4</v>
      </c>
      <c r="I4" s="237"/>
    </row>
    <row r="5" spans="1:9" ht="19.5" customHeight="1">
      <c r="A5" s="157"/>
      <c r="B5" s="157"/>
      <c r="C5" s="175" t="s">
        <v>2</v>
      </c>
      <c r="D5" s="175" t="s">
        <v>375</v>
      </c>
      <c r="E5" s="175" t="s">
        <v>4</v>
      </c>
      <c r="F5" s="178" t="s">
        <v>374</v>
      </c>
      <c r="G5" s="175" t="s">
        <v>4</v>
      </c>
      <c r="H5" s="3"/>
      <c r="I5" s="237"/>
    </row>
    <row r="6" spans="1:9" ht="13.5" customHeight="1">
      <c r="A6" s="65" t="s">
        <v>6</v>
      </c>
      <c r="B6" s="65" t="s">
        <v>6</v>
      </c>
      <c r="C6" s="75">
        <v>641.80499999999995</v>
      </c>
      <c r="D6" s="75">
        <v>313.52</v>
      </c>
      <c r="E6" s="245">
        <f>D6/C6</f>
        <v>0.4884972850008959</v>
      </c>
      <c r="F6" s="75">
        <v>328.28500000000003</v>
      </c>
      <c r="G6" s="245">
        <f>F6/C6</f>
        <v>0.51150271499910416</v>
      </c>
      <c r="I6" s="237"/>
    </row>
    <row r="7" spans="1:9" ht="13.5" customHeight="1">
      <c r="A7" s="74" t="s">
        <v>9</v>
      </c>
      <c r="B7" s="29" t="s">
        <v>384</v>
      </c>
      <c r="C7" s="76">
        <v>555.39800000000002</v>
      </c>
      <c r="D7" s="76">
        <v>280.87200000000001</v>
      </c>
      <c r="E7" s="243">
        <f>D7/C7</f>
        <v>0.50571302021253228</v>
      </c>
      <c r="F7" s="76">
        <v>274.52600000000001</v>
      </c>
      <c r="G7" s="246">
        <f t="shared" ref="G7:G12" si="0">F7/C7</f>
        <v>0.49428697978746772</v>
      </c>
      <c r="I7" s="237"/>
    </row>
    <row r="8" spans="1:9" ht="13.5" customHeight="1">
      <c r="A8" s="74" t="s">
        <v>636</v>
      </c>
      <c r="B8" s="41" t="s">
        <v>376</v>
      </c>
      <c r="C8" s="76"/>
      <c r="D8" s="76"/>
      <c r="E8" s="243"/>
      <c r="F8" s="76"/>
      <c r="G8" s="246"/>
      <c r="I8" s="237"/>
    </row>
    <row r="9" spans="1:9" ht="13.5" customHeight="1">
      <c r="A9" s="158" t="s">
        <v>7</v>
      </c>
      <c r="B9" s="159" t="s">
        <v>635</v>
      </c>
      <c r="C9" s="76">
        <v>521.5582689879999</v>
      </c>
      <c r="D9" s="76">
        <v>257.56516911800014</v>
      </c>
      <c r="E9" s="243">
        <f t="shared" ref="E9:E12" si="1">D9/C9</f>
        <v>0.49383776354991749</v>
      </c>
      <c r="F9" s="76">
        <v>263.99309986999987</v>
      </c>
      <c r="G9" s="246">
        <f t="shared" si="0"/>
        <v>0.50616223645008274</v>
      </c>
      <c r="I9" s="237"/>
    </row>
    <row r="10" spans="1:9" ht="13.5" customHeight="1">
      <c r="A10" s="167" t="s">
        <v>718</v>
      </c>
      <c r="B10" s="244" t="s">
        <v>719</v>
      </c>
      <c r="C10" s="76">
        <v>501.05500000000001</v>
      </c>
      <c r="D10" s="76">
        <v>243.506</v>
      </c>
      <c r="E10" s="243">
        <f t="shared" si="1"/>
        <v>0.4859865683408009</v>
      </c>
      <c r="F10" s="76">
        <v>257.54899999999998</v>
      </c>
      <c r="G10" s="246">
        <f t="shared" si="0"/>
        <v>0.51401343165919899</v>
      </c>
      <c r="I10" s="237"/>
    </row>
    <row r="11" spans="1:9" ht="13.5" customHeight="1">
      <c r="A11" s="158" t="s">
        <v>8</v>
      </c>
      <c r="B11" s="158" t="s">
        <v>377</v>
      </c>
      <c r="C11" s="76">
        <v>27.902827295999998</v>
      </c>
      <c r="D11" s="76">
        <v>20.583029388000003</v>
      </c>
      <c r="E11" s="243">
        <f t="shared" si="1"/>
        <v>0.73766823589775354</v>
      </c>
      <c r="F11" s="76">
        <v>7.3197979080000009</v>
      </c>
      <c r="G11" s="246">
        <f t="shared" si="0"/>
        <v>0.26233176410224668</v>
      </c>
      <c r="I11" s="237"/>
    </row>
    <row r="12" spans="1:9" ht="13.5" customHeight="1">
      <c r="A12" s="158" t="s">
        <v>720</v>
      </c>
      <c r="B12" s="159" t="s">
        <v>717</v>
      </c>
      <c r="C12" s="76">
        <v>5.9371231939999998</v>
      </c>
      <c r="D12" s="76">
        <v>2.7237089660000002</v>
      </c>
      <c r="E12" s="243">
        <f t="shared" si="1"/>
        <v>0.45875904491127195</v>
      </c>
      <c r="F12" s="76">
        <v>3.213414228</v>
      </c>
      <c r="G12" s="246">
        <f t="shared" si="0"/>
        <v>0.54124095508872816</v>
      </c>
      <c r="I12" s="237"/>
    </row>
    <row r="13" spans="1:9" ht="13.5" customHeight="1">
      <c r="A13" s="67" t="s">
        <v>750</v>
      </c>
      <c r="B13" s="67"/>
      <c r="C13" s="69"/>
      <c r="D13" s="69"/>
      <c r="E13" s="69"/>
      <c r="F13" s="69"/>
      <c r="G13" s="69"/>
      <c r="I13" s="237"/>
    </row>
    <row r="14" spans="1:9" ht="13.5" customHeight="1">
      <c r="A14" s="67" t="s">
        <v>748</v>
      </c>
      <c r="B14" s="67"/>
      <c r="C14" s="69"/>
      <c r="D14" s="69"/>
      <c r="E14" s="69"/>
      <c r="F14" s="69"/>
      <c r="G14" s="69"/>
      <c r="I14" s="237"/>
    </row>
    <row r="15" spans="1:9" ht="12.75" customHeight="1">
      <c r="A15" s="67" t="s">
        <v>747</v>
      </c>
      <c r="B15" s="67"/>
      <c r="C15" s="69"/>
      <c r="D15" s="69"/>
      <c r="E15" s="69"/>
      <c r="F15" s="69"/>
      <c r="G15" s="69"/>
    </row>
    <row r="16" spans="1:9" ht="12.75" customHeight="1">
      <c r="A16" s="67" t="s">
        <v>749</v>
      </c>
      <c r="B16" s="8"/>
      <c r="C16" s="69"/>
      <c r="D16" s="69"/>
      <c r="E16" s="69"/>
      <c r="F16" s="69"/>
      <c r="G16" s="69"/>
    </row>
    <row r="17" spans="1:2" ht="12.75" customHeight="1">
      <c r="A17" s="58"/>
      <c r="B17" s="8"/>
    </row>
    <row r="18" spans="1:2" ht="12.75" customHeight="1">
      <c r="A18" s="58"/>
      <c r="B18" s="8"/>
    </row>
    <row r="19" spans="1:2" ht="12.75" customHeight="1">
      <c r="A19" s="58"/>
      <c r="B19" s="8"/>
    </row>
    <row r="20" spans="1:2" ht="12.75" customHeight="1">
      <c r="B20" s="8"/>
    </row>
    <row r="21" spans="1:2" ht="12.75" customHeight="1">
      <c r="B21" s="8"/>
    </row>
    <row r="22" spans="1:2" ht="12.75" customHeight="1">
      <c r="B22" s="8"/>
    </row>
    <row r="23" spans="1:2" ht="12.75" customHeight="1">
      <c r="B23" s="8"/>
    </row>
    <row r="24" spans="1:2" ht="12.75" customHeight="1">
      <c r="B24" s="8"/>
    </row>
    <row r="25" spans="1:2" ht="12.75" customHeight="1">
      <c r="B25" s="8"/>
    </row>
    <row r="26" spans="1:2" ht="12.75" customHeight="1">
      <c r="B26" s="8"/>
    </row>
    <row r="27" spans="1:2" ht="12.75" customHeight="1">
      <c r="B27" s="8"/>
    </row>
    <row r="28" spans="1:2" ht="12.75" customHeight="1">
      <c r="B28" s="8"/>
    </row>
    <row r="29" spans="1:2" ht="12.75" customHeight="1">
      <c r="B29" s="8"/>
    </row>
    <row r="30" spans="1:2" ht="12.75" customHeight="1">
      <c r="B30" s="8"/>
    </row>
    <row r="31" spans="1:2" ht="12.75" customHeight="1">
      <c r="B31" s="8"/>
    </row>
    <row r="32" spans="1:2" ht="12.75" customHeight="1">
      <c r="B32" s="8"/>
    </row>
    <row r="33" spans="2:2" ht="12.75" customHeight="1">
      <c r="B33" s="8"/>
    </row>
    <row r="34" spans="2:2" ht="12.75" customHeight="1">
      <c r="B34" s="8"/>
    </row>
    <row r="35" spans="2:2" ht="12.75" customHeight="1">
      <c r="B35" s="8"/>
    </row>
    <row r="36" spans="2:2" ht="12.75" customHeight="1">
      <c r="B36" s="8"/>
    </row>
    <row r="37" spans="2:2" ht="12.75" customHeight="1">
      <c r="B37" s="8"/>
    </row>
    <row r="38" spans="2:2" ht="12.75" customHeight="1">
      <c r="B38" s="8"/>
    </row>
    <row r="39" spans="2:2" ht="12.75" customHeight="1">
      <c r="B39" s="8"/>
    </row>
    <row r="40" spans="2:2" ht="12.75" customHeight="1">
      <c r="B40" s="8"/>
    </row>
    <row r="41" spans="2:2" ht="12.75" customHeight="1">
      <c r="B41" s="8"/>
    </row>
    <row r="42" spans="2:2" ht="12.75" customHeight="1">
      <c r="B42" s="8"/>
    </row>
    <row r="43" spans="2:2" ht="12.75" customHeight="1">
      <c r="B43" s="8"/>
    </row>
    <row r="44" spans="2:2" ht="12.75" customHeight="1">
      <c r="B44" s="8"/>
    </row>
    <row r="45" spans="2:2" ht="12.75" customHeight="1">
      <c r="B45" s="8"/>
    </row>
    <row r="46" spans="2:2" ht="12.75" customHeight="1">
      <c r="B46" s="8"/>
    </row>
    <row r="47" spans="2:2" ht="12.75" customHeight="1">
      <c r="B47" s="8"/>
    </row>
    <row r="48" spans="2:2" ht="12.75" customHeight="1">
      <c r="B48" s="8"/>
    </row>
    <row r="49" spans="2:2" ht="12.75" customHeight="1">
      <c r="B49" s="8"/>
    </row>
    <row r="50" spans="2:2" ht="12.75" customHeight="1">
      <c r="B50" s="8"/>
    </row>
    <row r="51" spans="2:2" ht="12.75" customHeight="1">
      <c r="B51" s="8"/>
    </row>
    <row r="52" spans="2:2" ht="12.75" customHeight="1">
      <c r="B52" s="8"/>
    </row>
    <row r="53" spans="2:2" ht="12.75" customHeight="1">
      <c r="B53" s="8"/>
    </row>
    <row r="54" spans="2:2" ht="12.75" customHeight="1">
      <c r="B54" s="8"/>
    </row>
    <row r="55" spans="2:2" ht="12.75" customHeight="1">
      <c r="B55" s="8"/>
    </row>
    <row r="56" spans="2:2" ht="12.75" customHeight="1">
      <c r="B56" s="8"/>
    </row>
    <row r="57" spans="2:2" ht="12.75" customHeight="1">
      <c r="B57" s="8"/>
    </row>
    <row r="58" spans="2:2" ht="12.75" customHeight="1">
      <c r="B58" s="8"/>
    </row>
    <row r="59" spans="2:2" ht="12.75" customHeight="1">
      <c r="B59" s="8"/>
    </row>
    <row r="60" spans="2:2" ht="12.75" customHeight="1">
      <c r="B60" s="8"/>
    </row>
    <row r="61" spans="2:2" ht="12.75" customHeight="1">
      <c r="B61" s="8"/>
    </row>
    <row r="62" spans="2:2" ht="12.75" customHeight="1">
      <c r="B62" s="8"/>
    </row>
    <row r="63" spans="2:2" ht="12.75" customHeight="1">
      <c r="B63" s="8"/>
    </row>
    <row r="64" spans="2:2" ht="12.75" customHeight="1">
      <c r="B64" s="8"/>
    </row>
    <row r="65" spans="2:2" ht="12.75" customHeight="1">
      <c r="B65" s="8"/>
    </row>
    <row r="66" spans="2:2" ht="12.75" customHeight="1">
      <c r="B66" s="8"/>
    </row>
    <row r="67" spans="2:2" ht="12.75" customHeight="1">
      <c r="B67" s="8"/>
    </row>
    <row r="68" spans="2:2" ht="12.75" customHeight="1">
      <c r="B68" s="8"/>
    </row>
    <row r="69" spans="2:2" ht="12.75" customHeight="1">
      <c r="B69" s="8"/>
    </row>
    <row r="70" spans="2:2" ht="12.75" customHeight="1">
      <c r="B70" s="8"/>
    </row>
    <row r="71" spans="2:2" ht="12.75" customHeight="1">
      <c r="B71" s="8"/>
    </row>
    <row r="72" spans="2:2" ht="12.75" customHeight="1">
      <c r="B72" s="8"/>
    </row>
    <row r="73" spans="2:2" ht="12.75" customHeight="1">
      <c r="B73" s="8"/>
    </row>
    <row r="74" spans="2:2" ht="12.75" customHeight="1">
      <c r="B74" s="8"/>
    </row>
    <row r="75" spans="2:2" ht="12.75" customHeight="1">
      <c r="B75" s="8"/>
    </row>
    <row r="76" spans="2:2" ht="12.75" customHeight="1">
      <c r="B76" s="8"/>
    </row>
    <row r="77" spans="2:2" ht="12.75" customHeight="1">
      <c r="B77" s="8"/>
    </row>
    <row r="78" spans="2:2" ht="12.75" customHeight="1">
      <c r="B78" s="8"/>
    </row>
    <row r="79" spans="2:2" ht="12.75" customHeight="1">
      <c r="B79" s="8"/>
    </row>
    <row r="80" spans="2:2" ht="12.75" customHeight="1">
      <c r="B80" s="8"/>
    </row>
    <row r="81" spans="2:2" ht="12.75" customHeight="1">
      <c r="B81" s="8"/>
    </row>
    <row r="82" spans="2:2" ht="12.75" customHeight="1">
      <c r="B82" s="8"/>
    </row>
    <row r="83" spans="2:2" ht="12.75" customHeight="1">
      <c r="B83" s="8"/>
    </row>
    <row r="84" spans="2:2" ht="12.75" customHeight="1">
      <c r="B84" s="8"/>
    </row>
    <row r="85" spans="2:2" ht="12.75" customHeight="1">
      <c r="B85" s="8"/>
    </row>
    <row r="86" spans="2:2" ht="12.75" customHeight="1">
      <c r="B86" s="8"/>
    </row>
    <row r="87" spans="2:2" ht="12.75" customHeight="1">
      <c r="B87" s="8"/>
    </row>
    <row r="88" spans="2:2" ht="12.75" customHeight="1">
      <c r="B88" s="8"/>
    </row>
    <row r="89" spans="2:2" ht="12.75" customHeight="1">
      <c r="B89" s="8"/>
    </row>
    <row r="90" spans="2:2" ht="12.75" customHeight="1">
      <c r="B90" s="8"/>
    </row>
    <row r="91" spans="2:2" ht="12.75" customHeight="1">
      <c r="B91" s="8"/>
    </row>
    <row r="92" spans="2:2" ht="12.75" customHeight="1">
      <c r="B92" s="8"/>
    </row>
    <row r="93" spans="2:2" ht="12.75" customHeight="1">
      <c r="B93" s="8"/>
    </row>
    <row r="94" spans="2:2" ht="12.75" customHeight="1">
      <c r="B94" s="8"/>
    </row>
    <row r="95" spans="2:2" ht="12.75" customHeight="1">
      <c r="B95" s="8"/>
    </row>
    <row r="96" spans="2:2" ht="12.75" customHeight="1">
      <c r="B96" s="8"/>
    </row>
    <row r="97" spans="2:2" ht="12.75" customHeight="1">
      <c r="B97" s="8"/>
    </row>
    <row r="98" spans="2:2" ht="12.75" customHeight="1">
      <c r="B98" s="8"/>
    </row>
    <row r="99" spans="2:2" ht="12.75" customHeight="1">
      <c r="B99" s="8"/>
    </row>
    <row r="100" spans="2:2" ht="12.75" customHeight="1">
      <c r="B100" s="8"/>
    </row>
    <row r="101" spans="2:2" ht="12.75" customHeight="1">
      <c r="B101" s="8"/>
    </row>
    <row r="102" spans="2:2" ht="12.75" customHeight="1">
      <c r="B102" s="8"/>
    </row>
    <row r="103" spans="2:2" ht="12.75" customHeight="1">
      <c r="B103" s="8"/>
    </row>
    <row r="104" spans="2:2" ht="12.75" customHeight="1">
      <c r="B104" s="8"/>
    </row>
    <row r="105" spans="2:2" ht="12.75" customHeight="1">
      <c r="B105" s="8"/>
    </row>
    <row r="106" spans="2:2" ht="12.75" customHeight="1">
      <c r="B106" s="8"/>
    </row>
    <row r="107" spans="2:2" ht="12.75" customHeight="1">
      <c r="B107" s="8"/>
    </row>
    <row r="108" spans="2:2" ht="12.75" customHeight="1">
      <c r="B108" s="8"/>
    </row>
    <row r="109" spans="2:2" ht="12.75" customHeight="1">
      <c r="B109" s="8"/>
    </row>
    <row r="110" spans="2:2" ht="12.75" customHeight="1">
      <c r="B110" s="8"/>
    </row>
  </sheetData>
  <pageMargins left="0.75" right="0.75" top="1" bottom="1" header="0" footer="0"/>
  <pageSetup orientation="portrait" r:id="rId1"/>
  <headerFooter>
    <oddFooter>&amp;C&amp;"Helvetica Neue,Regular"&amp;12&amp;K000000&amp;P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58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22.28515625" style="9" customWidth="1"/>
    <col min="3" max="19" width="12.28515625" style="9" customWidth="1"/>
    <col min="20" max="257" width="10.85546875" style="9" customWidth="1"/>
    <col min="258" max="16384" width="10.85546875" style="8"/>
  </cols>
  <sheetData>
    <row r="1" spans="1:19" ht="13.7" customHeight="1">
      <c r="A1" s="41" t="s">
        <v>826</v>
      </c>
      <c r="B1" s="41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69"/>
    </row>
    <row r="2" spans="1:19" ht="13.7" customHeight="1">
      <c r="A2" s="43" t="s">
        <v>827</v>
      </c>
      <c r="B2" s="43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69"/>
    </row>
    <row r="3" spans="1:19" ht="13.7" customHeight="1">
      <c r="A3" s="100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69"/>
    </row>
    <row r="4" spans="1:19" ht="19.5" customHeight="1">
      <c r="A4" s="182"/>
      <c r="B4" s="55"/>
      <c r="C4" s="275" t="s">
        <v>828</v>
      </c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</row>
    <row r="5" spans="1:19" ht="19.5" customHeight="1">
      <c r="A5" s="182"/>
      <c r="B5" s="182"/>
      <c r="C5" s="275" t="s">
        <v>829</v>
      </c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</row>
    <row r="6" spans="1:19" ht="27" customHeight="1">
      <c r="A6" s="182"/>
      <c r="B6" s="182"/>
      <c r="C6" s="168" t="s">
        <v>111</v>
      </c>
      <c r="D6" s="168" t="s">
        <v>112</v>
      </c>
      <c r="E6" s="168" t="s">
        <v>331</v>
      </c>
      <c r="F6" s="168" t="s">
        <v>332</v>
      </c>
      <c r="G6" s="168" t="s">
        <v>53</v>
      </c>
      <c r="H6" s="168" t="s">
        <v>333</v>
      </c>
      <c r="I6" s="168" t="s">
        <v>54</v>
      </c>
      <c r="J6" s="168" t="s">
        <v>114</v>
      </c>
      <c r="K6" s="168" t="s">
        <v>115</v>
      </c>
      <c r="L6" s="168" t="s">
        <v>116</v>
      </c>
      <c r="M6" s="168" t="s">
        <v>117</v>
      </c>
      <c r="N6" s="168" t="s">
        <v>334</v>
      </c>
      <c r="O6" s="168" t="s">
        <v>335</v>
      </c>
      <c r="P6" s="168" t="s">
        <v>275</v>
      </c>
      <c r="Q6" s="168" t="s">
        <v>336</v>
      </c>
      <c r="R6" s="168" t="s">
        <v>337</v>
      </c>
      <c r="S6" s="168" t="s">
        <v>338</v>
      </c>
    </row>
    <row r="7" spans="1:19" ht="27" customHeight="1">
      <c r="A7" s="182"/>
      <c r="B7" s="182"/>
      <c r="C7" s="168" t="s">
        <v>264</v>
      </c>
      <c r="D7" s="168" t="s">
        <v>265</v>
      </c>
      <c r="E7" s="168" t="s">
        <v>266</v>
      </c>
      <c r="F7" s="168" t="s">
        <v>267</v>
      </c>
      <c r="G7" s="168" t="s">
        <v>53</v>
      </c>
      <c r="H7" s="168" t="s">
        <v>268</v>
      </c>
      <c r="I7" s="168" t="s">
        <v>54</v>
      </c>
      <c r="J7" s="168" t="s">
        <v>269</v>
      </c>
      <c r="K7" s="168" t="s">
        <v>270</v>
      </c>
      <c r="L7" s="168" t="s">
        <v>271</v>
      </c>
      <c r="M7" s="168" t="s">
        <v>272</v>
      </c>
      <c r="N7" s="168" t="s">
        <v>273</v>
      </c>
      <c r="O7" s="168" t="s">
        <v>274</v>
      </c>
      <c r="P7" s="168" t="s">
        <v>275</v>
      </c>
      <c r="Q7" s="168" t="s">
        <v>336</v>
      </c>
      <c r="R7" s="168" t="s">
        <v>337</v>
      </c>
      <c r="S7" s="168" t="s">
        <v>535</v>
      </c>
    </row>
    <row r="8" spans="1:19" ht="13.5" customHeight="1">
      <c r="A8" s="2" t="s">
        <v>2</v>
      </c>
      <c r="B8" s="2" t="s">
        <v>2</v>
      </c>
      <c r="C8" s="89">
        <v>700</v>
      </c>
      <c r="D8" s="89">
        <v>2628</v>
      </c>
      <c r="E8" s="89">
        <v>711</v>
      </c>
      <c r="F8" s="89">
        <v>209</v>
      </c>
      <c r="G8" s="89">
        <v>1034</v>
      </c>
      <c r="H8" s="89">
        <v>605</v>
      </c>
      <c r="I8" s="89">
        <v>263</v>
      </c>
      <c r="J8" s="89">
        <v>173</v>
      </c>
      <c r="K8" s="89">
        <v>189</v>
      </c>
      <c r="L8" s="89">
        <v>446</v>
      </c>
      <c r="M8" s="89">
        <v>526</v>
      </c>
      <c r="N8" s="89">
        <v>56</v>
      </c>
      <c r="O8" s="89">
        <v>65</v>
      </c>
      <c r="P8" s="89">
        <v>196</v>
      </c>
      <c r="Q8" s="89">
        <v>32</v>
      </c>
      <c r="R8" s="89">
        <v>46</v>
      </c>
      <c r="S8" s="89">
        <v>43</v>
      </c>
    </row>
    <row r="9" spans="1:19" ht="13.5" customHeight="1">
      <c r="A9" s="167" t="s">
        <v>3</v>
      </c>
      <c r="B9" s="167" t="s">
        <v>375</v>
      </c>
      <c r="C9" s="90">
        <f>SUM(C13,C16,C20,C23,C27,C30,C33,C36)</f>
        <v>299</v>
      </c>
      <c r="D9" s="90">
        <f t="shared" ref="D9:S10" si="0">SUM(D13,D16,D20,D23,D27,D30,D33,D36)</f>
        <v>970</v>
      </c>
      <c r="E9" s="90">
        <f t="shared" si="0"/>
        <v>267</v>
      </c>
      <c r="F9" s="90">
        <f t="shared" si="0"/>
        <v>85</v>
      </c>
      <c r="G9" s="90">
        <f t="shared" si="0"/>
        <v>378</v>
      </c>
      <c r="H9" s="90">
        <f t="shared" si="0"/>
        <v>215</v>
      </c>
      <c r="I9" s="90">
        <f t="shared" si="0"/>
        <v>105</v>
      </c>
      <c r="J9" s="90">
        <f t="shared" si="0"/>
        <v>100</v>
      </c>
      <c r="K9" s="90">
        <f t="shared" si="0"/>
        <v>82</v>
      </c>
      <c r="L9" s="90">
        <f t="shared" si="0"/>
        <v>137</v>
      </c>
      <c r="M9" s="90">
        <f t="shared" si="0"/>
        <v>191</v>
      </c>
      <c r="N9" s="90">
        <f t="shared" si="0"/>
        <v>31</v>
      </c>
      <c r="O9" s="90">
        <f t="shared" si="0"/>
        <v>30</v>
      </c>
      <c r="P9" s="90">
        <f t="shared" si="0"/>
        <v>83</v>
      </c>
      <c r="Q9" s="90">
        <f t="shared" si="0"/>
        <v>18</v>
      </c>
      <c r="R9" s="90">
        <f t="shared" si="0"/>
        <v>21</v>
      </c>
      <c r="S9" s="90">
        <f t="shared" si="0"/>
        <v>31</v>
      </c>
    </row>
    <row r="10" spans="1:19" ht="13.5" customHeight="1">
      <c r="A10" s="167" t="s">
        <v>5</v>
      </c>
      <c r="B10" s="167" t="s">
        <v>374</v>
      </c>
      <c r="C10" s="90">
        <f>SUM(C14,C17,C21,C24,C28,C31,C34,C37)</f>
        <v>401</v>
      </c>
      <c r="D10" s="90">
        <f t="shared" si="0"/>
        <v>1658</v>
      </c>
      <c r="E10" s="90">
        <f t="shared" si="0"/>
        <v>444</v>
      </c>
      <c r="F10" s="90">
        <f t="shared" si="0"/>
        <v>124</v>
      </c>
      <c r="G10" s="90">
        <f t="shared" si="0"/>
        <v>656</v>
      </c>
      <c r="H10" s="90">
        <f t="shared" si="0"/>
        <v>390</v>
      </c>
      <c r="I10" s="90">
        <f t="shared" si="0"/>
        <v>158</v>
      </c>
      <c r="J10" s="90">
        <f t="shared" si="0"/>
        <v>73</v>
      </c>
      <c r="K10" s="90">
        <f t="shared" si="0"/>
        <v>107</v>
      </c>
      <c r="L10" s="90">
        <f t="shared" si="0"/>
        <v>309</v>
      </c>
      <c r="M10" s="90">
        <f t="shared" si="0"/>
        <v>335</v>
      </c>
      <c r="N10" s="90">
        <f t="shared" si="0"/>
        <v>25</v>
      </c>
      <c r="O10" s="90">
        <f t="shared" si="0"/>
        <v>35</v>
      </c>
      <c r="P10" s="90">
        <f t="shared" si="0"/>
        <v>113</v>
      </c>
      <c r="Q10" s="90">
        <f t="shared" si="0"/>
        <v>14</v>
      </c>
      <c r="R10" s="90">
        <f t="shared" si="0"/>
        <v>25</v>
      </c>
      <c r="S10" s="90">
        <f t="shared" si="0"/>
        <v>12</v>
      </c>
    </row>
    <row r="11" spans="1:19" ht="13.5" customHeight="1">
      <c r="A11" s="2" t="s">
        <v>339</v>
      </c>
      <c r="B11" s="2" t="s">
        <v>539</v>
      </c>
      <c r="C11" s="89">
        <v>423</v>
      </c>
      <c r="D11" s="89">
        <v>503</v>
      </c>
      <c r="E11" s="89">
        <v>221</v>
      </c>
      <c r="F11" s="89">
        <v>178</v>
      </c>
      <c r="G11" s="89">
        <v>332</v>
      </c>
      <c r="H11" s="89">
        <v>335</v>
      </c>
      <c r="I11" s="89">
        <v>148</v>
      </c>
      <c r="J11" s="89">
        <v>118</v>
      </c>
      <c r="K11" s="89">
        <v>153</v>
      </c>
      <c r="L11" s="89">
        <v>148</v>
      </c>
      <c r="M11" s="89">
        <v>90</v>
      </c>
      <c r="N11" s="89">
        <v>26</v>
      </c>
      <c r="O11" s="89">
        <v>28</v>
      </c>
      <c r="P11" s="89">
        <v>182</v>
      </c>
      <c r="Q11" s="89">
        <v>23</v>
      </c>
      <c r="R11" s="89">
        <v>35</v>
      </c>
      <c r="S11" s="89">
        <v>24</v>
      </c>
    </row>
    <row r="12" spans="1:19" ht="13.5" customHeight="1">
      <c r="A12" s="166" t="s">
        <v>108</v>
      </c>
      <c r="B12" s="166" t="s">
        <v>543</v>
      </c>
      <c r="C12" s="90">
        <v>277</v>
      </c>
      <c r="D12" s="90">
        <v>267</v>
      </c>
      <c r="E12" s="90">
        <v>136</v>
      </c>
      <c r="F12" s="90">
        <v>102</v>
      </c>
      <c r="G12" s="90">
        <v>202</v>
      </c>
      <c r="H12" s="90">
        <v>219</v>
      </c>
      <c r="I12" s="90">
        <v>102</v>
      </c>
      <c r="J12" s="90">
        <v>72</v>
      </c>
      <c r="K12" s="90">
        <v>76</v>
      </c>
      <c r="L12" s="90">
        <v>92</v>
      </c>
      <c r="M12" s="90">
        <v>90</v>
      </c>
      <c r="N12" s="90">
        <v>17</v>
      </c>
      <c r="O12" s="90">
        <v>19</v>
      </c>
      <c r="P12" s="90">
        <v>110</v>
      </c>
      <c r="Q12" s="90">
        <v>13</v>
      </c>
      <c r="R12" s="90">
        <v>20</v>
      </c>
      <c r="S12" s="90">
        <v>11</v>
      </c>
    </row>
    <row r="13" spans="1:19" ht="13.5" customHeight="1">
      <c r="A13" s="167" t="s">
        <v>3</v>
      </c>
      <c r="B13" s="167" t="s">
        <v>375</v>
      </c>
      <c r="C13" s="90">
        <v>122</v>
      </c>
      <c r="D13" s="90">
        <v>114</v>
      </c>
      <c r="E13" s="90">
        <v>51</v>
      </c>
      <c r="F13" s="90">
        <v>43</v>
      </c>
      <c r="G13" s="90">
        <v>75</v>
      </c>
      <c r="H13" s="90">
        <v>79</v>
      </c>
      <c r="I13" s="90">
        <v>45</v>
      </c>
      <c r="J13" s="90">
        <v>40</v>
      </c>
      <c r="K13" s="90">
        <v>41</v>
      </c>
      <c r="L13" s="90">
        <v>46</v>
      </c>
      <c r="M13" s="90">
        <v>35</v>
      </c>
      <c r="N13" s="90">
        <v>10</v>
      </c>
      <c r="O13" s="90">
        <v>12</v>
      </c>
      <c r="P13" s="90">
        <v>48</v>
      </c>
      <c r="Q13" s="90">
        <v>6</v>
      </c>
      <c r="R13" s="90">
        <v>10</v>
      </c>
      <c r="S13" s="90">
        <v>7</v>
      </c>
    </row>
    <row r="14" spans="1:19" ht="13.5" customHeight="1">
      <c r="A14" s="167" t="s">
        <v>5</v>
      </c>
      <c r="B14" s="167" t="s">
        <v>374</v>
      </c>
      <c r="C14" s="90">
        <v>155</v>
      </c>
      <c r="D14" s="90">
        <v>153</v>
      </c>
      <c r="E14" s="90">
        <v>85</v>
      </c>
      <c r="F14" s="90">
        <v>59</v>
      </c>
      <c r="G14" s="90">
        <v>127</v>
      </c>
      <c r="H14" s="90">
        <v>140</v>
      </c>
      <c r="I14" s="90">
        <v>57</v>
      </c>
      <c r="J14" s="90">
        <v>32</v>
      </c>
      <c r="K14" s="90">
        <v>35</v>
      </c>
      <c r="L14" s="90">
        <v>46</v>
      </c>
      <c r="M14" s="90">
        <v>55</v>
      </c>
      <c r="N14" s="90">
        <v>7</v>
      </c>
      <c r="O14" s="90">
        <v>7</v>
      </c>
      <c r="P14" s="90">
        <v>62</v>
      </c>
      <c r="Q14" s="90">
        <v>7</v>
      </c>
      <c r="R14" s="90">
        <v>10</v>
      </c>
      <c r="S14" s="90">
        <v>4</v>
      </c>
    </row>
    <row r="15" spans="1:19" ht="13.5" customHeight="1">
      <c r="A15" s="166" t="s">
        <v>109</v>
      </c>
      <c r="B15" s="166" t="s">
        <v>542</v>
      </c>
      <c r="C15" s="90">
        <v>146</v>
      </c>
      <c r="D15" s="90">
        <v>236</v>
      </c>
      <c r="E15" s="90">
        <v>85</v>
      </c>
      <c r="F15" s="90">
        <v>76</v>
      </c>
      <c r="G15" s="90">
        <v>130</v>
      </c>
      <c r="H15" s="90">
        <v>116</v>
      </c>
      <c r="I15" s="90">
        <v>46</v>
      </c>
      <c r="J15" s="90">
        <v>46</v>
      </c>
      <c r="K15" s="90">
        <v>77</v>
      </c>
      <c r="L15" s="90">
        <v>56</v>
      </c>
      <c r="M15" s="90">
        <v>0</v>
      </c>
      <c r="N15" s="90">
        <v>9</v>
      </c>
      <c r="O15" s="90">
        <v>9</v>
      </c>
      <c r="P15" s="90">
        <v>72</v>
      </c>
      <c r="Q15" s="90">
        <v>10</v>
      </c>
      <c r="R15" s="90">
        <v>15</v>
      </c>
      <c r="S15" s="90">
        <v>13</v>
      </c>
    </row>
    <row r="16" spans="1:19" ht="13.5" customHeight="1">
      <c r="A16" s="167" t="s">
        <v>3</v>
      </c>
      <c r="B16" s="167" t="s">
        <v>375</v>
      </c>
      <c r="C16" s="90">
        <v>64</v>
      </c>
      <c r="D16" s="90">
        <v>75</v>
      </c>
      <c r="E16" s="90">
        <v>35</v>
      </c>
      <c r="F16" s="90">
        <v>30</v>
      </c>
      <c r="G16" s="90">
        <v>58</v>
      </c>
      <c r="H16" s="90">
        <v>46</v>
      </c>
      <c r="I16" s="90">
        <v>17</v>
      </c>
      <c r="J16" s="90">
        <v>27</v>
      </c>
      <c r="K16" s="90">
        <v>24</v>
      </c>
      <c r="L16" s="90">
        <v>18</v>
      </c>
      <c r="M16" s="71" t="s">
        <v>31</v>
      </c>
      <c r="N16" s="90">
        <v>5</v>
      </c>
      <c r="O16" s="90">
        <v>3</v>
      </c>
      <c r="P16" s="90">
        <v>27</v>
      </c>
      <c r="Q16" s="90">
        <v>6</v>
      </c>
      <c r="R16" s="90">
        <v>7</v>
      </c>
      <c r="S16" s="90">
        <v>12</v>
      </c>
    </row>
    <row r="17" spans="1:19" ht="13.5" customHeight="1">
      <c r="A17" s="167" t="s">
        <v>5</v>
      </c>
      <c r="B17" s="167" t="s">
        <v>374</v>
      </c>
      <c r="C17" s="90">
        <v>82</v>
      </c>
      <c r="D17" s="90">
        <v>161</v>
      </c>
      <c r="E17" s="90">
        <v>50</v>
      </c>
      <c r="F17" s="90">
        <v>46</v>
      </c>
      <c r="G17" s="90">
        <v>72</v>
      </c>
      <c r="H17" s="90">
        <v>70</v>
      </c>
      <c r="I17" s="90">
        <v>29</v>
      </c>
      <c r="J17" s="90">
        <v>19</v>
      </c>
      <c r="K17" s="90">
        <v>53</v>
      </c>
      <c r="L17" s="90">
        <v>38</v>
      </c>
      <c r="M17" s="71" t="s">
        <v>31</v>
      </c>
      <c r="N17" s="90">
        <v>4</v>
      </c>
      <c r="O17" s="90">
        <v>6</v>
      </c>
      <c r="P17" s="90">
        <v>45</v>
      </c>
      <c r="Q17" s="90">
        <v>4</v>
      </c>
      <c r="R17" s="90">
        <v>8</v>
      </c>
      <c r="S17" s="90">
        <v>1</v>
      </c>
    </row>
    <row r="18" spans="1:19" ht="13.5" customHeight="1">
      <c r="A18" s="2" t="s">
        <v>277</v>
      </c>
      <c r="B18" s="2" t="s">
        <v>653</v>
      </c>
      <c r="C18" s="89">
        <v>131</v>
      </c>
      <c r="D18" s="89">
        <v>687</v>
      </c>
      <c r="E18" s="89">
        <v>294</v>
      </c>
      <c r="F18" s="89">
        <v>18</v>
      </c>
      <c r="G18" s="89">
        <v>297</v>
      </c>
      <c r="H18" s="89">
        <v>81</v>
      </c>
      <c r="I18" s="89">
        <v>33</v>
      </c>
      <c r="J18" s="89">
        <v>42</v>
      </c>
      <c r="K18" s="89">
        <v>21</v>
      </c>
      <c r="L18" s="89">
        <v>108</v>
      </c>
      <c r="M18" s="89">
        <v>100</v>
      </c>
      <c r="N18" s="89">
        <v>22</v>
      </c>
      <c r="O18" s="89">
        <v>22</v>
      </c>
      <c r="P18" s="89">
        <v>14</v>
      </c>
      <c r="Q18" s="89">
        <v>9</v>
      </c>
      <c r="R18" s="89">
        <v>11</v>
      </c>
      <c r="S18" s="89">
        <v>19</v>
      </c>
    </row>
    <row r="19" spans="1:19" ht="13.5" customHeight="1">
      <c r="A19" s="166" t="s">
        <v>108</v>
      </c>
      <c r="B19" s="166" t="s">
        <v>543</v>
      </c>
      <c r="C19" s="90">
        <v>79</v>
      </c>
      <c r="D19" s="90">
        <v>378</v>
      </c>
      <c r="E19" s="90">
        <v>175</v>
      </c>
      <c r="F19" s="90">
        <v>0</v>
      </c>
      <c r="G19" s="90">
        <v>173</v>
      </c>
      <c r="H19" s="90">
        <v>81</v>
      </c>
      <c r="I19" s="90">
        <v>33</v>
      </c>
      <c r="J19" s="90">
        <v>25</v>
      </c>
      <c r="K19" s="90">
        <v>5</v>
      </c>
      <c r="L19" s="90">
        <v>108</v>
      </c>
      <c r="M19" s="90">
        <v>100</v>
      </c>
      <c r="N19" s="90">
        <v>11</v>
      </c>
      <c r="O19" s="90">
        <v>6</v>
      </c>
      <c r="P19" s="90">
        <v>2</v>
      </c>
      <c r="Q19" s="90">
        <v>9</v>
      </c>
      <c r="R19" s="90">
        <v>11</v>
      </c>
      <c r="S19" s="90">
        <v>19</v>
      </c>
    </row>
    <row r="20" spans="1:19" ht="13.5" customHeight="1">
      <c r="A20" s="167" t="s">
        <v>3</v>
      </c>
      <c r="B20" s="167" t="s">
        <v>375</v>
      </c>
      <c r="C20" s="90">
        <v>33</v>
      </c>
      <c r="D20" s="90">
        <v>144</v>
      </c>
      <c r="E20" s="90">
        <v>67</v>
      </c>
      <c r="F20" s="90">
        <v>0</v>
      </c>
      <c r="G20" s="90">
        <v>48</v>
      </c>
      <c r="H20" s="90">
        <v>22</v>
      </c>
      <c r="I20" s="90">
        <v>14</v>
      </c>
      <c r="J20" s="90">
        <v>16</v>
      </c>
      <c r="K20" s="90">
        <v>1</v>
      </c>
      <c r="L20" s="90">
        <v>23</v>
      </c>
      <c r="M20" s="90">
        <v>31</v>
      </c>
      <c r="N20" s="90">
        <v>5</v>
      </c>
      <c r="O20" s="90">
        <v>5</v>
      </c>
      <c r="P20" s="90">
        <v>0</v>
      </c>
      <c r="Q20" s="90">
        <v>6</v>
      </c>
      <c r="R20" s="90">
        <v>4</v>
      </c>
      <c r="S20" s="90">
        <v>12</v>
      </c>
    </row>
    <row r="21" spans="1:19" ht="13.5" customHeight="1">
      <c r="A21" s="167" t="s">
        <v>5</v>
      </c>
      <c r="B21" s="167" t="s">
        <v>374</v>
      </c>
      <c r="C21" s="90">
        <v>46</v>
      </c>
      <c r="D21" s="90">
        <v>234</v>
      </c>
      <c r="E21" s="90">
        <v>108</v>
      </c>
      <c r="F21" s="90">
        <v>0</v>
      </c>
      <c r="G21" s="90">
        <v>125</v>
      </c>
      <c r="H21" s="90">
        <v>59</v>
      </c>
      <c r="I21" s="90">
        <v>19</v>
      </c>
      <c r="J21" s="90">
        <v>9</v>
      </c>
      <c r="K21" s="90">
        <v>4</v>
      </c>
      <c r="L21" s="90">
        <v>85</v>
      </c>
      <c r="M21" s="90">
        <v>69</v>
      </c>
      <c r="N21" s="90">
        <v>6</v>
      </c>
      <c r="O21" s="90">
        <v>1</v>
      </c>
      <c r="P21" s="90">
        <v>2</v>
      </c>
      <c r="Q21" s="90">
        <v>3</v>
      </c>
      <c r="R21" s="90">
        <v>7</v>
      </c>
      <c r="S21" s="90">
        <v>7</v>
      </c>
    </row>
    <row r="22" spans="1:19" ht="13.5" customHeight="1">
      <c r="A22" s="166" t="s">
        <v>109</v>
      </c>
      <c r="B22" s="166" t="s">
        <v>542</v>
      </c>
      <c r="C22" s="90">
        <v>52</v>
      </c>
      <c r="D22" s="90">
        <v>309</v>
      </c>
      <c r="E22" s="90">
        <v>119</v>
      </c>
      <c r="F22" s="90">
        <v>18</v>
      </c>
      <c r="G22" s="90">
        <v>124</v>
      </c>
      <c r="H22" s="90">
        <v>0</v>
      </c>
      <c r="I22" s="90">
        <v>0</v>
      </c>
      <c r="J22" s="90">
        <v>17</v>
      </c>
      <c r="K22" s="90">
        <v>16</v>
      </c>
      <c r="L22" s="90">
        <v>0</v>
      </c>
      <c r="M22" s="90">
        <v>0</v>
      </c>
      <c r="N22" s="90">
        <v>11</v>
      </c>
      <c r="O22" s="90">
        <v>16</v>
      </c>
      <c r="P22" s="90">
        <v>12</v>
      </c>
      <c r="Q22" s="71" t="s">
        <v>31</v>
      </c>
      <c r="R22" s="71" t="s">
        <v>31</v>
      </c>
      <c r="S22" s="71" t="s">
        <v>31</v>
      </c>
    </row>
    <row r="23" spans="1:19" ht="13.5" customHeight="1">
      <c r="A23" s="167" t="s">
        <v>3</v>
      </c>
      <c r="B23" s="167" t="s">
        <v>375</v>
      </c>
      <c r="C23" s="90">
        <v>18</v>
      </c>
      <c r="D23" s="90">
        <v>106</v>
      </c>
      <c r="E23" s="90">
        <v>54</v>
      </c>
      <c r="F23" s="90">
        <v>7</v>
      </c>
      <c r="G23" s="90">
        <v>54</v>
      </c>
      <c r="H23" s="71" t="s">
        <v>31</v>
      </c>
      <c r="I23" s="71" t="s">
        <v>31</v>
      </c>
      <c r="J23" s="90">
        <v>9</v>
      </c>
      <c r="K23" s="90">
        <v>10</v>
      </c>
      <c r="L23" s="71" t="s">
        <v>31</v>
      </c>
      <c r="M23" s="71" t="s">
        <v>31</v>
      </c>
      <c r="N23" s="90">
        <v>8</v>
      </c>
      <c r="O23" s="90">
        <v>5</v>
      </c>
      <c r="P23" s="90">
        <v>8</v>
      </c>
      <c r="Q23" s="71" t="s">
        <v>31</v>
      </c>
      <c r="R23" s="71" t="s">
        <v>31</v>
      </c>
      <c r="S23" s="71" t="s">
        <v>31</v>
      </c>
    </row>
    <row r="24" spans="1:19" ht="13.5" customHeight="1">
      <c r="A24" s="167" t="s">
        <v>5</v>
      </c>
      <c r="B24" s="167" t="s">
        <v>374</v>
      </c>
      <c r="C24" s="90">
        <v>34</v>
      </c>
      <c r="D24" s="90">
        <v>203</v>
      </c>
      <c r="E24" s="90">
        <v>65</v>
      </c>
      <c r="F24" s="90">
        <v>11</v>
      </c>
      <c r="G24" s="90">
        <v>70</v>
      </c>
      <c r="H24" s="71" t="s">
        <v>31</v>
      </c>
      <c r="I24" s="71" t="s">
        <v>31</v>
      </c>
      <c r="J24" s="90">
        <v>8</v>
      </c>
      <c r="K24" s="90">
        <v>6</v>
      </c>
      <c r="L24" s="71" t="s">
        <v>31</v>
      </c>
      <c r="M24" s="71" t="s">
        <v>31</v>
      </c>
      <c r="N24" s="90">
        <v>3</v>
      </c>
      <c r="O24" s="90">
        <v>11</v>
      </c>
      <c r="P24" s="90">
        <v>4</v>
      </c>
      <c r="Q24" s="71" t="s">
        <v>31</v>
      </c>
      <c r="R24" s="71" t="s">
        <v>31</v>
      </c>
      <c r="S24" s="71" t="s">
        <v>31</v>
      </c>
    </row>
    <row r="25" spans="1:19" ht="13.5" customHeight="1">
      <c r="A25" s="2" t="s">
        <v>278</v>
      </c>
      <c r="B25" s="2" t="s">
        <v>655</v>
      </c>
      <c r="C25" s="89">
        <v>78</v>
      </c>
      <c r="D25" s="89">
        <v>717</v>
      </c>
      <c r="E25" s="89">
        <v>196</v>
      </c>
      <c r="F25" s="89">
        <v>13</v>
      </c>
      <c r="G25" s="89">
        <v>238</v>
      </c>
      <c r="H25" s="89">
        <v>139</v>
      </c>
      <c r="I25" s="89">
        <v>57</v>
      </c>
      <c r="J25" s="89">
        <v>13</v>
      </c>
      <c r="K25" s="89">
        <v>15</v>
      </c>
      <c r="L25" s="89">
        <v>116</v>
      </c>
      <c r="M25" s="89">
        <v>105</v>
      </c>
      <c r="N25" s="89">
        <v>8</v>
      </c>
      <c r="O25" s="89">
        <v>15</v>
      </c>
      <c r="P25" s="98" t="s">
        <v>31</v>
      </c>
      <c r="Q25" s="71" t="s">
        <v>31</v>
      </c>
      <c r="R25" s="71" t="s">
        <v>31</v>
      </c>
      <c r="S25" s="71" t="s">
        <v>31</v>
      </c>
    </row>
    <row r="26" spans="1:19" ht="13.5" customHeight="1">
      <c r="A26" s="166" t="s">
        <v>108</v>
      </c>
      <c r="B26" s="166" t="s">
        <v>543</v>
      </c>
      <c r="C26" s="90">
        <v>57</v>
      </c>
      <c r="D26" s="90">
        <v>371</v>
      </c>
      <c r="E26" s="90">
        <v>115</v>
      </c>
      <c r="F26" s="90">
        <v>7</v>
      </c>
      <c r="G26" s="90">
        <v>128</v>
      </c>
      <c r="H26" s="90">
        <v>96</v>
      </c>
      <c r="I26" s="90">
        <v>24</v>
      </c>
      <c r="J26" s="90">
        <v>9</v>
      </c>
      <c r="K26" s="90">
        <v>0</v>
      </c>
      <c r="L26" s="90">
        <v>116</v>
      </c>
      <c r="M26" s="90">
        <v>105</v>
      </c>
      <c r="N26" s="90">
        <v>8</v>
      </c>
      <c r="O26" s="90">
        <v>15</v>
      </c>
      <c r="P26" s="71" t="s">
        <v>31</v>
      </c>
      <c r="Q26" s="71" t="s">
        <v>31</v>
      </c>
      <c r="R26" s="71" t="s">
        <v>31</v>
      </c>
      <c r="S26" s="71" t="s">
        <v>31</v>
      </c>
    </row>
    <row r="27" spans="1:19" ht="13.5" customHeight="1">
      <c r="A27" s="167" t="s">
        <v>3</v>
      </c>
      <c r="B27" s="167" t="s">
        <v>375</v>
      </c>
      <c r="C27" s="90">
        <v>20</v>
      </c>
      <c r="D27" s="90">
        <v>144</v>
      </c>
      <c r="E27" s="90">
        <v>35</v>
      </c>
      <c r="F27" s="90">
        <v>2</v>
      </c>
      <c r="G27" s="90">
        <v>45</v>
      </c>
      <c r="H27" s="90">
        <v>32</v>
      </c>
      <c r="I27" s="90">
        <v>9</v>
      </c>
      <c r="J27" s="90">
        <v>5</v>
      </c>
      <c r="K27" s="90">
        <v>0</v>
      </c>
      <c r="L27" s="90">
        <v>28</v>
      </c>
      <c r="M27" s="90">
        <v>38</v>
      </c>
      <c r="N27" s="90">
        <v>3</v>
      </c>
      <c r="O27" s="90">
        <v>5</v>
      </c>
      <c r="P27" s="71" t="s">
        <v>31</v>
      </c>
      <c r="Q27" s="71" t="s">
        <v>31</v>
      </c>
      <c r="R27" s="71" t="s">
        <v>31</v>
      </c>
      <c r="S27" s="71" t="s">
        <v>31</v>
      </c>
    </row>
    <row r="28" spans="1:19" ht="13.5" customHeight="1">
      <c r="A28" s="167" t="s">
        <v>5</v>
      </c>
      <c r="B28" s="167" t="s">
        <v>374</v>
      </c>
      <c r="C28" s="90">
        <v>37</v>
      </c>
      <c r="D28" s="90">
        <v>227</v>
      </c>
      <c r="E28" s="90">
        <v>80</v>
      </c>
      <c r="F28" s="90">
        <v>5</v>
      </c>
      <c r="G28" s="90">
        <v>83</v>
      </c>
      <c r="H28" s="90">
        <v>64</v>
      </c>
      <c r="I28" s="90">
        <v>15</v>
      </c>
      <c r="J28" s="90">
        <v>4</v>
      </c>
      <c r="K28" s="90">
        <v>0</v>
      </c>
      <c r="L28" s="90">
        <v>88</v>
      </c>
      <c r="M28" s="90">
        <v>67</v>
      </c>
      <c r="N28" s="90">
        <v>5</v>
      </c>
      <c r="O28" s="90">
        <v>10</v>
      </c>
      <c r="P28" s="71" t="s">
        <v>31</v>
      </c>
      <c r="Q28" s="71" t="s">
        <v>31</v>
      </c>
      <c r="R28" s="71" t="s">
        <v>31</v>
      </c>
      <c r="S28" s="71" t="s">
        <v>31</v>
      </c>
    </row>
    <row r="29" spans="1:19" ht="13.5" customHeight="1">
      <c r="A29" s="166" t="s">
        <v>109</v>
      </c>
      <c r="B29" s="166" t="s">
        <v>542</v>
      </c>
      <c r="C29" s="90">
        <v>21</v>
      </c>
      <c r="D29" s="90">
        <v>346</v>
      </c>
      <c r="E29" s="90">
        <v>81</v>
      </c>
      <c r="F29" s="90">
        <v>6</v>
      </c>
      <c r="G29" s="90">
        <v>110</v>
      </c>
      <c r="H29" s="90">
        <v>43</v>
      </c>
      <c r="I29" s="90">
        <v>33</v>
      </c>
      <c r="J29" s="90">
        <v>4</v>
      </c>
      <c r="K29" s="90">
        <v>15</v>
      </c>
      <c r="L29" s="90">
        <v>0</v>
      </c>
      <c r="M29" s="90">
        <v>0</v>
      </c>
      <c r="N29" s="71" t="s">
        <v>31</v>
      </c>
      <c r="O29" s="71" t="s">
        <v>31</v>
      </c>
      <c r="P29" s="71" t="s">
        <v>31</v>
      </c>
      <c r="Q29" s="71" t="s">
        <v>31</v>
      </c>
      <c r="R29" s="71" t="s">
        <v>31</v>
      </c>
      <c r="S29" s="71" t="s">
        <v>31</v>
      </c>
    </row>
    <row r="30" spans="1:19" ht="13.5" customHeight="1">
      <c r="A30" s="167" t="s">
        <v>3</v>
      </c>
      <c r="B30" s="167" t="s">
        <v>375</v>
      </c>
      <c r="C30" s="90">
        <v>9</v>
      </c>
      <c r="D30" s="90">
        <v>120</v>
      </c>
      <c r="E30" s="90">
        <v>25</v>
      </c>
      <c r="F30" s="90">
        <v>3</v>
      </c>
      <c r="G30" s="90">
        <v>39</v>
      </c>
      <c r="H30" s="90">
        <v>18</v>
      </c>
      <c r="I30" s="90">
        <v>13</v>
      </c>
      <c r="J30" s="90">
        <v>3</v>
      </c>
      <c r="K30" s="90">
        <v>6</v>
      </c>
      <c r="L30" s="71" t="s">
        <v>31</v>
      </c>
      <c r="M30" s="71" t="s">
        <v>31</v>
      </c>
      <c r="N30" s="71" t="s">
        <v>31</v>
      </c>
      <c r="O30" s="71" t="s">
        <v>31</v>
      </c>
      <c r="P30" s="71" t="s">
        <v>31</v>
      </c>
      <c r="Q30" s="71" t="s">
        <v>31</v>
      </c>
      <c r="R30" s="71" t="s">
        <v>31</v>
      </c>
      <c r="S30" s="71" t="s">
        <v>31</v>
      </c>
    </row>
    <row r="31" spans="1:19" ht="13.5" customHeight="1">
      <c r="A31" s="167" t="s">
        <v>5</v>
      </c>
      <c r="B31" s="167" t="s">
        <v>374</v>
      </c>
      <c r="C31" s="90">
        <v>12</v>
      </c>
      <c r="D31" s="90">
        <v>226</v>
      </c>
      <c r="E31" s="90">
        <v>56</v>
      </c>
      <c r="F31" s="90">
        <v>3</v>
      </c>
      <c r="G31" s="90">
        <v>71</v>
      </c>
      <c r="H31" s="90">
        <v>25</v>
      </c>
      <c r="I31" s="90">
        <v>20</v>
      </c>
      <c r="J31" s="90">
        <v>1</v>
      </c>
      <c r="K31" s="90">
        <v>9</v>
      </c>
      <c r="L31" s="71" t="s">
        <v>31</v>
      </c>
      <c r="M31" s="71" t="s">
        <v>31</v>
      </c>
      <c r="N31" s="71" t="s">
        <v>31</v>
      </c>
      <c r="O31" s="71" t="s">
        <v>31</v>
      </c>
      <c r="P31" s="71" t="s">
        <v>31</v>
      </c>
      <c r="Q31" s="71" t="s">
        <v>31</v>
      </c>
      <c r="R31" s="71" t="s">
        <v>31</v>
      </c>
      <c r="S31" s="71" t="s">
        <v>31</v>
      </c>
    </row>
    <row r="32" spans="1:19" ht="13.5" customHeight="1">
      <c r="A32" s="2" t="s">
        <v>118</v>
      </c>
      <c r="B32" s="2" t="s">
        <v>540</v>
      </c>
      <c r="C32" s="89">
        <v>56</v>
      </c>
      <c r="D32" s="89">
        <v>569</v>
      </c>
      <c r="E32" s="71" t="s">
        <v>31</v>
      </c>
      <c r="F32" s="71" t="s">
        <v>31</v>
      </c>
      <c r="G32" s="89">
        <v>133</v>
      </c>
      <c r="H32" s="89">
        <v>50</v>
      </c>
      <c r="I32" s="89">
        <v>25</v>
      </c>
      <c r="J32" s="71" t="s">
        <v>31</v>
      </c>
      <c r="K32" s="71" t="s">
        <v>31</v>
      </c>
      <c r="L32" s="89">
        <v>51</v>
      </c>
      <c r="M32" s="89">
        <v>104</v>
      </c>
      <c r="N32" s="71" t="s">
        <v>31</v>
      </c>
      <c r="O32" s="71" t="s">
        <v>31</v>
      </c>
      <c r="P32" s="71" t="s">
        <v>31</v>
      </c>
      <c r="Q32" s="71" t="s">
        <v>31</v>
      </c>
      <c r="R32" s="71" t="s">
        <v>31</v>
      </c>
      <c r="S32" s="71" t="s">
        <v>31</v>
      </c>
    </row>
    <row r="33" spans="1:257" ht="13.7" customHeight="1">
      <c r="A33" s="167" t="s">
        <v>3</v>
      </c>
      <c r="B33" s="167" t="s">
        <v>375</v>
      </c>
      <c r="C33" s="90">
        <v>28</v>
      </c>
      <c r="D33" s="90">
        <v>212</v>
      </c>
      <c r="E33" s="71" t="s">
        <v>31</v>
      </c>
      <c r="F33" s="71" t="s">
        <v>31</v>
      </c>
      <c r="G33" s="90">
        <v>48</v>
      </c>
      <c r="H33" s="90">
        <v>18</v>
      </c>
      <c r="I33" s="90">
        <v>7</v>
      </c>
      <c r="J33" s="71" t="s">
        <v>31</v>
      </c>
      <c r="K33" s="71" t="s">
        <v>31</v>
      </c>
      <c r="L33" s="90">
        <v>13</v>
      </c>
      <c r="M33" s="90">
        <v>39</v>
      </c>
      <c r="N33" s="71" t="s">
        <v>31</v>
      </c>
      <c r="O33" s="71" t="s">
        <v>31</v>
      </c>
      <c r="P33" s="71" t="s">
        <v>31</v>
      </c>
      <c r="Q33" s="71" t="s">
        <v>31</v>
      </c>
      <c r="R33" s="71" t="s">
        <v>31</v>
      </c>
      <c r="S33" s="71" t="s">
        <v>31</v>
      </c>
    </row>
    <row r="34" spans="1:257" ht="13.5" customHeight="1">
      <c r="A34" s="167" t="s">
        <v>5</v>
      </c>
      <c r="B34" s="167" t="s">
        <v>374</v>
      </c>
      <c r="C34" s="90">
        <v>28</v>
      </c>
      <c r="D34" s="90">
        <v>357</v>
      </c>
      <c r="E34" s="71" t="s">
        <v>31</v>
      </c>
      <c r="F34" s="71" t="s">
        <v>31</v>
      </c>
      <c r="G34" s="90">
        <v>85</v>
      </c>
      <c r="H34" s="90">
        <v>32</v>
      </c>
      <c r="I34" s="90">
        <v>18</v>
      </c>
      <c r="J34" s="71" t="s">
        <v>31</v>
      </c>
      <c r="K34" s="71" t="s">
        <v>31</v>
      </c>
      <c r="L34" s="90">
        <v>38</v>
      </c>
      <c r="M34" s="90">
        <v>65</v>
      </c>
      <c r="N34" s="71" t="s">
        <v>31</v>
      </c>
      <c r="O34" s="71" t="s">
        <v>31</v>
      </c>
      <c r="P34" s="71" t="s">
        <v>31</v>
      </c>
      <c r="Q34" s="71" t="s">
        <v>31</v>
      </c>
      <c r="R34" s="71" t="s">
        <v>31</v>
      </c>
      <c r="S34" s="71" t="s">
        <v>31</v>
      </c>
    </row>
    <row r="35" spans="1:257" ht="13.5" customHeight="1">
      <c r="A35" s="2" t="s">
        <v>119</v>
      </c>
      <c r="B35" s="2" t="s">
        <v>541</v>
      </c>
      <c r="C35" s="89">
        <v>12</v>
      </c>
      <c r="D35" s="89">
        <v>152</v>
      </c>
      <c r="E35" s="71" t="s">
        <v>31</v>
      </c>
      <c r="F35" s="71" t="s">
        <v>31</v>
      </c>
      <c r="G35" s="89">
        <v>34</v>
      </c>
      <c r="H35" s="71" t="s">
        <v>31</v>
      </c>
      <c r="I35" s="71" t="s">
        <v>31</v>
      </c>
      <c r="J35" s="71" t="s">
        <v>31</v>
      </c>
      <c r="K35" s="71" t="s">
        <v>31</v>
      </c>
      <c r="L35" s="89">
        <v>23</v>
      </c>
      <c r="M35" s="89">
        <v>127</v>
      </c>
      <c r="N35" s="71" t="s">
        <v>31</v>
      </c>
      <c r="O35" s="71" t="s">
        <v>31</v>
      </c>
      <c r="P35" s="71" t="s">
        <v>31</v>
      </c>
      <c r="Q35" s="71" t="s">
        <v>31</v>
      </c>
      <c r="R35" s="71" t="s">
        <v>31</v>
      </c>
      <c r="S35" s="71" t="s">
        <v>31</v>
      </c>
    </row>
    <row r="36" spans="1:257" ht="13.5" customHeight="1">
      <c r="A36" s="167" t="s">
        <v>3</v>
      </c>
      <c r="B36" s="167" t="s">
        <v>375</v>
      </c>
      <c r="C36" s="90">
        <v>5</v>
      </c>
      <c r="D36" s="90">
        <v>55</v>
      </c>
      <c r="E36" s="71" t="s">
        <v>31</v>
      </c>
      <c r="F36" s="71" t="s">
        <v>31</v>
      </c>
      <c r="G36" s="90">
        <v>11</v>
      </c>
      <c r="H36" s="71" t="s">
        <v>31</v>
      </c>
      <c r="I36" s="71" t="s">
        <v>31</v>
      </c>
      <c r="J36" s="71" t="s">
        <v>31</v>
      </c>
      <c r="K36" s="71" t="s">
        <v>31</v>
      </c>
      <c r="L36" s="90">
        <v>9</v>
      </c>
      <c r="M36" s="90">
        <v>48</v>
      </c>
      <c r="N36" s="71" t="s">
        <v>31</v>
      </c>
      <c r="O36" s="71" t="s">
        <v>31</v>
      </c>
      <c r="P36" s="71" t="s">
        <v>31</v>
      </c>
      <c r="Q36" s="71" t="s">
        <v>31</v>
      </c>
      <c r="R36" s="71" t="s">
        <v>31</v>
      </c>
      <c r="S36" s="71" t="s">
        <v>31</v>
      </c>
    </row>
    <row r="37" spans="1:257" ht="13.5" customHeight="1">
      <c r="A37" s="167" t="s">
        <v>5</v>
      </c>
      <c r="B37" s="167" t="s">
        <v>374</v>
      </c>
      <c r="C37" s="90">
        <v>7</v>
      </c>
      <c r="D37" s="90">
        <v>97</v>
      </c>
      <c r="E37" s="71" t="s">
        <v>31</v>
      </c>
      <c r="F37" s="71" t="s">
        <v>31</v>
      </c>
      <c r="G37" s="90">
        <v>23</v>
      </c>
      <c r="H37" s="71" t="s">
        <v>31</v>
      </c>
      <c r="I37" s="71" t="s">
        <v>31</v>
      </c>
      <c r="J37" s="71" t="s">
        <v>31</v>
      </c>
      <c r="K37" s="71" t="s">
        <v>31</v>
      </c>
      <c r="L37" s="90">
        <v>14</v>
      </c>
      <c r="M37" s="90">
        <v>79</v>
      </c>
      <c r="N37" s="71" t="s">
        <v>31</v>
      </c>
      <c r="O37" s="71" t="s">
        <v>31</v>
      </c>
      <c r="P37" s="71" t="s">
        <v>31</v>
      </c>
      <c r="Q37" s="71" t="s">
        <v>31</v>
      </c>
      <c r="R37" s="71" t="s">
        <v>31</v>
      </c>
      <c r="S37" s="71" t="s">
        <v>31</v>
      </c>
    </row>
    <row r="38" spans="1:257" ht="13.7" customHeight="1">
      <c r="A38" s="142"/>
      <c r="B38" s="142"/>
      <c r="N38" s="69"/>
    </row>
    <row r="39" spans="1:257" s="15" customFormat="1" ht="19.5" customHeight="1">
      <c r="A39" s="55"/>
      <c r="B39" s="55"/>
      <c r="C39" s="275" t="s">
        <v>99</v>
      </c>
      <c r="D39" s="275"/>
      <c r="E39" s="275"/>
      <c r="F39" s="275"/>
      <c r="G39" s="275"/>
      <c r="H39" s="275"/>
      <c r="I39" s="275"/>
      <c r="J39" s="275"/>
      <c r="K39" s="275"/>
      <c r="L39" s="275"/>
      <c r="M39" s="275"/>
      <c r="N39" s="275"/>
      <c r="O39" s="275"/>
      <c r="P39" s="275"/>
      <c r="Q39" s="275"/>
      <c r="R39" s="275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  <c r="CV39" s="64"/>
      <c r="CW39" s="64"/>
      <c r="CX39" s="64"/>
      <c r="CY39" s="64"/>
      <c r="CZ39" s="64"/>
      <c r="DA39" s="64"/>
      <c r="DB39" s="64"/>
      <c r="DC39" s="64"/>
      <c r="DD39" s="64"/>
      <c r="DE39" s="64"/>
      <c r="DF39" s="64"/>
      <c r="DG39" s="64"/>
      <c r="DH39" s="64"/>
      <c r="DI39" s="64"/>
      <c r="DJ39" s="64"/>
      <c r="DK39" s="64"/>
      <c r="DL39" s="64"/>
      <c r="DM39" s="64"/>
      <c r="DN39" s="64"/>
      <c r="DO39" s="64"/>
      <c r="DP39" s="64"/>
      <c r="DQ39" s="64"/>
      <c r="DR39" s="64"/>
      <c r="DS39" s="64"/>
      <c r="DT39" s="64"/>
      <c r="DU39" s="64"/>
      <c r="DV39" s="64"/>
      <c r="DW39" s="64"/>
      <c r="DX39" s="64"/>
      <c r="DY39" s="64"/>
      <c r="DZ39" s="64"/>
      <c r="EA39" s="64"/>
      <c r="EB39" s="64"/>
      <c r="EC39" s="64"/>
      <c r="ED39" s="64"/>
      <c r="EE39" s="64"/>
      <c r="EF39" s="64"/>
      <c r="EG39" s="64"/>
      <c r="EH39" s="64"/>
      <c r="EI39" s="64"/>
      <c r="EJ39" s="64"/>
      <c r="EK39" s="64"/>
      <c r="EL39" s="64"/>
      <c r="EM39" s="64"/>
      <c r="EN39" s="64"/>
      <c r="EO39" s="64"/>
      <c r="EP39" s="64"/>
      <c r="EQ39" s="64"/>
      <c r="ER39" s="64"/>
      <c r="ES39" s="64"/>
      <c r="ET39" s="64"/>
      <c r="EU39" s="64"/>
      <c r="EV39" s="64"/>
      <c r="EW39" s="64"/>
      <c r="EX39" s="64"/>
      <c r="EY39" s="64"/>
      <c r="EZ39" s="64"/>
      <c r="FA39" s="64"/>
      <c r="FB39" s="64"/>
      <c r="FC39" s="64"/>
      <c r="FD39" s="64"/>
      <c r="FE39" s="64"/>
      <c r="FF39" s="64"/>
      <c r="FG39" s="64"/>
      <c r="FH39" s="64"/>
      <c r="FI39" s="64"/>
      <c r="FJ39" s="64"/>
      <c r="FK39" s="64"/>
      <c r="FL39" s="64"/>
      <c r="FM39" s="64"/>
      <c r="FN39" s="64"/>
      <c r="FO39" s="64"/>
      <c r="FP39" s="64"/>
      <c r="FQ39" s="64"/>
      <c r="FR39" s="64"/>
      <c r="FS39" s="64"/>
      <c r="FT39" s="64"/>
      <c r="FU39" s="64"/>
      <c r="FV39" s="64"/>
      <c r="FW39" s="64"/>
      <c r="FX39" s="64"/>
      <c r="FY39" s="64"/>
      <c r="FZ39" s="64"/>
      <c r="GA39" s="64"/>
      <c r="GB39" s="64"/>
      <c r="GC39" s="64"/>
      <c r="GD39" s="64"/>
      <c r="GE39" s="64"/>
      <c r="GF39" s="64"/>
      <c r="GG39" s="64"/>
      <c r="GH39" s="64"/>
      <c r="GI39" s="64"/>
      <c r="GJ39" s="64"/>
      <c r="GK39" s="64"/>
      <c r="GL39" s="64"/>
      <c r="GM39" s="64"/>
      <c r="GN39" s="64"/>
      <c r="GO39" s="64"/>
      <c r="GP39" s="64"/>
      <c r="GQ39" s="64"/>
      <c r="GR39" s="64"/>
      <c r="GS39" s="64"/>
      <c r="GT39" s="64"/>
      <c r="GU39" s="64"/>
      <c r="GV39" s="64"/>
      <c r="GW39" s="64"/>
      <c r="GX39" s="64"/>
      <c r="GY39" s="64"/>
      <c r="GZ39" s="64"/>
      <c r="HA39" s="64"/>
      <c r="HB39" s="64"/>
      <c r="HC39" s="64"/>
      <c r="HD39" s="64"/>
      <c r="HE39" s="64"/>
      <c r="HF39" s="64"/>
      <c r="HG39" s="64"/>
      <c r="HH39" s="64"/>
      <c r="HI39" s="64"/>
      <c r="HJ39" s="64"/>
      <c r="HK39" s="64"/>
      <c r="HL39" s="64"/>
      <c r="HM39" s="64"/>
      <c r="HN39" s="64"/>
      <c r="HO39" s="64"/>
      <c r="HP39" s="64"/>
      <c r="HQ39" s="64"/>
      <c r="HR39" s="64"/>
      <c r="HS39" s="64"/>
      <c r="HT39" s="64"/>
      <c r="HU39" s="64"/>
      <c r="HV39" s="64"/>
      <c r="HW39" s="64"/>
      <c r="HX39" s="64"/>
      <c r="HY39" s="64"/>
      <c r="HZ39" s="64"/>
      <c r="IA39" s="64"/>
      <c r="IB39" s="64"/>
      <c r="IC39" s="64"/>
      <c r="ID39" s="64"/>
      <c r="IE39" s="64"/>
      <c r="IF39" s="64"/>
      <c r="IG39" s="64"/>
      <c r="IH39" s="64"/>
      <c r="II39" s="64"/>
      <c r="IJ39" s="64"/>
      <c r="IK39" s="64"/>
      <c r="IL39" s="64"/>
      <c r="IM39" s="64"/>
      <c r="IN39" s="64"/>
      <c r="IO39" s="64"/>
      <c r="IP39" s="64"/>
      <c r="IQ39" s="64"/>
      <c r="IR39" s="64"/>
      <c r="IS39" s="64"/>
      <c r="IT39" s="64"/>
      <c r="IU39" s="64"/>
      <c r="IV39" s="64"/>
      <c r="IW39" s="64"/>
    </row>
    <row r="40" spans="1:257" ht="19.5" customHeight="1">
      <c r="A40" s="55"/>
      <c r="B40" s="55"/>
      <c r="C40" s="275" t="s">
        <v>536</v>
      </c>
      <c r="D40" s="275"/>
      <c r="E40" s="275"/>
      <c r="F40" s="275"/>
      <c r="G40" s="275"/>
      <c r="H40" s="275"/>
      <c r="I40" s="275"/>
      <c r="J40" s="275"/>
      <c r="K40" s="275"/>
      <c r="L40" s="275"/>
      <c r="M40" s="275"/>
      <c r="N40" s="275"/>
      <c r="O40" s="275"/>
      <c r="P40" s="275"/>
      <c r="Q40" s="275"/>
      <c r="R40" s="275"/>
    </row>
    <row r="41" spans="1:257" ht="19.5" customHeight="1">
      <c r="A41" s="55"/>
      <c r="B41" s="55"/>
      <c r="C41" s="168" t="s">
        <v>111</v>
      </c>
      <c r="D41" s="168" t="s">
        <v>112</v>
      </c>
      <c r="E41" s="168" t="s">
        <v>332</v>
      </c>
      <c r="F41" s="168" t="s">
        <v>53</v>
      </c>
      <c r="G41" s="168" t="s">
        <v>333</v>
      </c>
      <c r="H41" s="168" t="s">
        <v>54</v>
      </c>
      <c r="I41" s="168" t="s">
        <v>114</v>
      </c>
      <c r="J41" s="168" t="s">
        <v>115</v>
      </c>
      <c r="K41" s="168" t="s">
        <v>116</v>
      </c>
      <c r="L41" s="168" t="s">
        <v>117</v>
      </c>
      <c r="M41" s="168" t="s">
        <v>334</v>
      </c>
      <c r="N41" s="168" t="s">
        <v>335</v>
      </c>
      <c r="O41" s="168" t="s">
        <v>275</v>
      </c>
      <c r="P41" s="168" t="s">
        <v>336</v>
      </c>
      <c r="Q41" s="168" t="s">
        <v>337</v>
      </c>
      <c r="R41" s="168" t="s">
        <v>338</v>
      </c>
    </row>
    <row r="42" spans="1:257" ht="19.5" customHeight="1">
      <c r="A42" s="55"/>
      <c r="B42" s="55"/>
      <c r="C42" s="168" t="s">
        <v>264</v>
      </c>
      <c r="D42" s="168" t="s">
        <v>265</v>
      </c>
      <c r="E42" s="168" t="s">
        <v>267</v>
      </c>
      <c r="F42" s="168" t="s">
        <v>53</v>
      </c>
      <c r="G42" s="168" t="s">
        <v>268</v>
      </c>
      <c r="H42" s="168" t="s">
        <v>54</v>
      </c>
      <c r="I42" s="168" t="s">
        <v>269</v>
      </c>
      <c r="J42" s="168" t="s">
        <v>270</v>
      </c>
      <c r="K42" s="168" t="s">
        <v>271</v>
      </c>
      <c r="L42" s="168" t="s">
        <v>272</v>
      </c>
      <c r="M42" s="168" t="s">
        <v>273</v>
      </c>
      <c r="N42" s="168" t="s">
        <v>274</v>
      </c>
      <c r="O42" s="168" t="s">
        <v>275</v>
      </c>
      <c r="P42" s="168" t="s">
        <v>336</v>
      </c>
      <c r="Q42" s="168" t="s">
        <v>337</v>
      </c>
      <c r="R42" s="168" t="s">
        <v>535</v>
      </c>
    </row>
    <row r="43" spans="1:257" ht="13.7" customHeight="1">
      <c r="A43" s="2" t="s">
        <v>110</v>
      </c>
      <c r="B43" s="2" t="s">
        <v>544</v>
      </c>
      <c r="C43" s="199">
        <v>24</v>
      </c>
      <c r="D43" s="199">
        <v>429</v>
      </c>
      <c r="E43" s="200">
        <v>3</v>
      </c>
      <c r="F43" s="199">
        <v>108</v>
      </c>
      <c r="G43" s="199">
        <v>33</v>
      </c>
      <c r="H43" s="199">
        <v>32</v>
      </c>
      <c r="I43" s="199">
        <v>7</v>
      </c>
      <c r="J43" s="199">
        <v>3</v>
      </c>
      <c r="K43" s="199">
        <v>54</v>
      </c>
      <c r="L43" s="199">
        <v>78</v>
      </c>
      <c r="M43" s="200" t="s">
        <v>31</v>
      </c>
      <c r="N43" s="200" t="s">
        <v>31</v>
      </c>
      <c r="O43" s="200" t="s">
        <v>31</v>
      </c>
      <c r="P43" s="200" t="s">
        <v>31</v>
      </c>
      <c r="Q43" s="200" t="s">
        <v>31</v>
      </c>
      <c r="R43" s="200" t="s">
        <v>31</v>
      </c>
    </row>
    <row r="44" spans="1:257" ht="13.7" customHeight="1">
      <c r="A44" s="2" t="s">
        <v>2</v>
      </c>
      <c r="B44" s="2" t="s">
        <v>2</v>
      </c>
      <c r="C44" s="49">
        <v>140</v>
      </c>
      <c r="D44" s="49">
        <v>1170</v>
      </c>
      <c r="E44" s="49">
        <v>4</v>
      </c>
      <c r="F44" s="49">
        <v>401</v>
      </c>
      <c r="G44" s="49">
        <v>210</v>
      </c>
      <c r="H44" s="49">
        <v>111</v>
      </c>
      <c r="I44" s="49">
        <v>31</v>
      </c>
      <c r="J44" s="49">
        <v>42</v>
      </c>
      <c r="K44" s="49">
        <v>229</v>
      </c>
      <c r="L44" s="49">
        <v>631</v>
      </c>
      <c r="M44" s="49">
        <v>19</v>
      </c>
      <c r="N44" s="49">
        <v>21</v>
      </c>
      <c r="O44" s="49">
        <v>0</v>
      </c>
      <c r="P44" s="49">
        <v>10</v>
      </c>
      <c r="Q44" s="49">
        <v>10</v>
      </c>
      <c r="R44" s="49">
        <v>19</v>
      </c>
    </row>
    <row r="45" spans="1:257" ht="13.7" customHeight="1">
      <c r="A45" s="167" t="s">
        <v>3</v>
      </c>
      <c r="B45" s="167" t="s">
        <v>375</v>
      </c>
      <c r="C45" s="37">
        <v>50</v>
      </c>
      <c r="D45" s="37">
        <v>423</v>
      </c>
      <c r="E45" s="37">
        <v>2</v>
      </c>
      <c r="F45" s="37">
        <v>147</v>
      </c>
      <c r="G45" s="37">
        <v>75</v>
      </c>
      <c r="H45" s="37">
        <v>47</v>
      </c>
      <c r="I45" s="37">
        <v>22</v>
      </c>
      <c r="J45" s="37">
        <v>19</v>
      </c>
      <c r="K45" s="37">
        <v>50</v>
      </c>
      <c r="L45" s="37">
        <v>198</v>
      </c>
      <c r="M45" s="37">
        <v>6</v>
      </c>
      <c r="N45" s="37">
        <v>8</v>
      </c>
      <c r="O45" s="39" t="s">
        <v>31</v>
      </c>
      <c r="P45" s="37">
        <v>6</v>
      </c>
      <c r="Q45" s="37">
        <v>4</v>
      </c>
      <c r="R45" s="37">
        <v>13</v>
      </c>
    </row>
    <row r="46" spans="1:257" ht="13.7" customHeight="1">
      <c r="A46" s="167" t="s">
        <v>5</v>
      </c>
      <c r="B46" s="167" t="s">
        <v>374</v>
      </c>
      <c r="C46" s="37">
        <v>90</v>
      </c>
      <c r="D46" s="37">
        <v>747</v>
      </c>
      <c r="E46" s="37">
        <v>2</v>
      </c>
      <c r="F46" s="37">
        <v>254</v>
      </c>
      <c r="G46" s="37">
        <v>135</v>
      </c>
      <c r="H46" s="37">
        <v>64</v>
      </c>
      <c r="I46" s="37">
        <v>9</v>
      </c>
      <c r="J46" s="37">
        <v>23</v>
      </c>
      <c r="K46" s="37">
        <v>179</v>
      </c>
      <c r="L46" s="37">
        <v>433</v>
      </c>
      <c r="M46" s="37">
        <v>13</v>
      </c>
      <c r="N46" s="37">
        <v>13</v>
      </c>
      <c r="O46" s="39" t="s">
        <v>31</v>
      </c>
      <c r="P46" s="37">
        <v>4</v>
      </c>
      <c r="Q46" s="37">
        <v>6</v>
      </c>
      <c r="R46" s="37">
        <v>6</v>
      </c>
    </row>
    <row r="47" spans="1:257" ht="12.75" customHeight="1">
      <c r="A47" s="142"/>
      <c r="B47" s="142"/>
      <c r="L47" s="48"/>
      <c r="M47" s="48"/>
    </row>
    <row r="48" spans="1:257" ht="19.5" customHeight="1">
      <c r="A48" s="169"/>
      <c r="B48" s="169"/>
      <c r="C48" s="275" t="s">
        <v>830</v>
      </c>
      <c r="D48" s="275"/>
      <c r="E48" s="275"/>
      <c r="F48" s="275"/>
      <c r="G48" s="275"/>
      <c r="H48" s="275"/>
      <c r="I48" s="275"/>
      <c r="J48" s="275"/>
      <c r="K48" s="275"/>
      <c r="L48" s="275"/>
      <c r="M48" s="275"/>
      <c r="N48" s="275"/>
    </row>
    <row r="49" spans="1:14" ht="19.5" customHeight="1">
      <c r="A49" s="169"/>
      <c r="B49" s="169"/>
      <c r="C49" s="275" t="s">
        <v>831</v>
      </c>
      <c r="D49" s="275"/>
      <c r="E49" s="275"/>
      <c r="F49" s="275"/>
      <c r="G49" s="275"/>
      <c r="H49" s="275"/>
      <c r="I49" s="275"/>
      <c r="J49" s="275"/>
      <c r="K49" s="275"/>
      <c r="L49" s="275"/>
      <c r="M49" s="275"/>
      <c r="N49" s="275"/>
    </row>
    <row r="50" spans="1:14" ht="19.5" customHeight="1">
      <c r="A50" s="169"/>
      <c r="B50" s="169"/>
      <c r="C50" s="275" t="s">
        <v>2</v>
      </c>
      <c r="D50" s="275"/>
      <c r="E50" s="275"/>
      <c r="F50" s="276" t="s">
        <v>55</v>
      </c>
      <c r="G50" s="276"/>
      <c r="H50" s="276"/>
      <c r="I50" s="276" t="s">
        <v>56</v>
      </c>
      <c r="J50" s="276"/>
      <c r="K50" s="276"/>
      <c r="L50" s="276" t="s">
        <v>279</v>
      </c>
      <c r="M50" s="276"/>
      <c r="N50" s="276"/>
    </row>
    <row r="51" spans="1:14" ht="19.5" customHeight="1">
      <c r="A51" s="169"/>
      <c r="B51" s="169"/>
      <c r="C51" s="275" t="s">
        <v>2</v>
      </c>
      <c r="D51" s="275"/>
      <c r="E51" s="275"/>
      <c r="F51" s="276" t="s">
        <v>537</v>
      </c>
      <c r="G51" s="276"/>
      <c r="H51" s="276"/>
      <c r="I51" s="276" t="s">
        <v>56</v>
      </c>
      <c r="J51" s="276"/>
      <c r="K51" s="276"/>
      <c r="L51" s="276" t="s">
        <v>538</v>
      </c>
      <c r="M51" s="276"/>
      <c r="N51" s="276"/>
    </row>
    <row r="52" spans="1:14" ht="19.5" customHeight="1">
      <c r="A52" s="169"/>
      <c r="B52" s="169"/>
      <c r="C52" s="168" t="s">
        <v>2</v>
      </c>
      <c r="D52" s="168" t="s">
        <v>3</v>
      </c>
      <c r="E52" s="168" t="s">
        <v>5</v>
      </c>
      <c r="F52" s="168" t="s">
        <v>2</v>
      </c>
      <c r="G52" s="168" t="s">
        <v>3</v>
      </c>
      <c r="H52" s="168" t="s">
        <v>5</v>
      </c>
      <c r="I52" s="168" t="s">
        <v>2</v>
      </c>
      <c r="J52" s="168" t="s">
        <v>3</v>
      </c>
      <c r="K52" s="168" t="s">
        <v>5</v>
      </c>
      <c r="L52" s="168" t="s">
        <v>2</v>
      </c>
      <c r="M52" s="168" t="s">
        <v>3</v>
      </c>
      <c r="N52" s="168" t="s">
        <v>5</v>
      </c>
    </row>
    <row r="53" spans="1:14" ht="19.5" customHeight="1">
      <c r="A53" s="169"/>
      <c r="B53" s="169"/>
      <c r="C53" s="168" t="s">
        <v>2</v>
      </c>
      <c r="D53" s="168" t="s">
        <v>375</v>
      </c>
      <c r="E53" s="168" t="s">
        <v>374</v>
      </c>
      <c r="F53" s="168" t="s">
        <v>2</v>
      </c>
      <c r="G53" s="168" t="s">
        <v>375</v>
      </c>
      <c r="H53" s="168" t="s">
        <v>374</v>
      </c>
      <c r="I53" s="168" t="s">
        <v>2</v>
      </c>
      <c r="J53" s="168" t="s">
        <v>375</v>
      </c>
      <c r="K53" s="168" t="s">
        <v>374</v>
      </c>
      <c r="L53" s="168" t="s">
        <v>2</v>
      </c>
      <c r="M53" s="168" t="s">
        <v>375</v>
      </c>
      <c r="N53" s="168" t="s">
        <v>374</v>
      </c>
    </row>
    <row r="54" spans="1:14" ht="12.75" customHeight="1">
      <c r="C54" s="196">
        <v>103</v>
      </c>
      <c r="D54" s="132">
        <v>27</v>
      </c>
      <c r="E54" s="132">
        <v>76</v>
      </c>
      <c r="F54" s="196">
        <v>2</v>
      </c>
      <c r="G54" s="132">
        <v>1</v>
      </c>
      <c r="H54" s="132">
        <v>1</v>
      </c>
      <c r="I54" s="196">
        <v>98</v>
      </c>
      <c r="J54" s="132">
        <v>25</v>
      </c>
      <c r="K54" s="132">
        <v>73</v>
      </c>
      <c r="L54" s="196">
        <v>3</v>
      </c>
      <c r="M54" s="132">
        <v>1</v>
      </c>
      <c r="N54" s="132">
        <v>2</v>
      </c>
    </row>
    <row r="55" spans="1:14" ht="12.75" customHeight="1">
      <c r="A55" s="218" t="s">
        <v>662</v>
      </c>
      <c r="B55" s="67"/>
      <c r="C55" s="58"/>
      <c r="D55" s="58"/>
      <c r="E55" s="58"/>
      <c r="F55" s="58"/>
      <c r="G55" s="58"/>
      <c r="H55" s="58"/>
      <c r="I55" s="48"/>
      <c r="J55" s="48"/>
      <c r="K55" s="48"/>
    </row>
    <row r="56" spans="1:14" ht="12.75" customHeight="1">
      <c r="A56" s="218" t="s">
        <v>663</v>
      </c>
    </row>
    <row r="57" spans="1:14" ht="12.75" customHeight="1">
      <c r="A57" s="67" t="s">
        <v>340</v>
      </c>
      <c r="B57" s="142"/>
    </row>
    <row r="58" spans="1:14" ht="12.75" customHeight="1">
      <c r="A58" s="67" t="s">
        <v>546</v>
      </c>
    </row>
  </sheetData>
  <mergeCells count="14">
    <mergeCell ref="C4:S4"/>
    <mergeCell ref="C5:S5"/>
    <mergeCell ref="C39:R39"/>
    <mergeCell ref="C51:E51"/>
    <mergeCell ref="F51:H51"/>
    <mergeCell ref="I51:K51"/>
    <mergeCell ref="L51:N51"/>
    <mergeCell ref="C40:R40"/>
    <mergeCell ref="C48:N48"/>
    <mergeCell ref="C49:N49"/>
    <mergeCell ref="C50:E50"/>
    <mergeCell ref="F50:H50"/>
    <mergeCell ref="I50:K50"/>
    <mergeCell ref="L50:N50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61"/>
  <sheetViews>
    <sheetView zoomScaleNormal="100" workbookViewId="0">
      <selection activeCell="A3" sqref="A3"/>
    </sheetView>
  </sheetViews>
  <sheetFormatPr baseColWidth="10" defaultColWidth="10.85546875" defaultRowHeight="12.75" customHeight="1"/>
  <cols>
    <col min="1" max="2" width="22.28515625" style="9" customWidth="1"/>
    <col min="3" max="16" width="12.28515625" style="9" customWidth="1"/>
    <col min="17" max="257" width="10.85546875" style="9" customWidth="1"/>
    <col min="258" max="16384" width="10.85546875" style="8"/>
  </cols>
  <sheetData>
    <row r="1" spans="1:19" ht="13.7" customHeight="1">
      <c r="A1" s="41" t="s">
        <v>860</v>
      </c>
      <c r="B1" s="41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69"/>
    </row>
    <row r="2" spans="1:19" ht="13.7" customHeight="1">
      <c r="A2" s="43" t="s">
        <v>861</v>
      </c>
      <c r="B2" s="43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69"/>
    </row>
    <row r="3" spans="1:19" ht="13.7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69"/>
    </row>
    <row r="4" spans="1:19" ht="19.5" customHeight="1">
      <c r="A4" s="184"/>
      <c r="B4" s="169"/>
      <c r="C4" s="275" t="s">
        <v>862</v>
      </c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</row>
    <row r="5" spans="1:19" ht="19.5" customHeight="1">
      <c r="A5" s="184"/>
      <c r="B5" s="169"/>
      <c r="C5" s="275" t="s">
        <v>863</v>
      </c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</row>
    <row r="6" spans="1:19" ht="27" customHeight="1">
      <c r="A6" s="182"/>
      <c r="B6" s="182"/>
      <c r="C6" s="168" t="s">
        <v>111</v>
      </c>
      <c r="D6" s="168" t="s">
        <v>112</v>
      </c>
      <c r="E6" s="168" t="s">
        <v>331</v>
      </c>
      <c r="F6" s="168" t="s">
        <v>332</v>
      </c>
      <c r="G6" s="168" t="s">
        <v>53</v>
      </c>
      <c r="H6" s="168" t="s">
        <v>333</v>
      </c>
      <c r="I6" s="168" t="s">
        <v>54</v>
      </c>
      <c r="J6" s="168" t="s">
        <v>114</v>
      </c>
      <c r="K6" s="168" t="s">
        <v>115</v>
      </c>
      <c r="L6" s="168" t="s">
        <v>116</v>
      </c>
      <c r="M6" s="168" t="s">
        <v>117</v>
      </c>
      <c r="N6" s="168" t="s">
        <v>334</v>
      </c>
      <c r="O6" s="168" t="s">
        <v>335</v>
      </c>
      <c r="P6" s="168" t="s">
        <v>275</v>
      </c>
      <c r="Q6" s="168" t="s">
        <v>337</v>
      </c>
      <c r="R6" s="168" t="s">
        <v>338</v>
      </c>
      <c r="S6" s="168" t="s">
        <v>336</v>
      </c>
    </row>
    <row r="7" spans="1:19" ht="27" customHeight="1">
      <c r="A7" s="182"/>
      <c r="B7" s="182"/>
      <c r="C7" s="168" t="s">
        <v>264</v>
      </c>
      <c r="D7" s="168" t="s">
        <v>265</v>
      </c>
      <c r="E7" s="168" t="s">
        <v>266</v>
      </c>
      <c r="F7" s="168" t="s">
        <v>267</v>
      </c>
      <c r="G7" s="168" t="s">
        <v>53</v>
      </c>
      <c r="H7" s="168" t="s">
        <v>268</v>
      </c>
      <c r="I7" s="168" t="s">
        <v>54</v>
      </c>
      <c r="J7" s="168" t="s">
        <v>269</v>
      </c>
      <c r="K7" s="168" t="s">
        <v>270</v>
      </c>
      <c r="L7" s="168" t="s">
        <v>271</v>
      </c>
      <c r="M7" s="168" t="s">
        <v>272</v>
      </c>
      <c r="N7" s="168" t="s">
        <v>273</v>
      </c>
      <c r="O7" s="168" t="s">
        <v>274</v>
      </c>
      <c r="P7" s="168" t="s">
        <v>275</v>
      </c>
      <c r="Q7" s="168" t="s">
        <v>337</v>
      </c>
      <c r="R7" s="168" t="s">
        <v>535</v>
      </c>
      <c r="S7" s="168" t="s">
        <v>336</v>
      </c>
    </row>
    <row r="8" spans="1:19" ht="13.5" customHeight="1">
      <c r="A8" s="2" t="s">
        <v>2</v>
      </c>
      <c r="B8" s="2" t="s">
        <v>2</v>
      </c>
      <c r="C8" s="89">
        <v>655</v>
      </c>
      <c r="D8" s="89">
        <v>2732</v>
      </c>
      <c r="E8" s="89">
        <v>220</v>
      </c>
      <c r="F8" s="89">
        <v>190</v>
      </c>
      <c r="G8" s="89">
        <v>991</v>
      </c>
      <c r="H8" s="89">
        <v>597</v>
      </c>
      <c r="I8" s="89">
        <v>220</v>
      </c>
      <c r="J8" s="89">
        <v>187</v>
      </c>
      <c r="K8" s="89">
        <v>197</v>
      </c>
      <c r="L8" s="89">
        <v>443</v>
      </c>
      <c r="M8" s="89">
        <v>513</v>
      </c>
      <c r="N8" s="89">
        <v>61</v>
      </c>
      <c r="O8" s="89">
        <v>71</v>
      </c>
      <c r="P8" s="89">
        <v>192</v>
      </c>
      <c r="Q8" s="37">
        <v>51</v>
      </c>
      <c r="R8" s="37">
        <v>47</v>
      </c>
      <c r="S8" s="37">
        <v>25</v>
      </c>
    </row>
    <row r="9" spans="1:19" ht="13.5" customHeight="1">
      <c r="A9" s="167" t="s">
        <v>3</v>
      </c>
      <c r="B9" s="167" t="s">
        <v>375</v>
      </c>
      <c r="C9" s="90">
        <f>SUM(C13,C16,C20,C23,C27,C30,C33,C36)</f>
        <v>284</v>
      </c>
      <c r="D9" s="90">
        <f t="shared" ref="D9:S9" si="0">SUM(D13,D16,D20,D23,D27,D30,D33,D36)</f>
        <v>1033</v>
      </c>
      <c r="E9" s="90">
        <f t="shared" si="0"/>
        <v>83</v>
      </c>
      <c r="F9" s="90">
        <f t="shared" si="0"/>
        <v>88</v>
      </c>
      <c r="G9" s="90">
        <f t="shared" si="0"/>
        <v>390</v>
      </c>
      <c r="H9" s="90">
        <f t="shared" si="0"/>
        <v>199</v>
      </c>
      <c r="I9" s="90">
        <f t="shared" si="0"/>
        <v>93</v>
      </c>
      <c r="J9" s="90">
        <f t="shared" si="0"/>
        <v>119</v>
      </c>
      <c r="K9" s="90">
        <f t="shared" si="0"/>
        <v>77</v>
      </c>
      <c r="L9" s="90">
        <f t="shared" si="0"/>
        <v>142</v>
      </c>
      <c r="M9" s="90">
        <f t="shared" si="0"/>
        <v>189</v>
      </c>
      <c r="N9" s="90">
        <f t="shared" si="0"/>
        <v>33</v>
      </c>
      <c r="O9" s="90">
        <f t="shared" si="0"/>
        <v>34</v>
      </c>
      <c r="P9" s="90">
        <f t="shared" si="0"/>
        <v>94</v>
      </c>
      <c r="Q9" s="90">
        <f t="shared" si="0"/>
        <v>25</v>
      </c>
      <c r="R9" s="90">
        <f t="shared" si="0"/>
        <v>33</v>
      </c>
      <c r="S9" s="90">
        <f t="shared" si="0"/>
        <v>17</v>
      </c>
    </row>
    <row r="10" spans="1:19" ht="13.5" customHeight="1">
      <c r="A10" s="167" t="s">
        <v>5</v>
      </c>
      <c r="B10" s="167" t="s">
        <v>374</v>
      </c>
      <c r="C10" s="90">
        <f>SUM(C14,C17,C21,C24,C28,C31,C34,C37)</f>
        <v>371</v>
      </c>
      <c r="D10" s="90">
        <f t="shared" ref="D10:S10" si="1">SUM(D14,D17,D21,D24,D28,D31,D34,D37)</f>
        <v>1699</v>
      </c>
      <c r="E10" s="90">
        <f t="shared" si="1"/>
        <v>137</v>
      </c>
      <c r="F10" s="90">
        <f t="shared" si="1"/>
        <v>102</v>
      </c>
      <c r="G10" s="90">
        <f t="shared" si="1"/>
        <v>601</v>
      </c>
      <c r="H10" s="90">
        <f t="shared" si="1"/>
        <v>398</v>
      </c>
      <c r="I10" s="90">
        <f t="shared" si="1"/>
        <v>127</v>
      </c>
      <c r="J10" s="90">
        <f t="shared" si="1"/>
        <v>68</v>
      </c>
      <c r="K10" s="90">
        <f t="shared" si="1"/>
        <v>120</v>
      </c>
      <c r="L10" s="90">
        <f t="shared" si="1"/>
        <v>301</v>
      </c>
      <c r="M10" s="90">
        <f t="shared" si="1"/>
        <v>324</v>
      </c>
      <c r="N10" s="90">
        <f t="shared" si="1"/>
        <v>28</v>
      </c>
      <c r="O10" s="90">
        <f t="shared" si="1"/>
        <v>37</v>
      </c>
      <c r="P10" s="90">
        <f t="shared" si="1"/>
        <v>98</v>
      </c>
      <c r="Q10" s="90">
        <f t="shared" si="1"/>
        <v>26</v>
      </c>
      <c r="R10" s="90">
        <f t="shared" si="1"/>
        <v>14</v>
      </c>
      <c r="S10" s="90">
        <f t="shared" si="1"/>
        <v>8</v>
      </c>
    </row>
    <row r="11" spans="1:19" ht="13.5" customHeight="1">
      <c r="A11" s="2" t="s">
        <v>339</v>
      </c>
      <c r="B11" s="2" t="s">
        <v>539</v>
      </c>
      <c r="C11" s="89">
        <v>401</v>
      </c>
      <c r="D11" s="89">
        <v>431</v>
      </c>
      <c r="E11" s="89">
        <v>220</v>
      </c>
      <c r="F11" s="89">
        <v>149</v>
      </c>
      <c r="G11" s="89">
        <v>387</v>
      </c>
      <c r="H11" s="89">
        <v>368</v>
      </c>
      <c r="I11" s="89">
        <v>141</v>
      </c>
      <c r="J11" s="89">
        <v>142</v>
      </c>
      <c r="K11" s="89">
        <v>155</v>
      </c>
      <c r="L11" s="89">
        <v>162</v>
      </c>
      <c r="M11" s="89">
        <v>122</v>
      </c>
      <c r="N11" s="89">
        <v>31</v>
      </c>
      <c r="O11" s="89">
        <v>39</v>
      </c>
      <c r="P11" s="89">
        <v>164</v>
      </c>
      <c r="Q11" s="37">
        <v>33</v>
      </c>
      <c r="R11" s="37">
        <v>26</v>
      </c>
      <c r="S11" s="37">
        <v>20</v>
      </c>
    </row>
    <row r="12" spans="1:19" ht="13.5" customHeight="1">
      <c r="A12" s="166" t="s">
        <v>108</v>
      </c>
      <c r="B12" s="166" t="s">
        <v>543</v>
      </c>
      <c r="C12" s="90">
        <v>292</v>
      </c>
      <c r="D12" s="71">
        <v>233</v>
      </c>
      <c r="E12" s="90">
        <v>121</v>
      </c>
      <c r="F12" s="90">
        <v>76</v>
      </c>
      <c r="G12" s="90">
        <v>265</v>
      </c>
      <c r="H12" s="90">
        <v>271</v>
      </c>
      <c r="I12" s="90">
        <v>92</v>
      </c>
      <c r="J12" s="90">
        <v>114</v>
      </c>
      <c r="K12" s="90">
        <v>96</v>
      </c>
      <c r="L12" s="90">
        <v>131</v>
      </c>
      <c r="M12" s="90">
        <v>122</v>
      </c>
      <c r="N12" s="90">
        <v>23</v>
      </c>
      <c r="O12" s="90">
        <v>23</v>
      </c>
      <c r="P12" s="90">
        <v>95</v>
      </c>
      <c r="Q12" s="37">
        <v>22</v>
      </c>
      <c r="R12" s="37">
        <v>19</v>
      </c>
      <c r="S12" s="37">
        <v>15</v>
      </c>
    </row>
    <row r="13" spans="1:19" ht="13.5" customHeight="1">
      <c r="A13" s="167" t="s">
        <v>3</v>
      </c>
      <c r="B13" s="167" t="s">
        <v>375</v>
      </c>
      <c r="C13" s="90">
        <v>123</v>
      </c>
      <c r="D13" s="90">
        <v>107</v>
      </c>
      <c r="E13" s="90">
        <v>43</v>
      </c>
      <c r="F13" s="90">
        <v>37</v>
      </c>
      <c r="G13" s="90">
        <v>85</v>
      </c>
      <c r="H13" s="90">
        <v>94</v>
      </c>
      <c r="I13" s="90">
        <v>39</v>
      </c>
      <c r="J13" s="90">
        <v>72</v>
      </c>
      <c r="K13" s="90">
        <v>33</v>
      </c>
      <c r="L13" s="90">
        <v>59</v>
      </c>
      <c r="M13" s="90">
        <v>44</v>
      </c>
      <c r="N13" s="90">
        <v>13</v>
      </c>
      <c r="O13" s="90">
        <v>8</v>
      </c>
      <c r="P13" s="90">
        <v>51</v>
      </c>
      <c r="Q13" s="37">
        <v>9</v>
      </c>
      <c r="R13" s="37">
        <v>13</v>
      </c>
      <c r="S13" s="37">
        <v>10</v>
      </c>
    </row>
    <row r="14" spans="1:19" ht="13.5" customHeight="1">
      <c r="A14" s="167" t="s">
        <v>5</v>
      </c>
      <c r="B14" s="167" t="s">
        <v>374</v>
      </c>
      <c r="C14" s="90">
        <v>169</v>
      </c>
      <c r="D14" s="90">
        <v>126</v>
      </c>
      <c r="E14" s="90">
        <v>78</v>
      </c>
      <c r="F14" s="90">
        <v>39</v>
      </c>
      <c r="G14" s="90">
        <v>180</v>
      </c>
      <c r="H14" s="90">
        <v>177</v>
      </c>
      <c r="I14" s="90">
        <v>53</v>
      </c>
      <c r="J14" s="90">
        <v>42</v>
      </c>
      <c r="K14" s="90">
        <v>63</v>
      </c>
      <c r="L14" s="90">
        <v>72</v>
      </c>
      <c r="M14" s="90">
        <v>78</v>
      </c>
      <c r="N14" s="90">
        <v>10</v>
      </c>
      <c r="O14" s="90">
        <v>15</v>
      </c>
      <c r="P14" s="90">
        <v>44</v>
      </c>
      <c r="Q14" s="37">
        <v>13</v>
      </c>
      <c r="R14" s="37">
        <v>6</v>
      </c>
      <c r="S14" s="37">
        <v>5</v>
      </c>
    </row>
    <row r="15" spans="1:19" ht="13.5" customHeight="1">
      <c r="A15" s="166" t="s">
        <v>109</v>
      </c>
      <c r="B15" s="166" t="s">
        <v>542</v>
      </c>
      <c r="C15" s="90">
        <v>109</v>
      </c>
      <c r="D15" s="90">
        <v>198</v>
      </c>
      <c r="E15" s="90">
        <v>99</v>
      </c>
      <c r="F15" s="90">
        <v>73</v>
      </c>
      <c r="G15" s="90">
        <v>122</v>
      </c>
      <c r="H15" s="90">
        <v>97</v>
      </c>
      <c r="I15" s="90">
        <v>49</v>
      </c>
      <c r="J15" s="90">
        <v>28</v>
      </c>
      <c r="K15" s="90">
        <v>59</v>
      </c>
      <c r="L15" s="90">
        <v>31</v>
      </c>
      <c r="M15" s="71" t="s">
        <v>31</v>
      </c>
      <c r="N15" s="90">
        <v>8</v>
      </c>
      <c r="O15" s="90">
        <v>16</v>
      </c>
      <c r="P15" s="90">
        <v>69</v>
      </c>
      <c r="Q15" s="37">
        <v>11</v>
      </c>
      <c r="R15" s="37">
        <v>7</v>
      </c>
      <c r="S15" s="37">
        <v>5</v>
      </c>
    </row>
    <row r="16" spans="1:19" ht="13.5" customHeight="1">
      <c r="A16" s="167" t="s">
        <v>3</v>
      </c>
      <c r="B16" s="167" t="s">
        <v>375</v>
      </c>
      <c r="C16" s="90">
        <v>44</v>
      </c>
      <c r="D16" s="90">
        <v>74</v>
      </c>
      <c r="E16" s="90">
        <v>40</v>
      </c>
      <c r="F16" s="90">
        <v>39</v>
      </c>
      <c r="G16" s="90">
        <v>54</v>
      </c>
      <c r="H16" s="90">
        <v>35</v>
      </c>
      <c r="I16" s="90">
        <v>21</v>
      </c>
      <c r="J16" s="90">
        <v>20</v>
      </c>
      <c r="K16" s="90">
        <v>25</v>
      </c>
      <c r="L16" s="90">
        <v>12</v>
      </c>
      <c r="M16" s="71" t="s">
        <v>31</v>
      </c>
      <c r="N16" s="90">
        <v>5</v>
      </c>
      <c r="O16" s="90">
        <v>12</v>
      </c>
      <c r="P16" s="90">
        <v>32</v>
      </c>
      <c r="Q16" s="37">
        <v>9</v>
      </c>
      <c r="R16" s="37">
        <v>3</v>
      </c>
      <c r="S16" s="37">
        <v>2</v>
      </c>
    </row>
    <row r="17" spans="1:19" ht="13.5" customHeight="1">
      <c r="A17" s="167" t="s">
        <v>5</v>
      </c>
      <c r="B17" s="167" t="s">
        <v>374</v>
      </c>
      <c r="C17" s="90">
        <v>65</v>
      </c>
      <c r="D17" s="90">
        <v>124</v>
      </c>
      <c r="E17" s="90">
        <v>59</v>
      </c>
      <c r="F17" s="90">
        <v>34</v>
      </c>
      <c r="G17" s="90">
        <v>68</v>
      </c>
      <c r="H17" s="90">
        <v>62</v>
      </c>
      <c r="I17" s="90">
        <v>28</v>
      </c>
      <c r="J17" s="90">
        <v>8</v>
      </c>
      <c r="K17" s="90">
        <v>34</v>
      </c>
      <c r="L17" s="90">
        <v>19</v>
      </c>
      <c r="M17" s="71" t="s">
        <v>31</v>
      </c>
      <c r="N17" s="90">
        <v>3</v>
      </c>
      <c r="O17" s="90">
        <v>4</v>
      </c>
      <c r="P17" s="90">
        <v>37</v>
      </c>
      <c r="Q17" s="37">
        <v>2</v>
      </c>
      <c r="R17" s="37">
        <v>4</v>
      </c>
      <c r="S17" s="37">
        <v>3</v>
      </c>
    </row>
    <row r="18" spans="1:19" ht="13.5" customHeight="1">
      <c r="A18" s="2" t="s">
        <v>277</v>
      </c>
      <c r="B18" s="2" t="s">
        <v>653</v>
      </c>
      <c r="C18" s="89">
        <v>118</v>
      </c>
      <c r="D18" s="89">
        <v>874</v>
      </c>
      <c r="E18" s="98" t="s">
        <v>31</v>
      </c>
      <c r="F18" s="89">
        <v>24</v>
      </c>
      <c r="G18" s="89">
        <v>267</v>
      </c>
      <c r="H18" s="89">
        <v>65</v>
      </c>
      <c r="I18" s="89">
        <v>26</v>
      </c>
      <c r="J18" s="89">
        <v>31</v>
      </c>
      <c r="K18" s="89">
        <v>29</v>
      </c>
      <c r="L18" s="89">
        <v>113</v>
      </c>
      <c r="M18" s="89">
        <v>87</v>
      </c>
      <c r="N18" s="89">
        <v>13</v>
      </c>
      <c r="O18" s="89">
        <v>14</v>
      </c>
      <c r="P18" s="89">
        <v>21</v>
      </c>
      <c r="Q18" s="37">
        <v>18</v>
      </c>
      <c r="R18" s="37">
        <v>21</v>
      </c>
      <c r="S18" s="37">
        <v>5</v>
      </c>
    </row>
    <row r="19" spans="1:19" ht="13.5" customHeight="1">
      <c r="A19" s="166" t="s">
        <v>108</v>
      </c>
      <c r="B19" s="166" t="s">
        <v>543</v>
      </c>
      <c r="C19" s="90">
        <v>64</v>
      </c>
      <c r="D19" s="90">
        <v>504</v>
      </c>
      <c r="E19" s="71" t="s">
        <v>31</v>
      </c>
      <c r="F19" s="90">
        <v>17</v>
      </c>
      <c r="G19" s="90">
        <v>141</v>
      </c>
      <c r="H19" s="90">
        <v>65</v>
      </c>
      <c r="I19" s="90">
        <v>26</v>
      </c>
      <c r="J19" s="90">
        <v>21</v>
      </c>
      <c r="K19" s="90">
        <v>21</v>
      </c>
      <c r="L19" s="90">
        <v>113</v>
      </c>
      <c r="M19" s="90">
        <v>87</v>
      </c>
      <c r="N19" s="90">
        <v>8</v>
      </c>
      <c r="O19" s="90">
        <v>7</v>
      </c>
      <c r="P19" s="90">
        <v>17</v>
      </c>
      <c r="Q19" s="37">
        <v>5</v>
      </c>
      <c r="R19" s="37">
        <v>10</v>
      </c>
      <c r="S19" s="37">
        <v>2</v>
      </c>
    </row>
    <row r="20" spans="1:19" ht="13.5" customHeight="1">
      <c r="A20" s="167" t="s">
        <v>3</v>
      </c>
      <c r="B20" s="167" t="s">
        <v>375</v>
      </c>
      <c r="C20" s="90">
        <v>31</v>
      </c>
      <c r="D20" s="90">
        <v>178</v>
      </c>
      <c r="E20" s="71" t="s">
        <v>31</v>
      </c>
      <c r="F20" s="90">
        <v>4</v>
      </c>
      <c r="G20" s="90">
        <v>59</v>
      </c>
      <c r="H20" s="90">
        <v>21</v>
      </c>
      <c r="I20" s="90">
        <v>10</v>
      </c>
      <c r="J20" s="90">
        <v>15</v>
      </c>
      <c r="K20" s="90">
        <v>11</v>
      </c>
      <c r="L20" s="90">
        <v>34</v>
      </c>
      <c r="M20" s="90">
        <v>35</v>
      </c>
      <c r="N20" s="90">
        <v>3</v>
      </c>
      <c r="O20" s="90">
        <v>3</v>
      </c>
      <c r="P20" s="90">
        <v>4</v>
      </c>
      <c r="Q20" s="37">
        <v>3</v>
      </c>
      <c r="R20" s="37">
        <v>10</v>
      </c>
      <c r="S20" s="37">
        <v>2</v>
      </c>
    </row>
    <row r="21" spans="1:19" ht="13.5" customHeight="1">
      <c r="A21" s="167" t="s">
        <v>5</v>
      </c>
      <c r="B21" s="167" t="s">
        <v>374</v>
      </c>
      <c r="C21" s="90">
        <v>33</v>
      </c>
      <c r="D21" s="90">
        <v>326</v>
      </c>
      <c r="E21" s="71" t="s">
        <v>31</v>
      </c>
      <c r="F21" s="90">
        <v>13</v>
      </c>
      <c r="G21" s="90">
        <v>82</v>
      </c>
      <c r="H21" s="90">
        <v>44</v>
      </c>
      <c r="I21" s="90">
        <v>16</v>
      </c>
      <c r="J21" s="90">
        <v>6</v>
      </c>
      <c r="K21" s="90">
        <v>10</v>
      </c>
      <c r="L21" s="90">
        <v>79</v>
      </c>
      <c r="M21" s="90">
        <v>52</v>
      </c>
      <c r="N21" s="90">
        <v>5</v>
      </c>
      <c r="O21" s="90">
        <v>4</v>
      </c>
      <c r="P21" s="90">
        <v>13</v>
      </c>
      <c r="Q21" s="37">
        <v>2</v>
      </c>
      <c r="R21" s="37">
        <v>0</v>
      </c>
      <c r="S21" s="37">
        <v>0</v>
      </c>
    </row>
    <row r="22" spans="1:19" ht="13.5" customHeight="1">
      <c r="A22" s="166" t="s">
        <v>109</v>
      </c>
      <c r="B22" s="166" t="s">
        <v>542</v>
      </c>
      <c r="C22" s="90">
        <v>54</v>
      </c>
      <c r="D22" s="90">
        <v>370</v>
      </c>
      <c r="E22" s="71" t="s">
        <v>31</v>
      </c>
      <c r="F22" s="90">
        <v>7</v>
      </c>
      <c r="G22" s="90">
        <v>126</v>
      </c>
      <c r="H22" s="71" t="s">
        <v>31</v>
      </c>
      <c r="I22" s="71" t="s">
        <v>31</v>
      </c>
      <c r="J22" s="90">
        <v>10</v>
      </c>
      <c r="K22" s="90">
        <v>8</v>
      </c>
      <c r="L22" s="71" t="s">
        <v>31</v>
      </c>
      <c r="M22" s="71" t="s">
        <v>31</v>
      </c>
      <c r="N22" s="90">
        <v>5</v>
      </c>
      <c r="O22" s="90">
        <v>7</v>
      </c>
      <c r="P22" s="90">
        <v>4</v>
      </c>
      <c r="Q22" s="37">
        <v>13</v>
      </c>
      <c r="R22" s="37">
        <v>11</v>
      </c>
      <c r="S22" s="37">
        <v>3</v>
      </c>
    </row>
    <row r="23" spans="1:19" ht="13.5" customHeight="1">
      <c r="A23" s="167" t="s">
        <v>3</v>
      </c>
      <c r="B23" s="167" t="s">
        <v>375</v>
      </c>
      <c r="C23" s="90">
        <v>20</v>
      </c>
      <c r="D23" s="90">
        <v>133</v>
      </c>
      <c r="E23" s="71" t="s">
        <v>31</v>
      </c>
      <c r="F23" s="90">
        <v>3</v>
      </c>
      <c r="G23" s="90">
        <v>43</v>
      </c>
      <c r="H23" s="71" t="s">
        <v>31</v>
      </c>
      <c r="I23" s="71" t="s">
        <v>31</v>
      </c>
      <c r="J23" s="90">
        <v>6</v>
      </c>
      <c r="K23" s="90">
        <v>3</v>
      </c>
      <c r="L23" s="71" t="s">
        <v>31</v>
      </c>
      <c r="M23" s="71" t="s">
        <v>31</v>
      </c>
      <c r="N23" s="90">
        <v>2</v>
      </c>
      <c r="O23" s="90">
        <v>5</v>
      </c>
      <c r="P23" s="90">
        <v>2</v>
      </c>
      <c r="Q23" s="37">
        <v>4</v>
      </c>
      <c r="R23" s="37">
        <v>7</v>
      </c>
      <c r="S23" s="37">
        <v>3</v>
      </c>
    </row>
    <row r="24" spans="1:19" ht="13.5" customHeight="1">
      <c r="A24" s="167" t="s">
        <v>5</v>
      </c>
      <c r="B24" s="167" t="s">
        <v>374</v>
      </c>
      <c r="C24" s="90">
        <v>34</v>
      </c>
      <c r="D24" s="90">
        <v>237</v>
      </c>
      <c r="E24" s="71" t="s">
        <v>31</v>
      </c>
      <c r="F24" s="90">
        <v>4</v>
      </c>
      <c r="G24" s="90">
        <v>83</v>
      </c>
      <c r="H24" s="71" t="s">
        <v>31</v>
      </c>
      <c r="I24" s="71" t="s">
        <v>31</v>
      </c>
      <c r="J24" s="90">
        <v>4</v>
      </c>
      <c r="K24" s="90">
        <v>5</v>
      </c>
      <c r="L24" s="71" t="s">
        <v>31</v>
      </c>
      <c r="M24" s="71" t="s">
        <v>31</v>
      </c>
      <c r="N24" s="90">
        <v>3</v>
      </c>
      <c r="O24" s="90">
        <v>2</v>
      </c>
      <c r="P24" s="90">
        <v>2</v>
      </c>
      <c r="Q24" s="37">
        <v>9</v>
      </c>
      <c r="R24" s="37">
        <v>4</v>
      </c>
      <c r="S24" s="37">
        <v>0</v>
      </c>
    </row>
    <row r="25" spans="1:19" ht="13.5" customHeight="1">
      <c r="A25" s="2" t="s">
        <v>278</v>
      </c>
      <c r="B25" s="2" t="s">
        <v>655</v>
      </c>
      <c r="C25" s="89">
        <v>60</v>
      </c>
      <c r="D25" s="89">
        <v>801</v>
      </c>
      <c r="E25" s="98" t="s">
        <v>31</v>
      </c>
      <c r="F25" s="89">
        <v>17</v>
      </c>
      <c r="G25" s="89">
        <v>195</v>
      </c>
      <c r="H25" s="89">
        <v>119</v>
      </c>
      <c r="I25" s="89">
        <v>29</v>
      </c>
      <c r="J25" s="89">
        <v>14</v>
      </c>
      <c r="K25" s="89">
        <v>13</v>
      </c>
      <c r="L25" s="89">
        <v>104</v>
      </c>
      <c r="M25" s="89">
        <v>103</v>
      </c>
      <c r="N25" s="102">
        <v>17</v>
      </c>
      <c r="O25" s="39">
        <v>18</v>
      </c>
      <c r="P25" s="39">
        <v>7</v>
      </c>
      <c r="Q25" s="37">
        <v>0</v>
      </c>
      <c r="R25" s="39" t="s">
        <v>31</v>
      </c>
      <c r="S25" s="39" t="s">
        <v>31</v>
      </c>
    </row>
    <row r="26" spans="1:19" ht="13.5" customHeight="1">
      <c r="A26" s="166" t="s">
        <v>108</v>
      </c>
      <c r="B26" s="166" t="s">
        <v>543</v>
      </c>
      <c r="C26" s="90">
        <v>35</v>
      </c>
      <c r="D26" s="90">
        <v>408</v>
      </c>
      <c r="E26" s="71" t="s">
        <v>31</v>
      </c>
      <c r="F26" s="90">
        <v>7</v>
      </c>
      <c r="G26" s="90">
        <v>98</v>
      </c>
      <c r="H26" s="90">
        <v>62</v>
      </c>
      <c r="I26" s="90">
        <v>21</v>
      </c>
      <c r="J26" s="90">
        <v>8</v>
      </c>
      <c r="K26" s="90">
        <v>8</v>
      </c>
      <c r="L26" s="90">
        <v>104</v>
      </c>
      <c r="M26" s="90">
        <v>103</v>
      </c>
      <c r="N26" s="102">
        <v>11</v>
      </c>
      <c r="O26" s="39">
        <v>8</v>
      </c>
      <c r="P26" s="39">
        <v>7</v>
      </c>
      <c r="Q26" s="37">
        <v>0</v>
      </c>
      <c r="R26" s="39" t="s">
        <v>31</v>
      </c>
      <c r="S26" s="39" t="s">
        <v>31</v>
      </c>
    </row>
    <row r="27" spans="1:19" ht="13.5" customHeight="1">
      <c r="A27" s="167" t="s">
        <v>3</v>
      </c>
      <c r="B27" s="167" t="s">
        <v>375</v>
      </c>
      <c r="C27" s="90">
        <v>16</v>
      </c>
      <c r="D27" s="90">
        <v>163</v>
      </c>
      <c r="E27" s="71" t="s">
        <v>31</v>
      </c>
      <c r="F27" s="90">
        <v>2</v>
      </c>
      <c r="G27" s="90">
        <v>46</v>
      </c>
      <c r="H27" s="90">
        <v>21</v>
      </c>
      <c r="I27" s="90">
        <v>12</v>
      </c>
      <c r="J27" s="90">
        <v>3</v>
      </c>
      <c r="K27" s="90">
        <v>1</v>
      </c>
      <c r="L27" s="90">
        <v>23</v>
      </c>
      <c r="M27" s="90">
        <v>33</v>
      </c>
      <c r="N27" s="102">
        <v>8</v>
      </c>
      <c r="O27" s="39">
        <v>2</v>
      </c>
      <c r="P27" s="39">
        <v>5</v>
      </c>
      <c r="Q27" s="39" t="s">
        <v>31</v>
      </c>
      <c r="R27" s="39" t="s">
        <v>31</v>
      </c>
      <c r="S27" s="39" t="s">
        <v>31</v>
      </c>
    </row>
    <row r="28" spans="1:19" ht="13.5" customHeight="1">
      <c r="A28" s="167" t="s">
        <v>5</v>
      </c>
      <c r="B28" s="167" t="s">
        <v>374</v>
      </c>
      <c r="C28" s="90">
        <v>19</v>
      </c>
      <c r="D28" s="90">
        <v>245</v>
      </c>
      <c r="E28" s="71" t="s">
        <v>31</v>
      </c>
      <c r="F28" s="90">
        <v>5</v>
      </c>
      <c r="G28" s="90">
        <v>52</v>
      </c>
      <c r="H28" s="90">
        <v>41</v>
      </c>
      <c r="I28" s="90">
        <v>9</v>
      </c>
      <c r="J28" s="90">
        <v>5</v>
      </c>
      <c r="K28" s="90">
        <v>7</v>
      </c>
      <c r="L28" s="90">
        <v>81</v>
      </c>
      <c r="M28" s="90">
        <v>70</v>
      </c>
      <c r="N28" s="102">
        <v>3</v>
      </c>
      <c r="O28" s="39">
        <v>6</v>
      </c>
      <c r="P28" s="39">
        <v>2</v>
      </c>
      <c r="Q28" s="39" t="s">
        <v>31</v>
      </c>
      <c r="R28" s="39" t="s">
        <v>31</v>
      </c>
      <c r="S28" s="39" t="s">
        <v>31</v>
      </c>
    </row>
    <row r="29" spans="1:19" ht="13.5" customHeight="1">
      <c r="A29" s="166" t="s">
        <v>109</v>
      </c>
      <c r="B29" s="166" t="s">
        <v>542</v>
      </c>
      <c r="C29" s="90">
        <v>25</v>
      </c>
      <c r="D29" s="90">
        <v>393</v>
      </c>
      <c r="E29" s="71" t="s">
        <v>31</v>
      </c>
      <c r="F29" s="90">
        <v>10</v>
      </c>
      <c r="G29" s="90">
        <v>97</v>
      </c>
      <c r="H29" s="90">
        <v>57</v>
      </c>
      <c r="I29" s="90">
        <v>8</v>
      </c>
      <c r="J29" s="90">
        <v>6</v>
      </c>
      <c r="K29" s="90">
        <v>5</v>
      </c>
      <c r="L29" s="71" t="s">
        <v>31</v>
      </c>
      <c r="M29" s="71" t="s">
        <v>31</v>
      </c>
      <c r="N29" s="102">
        <v>6</v>
      </c>
      <c r="O29" s="39">
        <v>10</v>
      </c>
      <c r="P29" s="39" t="s">
        <v>31</v>
      </c>
      <c r="Q29" s="39" t="s">
        <v>31</v>
      </c>
      <c r="R29" s="39" t="s">
        <v>31</v>
      </c>
      <c r="S29" s="39" t="s">
        <v>31</v>
      </c>
    </row>
    <row r="30" spans="1:19" ht="13.5" customHeight="1">
      <c r="A30" s="167" t="s">
        <v>3</v>
      </c>
      <c r="B30" s="167" t="s">
        <v>375</v>
      </c>
      <c r="C30" s="90">
        <v>10</v>
      </c>
      <c r="D30" s="90">
        <v>146</v>
      </c>
      <c r="E30" s="71" t="s">
        <v>31</v>
      </c>
      <c r="F30" s="90">
        <v>3</v>
      </c>
      <c r="G30" s="90">
        <v>37</v>
      </c>
      <c r="H30" s="90">
        <v>14</v>
      </c>
      <c r="I30" s="90">
        <v>3</v>
      </c>
      <c r="J30" s="90">
        <v>3</v>
      </c>
      <c r="K30" s="90">
        <v>4</v>
      </c>
      <c r="L30" s="71" t="s">
        <v>31</v>
      </c>
      <c r="M30" s="71" t="s">
        <v>31</v>
      </c>
      <c r="N30" s="102">
        <v>2</v>
      </c>
      <c r="O30" s="39">
        <v>4</v>
      </c>
      <c r="P30" s="39" t="s">
        <v>31</v>
      </c>
      <c r="Q30" s="39" t="s">
        <v>31</v>
      </c>
      <c r="R30" s="39" t="s">
        <v>31</v>
      </c>
      <c r="S30" s="39" t="s">
        <v>31</v>
      </c>
    </row>
    <row r="31" spans="1:19" ht="13.5" customHeight="1">
      <c r="A31" s="167" t="s">
        <v>5</v>
      </c>
      <c r="B31" s="167" t="s">
        <v>374</v>
      </c>
      <c r="C31" s="90">
        <v>15</v>
      </c>
      <c r="D31" s="90">
        <v>247</v>
      </c>
      <c r="E31" s="71" t="s">
        <v>31</v>
      </c>
      <c r="F31" s="90">
        <v>7</v>
      </c>
      <c r="G31" s="90">
        <v>60</v>
      </c>
      <c r="H31" s="90">
        <v>43</v>
      </c>
      <c r="I31" s="90">
        <v>5</v>
      </c>
      <c r="J31" s="90">
        <v>3</v>
      </c>
      <c r="K31" s="90">
        <v>1</v>
      </c>
      <c r="L31" s="71" t="s">
        <v>31</v>
      </c>
      <c r="M31" s="71" t="s">
        <v>31</v>
      </c>
      <c r="N31" s="102">
        <v>4</v>
      </c>
      <c r="O31" s="39">
        <v>6</v>
      </c>
      <c r="P31" s="39" t="s">
        <v>31</v>
      </c>
      <c r="Q31" s="39" t="s">
        <v>31</v>
      </c>
      <c r="R31" s="39" t="s">
        <v>31</v>
      </c>
      <c r="S31" s="39" t="s">
        <v>31</v>
      </c>
    </row>
    <row r="32" spans="1:19" ht="13.5" customHeight="1">
      <c r="A32" s="2" t="s">
        <v>118</v>
      </c>
      <c r="B32" s="2" t="s">
        <v>540</v>
      </c>
      <c r="C32" s="89">
        <v>53</v>
      </c>
      <c r="D32" s="89">
        <v>500</v>
      </c>
      <c r="E32" s="39" t="s">
        <v>31</v>
      </c>
      <c r="F32" s="39" t="s">
        <v>31</v>
      </c>
      <c r="G32" s="89">
        <v>121</v>
      </c>
      <c r="H32" s="89">
        <v>45</v>
      </c>
      <c r="I32" s="89">
        <v>24</v>
      </c>
      <c r="J32" s="39" t="s">
        <v>31</v>
      </c>
      <c r="K32" s="39" t="s">
        <v>31</v>
      </c>
      <c r="L32" s="89">
        <v>45</v>
      </c>
      <c r="M32" s="89">
        <v>103</v>
      </c>
      <c r="N32" s="102" t="s">
        <v>31</v>
      </c>
      <c r="O32" s="39" t="s">
        <v>31</v>
      </c>
      <c r="P32" s="39" t="s">
        <v>31</v>
      </c>
      <c r="Q32" s="39" t="s">
        <v>31</v>
      </c>
      <c r="R32" s="39" t="s">
        <v>31</v>
      </c>
      <c r="S32" s="39" t="s">
        <v>31</v>
      </c>
    </row>
    <row r="33" spans="1:19" ht="13.7" customHeight="1">
      <c r="A33" s="167" t="s">
        <v>3</v>
      </c>
      <c r="B33" s="167" t="s">
        <v>375</v>
      </c>
      <c r="C33" s="90">
        <v>31</v>
      </c>
      <c r="D33" s="90">
        <v>181</v>
      </c>
      <c r="E33" s="39" t="s">
        <v>31</v>
      </c>
      <c r="F33" s="39" t="s">
        <v>31</v>
      </c>
      <c r="G33" s="90">
        <v>56</v>
      </c>
      <c r="H33" s="90">
        <v>14</v>
      </c>
      <c r="I33" s="90">
        <v>8</v>
      </c>
      <c r="J33" s="39" t="s">
        <v>31</v>
      </c>
      <c r="K33" s="39" t="s">
        <v>31</v>
      </c>
      <c r="L33" s="90">
        <v>10</v>
      </c>
      <c r="M33" s="90">
        <v>44</v>
      </c>
      <c r="N33" s="102" t="s">
        <v>31</v>
      </c>
      <c r="O33" s="39" t="s">
        <v>31</v>
      </c>
      <c r="P33" s="39" t="s">
        <v>31</v>
      </c>
      <c r="Q33" s="39" t="s">
        <v>31</v>
      </c>
      <c r="R33" s="39" t="s">
        <v>31</v>
      </c>
      <c r="S33" s="39" t="s">
        <v>31</v>
      </c>
    </row>
    <row r="34" spans="1:19" ht="13.5" customHeight="1">
      <c r="A34" s="167" t="s">
        <v>5</v>
      </c>
      <c r="B34" s="167" t="s">
        <v>374</v>
      </c>
      <c r="C34" s="90">
        <v>22</v>
      </c>
      <c r="D34" s="90">
        <v>319</v>
      </c>
      <c r="E34" s="39" t="s">
        <v>31</v>
      </c>
      <c r="F34" s="39" t="s">
        <v>31</v>
      </c>
      <c r="G34" s="90">
        <v>65</v>
      </c>
      <c r="H34" s="90">
        <v>31</v>
      </c>
      <c r="I34" s="90">
        <v>16</v>
      </c>
      <c r="J34" s="39" t="s">
        <v>31</v>
      </c>
      <c r="K34" s="39" t="s">
        <v>31</v>
      </c>
      <c r="L34" s="90">
        <v>35</v>
      </c>
      <c r="M34" s="90">
        <v>59</v>
      </c>
      <c r="N34" s="102" t="s">
        <v>31</v>
      </c>
      <c r="O34" s="39" t="s">
        <v>31</v>
      </c>
      <c r="P34" s="39" t="s">
        <v>31</v>
      </c>
      <c r="Q34" s="39" t="s">
        <v>31</v>
      </c>
      <c r="R34" s="39" t="s">
        <v>31</v>
      </c>
      <c r="S34" s="39" t="s">
        <v>31</v>
      </c>
    </row>
    <row r="35" spans="1:19" ht="13.5" customHeight="1">
      <c r="A35" s="2" t="s">
        <v>119</v>
      </c>
      <c r="B35" s="2" t="s">
        <v>541</v>
      </c>
      <c r="C35" s="89">
        <v>23</v>
      </c>
      <c r="D35" s="89">
        <v>126</v>
      </c>
      <c r="E35" s="39" t="s">
        <v>31</v>
      </c>
      <c r="F35" s="39" t="s">
        <v>31</v>
      </c>
      <c r="G35" s="90">
        <v>21</v>
      </c>
      <c r="H35" s="39" t="s">
        <v>31</v>
      </c>
      <c r="I35" s="39" t="s">
        <v>31</v>
      </c>
      <c r="J35" s="39" t="s">
        <v>31</v>
      </c>
      <c r="K35" s="39" t="s">
        <v>31</v>
      </c>
      <c r="L35" s="89">
        <v>19</v>
      </c>
      <c r="M35" s="89">
        <v>98</v>
      </c>
      <c r="N35" s="102" t="s">
        <v>31</v>
      </c>
      <c r="O35" s="39" t="s">
        <v>31</v>
      </c>
      <c r="P35" s="39" t="s">
        <v>31</v>
      </c>
      <c r="Q35" s="39" t="s">
        <v>31</v>
      </c>
      <c r="R35" s="39" t="s">
        <v>31</v>
      </c>
      <c r="S35" s="39" t="s">
        <v>31</v>
      </c>
    </row>
    <row r="36" spans="1:19" ht="13.5" customHeight="1">
      <c r="A36" s="167" t="s">
        <v>3</v>
      </c>
      <c r="B36" s="167" t="s">
        <v>375</v>
      </c>
      <c r="C36" s="90">
        <v>9</v>
      </c>
      <c r="D36" s="90">
        <v>51</v>
      </c>
      <c r="E36" s="39" t="s">
        <v>31</v>
      </c>
      <c r="F36" s="39" t="s">
        <v>31</v>
      </c>
      <c r="G36" s="90">
        <v>10</v>
      </c>
      <c r="H36" s="39" t="s">
        <v>31</v>
      </c>
      <c r="I36" s="39" t="s">
        <v>31</v>
      </c>
      <c r="J36" s="39" t="s">
        <v>31</v>
      </c>
      <c r="K36" s="39" t="s">
        <v>31</v>
      </c>
      <c r="L36" s="90">
        <v>4</v>
      </c>
      <c r="M36" s="90">
        <v>33</v>
      </c>
      <c r="N36" s="102" t="s">
        <v>31</v>
      </c>
      <c r="O36" s="39" t="s">
        <v>31</v>
      </c>
      <c r="P36" s="39" t="s">
        <v>31</v>
      </c>
      <c r="Q36" s="39" t="s">
        <v>31</v>
      </c>
      <c r="R36" s="39" t="s">
        <v>31</v>
      </c>
      <c r="S36" s="39" t="s">
        <v>31</v>
      </c>
    </row>
    <row r="37" spans="1:19" ht="13.5" customHeight="1">
      <c r="A37" s="167" t="s">
        <v>5</v>
      </c>
      <c r="B37" s="167" t="s">
        <v>374</v>
      </c>
      <c r="C37" s="90">
        <v>14</v>
      </c>
      <c r="D37" s="90">
        <v>75</v>
      </c>
      <c r="E37" s="39" t="s">
        <v>31</v>
      </c>
      <c r="F37" s="39" t="s">
        <v>31</v>
      </c>
      <c r="G37" s="90">
        <v>11</v>
      </c>
      <c r="H37" s="39" t="s">
        <v>31</v>
      </c>
      <c r="I37" s="39" t="s">
        <v>31</v>
      </c>
      <c r="J37" s="39" t="s">
        <v>31</v>
      </c>
      <c r="K37" s="39" t="s">
        <v>31</v>
      </c>
      <c r="L37" s="90">
        <v>15</v>
      </c>
      <c r="M37" s="90">
        <v>65</v>
      </c>
      <c r="N37" s="102" t="s">
        <v>31</v>
      </c>
      <c r="O37" s="39" t="s">
        <v>31</v>
      </c>
      <c r="P37" s="39" t="s">
        <v>31</v>
      </c>
      <c r="Q37" s="39" t="s">
        <v>31</v>
      </c>
      <c r="R37" s="39" t="s">
        <v>31</v>
      </c>
      <c r="S37" s="39" t="s">
        <v>31</v>
      </c>
    </row>
    <row r="38" spans="1:19" ht="13.7" customHeight="1">
      <c r="N38" s="69"/>
    </row>
    <row r="39" spans="1:19" ht="19.5" customHeight="1">
      <c r="A39" s="169"/>
      <c r="B39" s="169"/>
      <c r="C39" s="275" t="s">
        <v>832</v>
      </c>
      <c r="D39" s="275"/>
      <c r="E39" s="275"/>
      <c r="F39" s="275"/>
      <c r="G39" s="275"/>
      <c r="H39" s="275"/>
      <c r="I39" s="275"/>
      <c r="J39" s="275"/>
      <c r="K39" s="275"/>
      <c r="L39" s="275"/>
      <c r="M39" s="275"/>
      <c r="N39" s="275"/>
      <c r="O39" s="275"/>
      <c r="P39" s="275"/>
      <c r="Q39" s="275"/>
      <c r="R39" s="275"/>
    </row>
    <row r="40" spans="1:19" ht="19.5" customHeight="1">
      <c r="A40" s="182"/>
      <c r="B40" s="182"/>
      <c r="C40" s="275" t="s">
        <v>833</v>
      </c>
      <c r="D40" s="275"/>
      <c r="E40" s="275"/>
      <c r="F40" s="275"/>
      <c r="G40" s="275"/>
      <c r="H40" s="275"/>
      <c r="I40" s="275"/>
      <c r="J40" s="275"/>
      <c r="K40" s="275"/>
      <c r="L40" s="275"/>
      <c r="M40" s="275"/>
      <c r="N40" s="275"/>
      <c r="O40" s="275"/>
      <c r="P40" s="275"/>
      <c r="Q40" s="275"/>
      <c r="R40" s="275"/>
    </row>
    <row r="41" spans="1:19" ht="19.5" customHeight="1">
      <c r="A41" s="182"/>
      <c r="B41" s="182"/>
      <c r="C41" s="168" t="s">
        <v>111</v>
      </c>
      <c r="D41" s="168" t="s">
        <v>112</v>
      </c>
      <c r="E41" s="168" t="s">
        <v>332</v>
      </c>
      <c r="F41" s="168" t="s">
        <v>53</v>
      </c>
      <c r="G41" s="168" t="s">
        <v>333</v>
      </c>
      <c r="H41" s="168" t="s">
        <v>54</v>
      </c>
      <c r="I41" s="168" t="s">
        <v>114</v>
      </c>
      <c r="J41" s="168" t="s">
        <v>115</v>
      </c>
      <c r="K41" s="168" t="s">
        <v>116</v>
      </c>
      <c r="L41" s="168" t="s">
        <v>117</v>
      </c>
      <c r="M41" s="168" t="s">
        <v>334</v>
      </c>
      <c r="N41" s="168" t="s">
        <v>275</v>
      </c>
      <c r="O41" s="168" t="s">
        <v>335</v>
      </c>
      <c r="P41" s="168" t="s">
        <v>336</v>
      </c>
      <c r="Q41" s="168" t="s">
        <v>337</v>
      </c>
      <c r="R41" s="168" t="s">
        <v>338</v>
      </c>
    </row>
    <row r="42" spans="1:19" ht="19.5" customHeight="1">
      <c r="A42" s="182"/>
      <c r="B42" s="182"/>
      <c r="C42" s="168" t="s">
        <v>264</v>
      </c>
      <c r="D42" s="168" t="s">
        <v>265</v>
      </c>
      <c r="E42" s="168" t="s">
        <v>267</v>
      </c>
      <c r="F42" s="168" t="s">
        <v>53</v>
      </c>
      <c r="G42" s="168" t="s">
        <v>268</v>
      </c>
      <c r="H42" s="168" t="s">
        <v>54</v>
      </c>
      <c r="I42" s="168" t="s">
        <v>269</v>
      </c>
      <c r="J42" s="168" t="s">
        <v>270</v>
      </c>
      <c r="K42" s="168" t="s">
        <v>271</v>
      </c>
      <c r="L42" s="168" t="s">
        <v>272</v>
      </c>
      <c r="M42" s="168" t="s">
        <v>273</v>
      </c>
      <c r="N42" s="168" t="s">
        <v>275</v>
      </c>
      <c r="O42" s="168" t="s">
        <v>274</v>
      </c>
      <c r="P42" s="168" t="s">
        <v>336</v>
      </c>
      <c r="Q42" s="168" t="s">
        <v>337</v>
      </c>
      <c r="R42" s="168" t="s">
        <v>535</v>
      </c>
    </row>
    <row r="43" spans="1:19" ht="13.7" customHeight="1">
      <c r="A43" s="2" t="s">
        <v>110</v>
      </c>
      <c r="B43" s="2" t="s">
        <v>544</v>
      </c>
      <c r="C43" s="199">
        <v>17</v>
      </c>
      <c r="D43" s="199">
        <v>211</v>
      </c>
      <c r="E43" s="200">
        <v>2</v>
      </c>
      <c r="F43" s="199">
        <v>89</v>
      </c>
      <c r="G43" s="199">
        <v>42</v>
      </c>
      <c r="H43" s="199">
        <v>43</v>
      </c>
      <c r="I43" s="199">
        <v>4</v>
      </c>
      <c r="J43" s="199">
        <v>4</v>
      </c>
      <c r="K43" s="199">
        <v>54</v>
      </c>
      <c r="L43" s="199">
        <v>95</v>
      </c>
      <c r="M43" s="200" t="s">
        <v>31</v>
      </c>
      <c r="N43" s="200" t="s">
        <v>31</v>
      </c>
      <c r="O43" s="200" t="s">
        <v>31</v>
      </c>
      <c r="P43" s="200" t="s">
        <v>31</v>
      </c>
      <c r="Q43" s="200" t="s">
        <v>31</v>
      </c>
      <c r="R43" s="200" t="s">
        <v>31</v>
      </c>
    </row>
    <row r="44" spans="1:19" ht="13.7" customHeight="1">
      <c r="A44" s="2" t="s">
        <v>2</v>
      </c>
      <c r="B44" s="2" t="s">
        <v>2</v>
      </c>
      <c r="C44" s="187">
        <v>107</v>
      </c>
      <c r="D44" s="187">
        <v>821</v>
      </c>
      <c r="E44" s="187">
        <v>22</v>
      </c>
      <c r="F44" s="187">
        <v>337</v>
      </c>
      <c r="G44" s="187">
        <v>170</v>
      </c>
      <c r="H44" s="187">
        <v>113</v>
      </c>
      <c r="I44" s="187">
        <v>27</v>
      </c>
      <c r="J44" s="187">
        <v>34</v>
      </c>
      <c r="K44" s="187">
        <v>214</v>
      </c>
      <c r="L44" s="187">
        <v>474</v>
      </c>
      <c r="M44" s="187">
        <v>9</v>
      </c>
      <c r="N44" s="187">
        <v>25</v>
      </c>
      <c r="O44" s="187">
        <v>11</v>
      </c>
      <c r="P44" s="187">
        <v>6</v>
      </c>
      <c r="Q44" s="187">
        <v>5</v>
      </c>
      <c r="R44" s="187">
        <f t="shared" ref="R44" si="2">SUM(R45:R46)</f>
        <v>0</v>
      </c>
    </row>
    <row r="45" spans="1:19" ht="13.7" customHeight="1">
      <c r="A45" s="167" t="s">
        <v>3</v>
      </c>
      <c r="B45" s="167" t="s">
        <v>375</v>
      </c>
      <c r="C45" s="199">
        <v>49</v>
      </c>
      <c r="D45" s="199">
        <v>307</v>
      </c>
      <c r="E45" s="199">
        <v>6</v>
      </c>
      <c r="F45" s="199">
        <v>131</v>
      </c>
      <c r="G45" s="199">
        <v>61</v>
      </c>
      <c r="H45" s="199">
        <v>38</v>
      </c>
      <c r="I45" s="199">
        <v>14</v>
      </c>
      <c r="J45" s="199">
        <v>14</v>
      </c>
      <c r="K45" s="199">
        <v>66</v>
      </c>
      <c r="L45" s="199">
        <v>146</v>
      </c>
      <c r="M45" s="199">
        <v>4</v>
      </c>
      <c r="N45" s="199">
        <v>8</v>
      </c>
      <c r="O45" s="199">
        <v>6</v>
      </c>
      <c r="P45" s="199">
        <v>4</v>
      </c>
      <c r="Q45" s="199">
        <v>2</v>
      </c>
      <c r="R45" s="199">
        <f t="shared" ref="R45:R46" si="3">SUM(R48,R51,R54)</f>
        <v>0</v>
      </c>
    </row>
    <row r="46" spans="1:19" ht="13.7" customHeight="1">
      <c r="A46" s="167" t="s">
        <v>5</v>
      </c>
      <c r="B46" s="167" t="s">
        <v>374</v>
      </c>
      <c r="C46" s="199">
        <v>58</v>
      </c>
      <c r="D46" s="199">
        <v>514</v>
      </c>
      <c r="E46" s="199">
        <v>16</v>
      </c>
      <c r="F46" s="199">
        <v>206</v>
      </c>
      <c r="G46" s="199">
        <v>109</v>
      </c>
      <c r="H46" s="199">
        <v>75</v>
      </c>
      <c r="I46" s="199">
        <v>13</v>
      </c>
      <c r="J46" s="199">
        <v>20</v>
      </c>
      <c r="K46" s="199">
        <v>148</v>
      </c>
      <c r="L46" s="199">
        <v>328</v>
      </c>
      <c r="M46" s="199">
        <v>5</v>
      </c>
      <c r="N46" s="199">
        <v>17</v>
      </c>
      <c r="O46" s="199">
        <v>5</v>
      </c>
      <c r="P46" s="199">
        <v>2</v>
      </c>
      <c r="Q46" s="199">
        <v>3</v>
      </c>
      <c r="R46" s="199">
        <f t="shared" si="3"/>
        <v>0</v>
      </c>
    </row>
    <row r="47" spans="1:19" ht="13.7" customHeight="1">
      <c r="L47" s="48"/>
      <c r="M47" s="48"/>
    </row>
    <row r="48" spans="1:19" ht="19.5" customHeight="1">
      <c r="A48" s="169"/>
      <c r="B48" s="169"/>
      <c r="C48" s="275" t="s">
        <v>864</v>
      </c>
      <c r="D48" s="275"/>
      <c r="E48" s="275"/>
      <c r="F48" s="275"/>
      <c r="G48" s="275"/>
      <c r="H48" s="275"/>
      <c r="I48" s="275"/>
      <c r="J48" s="275"/>
      <c r="K48" s="275"/>
      <c r="L48" s="275"/>
      <c r="M48" s="275"/>
      <c r="N48" s="275"/>
    </row>
    <row r="49" spans="1:14" ht="19.5" customHeight="1">
      <c r="A49" s="169"/>
      <c r="B49" s="169"/>
      <c r="C49" s="275" t="s">
        <v>865</v>
      </c>
      <c r="D49" s="275"/>
      <c r="E49" s="275"/>
      <c r="F49" s="275"/>
      <c r="G49" s="275"/>
      <c r="H49" s="275"/>
      <c r="I49" s="275"/>
      <c r="J49" s="275"/>
      <c r="K49" s="275"/>
      <c r="L49" s="275"/>
      <c r="M49" s="275"/>
      <c r="N49" s="275"/>
    </row>
    <row r="50" spans="1:14" ht="19.5" customHeight="1">
      <c r="A50" s="169"/>
      <c r="B50" s="169"/>
      <c r="C50" s="275" t="s">
        <v>2</v>
      </c>
      <c r="D50" s="275"/>
      <c r="E50" s="275"/>
      <c r="F50" s="276" t="s">
        <v>55</v>
      </c>
      <c r="G50" s="276"/>
      <c r="H50" s="276"/>
      <c r="I50" s="276" t="s">
        <v>56</v>
      </c>
      <c r="J50" s="276"/>
      <c r="K50" s="276"/>
      <c r="L50" s="276" t="s">
        <v>279</v>
      </c>
      <c r="M50" s="276"/>
      <c r="N50" s="276"/>
    </row>
    <row r="51" spans="1:14" ht="19.5" customHeight="1">
      <c r="A51" s="169"/>
      <c r="B51" s="169"/>
      <c r="C51" s="275" t="s">
        <v>2</v>
      </c>
      <c r="D51" s="275"/>
      <c r="E51" s="275"/>
      <c r="F51" s="276" t="s">
        <v>537</v>
      </c>
      <c r="G51" s="276"/>
      <c r="H51" s="276"/>
      <c r="I51" s="276" t="s">
        <v>56</v>
      </c>
      <c r="J51" s="276"/>
      <c r="K51" s="276"/>
      <c r="L51" s="276" t="s">
        <v>538</v>
      </c>
      <c r="M51" s="276"/>
      <c r="N51" s="276"/>
    </row>
    <row r="52" spans="1:14" ht="19.5" customHeight="1">
      <c r="A52" s="168"/>
      <c r="B52" s="168"/>
      <c r="C52" s="168" t="s">
        <v>2</v>
      </c>
      <c r="D52" s="168" t="s">
        <v>3</v>
      </c>
      <c r="E52" s="168" t="s">
        <v>5</v>
      </c>
      <c r="F52" s="168" t="s">
        <v>2</v>
      </c>
      <c r="G52" s="168" t="s">
        <v>3</v>
      </c>
      <c r="H52" s="168" t="s">
        <v>5</v>
      </c>
      <c r="I52" s="168" t="s">
        <v>2</v>
      </c>
      <c r="J52" s="168" t="s">
        <v>3</v>
      </c>
      <c r="K52" s="168" t="s">
        <v>5</v>
      </c>
      <c r="L52" s="168" t="s">
        <v>2</v>
      </c>
      <c r="M52" s="168" t="s">
        <v>3</v>
      </c>
      <c r="N52" s="168" t="s">
        <v>5</v>
      </c>
    </row>
    <row r="53" spans="1:14" ht="19.5" customHeight="1">
      <c r="A53" s="168"/>
      <c r="B53" s="168"/>
      <c r="C53" s="168" t="s">
        <v>2</v>
      </c>
      <c r="D53" s="168" t="s">
        <v>375</v>
      </c>
      <c r="E53" s="168" t="s">
        <v>374</v>
      </c>
      <c r="F53" s="168" t="s">
        <v>2</v>
      </c>
      <c r="G53" s="168" t="s">
        <v>375</v>
      </c>
      <c r="H53" s="168" t="s">
        <v>374</v>
      </c>
      <c r="I53" s="168" t="s">
        <v>2</v>
      </c>
      <c r="J53" s="168" t="s">
        <v>375</v>
      </c>
      <c r="K53" s="168" t="s">
        <v>374</v>
      </c>
      <c r="L53" s="168" t="s">
        <v>2</v>
      </c>
      <c r="M53" s="168" t="s">
        <v>375</v>
      </c>
      <c r="N53" s="168" t="s">
        <v>374</v>
      </c>
    </row>
    <row r="54" spans="1:14" ht="13.5" customHeight="1">
      <c r="C54" s="196">
        <v>109</v>
      </c>
      <c r="D54" s="132">
        <v>29</v>
      </c>
      <c r="E54" s="132">
        <v>80</v>
      </c>
      <c r="F54" s="196">
        <v>4</v>
      </c>
      <c r="G54" s="132">
        <v>2</v>
      </c>
      <c r="H54" s="132">
        <v>2</v>
      </c>
      <c r="I54" s="196">
        <v>102</v>
      </c>
      <c r="J54" s="132">
        <v>26</v>
      </c>
      <c r="K54" s="132">
        <v>76</v>
      </c>
      <c r="L54" s="196">
        <v>3</v>
      </c>
      <c r="M54" s="132">
        <v>1</v>
      </c>
      <c r="N54" s="132">
        <v>2</v>
      </c>
    </row>
    <row r="55" spans="1:14" ht="12.75" customHeight="1">
      <c r="A55" s="218" t="s">
        <v>662</v>
      </c>
    </row>
    <row r="56" spans="1:14" ht="12.75" customHeight="1">
      <c r="A56" s="218" t="s">
        <v>663</v>
      </c>
    </row>
    <row r="57" spans="1:14" ht="12.75" customHeight="1">
      <c r="A57" s="67" t="s">
        <v>340</v>
      </c>
    </row>
    <row r="58" spans="1:14" ht="12.75" customHeight="1">
      <c r="A58" s="67" t="s">
        <v>546</v>
      </c>
    </row>
    <row r="60" spans="1:14" ht="12.75" customHeight="1">
      <c r="A60" s="8"/>
    </row>
    <row r="61" spans="1:14" ht="12.75" customHeight="1">
      <c r="A61" s="8"/>
    </row>
  </sheetData>
  <mergeCells count="14">
    <mergeCell ref="C4:S4"/>
    <mergeCell ref="C5:S5"/>
    <mergeCell ref="C51:E51"/>
    <mergeCell ref="F51:H51"/>
    <mergeCell ref="I51:K51"/>
    <mergeCell ref="L51:N51"/>
    <mergeCell ref="C39:R39"/>
    <mergeCell ref="C40:R40"/>
    <mergeCell ref="C48:N48"/>
    <mergeCell ref="C49:N49"/>
    <mergeCell ref="C50:E50"/>
    <mergeCell ref="F50:H50"/>
    <mergeCell ref="I50:K50"/>
    <mergeCell ref="L50:N50"/>
  </mergeCells>
  <pageMargins left="0.75" right="0.75" top="1" bottom="1" header="0" footer="0"/>
  <pageSetup orientation="portrait" r:id="rId1"/>
  <headerFooter>
    <oddFooter>&amp;C&amp;"Helvetica Neue,Regular"&amp;12&amp;K000000&amp;P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7"/>
  <sheetViews>
    <sheetView zoomScaleNormal="100" workbookViewId="0">
      <selection activeCell="A3" sqref="A3"/>
    </sheetView>
  </sheetViews>
  <sheetFormatPr baseColWidth="10" defaultColWidth="10.85546875" defaultRowHeight="12.75" customHeight="1"/>
  <cols>
    <col min="1" max="2" width="22.28515625" style="9" customWidth="1"/>
    <col min="3" max="18" width="12.28515625" style="9" customWidth="1"/>
    <col min="19" max="257" width="10.85546875" style="9" customWidth="1"/>
    <col min="258" max="16384" width="10.85546875" style="8"/>
  </cols>
  <sheetData>
    <row r="1" spans="1:257" ht="13.7" customHeight="1">
      <c r="A1" s="41" t="s">
        <v>101</v>
      </c>
      <c r="B1" s="41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69"/>
    </row>
    <row r="2" spans="1:257" ht="13.7" customHeight="1">
      <c r="A2" s="43" t="s">
        <v>661</v>
      </c>
      <c r="B2" s="43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69"/>
    </row>
    <row r="3" spans="1:257" ht="13.7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69"/>
    </row>
    <row r="4" spans="1:257" ht="19.5" customHeight="1">
      <c r="A4" s="182"/>
      <c r="B4" s="55"/>
      <c r="C4" s="277" t="s">
        <v>890</v>
      </c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</row>
    <row r="5" spans="1:257" ht="19.5" customHeight="1">
      <c r="A5" s="182"/>
      <c r="B5" s="182"/>
      <c r="C5" s="277" t="s">
        <v>891</v>
      </c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</row>
    <row r="6" spans="1:257" ht="19.5" customHeight="1">
      <c r="A6" s="182"/>
      <c r="B6" s="182"/>
      <c r="C6" s="194" t="s">
        <v>112</v>
      </c>
      <c r="D6" s="194" t="s">
        <v>53</v>
      </c>
      <c r="E6" s="194" t="s">
        <v>111</v>
      </c>
      <c r="F6" s="194" t="s">
        <v>333</v>
      </c>
      <c r="G6" s="194" t="s">
        <v>117</v>
      </c>
      <c r="H6" s="194" t="s">
        <v>116</v>
      </c>
      <c r="I6" s="194" t="s">
        <v>275</v>
      </c>
      <c r="J6" s="194" t="s">
        <v>54</v>
      </c>
      <c r="K6" s="194" t="s">
        <v>113</v>
      </c>
      <c r="L6" s="194" t="s">
        <v>115</v>
      </c>
      <c r="M6" s="194" t="s">
        <v>114</v>
      </c>
      <c r="N6" s="194" t="s">
        <v>335</v>
      </c>
      <c r="O6" s="194" t="s">
        <v>334</v>
      </c>
      <c r="P6" s="194" t="s">
        <v>337</v>
      </c>
      <c r="Q6" s="194" t="s">
        <v>338</v>
      </c>
      <c r="R6" s="194" t="s">
        <v>336</v>
      </c>
    </row>
    <row r="7" spans="1:257" ht="19.5" customHeight="1">
      <c r="A7" s="182"/>
      <c r="B7" s="182"/>
      <c r="C7" s="168" t="s">
        <v>265</v>
      </c>
      <c r="D7" s="168" t="s">
        <v>53</v>
      </c>
      <c r="E7" s="168" t="s">
        <v>264</v>
      </c>
      <c r="F7" s="168" t="s">
        <v>268</v>
      </c>
      <c r="G7" s="168" t="s">
        <v>272</v>
      </c>
      <c r="H7" s="168" t="s">
        <v>271</v>
      </c>
      <c r="I7" s="168" t="s">
        <v>275</v>
      </c>
      <c r="J7" s="168" t="s">
        <v>54</v>
      </c>
      <c r="K7" s="168" t="s">
        <v>267</v>
      </c>
      <c r="L7" s="168" t="s">
        <v>270</v>
      </c>
      <c r="M7" s="168" t="s">
        <v>269</v>
      </c>
      <c r="N7" s="168" t="s">
        <v>274</v>
      </c>
      <c r="O7" s="168" t="s">
        <v>273</v>
      </c>
      <c r="P7" s="168" t="s">
        <v>337</v>
      </c>
      <c r="Q7" s="168" t="s">
        <v>535</v>
      </c>
      <c r="R7" s="168" t="s">
        <v>336</v>
      </c>
    </row>
    <row r="8" spans="1:257" s="15" customFormat="1" ht="13.5" customHeight="1">
      <c r="A8" s="2" t="s">
        <v>2</v>
      </c>
      <c r="B8" s="2" t="s">
        <v>2</v>
      </c>
      <c r="C8" s="89">
        <v>2528</v>
      </c>
      <c r="D8" s="89">
        <v>1000</v>
      </c>
      <c r="E8" s="89">
        <v>622</v>
      </c>
      <c r="F8" s="89">
        <v>618</v>
      </c>
      <c r="G8" s="89">
        <v>587</v>
      </c>
      <c r="H8" s="89">
        <v>490</v>
      </c>
      <c r="I8" s="89">
        <v>218</v>
      </c>
      <c r="J8" s="89">
        <v>205</v>
      </c>
      <c r="K8" s="89">
        <v>190</v>
      </c>
      <c r="L8" s="89">
        <v>171</v>
      </c>
      <c r="M8" s="89">
        <v>148</v>
      </c>
      <c r="N8" s="89">
        <v>72</v>
      </c>
      <c r="O8" s="89">
        <v>68</v>
      </c>
      <c r="P8" s="89">
        <v>49</v>
      </c>
      <c r="Q8" s="89">
        <v>31</v>
      </c>
      <c r="R8" s="89">
        <v>30</v>
      </c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4"/>
      <c r="DG8" s="64"/>
      <c r="DH8" s="64"/>
      <c r="DI8" s="64"/>
      <c r="DJ8" s="64"/>
      <c r="DK8" s="64"/>
      <c r="DL8" s="64"/>
      <c r="DM8" s="64"/>
      <c r="DN8" s="64"/>
      <c r="DO8" s="64"/>
      <c r="DP8" s="64"/>
      <c r="DQ8" s="64"/>
      <c r="DR8" s="64"/>
      <c r="DS8" s="64"/>
      <c r="DT8" s="64"/>
      <c r="DU8" s="64"/>
      <c r="DV8" s="64"/>
      <c r="DW8" s="64"/>
      <c r="DX8" s="64"/>
      <c r="DY8" s="64"/>
      <c r="DZ8" s="64"/>
      <c r="EA8" s="64"/>
      <c r="EB8" s="64"/>
      <c r="EC8" s="64"/>
      <c r="ED8" s="64"/>
      <c r="EE8" s="64"/>
      <c r="EF8" s="64"/>
      <c r="EG8" s="64"/>
      <c r="EH8" s="64"/>
      <c r="EI8" s="64"/>
      <c r="EJ8" s="64"/>
      <c r="EK8" s="64"/>
      <c r="EL8" s="64"/>
      <c r="EM8" s="64"/>
      <c r="EN8" s="64"/>
      <c r="EO8" s="64"/>
      <c r="EP8" s="64"/>
      <c r="EQ8" s="64"/>
      <c r="ER8" s="64"/>
      <c r="ES8" s="64"/>
      <c r="ET8" s="64"/>
      <c r="EU8" s="64"/>
      <c r="EV8" s="64"/>
      <c r="EW8" s="64"/>
      <c r="EX8" s="64"/>
      <c r="EY8" s="64"/>
      <c r="EZ8" s="64"/>
      <c r="FA8" s="64"/>
      <c r="FB8" s="64"/>
      <c r="FC8" s="64"/>
      <c r="FD8" s="64"/>
      <c r="FE8" s="64"/>
      <c r="FF8" s="64"/>
      <c r="FG8" s="64"/>
      <c r="FH8" s="64"/>
      <c r="FI8" s="64"/>
      <c r="FJ8" s="64"/>
      <c r="FK8" s="64"/>
      <c r="FL8" s="64"/>
      <c r="FM8" s="64"/>
      <c r="FN8" s="64"/>
      <c r="FO8" s="64"/>
      <c r="FP8" s="64"/>
      <c r="FQ8" s="64"/>
      <c r="FR8" s="64"/>
      <c r="FS8" s="64"/>
      <c r="FT8" s="64"/>
      <c r="FU8" s="64"/>
      <c r="FV8" s="64"/>
      <c r="FW8" s="64"/>
      <c r="FX8" s="64"/>
      <c r="FY8" s="64"/>
      <c r="FZ8" s="64"/>
      <c r="GA8" s="64"/>
      <c r="GB8" s="64"/>
      <c r="GC8" s="64"/>
      <c r="GD8" s="64"/>
      <c r="GE8" s="64"/>
      <c r="GF8" s="64"/>
      <c r="GG8" s="64"/>
      <c r="GH8" s="64"/>
      <c r="GI8" s="64"/>
      <c r="GJ8" s="64"/>
      <c r="GK8" s="64"/>
      <c r="GL8" s="64"/>
      <c r="GM8" s="64"/>
      <c r="GN8" s="64"/>
      <c r="GO8" s="64"/>
      <c r="GP8" s="64"/>
      <c r="GQ8" s="64"/>
      <c r="GR8" s="64"/>
      <c r="GS8" s="64"/>
      <c r="GT8" s="64"/>
      <c r="GU8" s="64"/>
      <c r="GV8" s="64"/>
      <c r="GW8" s="64"/>
      <c r="GX8" s="64"/>
      <c r="GY8" s="64"/>
      <c r="GZ8" s="64"/>
      <c r="HA8" s="64"/>
      <c r="HB8" s="64"/>
      <c r="HC8" s="64"/>
      <c r="HD8" s="64"/>
      <c r="HE8" s="64"/>
      <c r="HF8" s="64"/>
      <c r="HG8" s="64"/>
      <c r="HH8" s="64"/>
      <c r="HI8" s="64"/>
      <c r="HJ8" s="64"/>
      <c r="HK8" s="64"/>
      <c r="HL8" s="64"/>
      <c r="HM8" s="64"/>
      <c r="HN8" s="64"/>
      <c r="HO8" s="64"/>
      <c r="HP8" s="64"/>
      <c r="HQ8" s="64"/>
      <c r="HR8" s="64"/>
      <c r="HS8" s="64"/>
      <c r="HT8" s="64"/>
      <c r="HU8" s="64"/>
      <c r="HV8" s="64"/>
      <c r="HW8" s="64"/>
      <c r="HX8" s="64"/>
      <c r="HY8" s="64"/>
      <c r="HZ8" s="64"/>
      <c r="IA8" s="64"/>
      <c r="IB8" s="64"/>
      <c r="IC8" s="64"/>
      <c r="ID8" s="64"/>
      <c r="IE8" s="64"/>
      <c r="IF8" s="64"/>
      <c r="IG8" s="64"/>
      <c r="IH8" s="64"/>
      <c r="II8" s="64"/>
      <c r="IJ8" s="64"/>
      <c r="IK8" s="64"/>
      <c r="IL8" s="64"/>
      <c r="IM8" s="64"/>
      <c r="IN8" s="64"/>
      <c r="IO8" s="64"/>
      <c r="IP8" s="64"/>
      <c r="IQ8" s="64"/>
      <c r="IR8" s="64"/>
      <c r="IS8" s="64"/>
      <c r="IT8" s="64"/>
      <c r="IU8" s="64"/>
      <c r="IV8" s="64"/>
      <c r="IW8" s="64"/>
    </row>
    <row r="9" spans="1:257" ht="13.5" customHeight="1">
      <c r="A9" s="158" t="s">
        <v>3</v>
      </c>
      <c r="B9" s="158" t="s">
        <v>375</v>
      </c>
      <c r="C9" s="90">
        <v>956</v>
      </c>
      <c r="D9" s="90">
        <v>381</v>
      </c>
      <c r="E9" s="90">
        <v>283</v>
      </c>
      <c r="F9" s="90">
        <v>214</v>
      </c>
      <c r="G9" s="90">
        <v>184</v>
      </c>
      <c r="H9" s="90">
        <v>169</v>
      </c>
      <c r="I9" s="90">
        <v>111</v>
      </c>
      <c r="J9" s="90">
        <v>78</v>
      </c>
      <c r="K9" s="90">
        <v>101</v>
      </c>
      <c r="L9" s="90">
        <v>67</v>
      </c>
      <c r="M9" s="90">
        <v>87</v>
      </c>
      <c r="N9" s="90">
        <v>43</v>
      </c>
      <c r="O9" s="90">
        <v>38</v>
      </c>
      <c r="P9" s="90">
        <v>23</v>
      </c>
      <c r="Q9" s="90">
        <v>24</v>
      </c>
      <c r="R9" s="90">
        <v>18</v>
      </c>
      <c r="S9" s="8"/>
    </row>
    <row r="10" spans="1:257" ht="13.5" customHeight="1">
      <c r="A10" s="158" t="s">
        <v>5</v>
      </c>
      <c r="B10" s="158" t="s">
        <v>374</v>
      </c>
      <c r="C10" s="90">
        <v>1572</v>
      </c>
      <c r="D10" s="90">
        <v>619</v>
      </c>
      <c r="E10" s="90">
        <v>339</v>
      </c>
      <c r="F10" s="90">
        <v>404</v>
      </c>
      <c r="G10" s="90">
        <v>403</v>
      </c>
      <c r="H10" s="90">
        <v>321</v>
      </c>
      <c r="I10" s="90">
        <v>107</v>
      </c>
      <c r="J10" s="90">
        <v>127</v>
      </c>
      <c r="K10" s="90">
        <v>89</v>
      </c>
      <c r="L10" s="90">
        <v>104</v>
      </c>
      <c r="M10" s="90">
        <v>61</v>
      </c>
      <c r="N10" s="90">
        <v>29</v>
      </c>
      <c r="O10" s="90">
        <v>30</v>
      </c>
      <c r="P10" s="90">
        <v>26</v>
      </c>
      <c r="Q10" s="90">
        <v>7</v>
      </c>
      <c r="R10" s="90">
        <v>12</v>
      </c>
      <c r="S10" s="8"/>
    </row>
    <row r="11" spans="1:257" ht="13.5" customHeight="1">
      <c r="A11" s="2" t="s">
        <v>654</v>
      </c>
      <c r="B11" s="2" t="s">
        <v>539</v>
      </c>
      <c r="C11" s="89">
        <f>SUM(C12:C13)</f>
        <v>480</v>
      </c>
      <c r="D11" s="89">
        <f t="shared" ref="D11:R11" si="0">SUM(D12:D13)</f>
        <v>438</v>
      </c>
      <c r="E11" s="89">
        <f t="shared" si="0"/>
        <v>394</v>
      </c>
      <c r="F11" s="89">
        <f t="shared" si="0"/>
        <v>390</v>
      </c>
      <c r="G11" s="89">
        <f t="shared" si="0"/>
        <v>139</v>
      </c>
      <c r="H11" s="89">
        <f t="shared" si="0"/>
        <v>210</v>
      </c>
      <c r="I11" s="89">
        <f t="shared" si="0"/>
        <v>164</v>
      </c>
      <c r="J11" s="89">
        <f t="shared" si="0"/>
        <v>135</v>
      </c>
      <c r="K11" s="89">
        <f t="shared" si="0"/>
        <v>156</v>
      </c>
      <c r="L11" s="89">
        <f t="shared" si="0"/>
        <v>130</v>
      </c>
      <c r="M11" s="89">
        <f t="shared" si="0"/>
        <v>104</v>
      </c>
      <c r="N11" s="89">
        <f t="shared" si="0"/>
        <v>41</v>
      </c>
      <c r="O11" s="89">
        <f t="shared" si="0"/>
        <v>37</v>
      </c>
      <c r="P11" s="89">
        <f t="shared" si="0"/>
        <v>32</v>
      </c>
      <c r="Q11" s="89">
        <f t="shared" si="0"/>
        <v>16</v>
      </c>
      <c r="R11" s="89">
        <f t="shared" si="0"/>
        <v>21</v>
      </c>
      <c r="S11" s="8"/>
    </row>
    <row r="12" spans="1:257" ht="13.5" customHeight="1">
      <c r="A12" s="158" t="s">
        <v>3</v>
      </c>
      <c r="B12" s="158" t="s">
        <v>375</v>
      </c>
      <c r="C12" s="90">
        <v>184</v>
      </c>
      <c r="D12" s="90">
        <v>160</v>
      </c>
      <c r="E12" s="90">
        <v>185</v>
      </c>
      <c r="F12" s="90">
        <v>138</v>
      </c>
      <c r="G12" s="90">
        <v>35</v>
      </c>
      <c r="H12" s="90">
        <v>94</v>
      </c>
      <c r="I12" s="90">
        <v>82</v>
      </c>
      <c r="J12" s="90">
        <v>56</v>
      </c>
      <c r="K12" s="90">
        <v>85</v>
      </c>
      <c r="L12" s="90">
        <v>52</v>
      </c>
      <c r="M12" s="90">
        <v>60</v>
      </c>
      <c r="N12" s="90">
        <v>27</v>
      </c>
      <c r="O12" s="90">
        <v>20</v>
      </c>
      <c r="P12" s="90">
        <v>14</v>
      </c>
      <c r="Q12" s="90">
        <v>11</v>
      </c>
      <c r="R12" s="90">
        <v>13</v>
      </c>
      <c r="S12" s="8"/>
    </row>
    <row r="13" spans="1:257" ht="13.5" customHeight="1">
      <c r="A13" s="158" t="s">
        <v>5</v>
      </c>
      <c r="B13" s="158" t="s">
        <v>374</v>
      </c>
      <c r="C13" s="90">
        <v>296</v>
      </c>
      <c r="D13" s="90">
        <v>278</v>
      </c>
      <c r="E13" s="90">
        <v>209</v>
      </c>
      <c r="F13" s="90">
        <v>252</v>
      </c>
      <c r="G13" s="90">
        <v>104</v>
      </c>
      <c r="H13" s="90">
        <v>116</v>
      </c>
      <c r="I13" s="90">
        <v>82</v>
      </c>
      <c r="J13" s="90">
        <v>79</v>
      </c>
      <c r="K13" s="90">
        <v>71</v>
      </c>
      <c r="L13" s="90">
        <v>78</v>
      </c>
      <c r="M13" s="90">
        <v>44</v>
      </c>
      <c r="N13" s="90">
        <v>14</v>
      </c>
      <c r="O13" s="90">
        <v>17</v>
      </c>
      <c r="P13" s="90">
        <v>18</v>
      </c>
      <c r="Q13" s="90">
        <v>5</v>
      </c>
      <c r="R13" s="90">
        <v>8</v>
      </c>
      <c r="S13" s="8"/>
    </row>
    <row r="14" spans="1:257" ht="13.5" customHeight="1">
      <c r="A14" s="2" t="s">
        <v>277</v>
      </c>
      <c r="B14" s="2" t="s">
        <v>653</v>
      </c>
      <c r="C14" s="89">
        <f>SUM(C15:C16)</f>
        <v>673</v>
      </c>
      <c r="D14" s="89">
        <f t="shared" ref="D14:R14" si="1">SUM(D15:D16)</f>
        <v>226</v>
      </c>
      <c r="E14" s="89">
        <f t="shared" si="1"/>
        <v>100</v>
      </c>
      <c r="F14" s="89">
        <f t="shared" si="1"/>
        <v>80</v>
      </c>
      <c r="G14" s="89">
        <f t="shared" si="1"/>
        <v>87</v>
      </c>
      <c r="H14" s="89">
        <f t="shared" si="1"/>
        <v>120</v>
      </c>
      <c r="I14" s="89">
        <f t="shared" si="1"/>
        <v>41</v>
      </c>
      <c r="J14" s="89">
        <f t="shared" si="1"/>
        <v>33</v>
      </c>
      <c r="K14" s="89">
        <f t="shared" si="1"/>
        <v>28</v>
      </c>
      <c r="L14" s="89">
        <f t="shared" si="1"/>
        <v>27</v>
      </c>
      <c r="M14" s="89">
        <f t="shared" si="1"/>
        <v>29</v>
      </c>
      <c r="N14" s="89">
        <f t="shared" si="1"/>
        <v>18</v>
      </c>
      <c r="O14" s="89">
        <f t="shared" si="1"/>
        <v>10</v>
      </c>
      <c r="P14" s="89">
        <f t="shared" si="1"/>
        <v>8</v>
      </c>
      <c r="Q14" s="89">
        <f t="shared" si="1"/>
        <v>10</v>
      </c>
      <c r="R14" s="89">
        <f t="shared" si="1"/>
        <v>5</v>
      </c>
      <c r="S14" s="8"/>
    </row>
    <row r="15" spans="1:257" ht="13.5" customHeight="1">
      <c r="A15" s="158" t="s">
        <v>3</v>
      </c>
      <c r="B15" s="158" t="s">
        <v>375</v>
      </c>
      <c r="C15" s="90">
        <v>254</v>
      </c>
      <c r="D15" s="90">
        <v>86</v>
      </c>
      <c r="E15" s="90">
        <v>39</v>
      </c>
      <c r="F15" s="90">
        <v>28</v>
      </c>
      <c r="G15" s="90">
        <v>21</v>
      </c>
      <c r="H15" s="90">
        <v>34</v>
      </c>
      <c r="I15" s="90">
        <v>21</v>
      </c>
      <c r="J15" s="90">
        <v>8</v>
      </c>
      <c r="K15" s="90">
        <v>13</v>
      </c>
      <c r="L15" s="90">
        <v>10</v>
      </c>
      <c r="M15" s="90">
        <v>19</v>
      </c>
      <c r="N15" s="90">
        <v>11</v>
      </c>
      <c r="O15" s="90">
        <v>7</v>
      </c>
      <c r="P15" s="90">
        <v>5</v>
      </c>
      <c r="Q15" s="90">
        <v>8</v>
      </c>
      <c r="R15" s="90">
        <v>3</v>
      </c>
      <c r="S15" s="8"/>
    </row>
    <row r="16" spans="1:257" ht="13.5" customHeight="1">
      <c r="A16" s="158" t="s">
        <v>5</v>
      </c>
      <c r="B16" s="158" t="s">
        <v>374</v>
      </c>
      <c r="C16" s="90">
        <v>419</v>
      </c>
      <c r="D16" s="90">
        <v>140</v>
      </c>
      <c r="E16" s="90">
        <v>61</v>
      </c>
      <c r="F16" s="90">
        <v>52</v>
      </c>
      <c r="G16" s="90">
        <v>66</v>
      </c>
      <c r="H16" s="90">
        <v>86</v>
      </c>
      <c r="I16" s="90">
        <v>20</v>
      </c>
      <c r="J16" s="90">
        <v>25</v>
      </c>
      <c r="K16" s="90">
        <v>15</v>
      </c>
      <c r="L16" s="90">
        <v>17</v>
      </c>
      <c r="M16" s="90">
        <v>10</v>
      </c>
      <c r="N16" s="90">
        <v>7</v>
      </c>
      <c r="O16" s="90">
        <v>3</v>
      </c>
      <c r="P16" s="90">
        <v>3</v>
      </c>
      <c r="Q16" s="90">
        <v>2</v>
      </c>
      <c r="R16" s="90">
        <v>2</v>
      </c>
      <c r="S16" s="8"/>
    </row>
    <row r="17" spans="1:35" ht="13.5" customHeight="1">
      <c r="A17" s="2" t="s">
        <v>647</v>
      </c>
      <c r="B17" s="2" t="s">
        <v>648</v>
      </c>
      <c r="C17" s="89">
        <f>SUM(C18:C19)</f>
        <v>691</v>
      </c>
      <c r="D17" s="89">
        <f t="shared" ref="D17:R17" si="2">SUM(D18:D19)</f>
        <v>178</v>
      </c>
      <c r="E17" s="89">
        <f t="shared" si="2"/>
        <v>63</v>
      </c>
      <c r="F17" s="89">
        <f t="shared" si="2"/>
        <v>97</v>
      </c>
      <c r="G17" s="89">
        <f t="shared" si="2"/>
        <v>149</v>
      </c>
      <c r="H17" s="89">
        <f t="shared" si="2"/>
        <v>90</v>
      </c>
      <c r="I17" s="89">
        <f t="shared" si="2"/>
        <v>13</v>
      </c>
      <c r="J17" s="89">
        <f t="shared" si="2"/>
        <v>27</v>
      </c>
      <c r="K17" s="89">
        <f t="shared" si="2"/>
        <v>6</v>
      </c>
      <c r="L17" s="89">
        <f t="shared" si="2"/>
        <v>14</v>
      </c>
      <c r="M17" s="89">
        <f t="shared" si="2"/>
        <v>15</v>
      </c>
      <c r="N17" s="89">
        <f t="shared" si="2"/>
        <v>13</v>
      </c>
      <c r="O17" s="89">
        <f t="shared" si="2"/>
        <v>21</v>
      </c>
      <c r="P17" s="89">
        <f t="shared" si="2"/>
        <v>9</v>
      </c>
      <c r="Q17" s="89">
        <f t="shared" si="2"/>
        <v>5</v>
      </c>
      <c r="R17" s="89">
        <f t="shared" si="2"/>
        <v>4</v>
      </c>
      <c r="S17" s="8"/>
    </row>
    <row r="18" spans="1:35" ht="13.5" customHeight="1">
      <c r="A18" s="158" t="s">
        <v>3</v>
      </c>
      <c r="B18" s="158" t="s">
        <v>375</v>
      </c>
      <c r="C18" s="90">
        <v>268</v>
      </c>
      <c r="D18" s="90">
        <v>72</v>
      </c>
      <c r="E18" s="90">
        <v>32</v>
      </c>
      <c r="F18" s="90">
        <v>29</v>
      </c>
      <c r="G18" s="90">
        <v>47</v>
      </c>
      <c r="H18" s="90">
        <v>25</v>
      </c>
      <c r="I18" s="90">
        <v>8</v>
      </c>
      <c r="J18" s="90">
        <v>11</v>
      </c>
      <c r="K18" s="90">
        <v>3</v>
      </c>
      <c r="L18" s="90">
        <v>5</v>
      </c>
      <c r="M18" s="90">
        <v>8</v>
      </c>
      <c r="N18" s="90">
        <v>5</v>
      </c>
      <c r="O18" s="90">
        <v>11</v>
      </c>
      <c r="P18" s="90">
        <v>4</v>
      </c>
      <c r="Q18" s="90">
        <v>5</v>
      </c>
      <c r="R18" s="90">
        <v>2</v>
      </c>
      <c r="S18" s="8"/>
    </row>
    <row r="19" spans="1:35" ht="13.5" customHeight="1">
      <c r="A19" s="158" t="s">
        <v>5</v>
      </c>
      <c r="B19" s="158" t="s">
        <v>374</v>
      </c>
      <c r="C19" s="90">
        <v>423</v>
      </c>
      <c r="D19" s="90">
        <v>106</v>
      </c>
      <c r="E19" s="90">
        <v>31</v>
      </c>
      <c r="F19" s="90">
        <v>68</v>
      </c>
      <c r="G19" s="90">
        <v>102</v>
      </c>
      <c r="H19" s="90">
        <v>65</v>
      </c>
      <c r="I19" s="90">
        <v>5</v>
      </c>
      <c r="J19" s="90">
        <v>16</v>
      </c>
      <c r="K19" s="90">
        <v>3</v>
      </c>
      <c r="L19" s="90">
        <v>9</v>
      </c>
      <c r="M19" s="90">
        <v>7</v>
      </c>
      <c r="N19" s="90">
        <v>8</v>
      </c>
      <c r="O19" s="90">
        <v>10</v>
      </c>
      <c r="P19" s="90">
        <v>5</v>
      </c>
      <c r="Q19" s="90">
        <v>0</v>
      </c>
      <c r="R19" s="90">
        <v>2</v>
      </c>
      <c r="S19" s="8"/>
    </row>
    <row r="20" spans="1:35" ht="13.5" customHeight="1">
      <c r="A20" s="2" t="s">
        <v>649</v>
      </c>
      <c r="B20" s="2" t="s">
        <v>651</v>
      </c>
      <c r="C20" s="89">
        <f>SUM(C21:C22)</f>
        <v>541</v>
      </c>
      <c r="D20" s="89">
        <f t="shared" ref="D20:J20" si="3">SUM(D21:D22)</f>
        <v>119</v>
      </c>
      <c r="E20" s="89">
        <f t="shared" si="3"/>
        <v>39</v>
      </c>
      <c r="F20" s="89">
        <f t="shared" si="3"/>
        <v>51</v>
      </c>
      <c r="G20" s="89">
        <f t="shared" si="3"/>
        <v>108</v>
      </c>
      <c r="H20" s="89">
        <f t="shared" si="3"/>
        <v>50</v>
      </c>
      <c r="I20" s="98" t="s">
        <v>31</v>
      </c>
      <c r="J20" s="89">
        <f t="shared" si="3"/>
        <v>10</v>
      </c>
      <c r="K20" s="71" t="s">
        <v>31</v>
      </c>
      <c r="L20" s="71" t="s">
        <v>31</v>
      </c>
      <c r="M20" s="71" t="s">
        <v>31</v>
      </c>
      <c r="N20" s="71" t="s">
        <v>31</v>
      </c>
      <c r="O20" s="71" t="s">
        <v>31</v>
      </c>
      <c r="P20" s="71" t="s">
        <v>31</v>
      </c>
      <c r="Q20" s="71" t="s">
        <v>31</v>
      </c>
      <c r="R20" s="71" t="s">
        <v>31</v>
      </c>
      <c r="S20" s="8"/>
    </row>
    <row r="21" spans="1:35" ht="13.5" customHeight="1">
      <c r="A21" s="158" t="s">
        <v>3</v>
      </c>
      <c r="B21" s="158" t="s">
        <v>375</v>
      </c>
      <c r="C21" s="90">
        <v>194</v>
      </c>
      <c r="D21" s="90">
        <v>48</v>
      </c>
      <c r="E21" s="90">
        <v>17</v>
      </c>
      <c r="F21" s="90">
        <v>19</v>
      </c>
      <c r="G21" s="90">
        <v>43</v>
      </c>
      <c r="H21" s="90">
        <v>10</v>
      </c>
      <c r="I21" s="71" t="s">
        <v>31</v>
      </c>
      <c r="J21" s="90">
        <v>3</v>
      </c>
      <c r="K21" s="71" t="s">
        <v>31</v>
      </c>
      <c r="L21" s="71" t="s">
        <v>31</v>
      </c>
      <c r="M21" s="71" t="s">
        <v>31</v>
      </c>
      <c r="N21" s="71" t="s">
        <v>31</v>
      </c>
      <c r="O21" s="71" t="s">
        <v>31</v>
      </c>
      <c r="P21" s="71" t="s">
        <v>31</v>
      </c>
      <c r="Q21" s="71" t="s">
        <v>31</v>
      </c>
      <c r="R21" s="71" t="s">
        <v>31</v>
      </c>
      <c r="S21" s="8"/>
    </row>
    <row r="22" spans="1:35" ht="13.5" customHeight="1">
      <c r="A22" s="158" t="s">
        <v>5</v>
      </c>
      <c r="B22" s="158" t="s">
        <v>374</v>
      </c>
      <c r="C22" s="90">
        <v>347</v>
      </c>
      <c r="D22" s="90">
        <v>71</v>
      </c>
      <c r="E22" s="90">
        <v>22</v>
      </c>
      <c r="F22" s="90">
        <v>32</v>
      </c>
      <c r="G22" s="90">
        <v>65</v>
      </c>
      <c r="H22" s="90">
        <v>40</v>
      </c>
      <c r="I22" s="71" t="s">
        <v>31</v>
      </c>
      <c r="J22" s="90">
        <v>7</v>
      </c>
      <c r="K22" s="71" t="s">
        <v>31</v>
      </c>
      <c r="L22" s="71" t="s">
        <v>31</v>
      </c>
      <c r="M22" s="71" t="s">
        <v>31</v>
      </c>
      <c r="N22" s="71" t="s">
        <v>31</v>
      </c>
      <c r="O22" s="71" t="s">
        <v>31</v>
      </c>
      <c r="P22" s="71" t="s">
        <v>31</v>
      </c>
      <c r="Q22" s="71" t="s">
        <v>31</v>
      </c>
      <c r="R22" s="71" t="s">
        <v>31</v>
      </c>
      <c r="S22" s="8"/>
    </row>
    <row r="23" spans="1:35" ht="13.5" customHeight="1">
      <c r="A23" s="2" t="s">
        <v>650</v>
      </c>
      <c r="B23" s="2" t="s">
        <v>652</v>
      </c>
      <c r="C23" s="89">
        <f>SUM(C24:C25)</f>
        <v>143</v>
      </c>
      <c r="D23" s="89">
        <f t="shared" ref="D23:H23" si="4">SUM(D24:D25)</f>
        <v>39</v>
      </c>
      <c r="E23" s="89">
        <f t="shared" si="4"/>
        <v>26</v>
      </c>
      <c r="F23" s="98" t="s">
        <v>31</v>
      </c>
      <c r="G23" s="89">
        <f t="shared" si="4"/>
        <v>104</v>
      </c>
      <c r="H23" s="89">
        <f t="shared" si="4"/>
        <v>20</v>
      </c>
      <c r="I23" s="98" t="s">
        <v>31</v>
      </c>
      <c r="J23" s="98" t="s">
        <v>31</v>
      </c>
      <c r="K23" s="98" t="s">
        <v>31</v>
      </c>
      <c r="L23" s="98" t="s">
        <v>31</v>
      </c>
      <c r="M23" s="98" t="s">
        <v>31</v>
      </c>
      <c r="N23" s="98" t="s">
        <v>31</v>
      </c>
      <c r="O23" s="98" t="s">
        <v>31</v>
      </c>
      <c r="P23" s="98" t="s">
        <v>31</v>
      </c>
      <c r="Q23" s="98" t="s">
        <v>31</v>
      </c>
      <c r="R23" s="98" t="s">
        <v>31</v>
      </c>
      <c r="S23" s="8"/>
    </row>
    <row r="24" spans="1:35" ht="13.5" customHeight="1">
      <c r="A24" s="158" t="s">
        <v>3</v>
      </c>
      <c r="B24" s="158" t="s">
        <v>375</v>
      </c>
      <c r="C24" s="90">
        <v>56</v>
      </c>
      <c r="D24" s="90">
        <v>15</v>
      </c>
      <c r="E24" s="90">
        <v>10</v>
      </c>
      <c r="F24" s="71" t="s">
        <v>31</v>
      </c>
      <c r="G24" s="90">
        <v>38</v>
      </c>
      <c r="H24" s="90">
        <v>6</v>
      </c>
      <c r="I24" s="71" t="s">
        <v>31</v>
      </c>
      <c r="J24" s="71" t="s">
        <v>31</v>
      </c>
      <c r="K24" s="71" t="s">
        <v>31</v>
      </c>
      <c r="L24" s="71" t="s">
        <v>31</v>
      </c>
      <c r="M24" s="71" t="s">
        <v>31</v>
      </c>
      <c r="N24" s="71" t="s">
        <v>31</v>
      </c>
      <c r="O24" s="71" t="s">
        <v>31</v>
      </c>
      <c r="P24" s="71" t="s">
        <v>31</v>
      </c>
      <c r="Q24" s="71" t="s">
        <v>31</v>
      </c>
      <c r="R24" s="71" t="s">
        <v>31</v>
      </c>
      <c r="S24" s="8"/>
    </row>
    <row r="25" spans="1:35" ht="13.5" customHeight="1">
      <c r="A25" s="158" t="s">
        <v>5</v>
      </c>
      <c r="B25" s="158" t="s">
        <v>374</v>
      </c>
      <c r="C25" s="90">
        <v>87</v>
      </c>
      <c r="D25" s="90">
        <v>24</v>
      </c>
      <c r="E25" s="90">
        <v>16</v>
      </c>
      <c r="F25" s="71" t="s">
        <v>31</v>
      </c>
      <c r="G25" s="90">
        <v>66</v>
      </c>
      <c r="H25" s="90">
        <v>14</v>
      </c>
      <c r="I25" s="71" t="s">
        <v>31</v>
      </c>
      <c r="J25" s="71" t="s">
        <v>31</v>
      </c>
      <c r="K25" s="71" t="s">
        <v>31</v>
      </c>
      <c r="L25" s="71" t="s">
        <v>31</v>
      </c>
      <c r="M25" s="71" t="s">
        <v>31</v>
      </c>
      <c r="N25" s="71" t="s">
        <v>31</v>
      </c>
      <c r="O25" s="71" t="s">
        <v>31</v>
      </c>
      <c r="P25" s="71" t="s">
        <v>31</v>
      </c>
      <c r="Q25" s="71" t="s">
        <v>31</v>
      </c>
      <c r="R25" s="71" t="s">
        <v>31</v>
      </c>
      <c r="S25" s="8"/>
      <c r="T25" s="201"/>
      <c r="U25" s="201"/>
      <c r="V25" s="201"/>
      <c r="W25" s="201"/>
      <c r="X25" s="201"/>
      <c r="Y25" s="201"/>
      <c r="Z25" s="201"/>
      <c r="AA25" s="201"/>
      <c r="AB25" s="201"/>
      <c r="AC25" s="201"/>
      <c r="AD25" s="201"/>
      <c r="AE25" s="201"/>
      <c r="AF25" s="201"/>
      <c r="AG25" s="201"/>
      <c r="AH25" s="201"/>
      <c r="AI25" s="201"/>
    </row>
    <row r="26" spans="1:35" ht="13.5" customHeight="1">
      <c r="J26" s="8"/>
    </row>
    <row r="27" spans="1:35" ht="19.5" customHeight="1">
      <c r="A27" s="55"/>
      <c r="B27" s="55"/>
      <c r="C27" s="275" t="s">
        <v>866</v>
      </c>
      <c r="D27" s="275"/>
      <c r="E27" s="275"/>
      <c r="F27" s="275"/>
      <c r="G27" s="275"/>
      <c r="H27" s="275"/>
      <c r="I27" s="275"/>
      <c r="J27" s="275"/>
      <c r="K27" s="275"/>
      <c r="L27" s="275"/>
      <c r="M27" s="275"/>
      <c r="N27" s="275"/>
      <c r="O27" s="275"/>
      <c r="P27" s="275"/>
      <c r="Q27" s="275"/>
      <c r="R27" s="275"/>
    </row>
    <row r="28" spans="1:35" ht="19.5" customHeight="1">
      <c r="A28" s="55"/>
      <c r="B28" s="55"/>
      <c r="C28" s="275" t="s">
        <v>867</v>
      </c>
      <c r="D28" s="275"/>
      <c r="E28" s="275"/>
      <c r="F28" s="275"/>
      <c r="G28" s="275"/>
      <c r="H28" s="275"/>
      <c r="I28" s="275"/>
      <c r="J28" s="275"/>
      <c r="K28" s="275"/>
      <c r="L28" s="275"/>
      <c r="M28" s="275"/>
      <c r="N28" s="275"/>
      <c r="O28" s="275"/>
      <c r="P28" s="275"/>
      <c r="Q28" s="275"/>
      <c r="R28" s="275"/>
    </row>
    <row r="29" spans="1:35" ht="19.5" customHeight="1">
      <c r="A29" s="55"/>
      <c r="B29" s="55"/>
      <c r="C29" s="168" t="s">
        <v>112</v>
      </c>
      <c r="D29" s="168" t="s">
        <v>53</v>
      </c>
      <c r="E29" s="168" t="s">
        <v>111</v>
      </c>
      <c r="F29" s="168" t="s">
        <v>333</v>
      </c>
      <c r="G29" s="168" t="s">
        <v>117</v>
      </c>
      <c r="H29" s="168" t="s">
        <v>116</v>
      </c>
      <c r="I29" s="168" t="s">
        <v>54</v>
      </c>
      <c r="J29" s="168" t="s">
        <v>275</v>
      </c>
      <c r="K29" s="168" t="s">
        <v>332</v>
      </c>
      <c r="L29" s="168" t="s">
        <v>115</v>
      </c>
      <c r="M29" s="168" t="s">
        <v>114</v>
      </c>
      <c r="N29" s="168" t="s">
        <v>335</v>
      </c>
      <c r="O29" s="168" t="s">
        <v>334</v>
      </c>
      <c r="P29" s="168" t="s">
        <v>337</v>
      </c>
      <c r="Q29" s="168" t="s">
        <v>338</v>
      </c>
      <c r="R29" s="168" t="s">
        <v>336</v>
      </c>
    </row>
    <row r="30" spans="1:35" ht="19.5" customHeight="1">
      <c r="A30" s="55"/>
      <c r="B30" s="55"/>
      <c r="C30" s="168" t="s">
        <v>265</v>
      </c>
      <c r="D30" s="168" t="s">
        <v>53</v>
      </c>
      <c r="E30" s="168" t="s">
        <v>264</v>
      </c>
      <c r="F30" s="168" t="s">
        <v>268</v>
      </c>
      <c r="G30" s="168" t="s">
        <v>272</v>
      </c>
      <c r="H30" s="168" t="s">
        <v>271</v>
      </c>
      <c r="I30" s="168" t="s">
        <v>54</v>
      </c>
      <c r="J30" s="168" t="s">
        <v>275</v>
      </c>
      <c r="K30" s="168" t="s">
        <v>267</v>
      </c>
      <c r="L30" s="168" t="s">
        <v>270</v>
      </c>
      <c r="M30" s="168" t="s">
        <v>269</v>
      </c>
      <c r="N30" s="168" t="s">
        <v>274</v>
      </c>
      <c r="O30" s="168" t="s">
        <v>273</v>
      </c>
      <c r="P30" s="168" t="s">
        <v>337</v>
      </c>
      <c r="Q30" s="168" t="s">
        <v>535</v>
      </c>
      <c r="R30" s="168" t="s">
        <v>336</v>
      </c>
    </row>
    <row r="31" spans="1:35" ht="13.7" customHeight="1">
      <c r="A31" s="2" t="s">
        <v>110</v>
      </c>
      <c r="B31" s="2" t="s">
        <v>544</v>
      </c>
      <c r="C31" s="3">
        <v>257</v>
      </c>
      <c r="D31" s="3">
        <v>105</v>
      </c>
      <c r="E31" s="3">
        <v>21</v>
      </c>
      <c r="F31" s="3">
        <v>34</v>
      </c>
      <c r="G31" s="3">
        <v>293</v>
      </c>
      <c r="H31" s="3">
        <v>18</v>
      </c>
      <c r="I31" s="3">
        <v>26</v>
      </c>
      <c r="J31" s="40" t="s">
        <v>31</v>
      </c>
      <c r="K31" s="40" t="s">
        <v>31</v>
      </c>
      <c r="L31" s="40" t="s">
        <v>31</v>
      </c>
      <c r="M31" s="40" t="s">
        <v>31</v>
      </c>
      <c r="N31" s="40" t="s">
        <v>31</v>
      </c>
      <c r="O31" s="40" t="s">
        <v>31</v>
      </c>
      <c r="P31" s="40" t="s">
        <v>31</v>
      </c>
      <c r="Q31" s="40" t="s">
        <v>31</v>
      </c>
      <c r="R31" s="40" t="s">
        <v>31</v>
      </c>
      <c r="S31" s="8"/>
    </row>
    <row r="32" spans="1:35" ht="12.75" customHeight="1">
      <c r="A32" s="2" t="s">
        <v>2</v>
      </c>
      <c r="B32" s="2" t="s">
        <v>2</v>
      </c>
      <c r="C32" s="217">
        <v>764</v>
      </c>
      <c r="D32" s="217">
        <v>316</v>
      </c>
      <c r="E32" s="217">
        <v>95</v>
      </c>
      <c r="F32" s="217">
        <v>181</v>
      </c>
      <c r="G32" s="217">
        <v>456</v>
      </c>
      <c r="H32" s="217">
        <v>107</v>
      </c>
      <c r="I32" s="217">
        <v>104</v>
      </c>
      <c r="J32" s="217">
        <v>28</v>
      </c>
      <c r="K32" s="217">
        <v>18</v>
      </c>
      <c r="L32" s="217">
        <v>12</v>
      </c>
      <c r="M32" s="217">
        <v>16</v>
      </c>
      <c r="N32" s="217">
        <v>19</v>
      </c>
      <c r="O32" s="217">
        <v>15</v>
      </c>
      <c r="P32" s="217">
        <v>13</v>
      </c>
      <c r="Q32" s="217">
        <v>9</v>
      </c>
      <c r="R32" s="217">
        <v>4</v>
      </c>
      <c r="S32" s="8"/>
      <c r="T32" s="8"/>
    </row>
    <row r="33" spans="1:20" ht="12.75" customHeight="1">
      <c r="A33" s="158" t="s">
        <v>3</v>
      </c>
      <c r="B33" s="158" t="s">
        <v>375</v>
      </c>
      <c r="C33" s="152">
        <v>288</v>
      </c>
      <c r="D33" s="152">
        <v>121</v>
      </c>
      <c r="E33" s="152">
        <v>37</v>
      </c>
      <c r="F33" s="152">
        <v>61</v>
      </c>
      <c r="G33" s="152">
        <v>158</v>
      </c>
      <c r="H33" s="152">
        <v>27</v>
      </c>
      <c r="I33" s="152">
        <v>42</v>
      </c>
      <c r="J33" s="152">
        <v>15</v>
      </c>
      <c r="K33" s="152">
        <v>8</v>
      </c>
      <c r="L33" s="152">
        <v>4</v>
      </c>
      <c r="M33" s="152">
        <v>8</v>
      </c>
      <c r="N33" s="152">
        <v>11</v>
      </c>
      <c r="O33" s="152">
        <v>8</v>
      </c>
      <c r="P33" s="152">
        <v>8</v>
      </c>
      <c r="Q33" s="152">
        <v>5</v>
      </c>
      <c r="R33" s="152">
        <v>1</v>
      </c>
      <c r="S33" s="8"/>
      <c r="T33" s="8"/>
    </row>
    <row r="34" spans="1:20" ht="12.75" customHeight="1">
      <c r="A34" s="158" t="s">
        <v>5</v>
      </c>
      <c r="B34" s="158" t="s">
        <v>374</v>
      </c>
      <c r="C34" s="152">
        <v>476</v>
      </c>
      <c r="D34" s="152">
        <v>195</v>
      </c>
      <c r="E34" s="152">
        <v>58</v>
      </c>
      <c r="F34" s="152">
        <v>120</v>
      </c>
      <c r="G34" s="152">
        <v>298</v>
      </c>
      <c r="H34" s="152">
        <v>80</v>
      </c>
      <c r="I34" s="152">
        <v>62</v>
      </c>
      <c r="J34" s="152">
        <v>13</v>
      </c>
      <c r="K34" s="152">
        <v>10</v>
      </c>
      <c r="L34" s="152">
        <v>8</v>
      </c>
      <c r="M34" s="152">
        <v>8</v>
      </c>
      <c r="N34" s="152">
        <v>8</v>
      </c>
      <c r="O34" s="152">
        <v>7</v>
      </c>
      <c r="P34" s="152">
        <v>5</v>
      </c>
      <c r="Q34" s="152">
        <v>4</v>
      </c>
      <c r="R34" s="152">
        <v>3</v>
      </c>
      <c r="S34" s="8"/>
      <c r="T34" s="8"/>
    </row>
    <row r="35" spans="1:20" ht="12.75" customHeight="1">
      <c r="O35" s="8"/>
    </row>
    <row r="36" spans="1:20" ht="19.5" customHeight="1">
      <c r="A36" s="169"/>
      <c r="B36" s="169"/>
      <c r="C36" s="275" t="s">
        <v>892</v>
      </c>
      <c r="D36" s="275"/>
      <c r="E36" s="275"/>
      <c r="F36" s="275"/>
      <c r="G36" s="275"/>
      <c r="H36" s="275"/>
      <c r="I36" s="275"/>
      <c r="J36" s="275"/>
      <c r="K36" s="275"/>
      <c r="L36" s="275"/>
      <c r="M36" s="275"/>
      <c r="N36" s="275"/>
      <c r="O36" s="8"/>
    </row>
    <row r="37" spans="1:20" ht="19.5" customHeight="1">
      <c r="A37" s="169"/>
      <c r="B37" s="169"/>
      <c r="C37" s="275" t="s">
        <v>893</v>
      </c>
      <c r="D37" s="275"/>
      <c r="E37" s="275"/>
      <c r="F37" s="275"/>
      <c r="G37" s="275"/>
      <c r="H37" s="275"/>
      <c r="I37" s="275"/>
      <c r="J37" s="275"/>
      <c r="K37" s="275"/>
      <c r="L37" s="275"/>
      <c r="M37" s="275"/>
      <c r="N37" s="275"/>
      <c r="O37" s="8"/>
    </row>
    <row r="38" spans="1:20" ht="19.5" customHeight="1">
      <c r="A38" s="169"/>
      <c r="B38" s="169"/>
      <c r="C38" s="275" t="s">
        <v>2</v>
      </c>
      <c r="D38" s="275"/>
      <c r="E38" s="275"/>
      <c r="F38" s="276" t="s">
        <v>55</v>
      </c>
      <c r="G38" s="276"/>
      <c r="H38" s="276"/>
      <c r="I38" s="276" t="s">
        <v>56</v>
      </c>
      <c r="J38" s="276"/>
      <c r="K38" s="276"/>
      <c r="L38" s="276" t="s">
        <v>279</v>
      </c>
      <c r="M38" s="276"/>
      <c r="N38" s="276"/>
      <c r="O38" s="8"/>
    </row>
    <row r="39" spans="1:20" ht="19.5" customHeight="1">
      <c r="A39" s="169"/>
      <c r="B39" s="169"/>
      <c r="C39" s="275" t="s">
        <v>2</v>
      </c>
      <c r="D39" s="275"/>
      <c r="E39" s="275"/>
      <c r="F39" s="276" t="s">
        <v>537</v>
      </c>
      <c r="G39" s="276"/>
      <c r="H39" s="276"/>
      <c r="I39" s="276" t="s">
        <v>56</v>
      </c>
      <c r="J39" s="276"/>
      <c r="K39" s="276"/>
      <c r="L39" s="276" t="s">
        <v>538</v>
      </c>
      <c r="M39" s="276"/>
      <c r="N39" s="276"/>
      <c r="O39" s="8"/>
    </row>
    <row r="40" spans="1:20" ht="19.5" customHeight="1">
      <c r="A40" s="169"/>
      <c r="B40" s="169"/>
      <c r="C40" s="168" t="s">
        <v>2</v>
      </c>
      <c r="D40" s="168" t="s">
        <v>3</v>
      </c>
      <c r="E40" s="168" t="s">
        <v>5</v>
      </c>
      <c r="F40" s="168" t="s">
        <v>2</v>
      </c>
      <c r="G40" s="168" t="s">
        <v>3</v>
      </c>
      <c r="H40" s="168" t="s">
        <v>5</v>
      </c>
      <c r="I40" s="168" t="s">
        <v>2</v>
      </c>
      <c r="J40" s="168" t="s">
        <v>3</v>
      </c>
      <c r="K40" s="168" t="s">
        <v>5</v>
      </c>
      <c r="L40" s="168" t="s">
        <v>2</v>
      </c>
      <c r="M40" s="168" t="s">
        <v>3</v>
      </c>
      <c r="N40" s="168" t="s">
        <v>5</v>
      </c>
      <c r="O40" s="8"/>
    </row>
    <row r="41" spans="1:20" ht="19.5" customHeight="1">
      <c r="A41" s="169"/>
      <c r="B41" s="169"/>
      <c r="C41" s="168" t="s">
        <v>2</v>
      </c>
      <c r="D41" s="168" t="s">
        <v>375</v>
      </c>
      <c r="E41" s="168" t="s">
        <v>374</v>
      </c>
      <c r="F41" s="168" t="s">
        <v>2</v>
      </c>
      <c r="G41" s="168" t="s">
        <v>375</v>
      </c>
      <c r="H41" s="168" t="s">
        <v>374</v>
      </c>
      <c r="I41" s="168" t="s">
        <v>2</v>
      </c>
      <c r="J41" s="168" t="s">
        <v>375</v>
      </c>
      <c r="K41" s="168" t="s">
        <v>374</v>
      </c>
      <c r="L41" s="168" t="s">
        <v>2</v>
      </c>
      <c r="M41" s="168" t="s">
        <v>375</v>
      </c>
      <c r="N41" s="168" t="s">
        <v>374</v>
      </c>
      <c r="O41" s="8"/>
    </row>
    <row r="42" spans="1:20" ht="12.75" customHeight="1">
      <c r="C42" s="196">
        <v>104</v>
      </c>
      <c r="D42" s="202">
        <v>24</v>
      </c>
      <c r="E42" s="202">
        <v>80</v>
      </c>
      <c r="F42" s="203" t="s">
        <v>550</v>
      </c>
      <c r="G42" s="102">
        <v>2</v>
      </c>
      <c r="H42" s="102">
        <v>1</v>
      </c>
      <c r="I42" s="141">
        <v>98</v>
      </c>
      <c r="J42" s="102">
        <v>21</v>
      </c>
      <c r="K42" s="102">
        <v>77</v>
      </c>
      <c r="L42" s="203">
        <v>3</v>
      </c>
      <c r="M42" s="202">
        <v>1</v>
      </c>
      <c r="N42" s="202">
        <v>2</v>
      </c>
      <c r="O42" s="8"/>
    </row>
    <row r="43" spans="1:20" ht="12.75" customHeight="1">
      <c r="A43" s="67" t="s">
        <v>340</v>
      </c>
      <c r="B43" s="67"/>
    </row>
    <row r="44" spans="1:20" ht="12.75" customHeight="1">
      <c r="A44" s="67" t="s">
        <v>546</v>
      </c>
      <c r="B44" s="67"/>
    </row>
    <row r="47" spans="1:20" ht="12.75" customHeight="1">
      <c r="S47" s="152"/>
    </row>
  </sheetData>
  <mergeCells count="14">
    <mergeCell ref="C36:N36"/>
    <mergeCell ref="C37:N37"/>
    <mergeCell ref="C27:R27"/>
    <mergeCell ref="C28:R28"/>
    <mergeCell ref="C4:R4"/>
    <mergeCell ref="C5:R5"/>
    <mergeCell ref="C39:E39"/>
    <mergeCell ref="F39:H39"/>
    <mergeCell ref="I39:K39"/>
    <mergeCell ref="L39:N39"/>
    <mergeCell ref="C38:E38"/>
    <mergeCell ref="F38:H38"/>
    <mergeCell ref="I38:K38"/>
    <mergeCell ref="L38:N38"/>
  </mergeCells>
  <pageMargins left="0.75" right="0.75" top="1" bottom="1" header="0" footer="0"/>
  <pageSetup orientation="portrait"/>
  <headerFooter>
    <oddFooter>&amp;C&amp;"Helvetica Neue,Regular"&amp;12&amp;K000000&amp;P</oddFooter>
  </headerFooter>
  <ignoredErrors>
    <ignoredError sqref="F42" numberStoredAsText="1"/>
  </ignoredErrors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0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21.85546875" style="9" customWidth="1"/>
    <col min="3" max="11" width="12.140625" style="9" customWidth="1"/>
    <col min="12" max="257" width="10.85546875" style="9" customWidth="1"/>
    <col min="258" max="16384" width="10.85546875" style="8"/>
  </cols>
  <sheetData>
    <row r="1" spans="1:12" ht="13.7" customHeight="1">
      <c r="A1" s="41" t="s">
        <v>102</v>
      </c>
      <c r="B1" s="41"/>
      <c r="C1" s="58"/>
      <c r="D1" s="58"/>
      <c r="E1" s="58"/>
      <c r="F1" s="58"/>
      <c r="G1" s="58"/>
      <c r="H1" s="58"/>
      <c r="I1" s="58"/>
      <c r="J1" s="58"/>
      <c r="K1" s="58"/>
      <c r="L1" s="69"/>
    </row>
    <row r="2" spans="1:12" ht="13.7" customHeight="1">
      <c r="A2" s="43" t="s">
        <v>697</v>
      </c>
      <c r="B2" s="43"/>
      <c r="C2" s="58"/>
      <c r="D2" s="58"/>
      <c r="E2" s="58"/>
      <c r="F2" s="58"/>
      <c r="G2" s="58"/>
      <c r="H2" s="58"/>
      <c r="I2" s="58"/>
      <c r="J2" s="58"/>
      <c r="K2" s="58"/>
      <c r="L2" s="69"/>
    </row>
    <row r="3" spans="1:12" ht="13.7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69"/>
    </row>
    <row r="4" spans="1:12" ht="19.5" customHeight="1">
      <c r="A4" s="52"/>
      <c r="B4" s="52"/>
      <c r="C4" s="275" t="s">
        <v>57</v>
      </c>
      <c r="D4" s="276"/>
      <c r="E4" s="276"/>
      <c r="F4" s="275" t="s">
        <v>58</v>
      </c>
      <c r="G4" s="276"/>
      <c r="H4" s="276"/>
      <c r="I4" s="275" t="s">
        <v>556</v>
      </c>
      <c r="J4" s="276"/>
      <c r="K4" s="276"/>
      <c r="L4" s="69"/>
    </row>
    <row r="5" spans="1:12" ht="19.5" customHeight="1">
      <c r="A5" s="52"/>
      <c r="B5" s="52"/>
      <c r="C5" s="275" t="s">
        <v>557</v>
      </c>
      <c r="D5" s="276"/>
      <c r="E5" s="276"/>
      <c r="F5" s="275" t="s">
        <v>558</v>
      </c>
      <c r="G5" s="276"/>
      <c r="H5" s="276"/>
      <c r="I5" s="275" t="s">
        <v>559</v>
      </c>
      <c r="J5" s="276"/>
      <c r="K5" s="276"/>
      <c r="L5" s="69"/>
    </row>
    <row r="6" spans="1:12" ht="19.5" customHeight="1">
      <c r="A6" s="52"/>
      <c r="B6" s="52"/>
      <c r="C6" s="170" t="s">
        <v>2</v>
      </c>
      <c r="D6" s="170" t="s">
        <v>3</v>
      </c>
      <c r="E6" s="170" t="s">
        <v>5</v>
      </c>
      <c r="F6" s="170" t="s">
        <v>2</v>
      </c>
      <c r="G6" s="170" t="s">
        <v>3</v>
      </c>
      <c r="H6" s="170" t="s">
        <v>5</v>
      </c>
      <c r="I6" s="170" t="s">
        <v>2</v>
      </c>
      <c r="J6" s="170" t="s">
        <v>3</v>
      </c>
      <c r="K6" s="170" t="s">
        <v>5</v>
      </c>
    </row>
    <row r="7" spans="1:12" ht="19.5" customHeight="1">
      <c r="A7" s="52"/>
      <c r="B7" s="52"/>
      <c r="C7" s="170" t="s">
        <v>2</v>
      </c>
      <c r="D7" s="170" t="s">
        <v>375</v>
      </c>
      <c r="E7" s="170" t="s">
        <v>374</v>
      </c>
      <c r="F7" s="170" t="s">
        <v>2</v>
      </c>
      <c r="G7" s="170" t="s">
        <v>375</v>
      </c>
      <c r="H7" s="170" t="s">
        <v>374</v>
      </c>
      <c r="I7" s="170" t="s">
        <v>2</v>
      </c>
      <c r="J7" s="170" t="s">
        <v>375</v>
      </c>
      <c r="K7" s="170" t="s">
        <v>374</v>
      </c>
    </row>
    <row r="8" spans="1:12" ht="13.5" customHeight="1">
      <c r="A8" s="2" t="s">
        <v>103</v>
      </c>
      <c r="B8" s="2" t="s">
        <v>551</v>
      </c>
      <c r="C8" s="107">
        <v>129</v>
      </c>
      <c r="D8" s="107">
        <v>74</v>
      </c>
      <c r="E8" s="107">
        <v>55</v>
      </c>
      <c r="F8" s="107">
        <v>54</v>
      </c>
      <c r="G8" s="107">
        <v>36</v>
      </c>
      <c r="H8" s="107">
        <v>18</v>
      </c>
      <c r="I8" s="107">
        <v>140</v>
      </c>
      <c r="J8" s="107">
        <v>95</v>
      </c>
      <c r="K8" s="107">
        <v>45</v>
      </c>
      <c r="L8" s="69"/>
    </row>
    <row r="9" spans="1:12" ht="13.5" customHeight="1">
      <c r="A9" s="158" t="s">
        <v>55</v>
      </c>
      <c r="B9" s="158" t="s">
        <v>537</v>
      </c>
      <c r="C9" s="103">
        <v>1</v>
      </c>
      <c r="D9" s="103">
        <v>0</v>
      </c>
      <c r="E9" s="103">
        <v>1</v>
      </c>
      <c r="F9" s="102" t="s">
        <v>31</v>
      </c>
      <c r="G9" s="102" t="s">
        <v>31</v>
      </c>
      <c r="H9" s="102" t="s">
        <v>31</v>
      </c>
      <c r="I9" s="103">
        <v>122</v>
      </c>
      <c r="J9" s="103">
        <v>81</v>
      </c>
      <c r="K9" s="103">
        <v>41</v>
      </c>
      <c r="L9" s="69"/>
    </row>
    <row r="10" spans="1:12" ht="13.5" customHeight="1">
      <c r="A10" s="158" t="s">
        <v>60</v>
      </c>
      <c r="B10" s="158" t="s">
        <v>555</v>
      </c>
      <c r="C10" s="103">
        <v>126</v>
      </c>
      <c r="D10" s="68">
        <v>74</v>
      </c>
      <c r="E10" s="68">
        <v>52</v>
      </c>
      <c r="F10" s="68">
        <v>53</v>
      </c>
      <c r="G10" s="68">
        <v>36</v>
      </c>
      <c r="H10" s="132">
        <v>17</v>
      </c>
      <c r="I10" s="68">
        <v>10</v>
      </c>
      <c r="J10" s="132">
        <v>7</v>
      </c>
      <c r="K10" s="68">
        <v>3</v>
      </c>
      <c r="L10" s="69"/>
    </row>
    <row r="11" spans="1:12" ht="13.5" customHeight="1">
      <c r="A11" s="158" t="s">
        <v>59</v>
      </c>
      <c r="B11" s="158" t="s">
        <v>533</v>
      </c>
      <c r="C11" s="103">
        <v>2</v>
      </c>
      <c r="D11" s="103">
        <v>0</v>
      </c>
      <c r="E11" s="103">
        <v>2</v>
      </c>
      <c r="F11" s="103">
        <v>1</v>
      </c>
      <c r="G11" s="103">
        <v>0</v>
      </c>
      <c r="H11" s="103">
        <v>1</v>
      </c>
      <c r="I11" s="103">
        <v>8</v>
      </c>
      <c r="J11" s="103">
        <v>7</v>
      </c>
      <c r="K11" s="103">
        <v>1</v>
      </c>
      <c r="L11" s="69"/>
    </row>
    <row r="12" spans="1:12" ht="13.5" customHeight="1">
      <c r="A12" s="41" t="s">
        <v>104</v>
      </c>
      <c r="B12" s="41" t="s">
        <v>552</v>
      </c>
      <c r="C12" s="107">
        <v>134</v>
      </c>
      <c r="D12" s="107">
        <v>83</v>
      </c>
      <c r="E12" s="107">
        <v>51</v>
      </c>
      <c r="F12" s="107">
        <v>57</v>
      </c>
      <c r="G12" s="107">
        <v>38</v>
      </c>
      <c r="H12" s="107">
        <v>19</v>
      </c>
      <c r="I12" s="107">
        <v>139</v>
      </c>
      <c r="J12" s="107">
        <v>95</v>
      </c>
      <c r="K12" s="107">
        <v>44</v>
      </c>
      <c r="L12" s="69"/>
    </row>
    <row r="13" spans="1:12" ht="13.5" customHeight="1">
      <c r="A13" s="158" t="s">
        <v>55</v>
      </c>
      <c r="B13" s="158" t="s">
        <v>537</v>
      </c>
      <c r="C13" s="103">
        <v>1</v>
      </c>
      <c r="D13" s="102">
        <v>0</v>
      </c>
      <c r="E13" s="102">
        <v>1</v>
      </c>
      <c r="F13" s="68">
        <v>3</v>
      </c>
      <c r="G13" s="105">
        <v>3</v>
      </c>
      <c r="H13" s="103">
        <v>0</v>
      </c>
      <c r="I13" s="103">
        <v>119</v>
      </c>
      <c r="J13" s="103">
        <v>81</v>
      </c>
      <c r="K13" s="103">
        <v>38</v>
      </c>
      <c r="L13" s="69"/>
    </row>
    <row r="14" spans="1:12" ht="13.5" customHeight="1">
      <c r="A14" s="158" t="s">
        <v>60</v>
      </c>
      <c r="B14" s="158" t="s">
        <v>555</v>
      </c>
      <c r="C14" s="68">
        <v>131</v>
      </c>
      <c r="D14" s="105">
        <v>83</v>
      </c>
      <c r="E14" s="68">
        <v>48</v>
      </c>
      <c r="F14" s="103">
        <v>52</v>
      </c>
      <c r="G14" s="102">
        <v>34</v>
      </c>
      <c r="H14" s="103">
        <v>18</v>
      </c>
      <c r="I14" s="103">
        <v>8</v>
      </c>
      <c r="J14" s="103">
        <v>6</v>
      </c>
      <c r="K14" s="103">
        <v>2</v>
      </c>
      <c r="L14" s="69"/>
    </row>
    <row r="15" spans="1:12" ht="13.5" customHeight="1">
      <c r="A15" s="158" t="s">
        <v>59</v>
      </c>
      <c r="B15" s="158" t="s">
        <v>533</v>
      </c>
      <c r="C15" s="103">
        <v>2</v>
      </c>
      <c r="D15" s="102">
        <v>0</v>
      </c>
      <c r="E15" s="102">
        <v>2</v>
      </c>
      <c r="F15" s="68">
        <v>2</v>
      </c>
      <c r="G15" s="105">
        <v>1</v>
      </c>
      <c r="H15" s="68">
        <v>1</v>
      </c>
      <c r="I15" s="68">
        <v>12</v>
      </c>
      <c r="J15" s="68">
        <v>8</v>
      </c>
      <c r="K15" s="68">
        <v>4</v>
      </c>
      <c r="L15" s="69"/>
    </row>
    <row r="16" spans="1:12" ht="13.5" customHeight="1">
      <c r="A16" s="41" t="s">
        <v>105</v>
      </c>
      <c r="B16" s="41" t="s">
        <v>553</v>
      </c>
      <c r="C16" s="107">
        <v>133</v>
      </c>
      <c r="D16" s="107">
        <v>87</v>
      </c>
      <c r="E16" s="107">
        <v>46</v>
      </c>
      <c r="F16" s="107">
        <v>55</v>
      </c>
      <c r="G16" s="107">
        <v>35</v>
      </c>
      <c r="H16" s="107">
        <v>20</v>
      </c>
      <c r="I16" s="107">
        <v>132</v>
      </c>
      <c r="J16" s="107">
        <v>89</v>
      </c>
      <c r="K16" s="107">
        <v>43</v>
      </c>
      <c r="L16" s="69"/>
    </row>
    <row r="17" spans="1:12" ht="13.5" customHeight="1">
      <c r="A17" s="158" t="s">
        <v>55</v>
      </c>
      <c r="B17" s="158" t="s">
        <v>537</v>
      </c>
      <c r="C17" s="103">
        <v>1</v>
      </c>
      <c r="D17" s="102">
        <v>0</v>
      </c>
      <c r="E17" s="103">
        <v>1</v>
      </c>
      <c r="F17" s="102" t="s">
        <v>31</v>
      </c>
      <c r="G17" s="102" t="s">
        <v>31</v>
      </c>
      <c r="H17" s="102" t="s">
        <v>31</v>
      </c>
      <c r="I17" s="103">
        <v>111</v>
      </c>
      <c r="J17" s="103">
        <v>74</v>
      </c>
      <c r="K17" s="103">
        <v>37</v>
      </c>
      <c r="L17" s="69"/>
    </row>
    <row r="18" spans="1:12" ht="13.5" customHeight="1">
      <c r="A18" s="158" t="s">
        <v>60</v>
      </c>
      <c r="B18" s="158" t="s">
        <v>555</v>
      </c>
      <c r="C18" s="68">
        <v>129</v>
      </c>
      <c r="D18" s="105">
        <v>87</v>
      </c>
      <c r="E18" s="105">
        <v>42</v>
      </c>
      <c r="F18" s="68">
        <v>17</v>
      </c>
      <c r="G18" s="105">
        <v>8</v>
      </c>
      <c r="H18" s="105">
        <v>9</v>
      </c>
      <c r="I18" s="68">
        <v>8</v>
      </c>
      <c r="J18" s="68">
        <v>6</v>
      </c>
      <c r="K18" s="68">
        <v>2</v>
      </c>
      <c r="L18" s="69"/>
    </row>
    <row r="19" spans="1:12" ht="13.5" customHeight="1">
      <c r="A19" s="158" t="s">
        <v>59</v>
      </c>
      <c r="B19" s="158" t="s">
        <v>533</v>
      </c>
      <c r="C19" s="103">
        <v>3</v>
      </c>
      <c r="D19" s="102">
        <v>0</v>
      </c>
      <c r="E19" s="102">
        <v>3</v>
      </c>
      <c r="F19" s="103">
        <v>38</v>
      </c>
      <c r="G19" s="103">
        <v>27</v>
      </c>
      <c r="H19" s="103">
        <v>11</v>
      </c>
      <c r="I19" s="103">
        <v>13</v>
      </c>
      <c r="J19" s="102">
        <v>9</v>
      </c>
      <c r="K19" s="102">
        <v>4</v>
      </c>
      <c r="L19" s="69"/>
    </row>
    <row r="20" spans="1:12" ht="13.5" customHeight="1">
      <c r="A20" s="41" t="s">
        <v>106</v>
      </c>
      <c r="B20" s="41" t="s">
        <v>554</v>
      </c>
      <c r="C20" s="107">
        <v>130</v>
      </c>
      <c r="D20" s="107">
        <v>85</v>
      </c>
      <c r="E20" s="107">
        <v>45</v>
      </c>
      <c r="F20" s="107">
        <v>56</v>
      </c>
      <c r="G20" s="107">
        <v>36</v>
      </c>
      <c r="H20" s="107">
        <v>20</v>
      </c>
      <c r="I20" s="107">
        <v>141</v>
      </c>
      <c r="J20" s="107">
        <v>96</v>
      </c>
      <c r="K20" s="107">
        <v>45</v>
      </c>
      <c r="L20" s="69"/>
    </row>
    <row r="21" spans="1:12" ht="13.5" customHeight="1">
      <c r="A21" s="158" t="s">
        <v>55</v>
      </c>
      <c r="B21" s="158" t="s">
        <v>537</v>
      </c>
      <c r="C21" s="103">
        <v>1</v>
      </c>
      <c r="D21" s="102">
        <v>0</v>
      </c>
      <c r="E21" s="102">
        <v>1</v>
      </c>
      <c r="F21" s="68">
        <v>24</v>
      </c>
      <c r="G21" s="105">
        <v>13</v>
      </c>
      <c r="H21" s="105">
        <v>11</v>
      </c>
      <c r="I21" s="103">
        <v>115</v>
      </c>
      <c r="J21" s="102">
        <v>77</v>
      </c>
      <c r="K21" s="102">
        <v>38</v>
      </c>
      <c r="L21" s="69"/>
    </row>
    <row r="22" spans="1:12" ht="13.5" customHeight="1">
      <c r="A22" s="158" t="s">
        <v>60</v>
      </c>
      <c r="B22" s="158" t="s">
        <v>555</v>
      </c>
      <c r="C22" s="68">
        <v>127</v>
      </c>
      <c r="D22" s="105">
        <v>85</v>
      </c>
      <c r="E22" s="105">
        <v>42</v>
      </c>
      <c r="F22" s="68">
        <v>32</v>
      </c>
      <c r="G22" s="105">
        <v>23</v>
      </c>
      <c r="H22" s="105">
        <v>9</v>
      </c>
      <c r="I22" s="68">
        <v>16</v>
      </c>
      <c r="J22" s="105">
        <v>11</v>
      </c>
      <c r="K22" s="105">
        <v>5</v>
      </c>
      <c r="L22" s="69"/>
    </row>
    <row r="23" spans="1:12" ht="13.5" customHeight="1">
      <c r="A23" s="158" t="s">
        <v>59</v>
      </c>
      <c r="B23" s="158" t="s">
        <v>533</v>
      </c>
      <c r="C23" s="103">
        <v>2</v>
      </c>
      <c r="D23" s="102">
        <v>0</v>
      </c>
      <c r="E23" s="102">
        <v>2</v>
      </c>
      <c r="F23" s="102" t="s">
        <v>31</v>
      </c>
      <c r="G23" s="102" t="s">
        <v>31</v>
      </c>
      <c r="H23" s="102" t="s">
        <v>31</v>
      </c>
      <c r="I23" s="103">
        <v>10</v>
      </c>
      <c r="J23" s="102">
        <v>8</v>
      </c>
      <c r="K23" s="102">
        <v>2</v>
      </c>
      <c r="L23" s="69"/>
    </row>
    <row r="24" spans="1:12" ht="13.5" customHeight="1">
      <c r="A24" s="67" t="s">
        <v>61</v>
      </c>
      <c r="B24" s="67"/>
      <c r="C24" s="58"/>
      <c r="D24" s="58"/>
      <c r="E24" s="58"/>
      <c r="F24" s="58"/>
      <c r="G24" s="58"/>
      <c r="H24" s="58"/>
      <c r="I24" s="58"/>
      <c r="J24" s="107"/>
      <c r="K24" s="107"/>
      <c r="L24" s="69"/>
    </row>
    <row r="25" spans="1:12" ht="13.5" customHeight="1">
      <c r="A25" s="67" t="s">
        <v>560</v>
      </c>
      <c r="B25" s="143"/>
      <c r="C25" s="58"/>
      <c r="D25" s="58"/>
      <c r="E25" s="58"/>
      <c r="F25" s="58"/>
      <c r="G25" s="58"/>
      <c r="H25" s="58"/>
      <c r="I25" s="58"/>
      <c r="J25" s="102"/>
      <c r="K25" s="102"/>
      <c r="L25" s="69"/>
    </row>
    <row r="26" spans="1:12" ht="13.5" customHeight="1">
      <c r="A26" s="204" t="s">
        <v>354</v>
      </c>
      <c r="B26" s="69"/>
      <c r="C26" s="69"/>
      <c r="D26" s="69"/>
      <c r="E26" s="69"/>
      <c r="F26" s="69"/>
      <c r="G26" s="69"/>
      <c r="H26" s="69"/>
      <c r="I26" s="69"/>
      <c r="J26" s="102"/>
      <c r="K26" s="102"/>
      <c r="L26" s="69"/>
    </row>
    <row r="27" spans="1:12" ht="13.5" customHeight="1">
      <c r="A27" s="204" t="s">
        <v>561</v>
      </c>
      <c r="B27" s="69"/>
      <c r="C27" s="69"/>
      <c r="D27" s="69"/>
      <c r="E27" s="69"/>
      <c r="F27" s="69"/>
      <c r="G27" s="69"/>
      <c r="H27" s="69"/>
      <c r="I27" s="69"/>
      <c r="J27" s="105"/>
      <c r="K27" s="105"/>
      <c r="L27" s="69"/>
    </row>
    <row r="28" spans="1:12" ht="13.5" customHeight="1">
      <c r="J28" s="39"/>
      <c r="K28" s="39"/>
    </row>
    <row r="29" spans="1:12" ht="13.5" customHeight="1">
      <c r="J29" s="49"/>
      <c r="K29" s="49"/>
    </row>
    <row r="30" spans="1:12" ht="13.5" customHeight="1">
      <c r="J30" s="39"/>
      <c r="K30" s="39"/>
    </row>
    <row r="31" spans="1:12" ht="13.5" customHeight="1">
      <c r="J31" s="39"/>
      <c r="K31" s="39"/>
    </row>
    <row r="32" spans="1:12" ht="13.5" customHeight="1">
      <c r="J32" s="40"/>
      <c r="K32" s="40"/>
    </row>
    <row r="33" spans="10:11" ht="13.5" customHeight="1">
      <c r="J33" s="39"/>
      <c r="K33" s="39"/>
    </row>
    <row r="34" spans="10:11" ht="13.5" customHeight="1">
      <c r="J34" s="49"/>
      <c r="K34" s="49"/>
    </row>
    <row r="35" spans="10:11" ht="13.7" customHeight="1">
      <c r="J35" s="39"/>
      <c r="K35" s="39"/>
    </row>
    <row r="36" spans="10:11" ht="13.5" customHeight="1">
      <c r="J36" s="39"/>
      <c r="K36" s="39"/>
    </row>
    <row r="37" spans="10:11" ht="13.7" customHeight="1">
      <c r="J37" s="8"/>
      <c r="K37" s="8"/>
    </row>
    <row r="38" spans="10:11" ht="13.5" customHeight="1">
      <c r="J38" s="39"/>
      <c r="K38" s="39"/>
    </row>
    <row r="39" spans="10:11" ht="13.7" customHeight="1">
      <c r="J39" s="8"/>
      <c r="K39" s="8"/>
    </row>
    <row r="40" spans="10:11" ht="13.7" customHeight="1">
      <c r="J40" s="8"/>
      <c r="K40" s="8"/>
    </row>
  </sheetData>
  <mergeCells count="6">
    <mergeCell ref="C5:E5"/>
    <mergeCell ref="F5:H5"/>
    <mergeCell ref="I5:K5"/>
    <mergeCell ref="C4:E4"/>
    <mergeCell ref="F4:H4"/>
    <mergeCell ref="I4:K4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56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37.140625" style="9" customWidth="1"/>
    <col min="3" max="5" width="12.28515625" style="9" customWidth="1"/>
    <col min="6" max="257" width="10.85546875" style="9" customWidth="1"/>
    <col min="258" max="16384" width="10.85546875" style="8"/>
  </cols>
  <sheetData>
    <row r="1" spans="1:7" ht="13.7" customHeight="1">
      <c r="A1" s="41" t="s">
        <v>690</v>
      </c>
      <c r="B1" s="41"/>
      <c r="C1" s="58"/>
      <c r="D1" s="58"/>
      <c r="E1" s="58"/>
      <c r="F1" s="58"/>
      <c r="G1" s="69"/>
    </row>
    <row r="2" spans="1:7" ht="13.7" customHeight="1">
      <c r="A2" s="43" t="s">
        <v>698</v>
      </c>
      <c r="B2" s="43"/>
      <c r="C2" s="58"/>
      <c r="D2" s="58"/>
      <c r="E2" s="58"/>
      <c r="F2" s="58"/>
      <c r="G2" s="69"/>
    </row>
    <row r="3" spans="1:7" ht="13.7" customHeight="1">
      <c r="A3" s="58"/>
      <c r="B3" s="58"/>
      <c r="C3" s="58"/>
      <c r="D3" s="58"/>
      <c r="E3" s="58"/>
      <c r="F3" s="58"/>
      <c r="G3" s="69"/>
    </row>
    <row r="4" spans="1:7" ht="19.5" customHeight="1">
      <c r="A4" s="52"/>
      <c r="B4" s="52"/>
      <c r="C4" s="275" t="s">
        <v>62</v>
      </c>
      <c r="D4" s="276"/>
      <c r="E4" s="276"/>
      <c r="F4" s="58"/>
      <c r="G4" s="69"/>
    </row>
    <row r="5" spans="1:7" ht="19.5" customHeight="1">
      <c r="A5" s="52"/>
      <c r="B5" s="52"/>
      <c r="C5" s="275" t="s">
        <v>562</v>
      </c>
      <c r="D5" s="276"/>
      <c r="E5" s="276"/>
      <c r="F5" s="58"/>
      <c r="G5" s="69"/>
    </row>
    <row r="6" spans="1:7" ht="19.5" customHeight="1">
      <c r="A6" s="52"/>
      <c r="B6" s="52"/>
      <c r="C6" s="168" t="s">
        <v>2</v>
      </c>
      <c r="D6" s="168" t="s">
        <v>3</v>
      </c>
      <c r="E6" s="168" t="s">
        <v>5</v>
      </c>
      <c r="F6" s="58"/>
      <c r="G6" s="69"/>
    </row>
    <row r="7" spans="1:7" ht="19.5" customHeight="1">
      <c r="A7" s="52"/>
      <c r="B7" s="52"/>
      <c r="C7" s="168" t="s">
        <v>2</v>
      </c>
      <c r="D7" s="168" t="s">
        <v>375</v>
      </c>
      <c r="E7" s="168" t="s">
        <v>374</v>
      </c>
      <c r="F7" s="58"/>
      <c r="G7" s="69"/>
    </row>
    <row r="8" spans="1:7" ht="13.7" customHeight="1">
      <c r="A8" s="41" t="s">
        <v>80</v>
      </c>
      <c r="B8" s="41" t="s">
        <v>534</v>
      </c>
      <c r="C8" s="215">
        <v>148</v>
      </c>
      <c r="D8" s="215">
        <v>22</v>
      </c>
      <c r="E8" s="215">
        <v>126</v>
      </c>
      <c r="F8" s="58"/>
      <c r="G8" s="69"/>
    </row>
    <row r="9" spans="1:7" ht="13.7" customHeight="1">
      <c r="A9" s="158" t="s">
        <v>63</v>
      </c>
      <c r="B9" s="158" t="s">
        <v>564</v>
      </c>
      <c r="C9" s="216">
        <v>64</v>
      </c>
      <c r="D9" s="216">
        <v>8</v>
      </c>
      <c r="E9" s="216">
        <v>56</v>
      </c>
      <c r="F9" s="58"/>
      <c r="G9" s="69"/>
    </row>
    <row r="10" spans="1:7" ht="13.7" customHeight="1">
      <c r="A10" s="158" t="s">
        <v>64</v>
      </c>
      <c r="B10" s="158" t="s">
        <v>565</v>
      </c>
      <c r="C10" s="216">
        <v>84</v>
      </c>
      <c r="D10" s="216">
        <v>14</v>
      </c>
      <c r="E10" s="216">
        <v>70</v>
      </c>
      <c r="F10" s="58"/>
      <c r="G10" s="69"/>
    </row>
    <row r="11" spans="1:7" ht="13.7" customHeight="1">
      <c r="A11" s="41" t="s">
        <v>828</v>
      </c>
      <c r="B11" s="41" t="s">
        <v>829</v>
      </c>
      <c r="C11" s="215">
        <v>142</v>
      </c>
      <c r="D11" s="215">
        <v>18</v>
      </c>
      <c r="E11" s="215">
        <v>124</v>
      </c>
      <c r="F11" s="58"/>
      <c r="G11" s="69"/>
    </row>
    <row r="12" spans="1:7" ht="13.7" customHeight="1">
      <c r="A12" s="158" t="s">
        <v>63</v>
      </c>
      <c r="B12" s="158" t="s">
        <v>564</v>
      </c>
      <c r="C12" s="216">
        <v>66</v>
      </c>
      <c r="D12" s="216">
        <v>5</v>
      </c>
      <c r="E12" s="216">
        <v>61</v>
      </c>
      <c r="F12" s="58"/>
      <c r="G12" s="69"/>
    </row>
    <row r="13" spans="1:7" ht="13.7" customHeight="1">
      <c r="A13" s="158" t="s">
        <v>64</v>
      </c>
      <c r="B13" s="158" t="s">
        <v>565</v>
      </c>
      <c r="C13" s="216">
        <v>76</v>
      </c>
      <c r="D13" s="216">
        <v>13</v>
      </c>
      <c r="E13" s="216">
        <v>63</v>
      </c>
      <c r="F13" s="58"/>
      <c r="G13" s="69"/>
    </row>
    <row r="14" spans="1:7" ht="13.7" customHeight="1">
      <c r="A14" s="2" t="s">
        <v>862</v>
      </c>
      <c r="B14" s="2" t="s">
        <v>863</v>
      </c>
      <c r="C14" s="215">
        <v>139</v>
      </c>
      <c r="D14" s="215">
        <v>32</v>
      </c>
      <c r="E14" s="215">
        <v>107</v>
      </c>
      <c r="F14" s="58"/>
      <c r="G14" s="69"/>
    </row>
    <row r="15" spans="1:7" ht="13.7" customHeight="1">
      <c r="A15" s="158" t="s">
        <v>63</v>
      </c>
      <c r="B15" s="158" t="s">
        <v>564</v>
      </c>
      <c r="C15" s="216">
        <v>57</v>
      </c>
      <c r="D15" s="216">
        <v>10</v>
      </c>
      <c r="E15" s="216">
        <v>47</v>
      </c>
      <c r="F15" s="58"/>
      <c r="G15" s="69"/>
    </row>
    <row r="16" spans="1:7" ht="13.7" customHeight="1">
      <c r="A16" s="158" t="s">
        <v>64</v>
      </c>
      <c r="B16" s="158" t="s">
        <v>565</v>
      </c>
      <c r="C16" s="216">
        <v>82</v>
      </c>
      <c r="D16" s="216">
        <v>22</v>
      </c>
      <c r="E16" s="216">
        <v>60</v>
      </c>
      <c r="F16" s="58"/>
      <c r="G16" s="69"/>
    </row>
    <row r="17" spans="1:7" ht="13.7" customHeight="1">
      <c r="A17" s="41" t="s">
        <v>890</v>
      </c>
      <c r="B17" s="41" t="s">
        <v>891</v>
      </c>
      <c r="C17" s="215">
        <v>134</v>
      </c>
      <c r="D17" s="215">
        <v>30</v>
      </c>
      <c r="E17" s="215">
        <v>104</v>
      </c>
      <c r="F17" s="58"/>
      <c r="G17" s="69"/>
    </row>
    <row r="18" spans="1:7" ht="13.7" customHeight="1">
      <c r="A18" s="158" t="s">
        <v>63</v>
      </c>
      <c r="B18" s="158" t="s">
        <v>564</v>
      </c>
      <c r="C18" s="216">
        <v>56</v>
      </c>
      <c r="D18" s="216">
        <v>10</v>
      </c>
      <c r="E18" s="216">
        <v>46</v>
      </c>
      <c r="F18" s="58"/>
      <c r="G18" s="69"/>
    </row>
    <row r="19" spans="1:7" ht="13.7" customHeight="1">
      <c r="A19" s="158" t="s">
        <v>64</v>
      </c>
      <c r="B19" s="158" t="s">
        <v>565</v>
      </c>
      <c r="C19" s="216">
        <v>78</v>
      </c>
      <c r="D19" s="216">
        <v>20</v>
      </c>
      <c r="E19" s="216">
        <v>58</v>
      </c>
      <c r="F19" s="58"/>
      <c r="G19" s="69"/>
    </row>
    <row r="20" spans="1:7" ht="13.7" customHeight="1">
      <c r="A20" s="68"/>
      <c r="B20" s="68"/>
      <c r="C20" s="105"/>
      <c r="D20" s="105"/>
      <c r="E20" s="105"/>
      <c r="F20" s="58"/>
      <c r="G20" s="69"/>
    </row>
    <row r="21" spans="1:7" ht="19.5" customHeight="1">
      <c r="A21" s="169"/>
      <c r="B21" s="169"/>
      <c r="C21" s="275" t="s">
        <v>65</v>
      </c>
      <c r="D21" s="275"/>
      <c r="E21" s="275"/>
      <c r="F21" s="58"/>
      <c r="G21" s="69"/>
    </row>
    <row r="22" spans="1:7" ht="19.5" customHeight="1">
      <c r="A22" s="169"/>
      <c r="B22" s="169"/>
      <c r="C22" s="275" t="s">
        <v>563</v>
      </c>
      <c r="D22" s="275"/>
      <c r="E22" s="275"/>
      <c r="F22" s="58"/>
      <c r="G22" s="69"/>
    </row>
    <row r="23" spans="1:7" ht="19.5" customHeight="1">
      <c r="A23" s="169"/>
      <c r="B23" s="169"/>
      <c r="C23" s="168" t="s">
        <v>2</v>
      </c>
      <c r="D23" s="168" t="s">
        <v>3</v>
      </c>
      <c r="E23" s="168" t="s">
        <v>5</v>
      </c>
      <c r="F23" s="58"/>
      <c r="G23" s="69"/>
    </row>
    <row r="24" spans="1:7" ht="19.5" customHeight="1">
      <c r="A24" s="59"/>
      <c r="B24" s="183"/>
      <c r="C24" s="168" t="s">
        <v>2</v>
      </c>
      <c r="D24" s="168" t="s">
        <v>375</v>
      </c>
      <c r="E24" s="168" t="s">
        <v>374</v>
      </c>
      <c r="F24" s="58"/>
      <c r="G24" s="69"/>
    </row>
    <row r="25" spans="1:7" ht="13.7" customHeight="1">
      <c r="A25" s="41" t="s">
        <v>82</v>
      </c>
      <c r="B25" s="41" t="s">
        <v>566</v>
      </c>
      <c r="C25" s="141">
        <v>11</v>
      </c>
      <c r="D25" s="141">
        <v>0</v>
      </c>
      <c r="E25" s="141">
        <v>11</v>
      </c>
      <c r="F25" s="58"/>
      <c r="G25" s="69"/>
    </row>
    <row r="26" spans="1:7" ht="13.7" customHeight="1">
      <c r="A26" s="158" t="s">
        <v>63</v>
      </c>
      <c r="B26" s="158" t="s">
        <v>564</v>
      </c>
      <c r="C26" s="102">
        <v>2</v>
      </c>
      <c r="D26" s="102">
        <v>0</v>
      </c>
      <c r="E26" s="102">
        <v>2</v>
      </c>
      <c r="F26" s="58"/>
      <c r="G26" s="69"/>
    </row>
    <row r="27" spans="1:7" ht="13.7" customHeight="1">
      <c r="A27" s="158" t="s">
        <v>64</v>
      </c>
      <c r="B27" s="158" t="s">
        <v>565</v>
      </c>
      <c r="C27" s="102">
        <v>9</v>
      </c>
      <c r="D27" s="102">
        <v>0</v>
      </c>
      <c r="E27" s="102">
        <v>9</v>
      </c>
      <c r="F27" s="58"/>
      <c r="G27" s="69"/>
    </row>
    <row r="28" spans="1:7" ht="13.7" customHeight="1">
      <c r="A28" s="2" t="s">
        <v>81</v>
      </c>
      <c r="B28" s="2" t="s">
        <v>567</v>
      </c>
      <c r="C28" s="141">
        <v>20</v>
      </c>
      <c r="D28" s="141">
        <v>1</v>
      </c>
      <c r="E28" s="141">
        <v>19</v>
      </c>
      <c r="F28" s="58"/>
      <c r="G28" s="69"/>
    </row>
    <row r="29" spans="1:7" ht="13.7" customHeight="1">
      <c r="A29" s="158" t="s">
        <v>63</v>
      </c>
      <c r="B29" s="158" t="s">
        <v>564</v>
      </c>
      <c r="C29" s="102">
        <v>10</v>
      </c>
      <c r="D29" s="102">
        <v>1</v>
      </c>
      <c r="E29" s="102">
        <v>9</v>
      </c>
      <c r="F29" s="58"/>
      <c r="G29" s="69"/>
    </row>
    <row r="30" spans="1:7" ht="13.7" customHeight="1">
      <c r="A30" s="158" t="s">
        <v>64</v>
      </c>
      <c r="B30" s="158" t="s">
        <v>565</v>
      </c>
      <c r="C30" s="102">
        <v>10</v>
      </c>
      <c r="D30" s="102">
        <v>0</v>
      </c>
      <c r="E30" s="102">
        <v>10</v>
      </c>
      <c r="F30" s="58"/>
      <c r="G30" s="69"/>
    </row>
    <row r="31" spans="1:7" ht="13.7" customHeight="1">
      <c r="A31" s="41" t="s">
        <v>834</v>
      </c>
      <c r="B31" s="41" t="s">
        <v>835</v>
      </c>
      <c r="C31" s="141">
        <v>13</v>
      </c>
      <c r="D31" s="141">
        <v>0</v>
      </c>
      <c r="E31" s="141">
        <v>13</v>
      </c>
      <c r="F31" s="58"/>
      <c r="G31" s="69"/>
    </row>
    <row r="32" spans="1:7" ht="13.7" customHeight="1">
      <c r="A32" s="158" t="s">
        <v>63</v>
      </c>
      <c r="B32" s="158" t="s">
        <v>564</v>
      </c>
      <c r="C32" s="102">
        <v>4</v>
      </c>
      <c r="D32" s="102">
        <v>0</v>
      </c>
      <c r="E32" s="102">
        <v>4</v>
      </c>
      <c r="F32" s="58"/>
      <c r="G32" s="69"/>
    </row>
    <row r="33" spans="1:7" ht="13.7" customHeight="1">
      <c r="A33" s="158" t="s">
        <v>64</v>
      </c>
      <c r="B33" s="158" t="s">
        <v>565</v>
      </c>
      <c r="C33" s="102">
        <v>9</v>
      </c>
      <c r="D33" s="102">
        <v>0</v>
      </c>
      <c r="E33" s="102">
        <v>9</v>
      </c>
      <c r="F33" s="58"/>
      <c r="G33" s="69"/>
    </row>
    <row r="34" spans="1:7" ht="13.7" customHeight="1">
      <c r="A34" s="41" t="s">
        <v>868</v>
      </c>
      <c r="B34" s="41" t="s">
        <v>869</v>
      </c>
      <c r="C34" s="141">
        <v>18</v>
      </c>
      <c r="D34" s="141">
        <v>4</v>
      </c>
      <c r="E34" s="141">
        <v>14</v>
      </c>
      <c r="F34" s="58"/>
      <c r="G34" s="69"/>
    </row>
    <row r="35" spans="1:7" ht="13.7" customHeight="1">
      <c r="A35" s="158" t="s">
        <v>63</v>
      </c>
      <c r="B35" s="158" t="s">
        <v>564</v>
      </c>
      <c r="C35" s="102">
        <v>7</v>
      </c>
      <c r="D35" s="102">
        <v>2</v>
      </c>
      <c r="E35" s="102">
        <v>5</v>
      </c>
      <c r="F35" s="58"/>
      <c r="G35" s="69"/>
    </row>
    <row r="36" spans="1:7" ht="13.7" customHeight="1">
      <c r="A36" s="158" t="s">
        <v>64</v>
      </c>
      <c r="B36" s="158" t="s">
        <v>565</v>
      </c>
      <c r="C36" s="102">
        <v>11</v>
      </c>
      <c r="D36" s="102">
        <v>2</v>
      </c>
      <c r="E36" s="102">
        <v>9</v>
      </c>
      <c r="F36" s="58"/>
      <c r="G36" s="69"/>
    </row>
    <row r="37" spans="1:7" ht="13.7" customHeight="1">
      <c r="A37" s="67" t="s">
        <v>61</v>
      </c>
      <c r="B37" s="67"/>
      <c r="C37" s="58"/>
      <c r="D37" s="58"/>
      <c r="E37" s="58"/>
      <c r="F37" s="58"/>
      <c r="G37" s="69"/>
    </row>
    <row r="38" spans="1:7" ht="13.7" customHeight="1">
      <c r="A38" s="67" t="s">
        <v>560</v>
      </c>
      <c r="B38" s="195"/>
      <c r="C38" s="58"/>
      <c r="D38" s="58"/>
      <c r="E38" s="58"/>
      <c r="F38" s="58"/>
      <c r="G38" s="69"/>
    </row>
    <row r="39" spans="1:7" ht="13.7" customHeight="1">
      <c r="A39" s="204" t="s">
        <v>354</v>
      </c>
      <c r="B39" s="69"/>
      <c r="C39" s="69"/>
      <c r="D39" s="69"/>
      <c r="E39" s="69"/>
      <c r="F39" s="58"/>
      <c r="G39" s="69"/>
    </row>
    <row r="40" spans="1:7" ht="13.7" customHeight="1">
      <c r="A40" s="204" t="s">
        <v>561</v>
      </c>
      <c r="F40" s="8"/>
    </row>
    <row r="41" spans="1:7" ht="13.7" customHeight="1">
      <c r="F41" s="8"/>
    </row>
    <row r="42" spans="1:7" ht="13.7" customHeight="1">
      <c r="F42" s="8"/>
    </row>
    <row r="43" spans="1:7" ht="13.7" customHeight="1">
      <c r="F43" s="8"/>
    </row>
    <row r="44" spans="1:7" ht="13.7" customHeight="1">
      <c r="F44" s="8"/>
    </row>
    <row r="45" spans="1:7" ht="13.7" customHeight="1">
      <c r="F45" s="8"/>
    </row>
    <row r="46" spans="1:7" ht="13.7" customHeight="1">
      <c r="F46" s="8"/>
    </row>
    <row r="47" spans="1:7" ht="13.7" customHeight="1">
      <c r="F47" s="8"/>
    </row>
    <row r="48" spans="1:7" ht="13.7" customHeight="1">
      <c r="F48" s="8"/>
    </row>
    <row r="49" spans="6:6" ht="13.7" customHeight="1">
      <c r="F49" s="8"/>
    </row>
    <row r="50" spans="6:6" ht="13.7" customHeight="1">
      <c r="F50" s="8"/>
    </row>
    <row r="51" spans="6:6" ht="13.7" customHeight="1">
      <c r="F51" s="8"/>
    </row>
    <row r="52" spans="6:6" ht="13.7" customHeight="1">
      <c r="F52" s="8"/>
    </row>
    <row r="53" spans="6:6" ht="12.75" customHeight="1">
      <c r="F53" s="8"/>
    </row>
    <row r="54" spans="6:6" ht="13.7" customHeight="1">
      <c r="F54" s="8"/>
    </row>
    <row r="55" spans="6:6" ht="13.7" customHeight="1">
      <c r="F55" s="8"/>
    </row>
    <row r="56" spans="6:6" ht="13.7" customHeight="1">
      <c r="F56" s="8"/>
    </row>
  </sheetData>
  <mergeCells count="4">
    <mergeCell ref="C4:E4"/>
    <mergeCell ref="C21:E21"/>
    <mergeCell ref="C5:E5"/>
    <mergeCell ref="C22:E22"/>
  </mergeCells>
  <pageMargins left="0.75" right="0.75" top="1" bottom="1" header="0" footer="0"/>
  <pageSetup orientation="portrait" r:id="rId1"/>
  <headerFooter>
    <oddFooter>&amp;C&amp;"Helvetica Neue,Regular"&amp;12&amp;K000000&amp;P</oddFoot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72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24.7109375" style="9" customWidth="1"/>
    <col min="3" max="257" width="10.85546875" style="9" customWidth="1"/>
    <col min="258" max="16384" width="10.85546875" style="8"/>
  </cols>
  <sheetData>
    <row r="1" spans="1:9" ht="13.7" customHeight="1">
      <c r="A1" s="41" t="s">
        <v>83</v>
      </c>
      <c r="B1" s="41"/>
      <c r="C1" s="58"/>
      <c r="D1" s="58"/>
      <c r="E1" s="58"/>
      <c r="F1" s="58"/>
      <c r="G1" s="58"/>
      <c r="H1" s="58"/>
      <c r="I1" s="69"/>
    </row>
    <row r="2" spans="1:9" ht="13.7" customHeight="1">
      <c r="A2" s="43" t="s">
        <v>84</v>
      </c>
      <c r="B2" s="43"/>
      <c r="C2" s="58"/>
      <c r="D2" s="58"/>
      <c r="E2" s="58"/>
      <c r="F2" s="58"/>
      <c r="G2" s="58"/>
      <c r="H2" s="58"/>
      <c r="I2" s="69"/>
    </row>
    <row r="3" spans="1:9" ht="13.7" customHeight="1">
      <c r="A3" s="44"/>
      <c r="B3" s="44"/>
      <c r="C3" s="58"/>
      <c r="D3" s="58"/>
      <c r="E3" s="58"/>
      <c r="F3" s="58"/>
      <c r="G3" s="58"/>
      <c r="H3" s="58"/>
      <c r="I3" s="69"/>
    </row>
    <row r="4" spans="1:9" ht="19.5" customHeight="1">
      <c r="A4" s="52"/>
      <c r="B4" s="52"/>
      <c r="C4" s="275" t="s">
        <v>900</v>
      </c>
      <c r="D4" s="276"/>
      <c r="E4" s="276"/>
      <c r="F4" s="275" t="s">
        <v>902</v>
      </c>
      <c r="G4" s="276"/>
      <c r="H4" s="276"/>
    </row>
    <row r="5" spans="1:9" ht="19.5" customHeight="1">
      <c r="A5" s="52"/>
      <c r="B5" s="52"/>
      <c r="C5" s="275" t="s">
        <v>901</v>
      </c>
      <c r="D5" s="276"/>
      <c r="E5" s="276"/>
      <c r="F5" s="275" t="s">
        <v>903</v>
      </c>
      <c r="G5" s="276"/>
      <c r="H5" s="276"/>
      <c r="I5" s="69"/>
    </row>
    <row r="6" spans="1:9" ht="19.5" customHeight="1">
      <c r="A6" s="52"/>
      <c r="B6" s="52"/>
      <c r="C6" s="168" t="s">
        <v>2</v>
      </c>
      <c r="D6" s="168" t="s">
        <v>3</v>
      </c>
      <c r="E6" s="168" t="s">
        <v>5</v>
      </c>
      <c r="F6" s="168" t="s">
        <v>2</v>
      </c>
      <c r="G6" s="168" t="s">
        <v>3</v>
      </c>
      <c r="H6" s="168" t="s">
        <v>5</v>
      </c>
      <c r="I6" s="69"/>
    </row>
    <row r="7" spans="1:9" ht="19.5" customHeight="1">
      <c r="A7" s="52"/>
      <c r="B7" s="52"/>
      <c r="C7" s="168" t="s">
        <v>2</v>
      </c>
      <c r="D7" s="168" t="s">
        <v>375</v>
      </c>
      <c r="E7" s="168" t="s">
        <v>374</v>
      </c>
      <c r="F7" s="168" t="s">
        <v>2</v>
      </c>
      <c r="G7" s="168" t="s">
        <v>375</v>
      </c>
      <c r="H7" s="168" t="s">
        <v>374</v>
      </c>
      <c r="I7" s="69"/>
    </row>
    <row r="8" spans="1:9" ht="13.5" customHeight="1">
      <c r="A8" s="41" t="s">
        <v>2</v>
      </c>
      <c r="B8" s="41" t="s">
        <v>2</v>
      </c>
      <c r="C8" s="141">
        <f>SUM(C9:C10)</f>
        <v>389</v>
      </c>
      <c r="D8" s="141">
        <f t="shared" ref="D8:H8" si="0">SUM(D9:D10)</f>
        <v>57</v>
      </c>
      <c r="E8" s="141">
        <f t="shared" si="0"/>
        <v>332</v>
      </c>
      <c r="F8" s="141">
        <f t="shared" si="0"/>
        <v>62</v>
      </c>
      <c r="G8" s="141">
        <f t="shared" si="0"/>
        <v>6</v>
      </c>
      <c r="H8" s="141">
        <f t="shared" si="0"/>
        <v>56</v>
      </c>
      <c r="I8" s="69"/>
    </row>
    <row r="9" spans="1:9" ht="13.5" customHeight="1">
      <c r="A9" s="66" t="s">
        <v>66</v>
      </c>
      <c r="B9" s="66" t="s">
        <v>568</v>
      </c>
      <c r="C9" s="141">
        <v>153</v>
      </c>
      <c r="D9" s="102">
        <v>24</v>
      </c>
      <c r="E9" s="102">
        <v>129</v>
      </c>
      <c r="F9" s="141">
        <v>35</v>
      </c>
      <c r="G9" s="102">
        <v>3</v>
      </c>
      <c r="H9" s="102">
        <v>32</v>
      </c>
      <c r="I9" s="69"/>
    </row>
    <row r="10" spans="1:9" ht="13.5" customHeight="1">
      <c r="A10" s="66" t="s">
        <v>570</v>
      </c>
      <c r="B10" s="66" t="s">
        <v>569</v>
      </c>
      <c r="C10" s="141">
        <v>236</v>
      </c>
      <c r="D10" s="102">
        <v>33</v>
      </c>
      <c r="E10" s="102">
        <v>203</v>
      </c>
      <c r="F10" s="141">
        <v>27</v>
      </c>
      <c r="G10" s="102">
        <v>3</v>
      </c>
      <c r="H10" s="102">
        <v>24</v>
      </c>
      <c r="I10" s="69"/>
    </row>
    <row r="11" spans="1:9" ht="13.5" customHeight="1">
      <c r="A11" s="158" t="s">
        <v>640</v>
      </c>
      <c r="B11" s="158" t="s">
        <v>643</v>
      </c>
      <c r="C11" s="141">
        <v>65</v>
      </c>
      <c r="D11" s="102">
        <v>6</v>
      </c>
      <c r="E11" s="102">
        <v>59</v>
      </c>
      <c r="F11" s="141">
        <v>9</v>
      </c>
      <c r="G11" s="102">
        <v>1</v>
      </c>
      <c r="H11" s="102">
        <v>8</v>
      </c>
      <c r="I11" s="69"/>
    </row>
    <row r="12" spans="1:9" ht="13.5" customHeight="1">
      <c r="A12" s="158" t="s">
        <v>641</v>
      </c>
      <c r="B12" s="158" t="s">
        <v>644</v>
      </c>
      <c r="C12" s="141">
        <v>82</v>
      </c>
      <c r="D12" s="102">
        <v>16</v>
      </c>
      <c r="E12" s="102">
        <v>66</v>
      </c>
      <c r="F12" s="141">
        <v>9</v>
      </c>
      <c r="G12" s="102">
        <v>1</v>
      </c>
      <c r="H12" s="102">
        <v>8</v>
      </c>
      <c r="I12" s="69"/>
    </row>
    <row r="13" spans="1:9" ht="13.5" customHeight="1">
      <c r="A13" s="158" t="s">
        <v>642</v>
      </c>
      <c r="B13" s="158" t="s">
        <v>645</v>
      </c>
      <c r="C13" s="141">
        <v>89</v>
      </c>
      <c r="D13" s="102">
        <v>11</v>
      </c>
      <c r="E13" s="102">
        <v>78</v>
      </c>
      <c r="F13" s="141">
        <v>9</v>
      </c>
      <c r="G13" s="102">
        <v>1</v>
      </c>
      <c r="H13" s="102">
        <v>8</v>
      </c>
      <c r="I13" s="69"/>
    </row>
    <row r="14" spans="1:9" ht="13.5" customHeight="1">
      <c r="A14" s="158"/>
      <c r="B14" s="158"/>
      <c r="C14" s="141"/>
      <c r="D14" s="102"/>
      <c r="E14" s="102"/>
      <c r="F14" s="141"/>
      <c r="G14" s="102"/>
      <c r="H14" s="102"/>
      <c r="I14" s="69"/>
    </row>
    <row r="15" spans="1:9" ht="19.5" customHeight="1">
      <c r="A15" s="52"/>
      <c r="B15" s="52"/>
      <c r="C15" s="275" t="s">
        <v>828</v>
      </c>
      <c r="D15" s="276"/>
      <c r="E15" s="276"/>
      <c r="F15" s="275" t="s">
        <v>906</v>
      </c>
      <c r="G15" s="276"/>
      <c r="H15" s="276"/>
      <c r="I15" s="69"/>
    </row>
    <row r="16" spans="1:9" ht="19.5" customHeight="1">
      <c r="A16" s="52"/>
      <c r="B16" s="52"/>
      <c r="C16" s="275" t="s">
        <v>829</v>
      </c>
      <c r="D16" s="276"/>
      <c r="E16" s="276"/>
      <c r="F16" s="275" t="s">
        <v>905</v>
      </c>
      <c r="G16" s="276"/>
      <c r="H16" s="276"/>
      <c r="I16" s="69"/>
    </row>
    <row r="17" spans="1:9" ht="19.5" customHeight="1">
      <c r="A17" s="52"/>
      <c r="B17" s="52"/>
      <c r="C17" s="168" t="s">
        <v>2</v>
      </c>
      <c r="D17" s="168" t="s">
        <v>3</v>
      </c>
      <c r="E17" s="168" t="s">
        <v>5</v>
      </c>
      <c r="F17" s="168" t="s">
        <v>2</v>
      </c>
      <c r="G17" s="168" t="s">
        <v>3</v>
      </c>
      <c r="H17" s="168" t="s">
        <v>5</v>
      </c>
      <c r="I17" s="69"/>
    </row>
    <row r="18" spans="1:9" ht="19.5" customHeight="1">
      <c r="A18" s="52"/>
      <c r="B18" s="52"/>
      <c r="C18" s="168" t="s">
        <v>2</v>
      </c>
      <c r="D18" s="168" t="s">
        <v>375</v>
      </c>
      <c r="E18" s="168" t="s">
        <v>374</v>
      </c>
      <c r="F18" s="168" t="s">
        <v>2</v>
      </c>
      <c r="G18" s="168" t="s">
        <v>375</v>
      </c>
      <c r="H18" s="168" t="s">
        <v>374</v>
      </c>
      <c r="I18" s="69"/>
    </row>
    <row r="19" spans="1:9" ht="13.5" customHeight="1">
      <c r="A19" s="41" t="s">
        <v>2</v>
      </c>
      <c r="B19" s="41" t="s">
        <v>2</v>
      </c>
      <c r="C19" s="141">
        <f>SUM(C20:C21)</f>
        <v>385</v>
      </c>
      <c r="D19" s="141">
        <f t="shared" ref="D19:H19" si="1">SUM(D20:D21)</f>
        <v>59</v>
      </c>
      <c r="E19" s="141">
        <f t="shared" si="1"/>
        <v>326</v>
      </c>
      <c r="F19" s="141">
        <f t="shared" si="1"/>
        <v>67</v>
      </c>
      <c r="G19" s="141">
        <f t="shared" si="1"/>
        <v>10</v>
      </c>
      <c r="H19" s="141">
        <f t="shared" si="1"/>
        <v>57</v>
      </c>
      <c r="I19" s="69"/>
    </row>
    <row r="20" spans="1:9" ht="13.5" customHeight="1">
      <c r="A20" s="66" t="s">
        <v>66</v>
      </c>
      <c r="B20" s="66" t="s">
        <v>568</v>
      </c>
      <c r="C20" s="141">
        <v>151</v>
      </c>
      <c r="D20" s="102">
        <v>24</v>
      </c>
      <c r="E20" s="102">
        <v>127</v>
      </c>
      <c r="F20" s="141">
        <v>32</v>
      </c>
      <c r="G20" s="102">
        <v>5</v>
      </c>
      <c r="H20" s="102">
        <v>27</v>
      </c>
      <c r="I20" s="69"/>
    </row>
    <row r="21" spans="1:9" ht="13.5" customHeight="1">
      <c r="A21" s="66" t="s">
        <v>570</v>
      </c>
      <c r="B21" s="66" t="s">
        <v>569</v>
      </c>
      <c r="C21" s="141">
        <v>234</v>
      </c>
      <c r="D21" s="102">
        <v>35</v>
      </c>
      <c r="E21" s="102">
        <v>199</v>
      </c>
      <c r="F21" s="141">
        <v>35</v>
      </c>
      <c r="G21" s="102">
        <v>5</v>
      </c>
      <c r="H21" s="102">
        <v>30</v>
      </c>
      <c r="I21" s="69"/>
    </row>
    <row r="22" spans="1:9" ht="13.5" customHeight="1">
      <c r="A22" s="158" t="s">
        <v>640</v>
      </c>
      <c r="B22" s="158" t="s">
        <v>643</v>
      </c>
      <c r="C22" s="141">
        <v>66</v>
      </c>
      <c r="D22" s="102">
        <v>8</v>
      </c>
      <c r="E22" s="102">
        <v>58</v>
      </c>
      <c r="F22" s="141">
        <v>9</v>
      </c>
      <c r="G22" s="102">
        <v>0</v>
      </c>
      <c r="H22" s="102">
        <v>9</v>
      </c>
      <c r="I22" s="69"/>
    </row>
    <row r="23" spans="1:9" ht="13.5" customHeight="1">
      <c r="A23" s="158" t="s">
        <v>641</v>
      </c>
      <c r="B23" s="158" t="s">
        <v>644</v>
      </c>
      <c r="C23" s="141">
        <v>85</v>
      </c>
      <c r="D23" s="102">
        <v>15</v>
      </c>
      <c r="E23" s="102">
        <v>70</v>
      </c>
      <c r="F23" s="141">
        <v>10</v>
      </c>
      <c r="G23" s="102">
        <v>4</v>
      </c>
      <c r="H23" s="102">
        <v>6</v>
      </c>
      <c r="I23" s="69"/>
    </row>
    <row r="24" spans="1:9" ht="13.5" customHeight="1">
      <c r="A24" s="158" t="s">
        <v>642</v>
      </c>
      <c r="B24" s="158" t="s">
        <v>645</v>
      </c>
      <c r="C24" s="141">
        <v>83</v>
      </c>
      <c r="D24" s="102">
        <v>12</v>
      </c>
      <c r="E24" s="102">
        <v>71</v>
      </c>
      <c r="F24" s="141">
        <v>16</v>
      </c>
      <c r="G24" s="102">
        <v>1</v>
      </c>
      <c r="H24" s="102">
        <v>15</v>
      </c>
      <c r="I24" s="69"/>
    </row>
    <row r="25" spans="1:9" ht="13.5" customHeight="1">
      <c r="A25" s="158"/>
      <c r="B25" s="158"/>
      <c r="C25" s="141"/>
      <c r="D25" s="102"/>
      <c r="E25" s="102"/>
      <c r="F25" s="141"/>
      <c r="G25" s="102"/>
      <c r="H25" s="102"/>
      <c r="I25" s="69"/>
    </row>
    <row r="26" spans="1:9" ht="19.5" customHeight="1">
      <c r="A26" s="52"/>
      <c r="B26" s="52"/>
      <c r="C26" s="275" t="s">
        <v>862</v>
      </c>
      <c r="D26" s="276"/>
      <c r="E26" s="276"/>
      <c r="F26" s="275" t="s">
        <v>834</v>
      </c>
      <c r="G26" s="276"/>
      <c r="H26" s="276"/>
      <c r="I26" s="69"/>
    </row>
    <row r="27" spans="1:9" ht="19.5" customHeight="1">
      <c r="A27" s="52"/>
      <c r="B27" s="52"/>
      <c r="C27" s="275" t="s">
        <v>863</v>
      </c>
      <c r="D27" s="276"/>
      <c r="E27" s="276"/>
      <c r="F27" s="275" t="s">
        <v>835</v>
      </c>
      <c r="G27" s="276"/>
      <c r="H27" s="276"/>
      <c r="I27" s="69"/>
    </row>
    <row r="28" spans="1:9" ht="19.5" customHeight="1">
      <c r="A28" s="52"/>
      <c r="B28" s="52"/>
      <c r="C28" s="168" t="s">
        <v>2</v>
      </c>
      <c r="D28" s="168" t="s">
        <v>3</v>
      </c>
      <c r="E28" s="168" t="s">
        <v>5</v>
      </c>
      <c r="F28" s="168" t="s">
        <v>2</v>
      </c>
      <c r="G28" s="168" t="s">
        <v>3</v>
      </c>
      <c r="H28" s="168" t="s">
        <v>5</v>
      </c>
      <c r="I28" s="69"/>
    </row>
    <row r="29" spans="1:9" ht="19.5" customHeight="1">
      <c r="A29" s="52"/>
      <c r="B29" s="52"/>
      <c r="C29" s="168" t="s">
        <v>2</v>
      </c>
      <c r="D29" s="168" t="s">
        <v>375</v>
      </c>
      <c r="E29" s="168" t="s">
        <v>374</v>
      </c>
      <c r="F29" s="168" t="s">
        <v>2</v>
      </c>
      <c r="G29" s="168" t="s">
        <v>375</v>
      </c>
      <c r="H29" s="168" t="s">
        <v>374</v>
      </c>
      <c r="I29" s="69"/>
    </row>
    <row r="30" spans="1:9" ht="13.5" customHeight="1">
      <c r="A30" s="41" t="s">
        <v>2</v>
      </c>
      <c r="B30" s="41" t="s">
        <v>2</v>
      </c>
      <c r="C30" s="141">
        <f>SUM(C31:C32)</f>
        <v>375</v>
      </c>
      <c r="D30" s="141">
        <f t="shared" ref="D30:H30" si="2">SUM(D31:D32)</f>
        <v>40</v>
      </c>
      <c r="E30" s="141">
        <f>SUM(E31:E32)</f>
        <v>335</v>
      </c>
      <c r="F30" s="141">
        <f t="shared" si="2"/>
        <v>61</v>
      </c>
      <c r="G30" s="141">
        <f t="shared" si="2"/>
        <v>18</v>
      </c>
      <c r="H30" s="141">
        <f t="shared" si="2"/>
        <v>43</v>
      </c>
      <c r="I30" s="69"/>
    </row>
    <row r="31" spans="1:9" ht="13.5" customHeight="1">
      <c r="A31" s="66" t="s">
        <v>66</v>
      </c>
      <c r="B31" s="66" t="s">
        <v>568</v>
      </c>
      <c r="C31" s="141">
        <v>140</v>
      </c>
      <c r="D31" s="102">
        <v>10</v>
      </c>
      <c r="E31" s="102">
        <v>130</v>
      </c>
      <c r="F31" s="141">
        <v>33</v>
      </c>
      <c r="G31" s="102">
        <v>7</v>
      </c>
      <c r="H31" s="102">
        <v>26</v>
      </c>
      <c r="I31" s="69"/>
    </row>
    <row r="32" spans="1:9" ht="13.5" customHeight="1">
      <c r="A32" s="66" t="s">
        <v>570</v>
      </c>
      <c r="B32" s="66" t="s">
        <v>569</v>
      </c>
      <c r="C32" s="141">
        <v>235</v>
      </c>
      <c r="D32" s="102">
        <v>30</v>
      </c>
      <c r="E32" s="102">
        <v>205</v>
      </c>
      <c r="F32" s="141">
        <v>28</v>
      </c>
      <c r="G32" s="102">
        <v>11</v>
      </c>
      <c r="H32" s="102">
        <v>17</v>
      </c>
      <c r="I32" s="69"/>
    </row>
    <row r="33" spans="1:9" ht="13.5" customHeight="1">
      <c r="A33" s="158" t="s">
        <v>640</v>
      </c>
      <c r="B33" s="158" t="s">
        <v>643</v>
      </c>
      <c r="C33" s="141">
        <v>70</v>
      </c>
      <c r="D33" s="102">
        <v>7</v>
      </c>
      <c r="E33" s="102">
        <v>63</v>
      </c>
      <c r="F33" s="141">
        <v>4</v>
      </c>
      <c r="G33" s="102">
        <v>2</v>
      </c>
      <c r="H33" s="102">
        <v>2</v>
      </c>
      <c r="I33" s="69"/>
    </row>
    <row r="34" spans="1:9" ht="13.5" customHeight="1">
      <c r="A34" s="158" t="s">
        <v>641</v>
      </c>
      <c r="B34" s="158" t="s">
        <v>644</v>
      </c>
      <c r="C34" s="141">
        <v>83</v>
      </c>
      <c r="D34" s="102">
        <v>14</v>
      </c>
      <c r="E34" s="102">
        <v>69</v>
      </c>
      <c r="F34" s="141">
        <v>11</v>
      </c>
      <c r="G34" s="102">
        <v>4</v>
      </c>
      <c r="H34" s="102">
        <v>7</v>
      </c>
      <c r="I34" s="69"/>
    </row>
    <row r="35" spans="1:9" ht="13.5" customHeight="1">
      <c r="A35" s="158" t="s">
        <v>642</v>
      </c>
      <c r="B35" s="158" t="s">
        <v>645</v>
      </c>
      <c r="C35" s="141">
        <v>82</v>
      </c>
      <c r="D35" s="102">
        <v>9</v>
      </c>
      <c r="E35" s="102">
        <v>73</v>
      </c>
      <c r="F35" s="141">
        <v>13</v>
      </c>
      <c r="G35" s="102">
        <v>5</v>
      </c>
      <c r="H35" s="102">
        <v>8</v>
      </c>
      <c r="I35" s="69"/>
    </row>
    <row r="36" spans="1:9" ht="13.5" customHeight="1">
      <c r="A36" s="158"/>
      <c r="B36" s="158"/>
      <c r="C36" s="141"/>
      <c r="D36" s="102"/>
      <c r="E36" s="102"/>
      <c r="F36" s="141"/>
      <c r="G36" s="102"/>
      <c r="H36" s="102"/>
      <c r="I36" s="69"/>
    </row>
    <row r="37" spans="1:9" ht="19.5" customHeight="1">
      <c r="A37" s="52"/>
      <c r="B37" s="52"/>
      <c r="C37" s="275" t="s">
        <v>890</v>
      </c>
      <c r="D37" s="276"/>
      <c r="E37" s="276"/>
      <c r="F37" s="275" t="s">
        <v>868</v>
      </c>
      <c r="G37" s="276"/>
      <c r="H37" s="276"/>
      <c r="I37" s="69"/>
    </row>
    <row r="38" spans="1:9" ht="19.5" customHeight="1">
      <c r="A38" s="52"/>
      <c r="B38" s="52"/>
      <c r="C38" s="275" t="s">
        <v>891</v>
      </c>
      <c r="D38" s="276"/>
      <c r="E38" s="276"/>
      <c r="F38" s="275" t="s">
        <v>869</v>
      </c>
      <c r="G38" s="276"/>
      <c r="H38" s="276"/>
      <c r="I38" s="69"/>
    </row>
    <row r="39" spans="1:9" ht="19.5" customHeight="1">
      <c r="A39" s="52"/>
      <c r="B39" s="52"/>
      <c r="C39" s="168" t="s">
        <v>2</v>
      </c>
      <c r="D39" s="168" t="s">
        <v>3</v>
      </c>
      <c r="E39" s="168" t="s">
        <v>5</v>
      </c>
      <c r="F39" s="168" t="s">
        <v>2</v>
      </c>
      <c r="G39" s="168" t="s">
        <v>3</v>
      </c>
      <c r="H39" s="168" t="s">
        <v>5</v>
      </c>
      <c r="I39" s="69"/>
    </row>
    <row r="40" spans="1:9" ht="19.5" customHeight="1">
      <c r="A40" s="52"/>
      <c r="B40" s="52"/>
      <c r="C40" s="168" t="s">
        <v>2</v>
      </c>
      <c r="D40" s="168" t="s">
        <v>375</v>
      </c>
      <c r="E40" s="168" t="s">
        <v>374</v>
      </c>
      <c r="F40" s="168" t="s">
        <v>2</v>
      </c>
      <c r="G40" s="168" t="s">
        <v>375</v>
      </c>
      <c r="H40" s="168" t="s">
        <v>374</v>
      </c>
      <c r="I40" s="69"/>
    </row>
    <row r="41" spans="1:9" ht="13.5" customHeight="1">
      <c r="A41" s="41" t="s">
        <v>2</v>
      </c>
      <c r="B41" s="41" t="s">
        <v>2</v>
      </c>
      <c r="C41" s="141">
        <f>SUM(C42:C43)</f>
        <v>342</v>
      </c>
      <c r="D41" s="141">
        <f t="shared" ref="D41:H41" si="3">SUM(D42:D43)</f>
        <v>38</v>
      </c>
      <c r="E41" s="141">
        <f t="shared" si="3"/>
        <v>304</v>
      </c>
      <c r="F41" s="141">
        <f t="shared" si="3"/>
        <v>56</v>
      </c>
      <c r="G41" s="141">
        <f t="shared" si="3"/>
        <v>2</v>
      </c>
      <c r="H41" s="141">
        <f t="shared" si="3"/>
        <v>54</v>
      </c>
      <c r="I41" s="69"/>
    </row>
    <row r="42" spans="1:9" ht="13.5" customHeight="1">
      <c r="A42" s="66" t="s">
        <v>66</v>
      </c>
      <c r="B42" s="66" t="s">
        <v>568</v>
      </c>
      <c r="C42" s="141">
        <v>130</v>
      </c>
      <c r="D42" s="102">
        <v>11</v>
      </c>
      <c r="E42" s="102">
        <v>119</v>
      </c>
      <c r="F42" s="141">
        <v>24</v>
      </c>
      <c r="G42" s="102">
        <v>1</v>
      </c>
      <c r="H42" s="102">
        <v>23</v>
      </c>
      <c r="I42" s="69"/>
    </row>
    <row r="43" spans="1:9" ht="13.5" customHeight="1">
      <c r="A43" s="66" t="s">
        <v>570</v>
      </c>
      <c r="B43" s="66" t="s">
        <v>569</v>
      </c>
      <c r="C43" s="141">
        <v>212</v>
      </c>
      <c r="D43" s="102">
        <v>27</v>
      </c>
      <c r="E43" s="102">
        <v>185</v>
      </c>
      <c r="F43" s="141">
        <v>32</v>
      </c>
      <c r="G43" s="102">
        <v>1</v>
      </c>
      <c r="H43" s="102">
        <v>31</v>
      </c>
      <c r="I43" s="69"/>
    </row>
    <row r="44" spans="1:9" ht="13.5" customHeight="1">
      <c r="A44" s="158" t="s">
        <v>640</v>
      </c>
      <c r="B44" s="158" t="s">
        <v>643</v>
      </c>
      <c r="C44" s="141">
        <v>62</v>
      </c>
      <c r="D44" s="102">
        <v>8</v>
      </c>
      <c r="E44" s="102">
        <v>54</v>
      </c>
      <c r="F44" s="141">
        <v>7</v>
      </c>
      <c r="G44" s="102">
        <v>0</v>
      </c>
      <c r="H44" s="102">
        <v>7</v>
      </c>
      <c r="I44" s="69"/>
    </row>
    <row r="45" spans="1:9" ht="13.5" customHeight="1">
      <c r="A45" s="158" t="s">
        <v>641</v>
      </c>
      <c r="B45" s="158" t="s">
        <v>644</v>
      </c>
      <c r="C45" s="141">
        <v>75</v>
      </c>
      <c r="D45" s="102">
        <v>11</v>
      </c>
      <c r="E45" s="102">
        <v>64</v>
      </c>
      <c r="F45" s="141">
        <v>10</v>
      </c>
      <c r="G45" s="102">
        <v>1</v>
      </c>
      <c r="H45" s="102">
        <v>9</v>
      </c>
      <c r="I45" s="69"/>
    </row>
    <row r="46" spans="1:9" ht="13.5" customHeight="1">
      <c r="A46" s="158" t="s">
        <v>642</v>
      </c>
      <c r="B46" s="158" t="s">
        <v>645</v>
      </c>
      <c r="C46" s="141">
        <v>75</v>
      </c>
      <c r="D46" s="102">
        <v>8</v>
      </c>
      <c r="E46" s="102">
        <v>67</v>
      </c>
      <c r="F46" s="141">
        <v>15</v>
      </c>
      <c r="G46" s="102">
        <v>0</v>
      </c>
      <c r="H46" s="102">
        <v>15</v>
      </c>
      <c r="I46" s="69"/>
    </row>
    <row r="47" spans="1:9" ht="12.75" customHeight="1">
      <c r="A47" s="67" t="s">
        <v>61</v>
      </c>
      <c r="B47" s="67"/>
      <c r="C47" s="58"/>
      <c r="D47" s="58"/>
      <c r="E47" s="58"/>
      <c r="F47" s="58"/>
      <c r="G47" s="58"/>
      <c r="H47" s="58"/>
      <c r="I47" s="69"/>
    </row>
    <row r="48" spans="1:9" ht="13.5" customHeight="1">
      <c r="A48" s="67" t="s">
        <v>560</v>
      </c>
      <c r="B48" s="67"/>
      <c r="C48" s="58"/>
      <c r="D48" s="58"/>
      <c r="E48" s="58"/>
      <c r="F48" s="58"/>
      <c r="G48" s="58"/>
      <c r="H48" s="58"/>
      <c r="I48" s="69"/>
    </row>
    <row r="49" spans="1:9" ht="13.5" customHeight="1">
      <c r="A49" s="204" t="s">
        <v>354</v>
      </c>
      <c r="B49" s="69"/>
      <c r="C49" s="69"/>
      <c r="D49" s="69"/>
      <c r="E49" s="69"/>
      <c r="F49" s="69"/>
      <c r="G49" s="69"/>
      <c r="H49" s="69"/>
      <c r="I49" s="69"/>
    </row>
    <row r="50" spans="1:9" ht="13.5" customHeight="1">
      <c r="A50" s="204" t="s">
        <v>561</v>
      </c>
      <c r="B50" s="69"/>
      <c r="C50" s="69"/>
      <c r="D50" s="69"/>
      <c r="E50" s="69"/>
      <c r="F50" s="69"/>
      <c r="G50" s="69"/>
      <c r="H50" s="69"/>
      <c r="I50" s="69"/>
    </row>
    <row r="51" spans="1:9" ht="13.5" customHeight="1">
      <c r="A51" s="69"/>
      <c r="B51" s="69"/>
      <c r="C51" s="69"/>
      <c r="D51" s="69"/>
      <c r="E51" s="69"/>
      <c r="F51" s="69"/>
      <c r="G51" s="69"/>
      <c r="H51" s="69"/>
      <c r="I51" s="69"/>
    </row>
    <row r="52" spans="1:9" ht="13.5" customHeight="1"/>
    <row r="53" spans="1:9" ht="13.5" customHeight="1"/>
    <row r="54" spans="1:9" ht="13.5" customHeight="1"/>
    <row r="56" spans="1:9" ht="13.5" customHeight="1"/>
    <row r="57" spans="1:9" ht="13.5" customHeight="1"/>
    <row r="58" spans="1:9" ht="13.5" customHeight="1"/>
    <row r="59" spans="1:9" ht="13.5" customHeight="1"/>
    <row r="60" spans="1:9" ht="13.5" customHeight="1"/>
    <row r="61" spans="1:9" ht="13.5" customHeight="1"/>
    <row r="62" spans="1:9" ht="13.5" customHeight="1"/>
    <row r="63" spans="1:9" ht="13.5" customHeight="1"/>
    <row r="64" spans="1:9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7" customHeight="1"/>
    <row r="72" ht="13.7" customHeight="1"/>
  </sheetData>
  <mergeCells count="16">
    <mergeCell ref="C4:E4"/>
    <mergeCell ref="F5:H5"/>
    <mergeCell ref="C26:E26"/>
    <mergeCell ref="C5:E5"/>
    <mergeCell ref="F4:H4"/>
    <mergeCell ref="C38:E38"/>
    <mergeCell ref="F38:H38"/>
    <mergeCell ref="C27:E27"/>
    <mergeCell ref="F27:H27"/>
    <mergeCell ref="C15:E15"/>
    <mergeCell ref="F15:H15"/>
    <mergeCell ref="C16:E16"/>
    <mergeCell ref="F16:H16"/>
    <mergeCell ref="C37:E37"/>
    <mergeCell ref="F26:H26"/>
    <mergeCell ref="F37:H37"/>
  </mergeCells>
  <pageMargins left="0.75" right="0.75" top="1" bottom="1" header="0" footer="0"/>
  <pageSetup orientation="portrait"/>
  <headerFooter>
    <oddFooter>&amp;C&amp;"Helvetica Neue,Regular"&amp;12&amp;K000000&amp;P</oddFooter>
  </headerFooter>
  <ignoredErrors>
    <ignoredError sqref="C30:H30 C41:H41 C19:H19 C8:H8" formulaRange="1"/>
  </ignoredErrors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6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22.140625" style="9" customWidth="1"/>
    <col min="3" max="257" width="10.85546875" style="9" customWidth="1"/>
    <col min="258" max="16384" width="10.85546875" style="8"/>
  </cols>
  <sheetData>
    <row r="1" spans="1:11" ht="13.7" customHeight="1">
      <c r="A1" s="41" t="s">
        <v>688</v>
      </c>
      <c r="B1" s="41"/>
      <c r="C1" s="58"/>
      <c r="D1" s="58"/>
      <c r="E1" s="58"/>
      <c r="F1" s="58"/>
      <c r="G1" s="58"/>
      <c r="H1" s="58"/>
      <c r="I1" s="58"/>
      <c r="J1" s="8"/>
      <c r="K1" s="8"/>
    </row>
    <row r="2" spans="1:11" ht="13.7" customHeight="1">
      <c r="A2" s="43" t="s">
        <v>700</v>
      </c>
      <c r="B2" s="43"/>
      <c r="C2" s="58"/>
      <c r="D2" s="58"/>
      <c r="E2" s="58"/>
      <c r="F2" s="58"/>
      <c r="G2" s="58"/>
      <c r="H2" s="58"/>
      <c r="I2" s="58"/>
      <c r="J2" s="8"/>
      <c r="K2" s="8"/>
    </row>
    <row r="3" spans="1:11" ht="13.7" customHeight="1">
      <c r="A3" s="44"/>
      <c r="B3" s="44"/>
      <c r="C3" s="58"/>
      <c r="D3" s="58"/>
      <c r="E3" s="58"/>
      <c r="F3" s="58"/>
      <c r="G3" s="58"/>
      <c r="H3" s="58"/>
      <c r="I3" s="58"/>
      <c r="J3" s="8"/>
      <c r="K3" s="8"/>
    </row>
    <row r="4" spans="1:11" ht="19.5" customHeight="1">
      <c r="A4" s="52"/>
      <c r="B4" s="52"/>
      <c r="C4" s="275" t="s">
        <v>900</v>
      </c>
      <c r="D4" s="276"/>
      <c r="E4" s="276"/>
      <c r="F4" s="275" t="s">
        <v>902</v>
      </c>
      <c r="G4" s="276"/>
      <c r="H4" s="276"/>
      <c r="I4" s="58"/>
      <c r="J4" s="8"/>
      <c r="K4" s="8"/>
    </row>
    <row r="5" spans="1:11" ht="19.5" customHeight="1">
      <c r="A5" s="52"/>
      <c r="B5" s="52"/>
      <c r="C5" s="275" t="s">
        <v>901</v>
      </c>
      <c r="D5" s="276"/>
      <c r="E5" s="276"/>
      <c r="F5" s="275" t="s">
        <v>903</v>
      </c>
      <c r="G5" s="276"/>
      <c r="H5" s="276"/>
      <c r="I5" s="58"/>
      <c r="J5" s="8"/>
      <c r="K5" s="8"/>
    </row>
    <row r="6" spans="1:11" ht="19.5" customHeight="1">
      <c r="A6" s="52"/>
      <c r="B6" s="52"/>
      <c r="C6" s="168" t="s">
        <v>2</v>
      </c>
      <c r="D6" s="168" t="s">
        <v>3</v>
      </c>
      <c r="E6" s="168" t="s">
        <v>5</v>
      </c>
      <c r="F6" s="168" t="s">
        <v>2</v>
      </c>
      <c r="G6" s="168" t="s">
        <v>3</v>
      </c>
      <c r="H6" s="168" t="s">
        <v>5</v>
      </c>
      <c r="I6" s="58"/>
      <c r="J6" s="8"/>
      <c r="K6" s="8"/>
    </row>
    <row r="7" spans="1:11" ht="19.5" customHeight="1">
      <c r="A7" s="52"/>
      <c r="B7" s="52"/>
      <c r="C7" s="168" t="s">
        <v>2</v>
      </c>
      <c r="D7" s="168" t="s">
        <v>375</v>
      </c>
      <c r="E7" s="168" t="s">
        <v>374</v>
      </c>
      <c r="F7" s="168" t="s">
        <v>2</v>
      </c>
      <c r="G7" s="168" t="s">
        <v>375</v>
      </c>
      <c r="H7" s="168" t="s">
        <v>374</v>
      </c>
      <c r="I7" s="58"/>
      <c r="J7" s="8"/>
      <c r="K7" s="8"/>
    </row>
    <row r="8" spans="1:11" ht="13.7" customHeight="1">
      <c r="A8" s="57" t="s">
        <v>573</v>
      </c>
      <c r="B8" s="57" t="s">
        <v>572</v>
      </c>
      <c r="C8" s="153">
        <v>116</v>
      </c>
      <c r="D8" s="39">
        <v>56</v>
      </c>
      <c r="E8" s="39">
        <v>60</v>
      </c>
      <c r="F8" s="153">
        <v>11</v>
      </c>
      <c r="G8" s="39">
        <v>4</v>
      </c>
      <c r="H8" s="39">
        <v>7</v>
      </c>
      <c r="I8" s="58"/>
      <c r="J8" s="8"/>
      <c r="K8" s="8"/>
    </row>
    <row r="9" spans="1:11" ht="13.7" customHeight="1">
      <c r="A9" s="57" t="s">
        <v>67</v>
      </c>
      <c r="B9" s="57" t="s">
        <v>574</v>
      </c>
      <c r="C9" s="153">
        <v>22</v>
      </c>
      <c r="D9" s="39">
        <v>15</v>
      </c>
      <c r="E9" s="39">
        <v>7</v>
      </c>
      <c r="F9" s="153">
        <v>1</v>
      </c>
      <c r="G9" s="39">
        <v>0</v>
      </c>
      <c r="H9" s="39">
        <v>1</v>
      </c>
      <c r="I9" s="58"/>
      <c r="J9" s="8"/>
      <c r="K9" s="8"/>
    </row>
    <row r="10" spans="1:11" ht="12.75" customHeight="1">
      <c r="A10" s="57" t="s">
        <v>68</v>
      </c>
      <c r="B10" s="57" t="s">
        <v>575</v>
      </c>
      <c r="C10" s="153">
        <v>9</v>
      </c>
      <c r="D10" s="39">
        <v>3</v>
      </c>
      <c r="E10" s="39">
        <v>6</v>
      </c>
      <c r="F10" s="153">
        <v>1</v>
      </c>
      <c r="G10" s="39">
        <v>1</v>
      </c>
      <c r="H10" s="39">
        <v>0</v>
      </c>
      <c r="I10" s="58"/>
      <c r="J10" s="8"/>
      <c r="K10" s="8"/>
    </row>
    <row r="11" spans="1:11" ht="12.75" customHeight="1">
      <c r="A11" s="57"/>
      <c r="B11" s="57"/>
      <c r="C11" s="153"/>
      <c r="D11" s="153"/>
      <c r="E11" s="153"/>
      <c r="F11" s="153"/>
      <c r="G11" s="153"/>
      <c r="H11" s="153"/>
      <c r="I11" s="58"/>
      <c r="J11" s="8"/>
      <c r="K11" s="8"/>
    </row>
    <row r="12" spans="1:11" ht="19.5" customHeight="1">
      <c r="A12" s="52"/>
      <c r="B12" s="52"/>
      <c r="C12" s="275" t="s">
        <v>828</v>
      </c>
      <c r="D12" s="276"/>
      <c r="E12" s="276"/>
      <c r="F12" s="275" t="s">
        <v>906</v>
      </c>
      <c r="G12" s="276"/>
      <c r="H12" s="276"/>
      <c r="I12" s="58"/>
      <c r="J12" s="8"/>
      <c r="K12" s="8"/>
    </row>
    <row r="13" spans="1:11" ht="19.5" customHeight="1">
      <c r="A13" s="52"/>
      <c r="B13" s="52"/>
      <c r="C13" s="275" t="s">
        <v>829</v>
      </c>
      <c r="D13" s="276"/>
      <c r="E13" s="276"/>
      <c r="F13" s="275" t="s">
        <v>905</v>
      </c>
      <c r="G13" s="276"/>
      <c r="H13" s="276"/>
      <c r="I13" s="58"/>
      <c r="J13" s="8"/>
      <c r="K13" s="8"/>
    </row>
    <row r="14" spans="1:11" ht="19.5" customHeight="1">
      <c r="A14" s="52"/>
      <c r="B14" s="52"/>
      <c r="C14" s="168" t="s">
        <v>2</v>
      </c>
      <c r="D14" s="168" t="s">
        <v>3</v>
      </c>
      <c r="E14" s="168" t="s">
        <v>5</v>
      </c>
      <c r="F14" s="168" t="s">
        <v>2</v>
      </c>
      <c r="G14" s="168" t="s">
        <v>3</v>
      </c>
      <c r="H14" s="168" t="s">
        <v>5</v>
      </c>
      <c r="I14" s="58"/>
      <c r="J14" s="8"/>
      <c r="K14" s="8"/>
    </row>
    <row r="15" spans="1:11" ht="19.5" customHeight="1">
      <c r="A15" s="52"/>
      <c r="B15" s="52"/>
      <c r="C15" s="168" t="s">
        <v>2</v>
      </c>
      <c r="D15" s="168" t="s">
        <v>375</v>
      </c>
      <c r="E15" s="168" t="s">
        <v>374</v>
      </c>
      <c r="F15" s="168" t="s">
        <v>2</v>
      </c>
      <c r="G15" s="168" t="s">
        <v>375</v>
      </c>
      <c r="H15" s="168" t="s">
        <v>374</v>
      </c>
      <c r="I15" s="58"/>
      <c r="J15" s="8"/>
      <c r="K15" s="8"/>
    </row>
    <row r="16" spans="1:11" ht="13.5" customHeight="1">
      <c r="A16" s="57" t="s">
        <v>573</v>
      </c>
      <c r="B16" s="57" t="s">
        <v>572</v>
      </c>
      <c r="C16" s="153">
        <v>108</v>
      </c>
      <c r="D16" s="39">
        <v>46</v>
      </c>
      <c r="E16" s="39">
        <v>62</v>
      </c>
      <c r="F16" s="153">
        <v>23</v>
      </c>
      <c r="G16" s="39">
        <v>7</v>
      </c>
      <c r="H16" s="39">
        <v>16</v>
      </c>
      <c r="I16" s="68"/>
      <c r="J16" s="3"/>
      <c r="K16" s="3"/>
    </row>
    <row r="17" spans="1:11" ht="12.75" customHeight="1">
      <c r="A17" s="57" t="s">
        <v>67</v>
      </c>
      <c r="B17" s="57" t="s">
        <v>574</v>
      </c>
      <c r="C17" s="153">
        <v>20</v>
      </c>
      <c r="D17" s="39">
        <v>13</v>
      </c>
      <c r="E17" s="39">
        <v>7</v>
      </c>
      <c r="F17" s="153">
        <v>2</v>
      </c>
      <c r="G17" s="39">
        <v>1</v>
      </c>
      <c r="H17" s="39">
        <v>1</v>
      </c>
      <c r="I17" s="58"/>
      <c r="J17" s="8"/>
      <c r="K17" s="8"/>
    </row>
    <row r="18" spans="1:11" ht="13.7" customHeight="1">
      <c r="A18" s="57" t="s">
        <v>68</v>
      </c>
      <c r="B18" s="57" t="s">
        <v>575</v>
      </c>
      <c r="C18" s="153">
        <v>8</v>
      </c>
      <c r="D18" s="39">
        <v>2</v>
      </c>
      <c r="E18" s="39">
        <v>6</v>
      </c>
      <c r="F18" s="153" t="s">
        <v>31</v>
      </c>
      <c r="G18" s="39" t="s">
        <v>31</v>
      </c>
      <c r="H18" s="39" t="s">
        <v>31</v>
      </c>
      <c r="I18" s="58"/>
      <c r="J18" s="8"/>
      <c r="K18" s="8"/>
    </row>
    <row r="19" spans="1:11" ht="13.7" customHeight="1">
      <c r="A19" s="57"/>
      <c r="B19" s="57"/>
      <c r="C19" s="153"/>
      <c r="D19" s="153"/>
      <c r="E19" s="153"/>
      <c r="F19" s="153"/>
      <c r="G19" s="153"/>
      <c r="H19" s="153"/>
      <c r="I19" s="58"/>
      <c r="J19" s="8"/>
      <c r="K19" s="8"/>
    </row>
    <row r="20" spans="1:11" ht="19.5" customHeight="1">
      <c r="A20" s="52"/>
      <c r="B20" s="52"/>
      <c r="C20" s="275" t="s">
        <v>862</v>
      </c>
      <c r="D20" s="276"/>
      <c r="E20" s="276"/>
      <c r="F20" s="275" t="s">
        <v>834</v>
      </c>
      <c r="G20" s="276"/>
      <c r="H20" s="276"/>
      <c r="I20" s="58"/>
      <c r="J20" s="8"/>
      <c r="K20" s="8"/>
    </row>
    <row r="21" spans="1:11" ht="19.5" customHeight="1">
      <c r="A21" s="52"/>
      <c r="B21" s="52"/>
      <c r="C21" s="275" t="s">
        <v>863</v>
      </c>
      <c r="D21" s="276"/>
      <c r="E21" s="276"/>
      <c r="F21" s="275" t="s">
        <v>835</v>
      </c>
      <c r="G21" s="276"/>
      <c r="H21" s="276"/>
      <c r="I21" s="58"/>
      <c r="J21" s="8"/>
      <c r="K21" s="8"/>
    </row>
    <row r="22" spans="1:11" ht="19.5" customHeight="1">
      <c r="A22" s="52"/>
      <c r="B22" s="52"/>
      <c r="C22" s="168" t="s">
        <v>2</v>
      </c>
      <c r="D22" s="168" t="s">
        <v>3</v>
      </c>
      <c r="E22" s="168" t="s">
        <v>5</v>
      </c>
      <c r="F22" s="168" t="s">
        <v>2</v>
      </c>
      <c r="G22" s="168" t="s">
        <v>3</v>
      </c>
      <c r="H22" s="168" t="s">
        <v>5</v>
      </c>
      <c r="I22" s="58"/>
      <c r="J22" s="8"/>
      <c r="K22" s="8"/>
    </row>
    <row r="23" spans="1:11" ht="19.5" customHeight="1">
      <c r="A23" s="52"/>
      <c r="B23" s="52"/>
      <c r="C23" s="168" t="s">
        <v>2</v>
      </c>
      <c r="D23" s="168" t="s">
        <v>375</v>
      </c>
      <c r="E23" s="168" t="s">
        <v>374</v>
      </c>
      <c r="F23" s="168" t="s">
        <v>2</v>
      </c>
      <c r="G23" s="168" t="s">
        <v>375</v>
      </c>
      <c r="H23" s="168" t="s">
        <v>374</v>
      </c>
      <c r="I23" s="68"/>
      <c r="J23" s="3"/>
      <c r="K23" s="3"/>
    </row>
    <row r="24" spans="1:11" ht="12.75" customHeight="1">
      <c r="A24" s="57" t="s">
        <v>573</v>
      </c>
      <c r="B24" s="57" t="s">
        <v>572</v>
      </c>
      <c r="C24" s="153">
        <v>107</v>
      </c>
      <c r="D24" s="39">
        <v>42</v>
      </c>
      <c r="E24" s="39">
        <v>65</v>
      </c>
      <c r="F24" s="153">
        <v>17</v>
      </c>
      <c r="G24" s="39">
        <v>8</v>
      </c>
      <c r="H24" s="39">
        <v>9</v>
      </c>
      <c r="I24" s="58"/>
      <c r="J24" s="8"/>
      <c r="K24" s="8"/>
    </row>
    <row r="25" spans="1:11" ht="13.7" customHeight="1">
      <c r="A25" s="57" t="s">
        <v>67</v>
      </c>
      <c r="B25" s="57" t="s">
        <v>574</v>
      </c>
      <c r="C25" s="153">
        <v>23</v>
      </c>
      <c r="D25" s="39">
        <v>10</v>
      </c>
      <c r="E25" s="39">
        <v>13</v>
      </c>
      <c r="F25" s="153">
        <v>3</v>
      </c>
      <c r="G25" s="39">
        <v>1</v>
      </c>
      <c r="H25" s="39">
        <v>2</v>
      </c>
      <c r="I25" s="58"/>
      <c r="J25" s="8"/>
      <c r="K25" s="8"/>
    </row>
    <row r="26" spans="1:11" ht="13.7" customHeight="1">
      <c r="A26" s="57" t="s">
        <v>68</v>
      </c>
      <c r="B26" s="57" t="s">
        <v>575</v>
      </c>
      <c r="C26" s="153">
        <v>10</v>
      </c>
      <c r="D26" s="39">
        <v>1</v>
      </c>
      <c r="E26" s="39">
        <v>9</v>
      </c>
      <c r="F26" s="153" t="s">
        <v>31</v>
      </c>
      <c r="G26" s="153" t="s">
        <v>31</v>
      </c>
      <c r="H26" s="153" t="s">
        <v>31</v>
      </c>
      <c r="I26" s="58"/>
      <c r="J26" s="8"/>
      <c r="K26" s="8"/>
    </row>
    <row r="27" spans="1:11" ht="13.7" customHeight="1">
      <c r="A27" s="57"/>
      <c r="B27" s="57"/>
      <c r="C27" s="153"/>
      <c r="D27" s="39"/>
      <c r="E27" s="39"/>
      <c r="F27" s="153"/>
      <c r="G27" s="153"/>
      <c r="H27" s="153"/>
      <c r="I27" s="58"/>
      <c r="J27" s="8"/>
      <c r="K27" s="8"/>
    </row>
    <row r="28" spans="1:11" ht="19.5" customHeight="1">
      <c r="A28" s="52"/>
      <c r="B28" s="52"/>
      <c r="C28" s="275" t="s">
        <v>890</v>
      </c>
      <c r="D28" s="276"/>
      <c r="E28" s="276"/>
      <c r="F28" s="275" t="s">
        <v>868</v>
      </c>
      <c r="G28" s="276"/>
      <c r="H28" s="276"/>
      <c r="I28" s="58"/>
      <c r="J28" s="8"/>
      <c r="K28" s="8"/>
    </row>
    <row r="29" spans="1:11" ht="19.5" customHeight="1">
      <c r="A29" s="52"/>
      <c r="B29" s="52"/>
      <c r="C29" s="275" t="s">
        <v>891</v>
      </c>
      <c r="D29" s="276"/>
      <c r="E29" s="276"/>
      <c r="F29" s="275" t="s">
        <v>869</v>
      </c>
      <c r="G29" s="276"/>
      <c r="H29" s="276"/>
      <c r="I29" s="58"/>
      <c r="J29" s="8"/>
      <c r="K29" s="8"/>
    </row>
    <row r="30" spans="1:11" ht="19.5" customHeight="1">
      <c r="A30" s="52"/>
      <c r="B30" s="52"/>
      <c r="C30" s="168" t="s">
        <v>2</v>
      </c>
      <c r="D30" s="168" t="s">
        <v>3</v>
      </c>
      <c r="E30" s="168" t="s">
        <v>5</v>
      </c>
      <c r="F30" s="168" t="s">
        <v>2</v>
      </c>
      <c r="G30" s="168" t="s">
        <v>3</v>
      </c>
      <c r="H30" s="168" t="s">
        <v>5</v>
      </c>
      <c r="I30" s="68"/>
      <c r="J30" s="3"/>
      <c r="K30" s="3"/>
    </row>
    <row r="31" spans="1:11" ht="19.5" customHeight="1">
      <c r="A31" s="52"/>
      <c r="B31" s="52"/>
      <c r="C31" s="168" t="s">
        <v>2</v>
      </c>
      <c r="D31" s="168" t="s">
        <v>375</v>
      </c>
      <c r="E31" s="168" t="s">
        <v>374</v>
      </c>
      <c r="F31" s="168" t="s">
        <v>2</v>
      </c>
      <c r="G31" s="168" t="s">
        <v>375</v>
      </c>
      <c r="H31" s="168" t="s">
        <v>374</v>
      </c>
      <c r="I31" s="58"/>
      <c r="J31" s="8"/>
      <c r="K31" s="8"/>
    </row>
    <row r="32" spans="1:11" ht="13.7" customHeight="1">
      <c r="A32" s="57" t="s">
        <v>573</v>
      </c>
      <c r="B32" s="57" t="s">
        <v>572</v>
      </c>
      <c r="C32" s="153">
        <v>102</v>
      </c>
      <c r="D32" s="39">
        <v>38</v>
      </c>
      <c r="E32" s="39">
        <v>64</v>
      </c>
      <c r="F32" s="153">
        <v>12</v>
      </c>
      <c r="G32" s="39">
        <v>5</v>
      </c>
      <c r="H32" s="39">
        <v>7</v>
      </c>
      <c r="I32" s="58"/>
      <c r="J32" s="8"/>
      <c r="K32" s="8"/>
    </row>
    <row r="33" spans="1:11" ht="13.7" customHeight="1">
      <c r="A33" s="57" t="s">
        <v>67</v>
      </c>
      <c r="B33" s="57" t="s">
        <v>574</v>
      </c>
      <c r="C33" s="153">
        <v>22</v>
      </c>
      <c r="D33" s="39">
        <v>11</v>
      </c>
      <c r="E33" s="39">
        <v>11</v>
      </c>
      <c r="F33" s="153">
        <v>4</v>
      </c>
      <c r="G33" s="39">
        <v>1</v>
      </c>
      <c r="H33" s="39">
        <v>3</v>
      </c>
      <c r="I33" s="58"/>
      <c r="J33" s="8"/>
      <c r="K33" s="8"/>
    </row>
    <row r="34" spans="1:11" ht="13.5" customHeight="1">
      <c r="A34" s="57" t="s">
        <v>68</v>
      </c>
      <c r="B34" s="57" t="s">
        <v>575</v>
      </c>
      <c r="C34" s="153">
        <v>8</v>
      </c>
      <c r="D34" s="39">
        <v>2</v>
      </c>
      <c r="E34" s="39">
        <v>6</v>
      </c>
      <c r="F34" s="153">
        <v>4</v>
      </c>
      <c r="G34" s="39">
        <v>1</v>
      </c>
      <c r="H34" s="39">
        <v>3</v>
      </c>
      <c r="I34" s="68"/>
      <c r="J34" s="3"/>
      <c r="K34" s="3"/>
    </row>
    <row r="35" spans="1:11" ht="13.5" customHeight="1">
      <c r="A35" s="67" t="s">
        <v>61</v>
      </c>
      <c r="B35" s="67"/>
      <c r="C35" s="58"/>
      <c r="D35" s="58"/>
      <c r="E35" s="58"/>
      <c r="F35" s="58"/>
      <c r="G35" s="58"/>
      <c r="H35" s="58"/>
      <c r="I35" s="68"/>
      <c r="J35" s="3"/>
      <c r="K35" s="3"/>
    </row>
    <row r="36" spans="1:11" ht="12.75" customHeight="1">
      <c r="A36" s="67" t="s">
        <v>560</v>
      </c>
      <c r="B36" s="69"/>
      <c r="C36" s="69"/>
      <c r="D36" s="69"/>
      <c r="E36" s="69"/>
      <c r="F36" s="69"/>
      <c r="G36" s="69"/>
      <c r="H36" s="69"/>
      <c r="I36" s="58"/>
      <c r="J36" s="8"/>
      <c r="K36" s="8"/>
    </row>
    <row r="37" spans="1:11" ht="13.7" customHeight="1">
      <c r="A37" s="204" t="s">
        <v>354</v>
      </c>
      <c r="B37" s="69"/>
      <c r="C37" s="69"/>
      <c r="D37" s="69"/>
      <c r="E37" s="69"/>
      <c r="F37" s="69"/>
      <c r="G37" s="69"/>
      <c r="H37" s="69"/>
      <c r="I37" s="58"/>
      <c r="J37" s="8"/>
      <c r="K37" s="8"/>
    </row>
    <row r="38" spans="1:11" ht="13.7" customHeight="1">
      <c r="A38" s="204" t="s">
        <v>561</v>
      </c>
      <c r="I38" s="8"/>
      <c r="J38" s="8"/>
      <c r="K38" s="8"/>
    </row>
    <row r="39" spans="1:11" ht="13.5" customHeight="1">
      <c r="I39" s="3"/>
      <c r="J39" s="3"/>
      <c r="K39" s="3"/>
    </row>
    <row r="40" spans="1:11" ht="13.5" customHeight="1">
      <c r="I40" s="3"/>
      <c r="J40" s="3"/>
      <c r="K40" s="3"/>
    </row>
    <row r="41" spans="1:11" ht="13.5" customHeight="1">
      <c r="I41" s="8"/>
      <c r="J41" s="8"/>
      <c r="K41" s="8"/>
    </row>
    <row r="42" spans="1:11" ht="13.7" customHeight="1">
      <c r="I42" s="8"/>
      <c r="J42" s="8"/>
      <c r="K42" s="8"/>
    </row>
    <row r="43" spans="1:11" ht="13.7" customHeight="1">
      <c r="I43" s="8"/>
      <c r="J43" s="8"/>
      <c r="K43" s="8"/>
    </row>
    <row r="44" spans="1:11" ht="13.7" customHeight="1">
      <c r="I44" s="8"/>
      <c r="J44" s="8"/>
      <c r="K44" s="8"/>
    </row>
    <row r="45" spans="1:11" ht="13.7" customHeight="1">
      <c r="I45" s="8"/>
      <c r="J45" s="8"/>
      <c r="K45" s="8"/>
    </row>
    <row r="46" spans="1:11" ht="13.7" customHeight="1">
      <c r="I46" s="8"/>
      <c r="J46" s="8"/>
      <c r="K46" s="8"/>
    </row>
  </sheetData>
  <mergeCells count="16">
    <mergeCell ref="C13:E13"/>
    <mergeCell ref="F13:H13"/>
    <mergeCell ref="C4:E4"/>
    <mergeCell ref="F4:H4"/>
    <mergeCell ref="C5:E5"/>
    <mergeCell ref="F5:H5"/>
    <mergeCell ref="C12:E12"/>
    <mergeCell ref="F12:H12"/>
    <mergeCell ref="C28:E28"/>
    <mergeCell ref="F28:H28"/>
    <mergeCell ref="C29:E29"/>
    <mergeCell ref="F29:H29"/>
    <mergeCell ref="C20:E20"/>
    <mergeCell ref="F20:H20"/>
    <mergeCell ref="C21:E21"/>
    <mergeCell ref="F21:H21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68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32.85546875" style="9" customWidth="1"/>
    <col min="3" max="8" width="10.85546875" style="9" customWidth="1"/>
    <col min="9" max="9" width="9.42578125" style="9" customWidth="1"/>
    <col min="10" max="257" width="10.85546875" style="9" customWidth="1"/>
    <col min="258" max="16384" width="10.85546875" style="8"/>
  </cols>
  <sheetData>
    <row r="1" spans="1:16" ht="13.7" customHeight="1">
      <c r="A1" s="41" t="s">
        <v>772</v>
      </c>
      <c r="B1" s="41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69"/>
      <c r="P1" s="69"/>
    </row>
    <row r="2" spans="1:16" ht="13.7" customHeight="1">
      <c r="A2" s="43" t="s">
        <v>90</v>
      </c>
      <c r="B2" s="43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69"/>
      <c r="P2" s="69"/>
    </row>
    <row r="3" spans="1:16" ht="13.7" customHeight="1">
      <c r="A3" s="43"/>
      <c r="B3" s="43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69"/>
      <c r="P3" s="69"/>
    </row>
    <row r="4" spans="1:16" ht="19.5" customHeight="1">
      <c r="A4" s="52"/>
      <c r="B4" s="52"/>
      <c r="C4" s="275" t="s">
        <v>900</v>
      </c>
      <c r="D4" s="276"/>
      <c r="E4" s="276"/>
      <c r="F4" s="275" t="s">
        <v>902</v>
      </c>
      <c r="G4" s="276"/>
      <c r="H4" s="276"/>
      <c r="I4" s="58"/>
      <c r="J4" s="58"/>
      <c r="K4" s="58"/>
      <c r="L4" s="58"/>
      <c r="M4" s="58"/>
      <c r="N4" s="58"/>
      <c r="O4" s="69"/>
      <c r="P4" s="69"/>
    </row>
    <row r="5" spans="1:16" ht="19.5" customHeight="1">
      <c r="A5" s="52"/>
      <c r="B5" s="52"/>
      <c r="C5" s="275" t="s">
        <v>901</v>
      </c>
      <c r="D5" s="276"/>
      <c r="E5" s="276"/>
      <c r="F5" s="275" t="s">
        <v>903</v>
      </c>
      <c r="G5" s="276"/>
      <c r="H5" s="276"/>
      <c r="O5" s="69"/>
      <c r="P5" s="69"/>
    </row>
    <row r="6" spans="1:16" ht="19.5" customHeight="1">
      <c r="A6" s="52"/>
      <c r="B6" s="52"/>
      <c r="C6" s="168" t="s">
        <v>2</v>
      </c>
      <c r="D6" s="168" t="s">
        <v>3</v>
      </c>
      <c r="E6" s="168" t="s">
        <v>5</v>
      </c>
      <c r="F6" s="168" t="s">
        <v>2</v>
      </c>
      <c r="G6" s="168" t="s">
        <v>3</v>
      </c>
      <c r="H6" s="168" t="s">
        <v>5</v>
      </c>
      <c r="O6" s="69"/>
      <c r="P6" s="69"/>
    </row>
    <row r="7" spans="1:16" ht="19.5" customHeight="1">
      <c r="A7" s="52"/>
      <c r="B7" s="52"/>
      <c r="C7" s="168" t="s">
        <v>2</v>
      </c>
      <c r="D7" s="168" t="s">
        <v>375</v>
      </c>
      <c r="E7" s="168" t="s">
        <v>374</v>
      </c>
      <c r="F7" s="168" t="s">
        <v>2</v>
      </c>
      <c r="G7" s="168" t="s">
        <v>375</v>
      </c>
      <c r="H7" s="168" t="s">
        <v>374</v>
      </c>
      <c r="O7" s="69"/>
      <c r="P7" s="69"/>
    </row>
    <row r="8" spans="1:16" ht="13.5" customHeight="1">
      <c r="A8" s="41" t="s">
        <v>69</v>
      </c>
      <c r="B8" s="41" t="s">
        <v>576</v>
      </c>
      <c r="C8" s="11">
        <f t="shared" ref="C8:H8" si="0">SUM(C9:C10)</f>
        <v>103</v>
      </c>
      <c r="D8" s="11">
        <f t="shared" si="0"/>
        <v>30</v>
      </c>
      <c r="E8" s="11">
        <f t="shared" si="0"/>
        <v>73</v>
      </c>
      <c r="F8" s="11">
        <f t="shared" si="0"/>
        <v>33</v>
      </c>
      <c r="G8" s="11">
        <f t="shared" si="0"/>
        <v>11</v>
      </c>
      <c r="H8" s="11">
        <f t="shared" si="0"/>
        <v>22</v>
      </c>
      <c r="O8" s="69"/>
      <c r="P8" s="69"/>
    </row>
    <row r="9" spans="1:16" ht="13.5" customHeight="1">
      <c r="A9" s="158" t="s">
        <v>584</v>
      </c>
      <c r="B9" s="158" t="s">
        <v>577</v>
      </c>
      <c r="C9" s="49">
        <v>64</v>
      </c>
      <c r="D9" s="37">
        <v>21</v>
      </c>
      <c r="E9" s="37">
        <v>43</v>
      </c>
      <c r="F9" s="153">
        <v>30</v>
      </c>
      <c r="G9" s="39">
        <v>10</v>
      </c>
      <c r="H9" s="39">
        <v>20</v>
      </c>
      <c r="O9" s="69"/>
      <c r="P9" s="69"/>
    </row>
    <row r="10" spans="1:16" ht="13.5" customHeight="1">
      <c r="A10" s="158" t="s">
        <v>585</v>
      </c>
      <c r="B10" s="158" t="s">
        <v>578</v>
      </c>
      <c r="C10" s="49">
        <v>39</v>
      </c>
      <c r="D10" s="37">
        <v>9</v>
      </c>
      <c r="E10" s="37">
        <v>30</v>
      </c>
      <c r="F10" s="153">
        <v>3</v>
      </c>
      <c r="G10" s="39">
        <v>1</v>
      </c>
      <c r="H10" s="39">
        <v>2</v>
      </c>
      <c r="I10" s="8"/>
      <c r="J10" s="8"/>
      <c r="K10" s="8"/>
      <c r="L10" s="8"/>
      <c r="M10" s="8"/>
      <c r="N10" s="8"/>
      <c r="O10" s="69"/>
      <c r="P10" s="69"/>
    </row>
    <row r="11" spans="1:16" ht="13.5" customHeight="1">
      <c r="A11" s="41" t="s">
        <v>70</v>
      </c>
      <c r="B11" s="41" t="s">
        <v>579</v>
      </c>
      <c r="C11" s="11">
        <f>SUM(C12:C15)</f>
        <v>1818</v>
      </c>
      <c r="D11" s="11">
        <f t="shared" ref="D11:H11" si="1">SUM(D12:D15)</f>
        <v>907</v>
      </c>
      <c r="E11" s="11">
        <f t="shared" si="1"/>
        <v>911</v>
      </c>
      <c r="F11" s="11">
        <f t="shared" si="1"/>
        <v>245</v>
      </c>
      <c r="G11" s="11">
        <f t="shared" si="1"/>
        <v>114</v>
      </c>
      <c r="H11" s="11">
        <f t="shared" si="1"/>
        <v>131</v>
      </c>
      <c r="I11" s="8"/>
      <c r="J11" s="8"/>
      <c r="K11" s="8"/>
      <c r="L11" s="8"/>
      <c r="M11" s="8"/>
      <c r="N11" s="8"/>
      <c r="O11" s="69"/>
      <c r="P11" s="69"/>
    </row>
    <row r="12" spans="1:16" ht="13.5" customHeight="1">
      <c r="A12" s="158" t="s">
        <v>586</v>
      </c>
      <c r="B12" s="158" t="s">
        <v>580</v>
      </c>
      <c r="C12" s="153">
        <v>390</v>
      </c>
      <c r="D12" s="39">
        <v>230</v>
      </c>
      <c r="E12" s="39">
        <v>160</v>
      </c>
      <c r="F12" s="153">
        <v>45</v>
      </c>
      <c r="G12" s="39">
        <v>20</v>
      </c>
      <c r="H12" s="39">
        <v>25</v>
      </c>
      <c r="I12" s="8"/>
      <c r="J12" s="8"/>
      <c r="K12" s="8"/>
      <c r="L12" s="8"/>
      <c r="M12" s="8"/>
      <c r="N12" s="8"/>
      <c r="O12" s="69"/>
      <c r="P12" s="69"/>
    </row>
    <row r="13" spans="1:16" ht="13.5" customHeight="1">
      <c r="A13" s="158" t="s">
        <v>587</v>
      </c>
      <c r="B13" s="158" t="s">
        <v>581</v>
      </c>
      <c r="C13" s="153">
        <v>392</v>
      </c>
      <c r="D13" s="39">
        <v>159</v>
      </c>
      <c r="E13" s="39">
        <v>233</v>
      </c>
      <c r="F13" s="153">
        <v>73</v>
      </c>
      <c r="G13" s="39">
        <v>25</v>
      </c>
      <c r="H13" s="39">
        <v>48</v>
      </c>
      <c r="I13" s="8"/>
      <c r="J13" s="8"/>
      <c r="K13" s="8"/>
      <c r="L13" s="8"/>
      <c r="M13" s="8"/>
      <c r="N13" s="8"/>
      <c r="O13" s="69"/>
      <c r="P13" s="69"/>
    </row>
    <row r="14" spans="1:16" ht="13.5" customHeight="1">
      <c r="A14" s="158" t="s">
        <v>646</v>
      </c>
      <c r="B14" s="158" t="s">
        <v>582</v>
      </c>
      <c r="C14" s="153">
        <v>420</v>
      </c>
      <c r="D14" s="39">
        <v>165</v>
      </c>
      <c r="E14" s="39">
        <v>255</v>
      </c>
      <c r="F14" s="153">
        <v>43</v>
      </c>
      <c r="G14" s="39">
        <v>18</v>
      </c>
      <c r="H14" s="39">
        <v>25</v>
      </c>
      <c r="I14" s="8"/>
      <c r="J14" s="8"/>
      <c r="K14" s="8"/>
      <c r="L14" s="8"/>
      <c r="M14" s="8"/>
      <c r="N14" s="8"/>
      <c r="O14" s="69"/>
      <c r="P14" s="69"/>
    </row>
    <row r="15" spans="1:16" ht="13.5" customHeight="1">
      <c r="A15" s="158" t="s">
        <v>588</v>
      </c>
      <c r="B15" s="158" t="s">
        <v>583</v>
      </c>
      <c r="C15" s="153">
        <v>616</v>
      </c>
      <c r="D15" s="39">
        <v>353</v>
      </c>
      <c r="E15" s="39">
        <v>263</v>
      </c>
      <c r="F15" s="153">
        <v>84</v>
      </c>
      <c r="G15" s="39">
        <v>51</v>
      </c>
      <c r="H15" s="39">
        <v>33</v>
      </c>
      <c r="I15" s="8"/>
      <c r="J15" s="8"/>
      <c r="K15" s="8"/>
      <c r="L15" s="8"/>
      <c r="M15" s="8"/>
      <c r="N15" s="8"/>
      <c r="O15" s="69"/>
      <c r="P15" s="69"/>
    </row>
    <row r="16" spans="1:16" ht="13.5" customHeight="1">
      <c r="A16" s="158"/>
      <c r="B16" s="158"/>
      <c r="C16" s="153"/>
      <c r="D16" s="39"/>
      <c r="E16" s="39"/>
      <c r="F16" s="153"/>
      <c r="G16" s="39"/>
      <c r="H16" s="39"/>
      <c r="I16" s="8"/>
      <c r="J16" s="8"/>
      <c r="K16" s="8"/>
      <c r="L16" s="8"/>
      <c r="M16" s="8"/>
      <c r="N16" s="8"/>
      <c r="O16" s="69"/>
      <c r="P16" s="69"/>
    </row>
    <row r="17" spans="1:16" ht="19.5" customHeight="1">
      <c r="A17" s="52"/>
      <c r="B17" s="52"/>
      <c r="C17" s="275" t="s">
        <v>828</v>
      </c>
      <c r="D17" s="276"/>
      <c r="E17" s="276"/>
      <c r="F17" s="275" t="s">
        <v>904</v>
      </c>
      <c r="G17" s="276"/>
      <c r="H17" s="276"/>
      <c r="I17" s="8"/>
      <c r="J17" s="8"/>
      <c r="K17" s="8"/>
      <c r="L17" s="8"/>
      <c r="M17" s="8"/>
      <c r="N17" s="8"/>
      <c r="O17" s="69"/>
      <c r="P17" s="69"/>
    </row>
    <row r="18" spans="1:16" ht="19.5" customHeight="1">
      <c r="A18" s="52"/>
      <c r="B18" s="52"/>
      <c r="C18" s="275" t="s">
        <v>829</v>
      </c>
      <c r="D18" s="276"/>
      <c r="E18" s="276"/>
      <c r="F18" s="275" t="s">
        <v>905</v>
      </c>
      <c r="G18" s="276"/>
      <c r="H18" s="276"/>
      <c r="I18" s="8"/>
      <c r="J18" s="8"/>
      <c r="K18" s="8"/>
      <c r="L18" s="8"/>
      <c r="M18" s="8"/>
      <c r="N18" s="8"/>
      <c r="O18" s="69"/>
      <c r="P18" s="69"/>
    </row>
    <row r="19" spans="1:16" ht="19.5" customHeight="1">
      <c r="A19" s="52"/>
      <c r="B19" s="52"/>
      <c r="C19" s="168" t="s">
        <v>2</v>
      </c>
      <c r="D19" s="168" t="s">
        <v>3</v>
      </c>
      <c r="E19" s="168" t="s">
        <v>5</v>
      </c>
      <c r="F19" s="168" t="s">
        <v>2</v>
      </c>
      <c r="G19" s="168" t="s">
        <v>3</v>
      </c>
      <c r="H19" s="168" t="s">
        <v>5</v>
      </c>
      <c r="I19" s="8"/>
      <c r="J19" s="8"/>
      <c r="K19" s="8"/>
      <c r="L19" s="8"/>
      <c r="M19" s="8"/>
      <c r="N19" s="8"/>
      <c r="O19" s="69"/>
      <c r="P19" s="69"/>
    </row>
    <row r="20" spans="1:16" ht="19.5" customHeight="1">
      <c r="A20" s="52"/>
      <c r="B20" s="52"/>
      <c r="C20" s="168" t="s">
        <v>2</v>
      </c>
      <c r="D20" s="168" t="s">
        <v>375</v>
      </c>
      <c r="E20" s="168" t="s">
        <v>374</v>
      </c>
      <c r="F20" s="168" t="s">
        <v>2</v>
      </c>
      <c r="G20" s="168" t="s">
        <v>375</v>
      </c>
      <c r="H20" s="168" t="s">
        <v>374</v>
      </c>
      <c r="I20" s="8"/>
      <c r="J20" s="8"/>
      <c r="K20" s="8"/>
      <c r="L20" s="8"/>
      <c r="M20" s="8"/>
      <c r="N20" s="8"/>
      <c r="O20" s="69"/>
      <c r="P20" s="69"/>
    </row>
    <row r="21" spans="1:16" ht="13.7" customHeight="1">
      <c r="A21" s="41" t="s">
        <v>69</v>
      </c>
      <c r="B21" s="41" t="s">
        <v>576</v>
      </c>
      <c r="C21" s="11">
        <f t="shared" ref="C21:H21" si="2">SUM(C22:C23)</f>
        <v>108</v>
      </c>
      <c r="D21" s="11">
        <f t="shared" si="2"/>
        <v>36</v>
      </c>
      <c r="E21" s="11">
        <f t="shared" si="2"/>
        <v>72</v>
      </c>
      <c r="F21" s="11">
        <f t="shared" si="2"/>
        <v>27</v>
      </c>
      <c r="G21" s="11">
        <f t="shared" si="2"/>
        <v>15</v>
      </c>
      <c r="H21" s="11">
        <f t="shared" si="2"/>
        <v>12</v>
      </c>
      <c r="I21" s="8"/>
      <c r="J21" s="8"/>
      <c r="K21" s="8"/>
      <c r="L21" s="8"/>
      <c r="M21" s="8"/>
      <c r="N21" s="8"/>
      <c r="O21" s="69"/>
      <c r="P21" s="69"/>
    </row>
    <row r="22" spans="1:16" ht="13.7" customHeight="1">
      <c r="A22" s="158" t="s">
        <v>584</v>
      </c>
      <c r="B22" s="158" t="s">
        <v>577</v>
      </c>
      <c r="C22" s="49">
        <v>60</v>
      </c>
      <c r="D22" s="37">
        <v>24</v>
      </c>
      <c r="E22" s="37">
        <v>36</v>
      </c>
      <c r="F22" s="153">
        <v>25</v>
      </c>
      <c r="G22" s="39">
        <v>15</v>
      </c>
      <c r="H22" s="39">
        <v>10</v>
      </c>
      <c r="I22" s="8"/>
      <c r="J22" s="8"/>
      <c r="K22" s="8"/>
      <c r="L22" s="8"/>
      <c r="M22" s="8"/>
      <c r="N22" s="8"/>
      <c r="O22" s="69"/>
      <c r="P22" s="69"/>
    </row>
    <row r="23" spans="1:16" ht="12.75" customHeight="1">
      <c r="A23" s="158" t="s">
        <v>585</v>
      </c>
      <c r="B23" s="158" t="s">
        <v>578</v>
      </c>
      <c r="C23" s="36">
        <v>48</v>
      </c>
      <c r="D23" s="25">
        <v>12</v>
      </c>
      <c r="E23" s="25">
        <v>36</v>
      </c>
      <c r="F23" s="153">
        <v>2</v>
      </c>
      <c r="G23" s="37">
        <v>0</v>
      </c>
      <c r="H23" s="39">
        <v>2</v>
      </c>
      <c r="I23" s="8"/>
      <c r="J23" s="8"/>
      <c r="K23" s="8"/>
      <c r="L23" s="8"/>
      <c r="M23" s="8"/>
      <c r="N23" s="8"/>
      <c r="O23" s="69"/>
      <c r="P23" s="69"/>
    </row>
    <row r="24" spans="1:16" ht="13.5" customHeight="1">
      <c r="A24" s="41" t="s">
        <v>70</v>
      </c>
      <c r="B24" s="41" t="s">
        <v>579</v>
      </c>
      <c r="C24" s="11">
        <f t="shared" ref="C24:H24" si="3">SUM(C25:C28)</f>
        <v>1554</v>
      </c>
      <c r="D24" s="11">
        <f t="shared" si="3"/>
        <v>538</v>
      </c>
      <c r="E24" s="11">
        <f t="shared" si="3"/>
        <v>1016</v>
      </c>
      <c r="F24" s="11">
        <f t="shared" si="3"/>
        <v>245</v>
      </c>
      <c r="G24" s="11">
        <f t="shared" si="3"/>
        <v>107</v>
      </c>
      <c r="H24" s="11">
        <f t="shared" si="3"/>
        <v>138</v>
      </c>
      <c r="I24" s="8"/>
      <c r="J24" s="8"/>
      <c r="K24" s="8"/>
      <c r="L24" s="8"/>
      <c r="M24" s="8"/>
      <c r="N24" s="8"/>
      <c r="O24" s="69"/>
      <c r="P24" s="69"/>
    </row>
    <row r="25" spans="1:16" ht="13.5" customHeight="1">
      <c r="A25" s="158" t="s">
        <v>586</v>
      </c>
      <c r="B25" s="158" t="s">
        <v>580</v>
      </c>
      <c r="C25" s="11">
        <v>319</v>
      </c>
      <c r="D25" s="14">
        <v>136</v>
      </c>
      <c r="E25" s="14">
        <v>183</v>
      </c>
      <c r="F25" s="11">
        <v>45</v>
      </c>
      <c r="G25" s="14">
        <v>28</v>
      </c>
      <c r="H25" s="14">
        <v>17</v>
      </c>
      <c r="I25" s="8"/>
      <c r="J25" s="8"/>
      <c r="K25" s="8"/>
      <c r="L25" s="8"/>
      <c r="M25" s="8"/>
      <c r="N25" s="8"/>
      <c r="O25" s="69"/>
      <c r="P25" s="69"/>
    </row>
    <row r="26" spans="1:16" ht="13.5" customHeight="1">
      <c r="A26" s="158" t="s">
        <v>587</v>
      </c>
      <c r="B26" s="158" t="s">
        <v>581</v>
      </c>
      <c r="C26" s="49">
        <v>347</v>
      </c>
      <c r="D26" s="37">
        <v>80</v>
      </c>
      <c r="E26" s="37">
        <v>267</v>
      </c>
      <c r="F26" s="153">
        <v>73</v>
      </c>
      <c r="G26" s="39">
        <v>10</v>
      </c>
      <c r="H26" s="39">
        <v>63</v>
      </c>
      <c r="I26" s="8"/>
      <c r="J26" s="8"/>
      <c r="K26" s="8"/>
      <c r="L26" s="8"/>
      <c r="M26" s="8"/>
      <c r="N26" s="8"/>
      <c r="O26" s="69"/>
      <c r="P26" s="69"/>
    </row>
    <row r="27" spans="1:16" ht="13.5" customHeight="1">
      <c r="A27" s="158" t="s">
        <v>646</v>
      </c>
      <c r="B27" s="158" t="s">
        <v>582</v>
      </c>
      <c r="C27" s="49">
        <v>329</v>
      </c>
      <c r="D27" s="37">
        <v>80</v>
      </c>
      <c r="E27" s="37">
        <v>249</v>
      </c>
      <c r="F27" s="153">
        <v>43</v>
      </c>
      <c r="G27" s="39">
        <v>8</v>
      </c>
      <c r="H27" s="39">
        <v>35</v>
      </c>
      <c r="I27" s="8"/>
      <c r="J27" s="8"/>
      <c r="K27" s="8"/>
      <c r="L27" s="8"/>
      <c r="M27" s="8"/>
      <c r="N27" s="8"/>
      <c r="O27" s="69"/>
      <c r="P27" s="69"/>
    </row>
    <row r="28" spans="1:16" ht="13.5" customHeight="1">
      <c r="A28" s="158" t="s">
        <v>588</v>
      </c>
      <c r="B28" s="158" t="s">
        <v>583</v>
      </c>
      <c r="C28" s="49">
        <v>559</v>
      </c>
      <c r="D28" s="37">
        <v>242</v>
      </c>
      <c r="E28" s="37">
        <v>317</v>
      </c>
      <c r="F28" s="153">
        <v>84</v>
      </c>
      <c r="G28" s="39">
        <v>61</v>
      </c>
      <c r="H28" s="39">
        <v>23</v>
      </c>
      <c r="I28" s="8"/>
      <c r="J28" s="8"/>
      <c r="K28" s="8"/>
      <c r="L28" s="8"/>
      <c r="M28" s="8"/>
      <c r="N28" s="8"/>
      <c r="O28" s="69"/>
      <c r="P28" s="69"/>
    </row>
    <row r="29" spans="1:16" ht="13.5" customHeight="1">
      <c r="A29" s="158"/>
      <c r="B29" s="158"/>
      <c r="C29" s="49"/>
      <c r="D29" s="37"/>
      <c r="E29" s="37"/>
      <c r="F29" s="153"/>
      <c r="G29" s="39"/>
      <c r="H29" s="39"/>
      <c r="I29" s="8"/>
      <c r="J29" s="8"/>
      <c r="K29" s="8"/>
      <c r="L29" s="8"/>
      <c r="M29" s="8"/>
      <c r="N29" s="8"/>
      <c r="O29" s="69"/>
      <c r="P29" s="69"/>
    </row>
    <row r="30" spans="1:16" ht="19.5" customHeight="1">
      <c r="A30" s="52"/>
      <c r="B30" s="52"/>
      <c r="C30" s="275" t="s">
        <v>862</v>
      </c>
      <c r="D30" s="276"/>
      <c r="E30" s="276"/>
      <c r="F30" s="275" t="s">
        <v>834</v>
      </c>
      <c r="G30" s="276"/>
      <c r="H30" s="276"/>
      <c r="I30" s="8"/>
      <c r="J30" s="8"/>
      <c r="K30" s="8"/>
      <c r="L30" s="8"/>
      <c r="M30" s="8"/>
      <c r="N30" s="8"/>
      <c r="O30" s="69"/>
      <c r="P30" s="69"/>
    </row>
    <row r="31" spans="1:16" ht="19.5" customHeight="1">
      <c r="A31" s="52"/>
      <c r="B31" s="52"/>
      <c r="C31" s="275" t="s">
        <v>863</v>
      </c>
      <c r="D31" s="276"/>
      <c r="E31" s="276"/>
      <c r="F31" s="275" t="s">
        <v>835</v>
      </c>
      <c r="G31" s="276"/>
      <c r="H31" s="276"/>
      <c r="I31" s="8"/>
      <c r="J31" s="8"/>
      <c r="K31" s="8"/>
      <c r="L31" s="8"/>
      <c r="M31" s="8"/>
      <c r="N31" s="8"/>
      <c r="O31" s="69"/>
      <c r="P31" s="69"/>
    </row>
    <row r="32" spans="1:16" ht="19.5" customHeight="1">
      <c r="A32" s="52"/>
      <c r="B32" s="52"/>
      <c r="C32" s="168" t="s">
        <v>2</v>
      </c>
      <c r="D32" s="168" t="s">
        <v>3</v>
      </c>
      <c r="E32" s="168" t="s">
        <v>5</v>
      </c>
      <c r="F32" s="168" t="s">
        <v>2</v>
      </c>
      <c r="G32" s="168" t="s">
        <v>3</v>
      </c>
      <c r="H32" s="168" t="s">
        <v>5</v>
      </c>
      <c r="I32" s="8"/>
      <c r="J32" s="8"/>
      <c r="K32" s="8"/>
      <c r="L32" s="8"/>
      <c r="M32" s="8"/>
      <c r="N32" s="8"/>
      <c r="O32" s="69"/>
      <c r="P32" s="69"/>
    </row>
    <row r="33" spans="1:16" ht="19.5" customHeight="1">
      <c r="A33" s="52"/>
      <c r="B33" s="52"/>
      <c r="C33" s="168" t="s">
        <v>2</v>
      </c>
      <c r="D33" s="168" t="s">
        <v>375</v>
      </c>
      <c r="E33" s="168" t="s">
        <v>374</v>
      </c>
      <c r="F33" s="168" t="s">
        <v>2</v>
      </c>
      <c r="G33" s="168" t="s">
        <v>375</v>
      </c>
      <c r="H33" s="168" t="s">
        <v>374</v>
      </c>
      <c r="O33" s="69"/>
      <c r="P33" s="69"/>
    </row>
    <row r="34" spans="1:16" ht="13.5" customHeight="1">
      <c r="A34" s="41" t="s">
        <v>69</v>
      </c>
      <c r="B34" s="41" t="s">
        <v>576</v>
      </c>
      <c r="C34" s="11">
        <f t="shared" ref="C34:H34" si="4">SUM(C35:C36)</f>
        <v>108</v>
      </c>
      <c r="D34" s="11">
        <f t="shared" si="4"/>
        <v>28</v>
      </c>
      <c r="E34" s="11">
        <f t="shared" si="4"/>
        <v>80</v>
      </c>
      <c r="F34" s="11">
        <f t="shared" si="4"/>
        <v>21</v>
      </c>
      <c r="G34" s="11">
        <f t="shared" si="4"/>
        <v>7</v>
      </c>
      <c r="H34" s="11">
        <f t="shared" si="4"/>
        <v>14</v>
      </c>
      <c r="O34" s="69"/>
      <c r="P34" s="69"/>
    </row>
    <row r="35" spans="1:16" ht="13.5" customHeight="1">
      <c r="A35" s="158" t="s">
        <v>584</v>
      </c>
      <c r="B35" s="158" t="s">
        <v>577</v>
      </c>
      <c r="C35" s="49">
        <v>68</v>
      </c>
      <c r="D35" s="37">
        <v>20</v>
      </c>
      <c r="E35" s="37">
        <v>48</v>
      </c>
      <c r="F35" s="49">
        <v>10</v>
      </c>
      <c r="G35" s="37">
        <v>3</v>
      </c>
      <c r="H35" s="37">
        <v>7</v>
      </c>
      <c r="O35" s="69"/>
      <c r="P35" s="69"/>
    </row>
    <row r="36" spans="1:16" ht="13.5" customHeight="1">
      <c r="A36" s="158" t="s">
        <v>585</v>
      </c>
      <c r="B36" s="158" t="s">
        <v>578</v>
      </c>
      <c r="C36" s="49">
        <v>40</v>
      </c>
      <c r="D36" s="37">
        <v>8</v>
      </c>
      <c r="E36" s="37">
        <v>32</v>
      </c>
      <c r="F36" s="49">
        <v>11</v>
      </c>
      <c r="G36" s="37">
        <v>4</v>
      </c>
      <c r="H36" s="37">
        <v>7</v>
      </c>
      <c r="O36" s="69"/>
      <c r="P36" s="69"/>
    </row>
    <row r="37" spans="1:16" ht="12.75" customHeight="1">
      <c r="A37" s="41" t="s">
        <v>70</v>
      </c>
      <c r="B37" s="41" t="s">
        <v>579</v>
      </c>
      <c r="C37" s="11">
        <f t="shared" ref="C37:H37" si="5">SUM(C38:C41)</f>
        <v>1575</v>
      </c>
      <c r="D37" s="11">
        <f t="shared" si="5"/>
        <v>543</v>
      </c>
      <c r="E37" s="11">
        <f t="shared" si="5"/>
        <v>1032</v>
      </c>
      <c r="F37" s="11">
        <f t="shared" si="5"/>
        <v>276</v>
      </c>
      <c r="G37" s="11">
        <f t="shared" si="5"/>
        <v>92</v>
      </c>
      <c r="H37" s="11">
        <f t="shared" si="5"/>
        <v>184</v>
      </c>
      <c r="I37" s="58"/>
      <c r="J37" s="58"/>
      <c r="K37" s="58"/>
      <c r="L37" s="58"/>
      <c r="M37" s="58"/>
      <c r="N37" s="58"/>
      <c r="O37" s="69"/>
      <c r="P37" s="69"/>
    </row>
    <row r="38" spans="1:16" ht="13.5" customHeight="1">
      <c r="A38" s="158" t="s">
        <v>586</v>
      </c>
      <c r="B38" s="158" t="s">
        <v>580</v>
      </c>
      <c r="C38" s="49">
        <v>272</v>
      </c>
      <c r="D38" s="37">
        <v>131</v>
      </c>
      <c r="E38" s="37">
        <v>141</v>
      </c>
      <c r="F38" s="49">
        <v>48</v>
      </c>
      <c r="G38" s="37">
        <v>30</v>
      </c>
      <c r="H38" s="37">
        <v>18</v>
      </c>
      <c r="I38" s="3"/>
      <c r="J38" s="8"/>
      <c r="K38" s="8"/>
      <c r="L38" s="8"/>
      <c r="M38" s="8"/>
      <c r="N38" s="8"/>
    </row>
    <row r="39" spans="1:16" ht="13.5" customHeight="1">
      <c r="A39" s="158" t="s">
        <v>587</v>
      </c>
      <c r="B39" s="158" t="s">
        <v>581</v>
      </c>
      <c r="C39" s="49">
        <v>367</v>
      </c>
      <c r="D39" s="37">
        <v>80</v>
      </c>
      <c r="E39" s="37">
        <v>287</v>
      </c>
      <c r="F39" s="49">
        <v>77</v>
      </c>
      <c r="G39" s="37">
        <v>12</v>
      </c>
      <c r="H39" s="37">
        <v>65</v>
      </c>
      <c r="I39" s="8"/>
      <c r="J39" s="8"/>
      <c r="K39" s="8"/>
      <c r="L39" s="8"/>
      <c r="M39" s="8"/>
      <c r="N39" s="8"/>
    </row>
    <row r="40" spans="1:16" ht="13.5" customHeight="1">
      <c r="A40" s="158" t="s">
        <v>646</v>
      </c>
      <c r="B40" s="158" t="s">
        <v>582</v>
      </c>
      <c r="C40" s="49">
        <v>365</v>
      </c>
      <c r="D40" s="37">
        <v>80</v>
      </c>
      <c r="E40" s="37">
        <v>285</v>
      </c>
      <c r="F40" s="49">
        <v>50</v>
      </c>
      <c r="G40" s="37">
        <v>10</v>
      </c>
      <c r="H40" s="37">
        <v>40</v>
      </c>
      <c r="I40" s="8"/>
      <c r="J40" s="8"/>
      <c r="K40" s="8"/>
      <c r="L40" s="8"/>
      <c r="M40" s="8"/>
      <c r="N40" s="8"/>
    </row>
    <row r="41" spans="1:16" ht="13.5" customHeight="1">
      <c r="A41" s="158" t="s">
        <v>588</v>
      </c>
      <c r="B41" s="158" t="s">
        <v>583</v>
      </c>
      <c r="C41" s="49">
        <v>571</v>
      </c>
      <c r="D41" s="37">
        <v>252</v>
      </c>
      <c r="E41" s="37">
        <v>319</v>
      </c>
      <c r="F41" s="49">
        <v>101</v>
      </c>
      <c r="G41" s="37">
        <v>40</v>
      </c>
      <c r="H41" s="37">
        <v>61</v>
      </c>
      <c r="I41" s="8"/>
      <c r="J41" s="8"/>
      <c r="K41" s="8"/>
      <c r="L41" s="8"/>
      <c r="M41" s="8"/>
      <c r="N41" s="8"/>
    </row>
    <row r="42" spans="1:16" ht="13.5" customHeight="1">
      <c r="A42" s="158"/>
      <c r="B42" s="158"/>
      <c r="C42" s="49"/>
      <c r="D42" s="37"/>
      <c r="E42" s="37"/>
      <c r="F42" s="49"/>
      <c r="G42" s="37"/>
      <c r="H42" s="37"/>
      <c r="I42" s="8"/>
      <c r="J42" s="8"/>
      <c r="K42" s="8"/>
      <c r="L42" s="8"/>
      <c r="M42" s="8"/>
      <c r="N42" s="8"/>
    </row>
    <row r="43" spans="1:16" ht="19.5" customHeight="1">
      <c r="A43" s="52"/>
      <c r="B43" s="52"/>
      <c r="C43" s="275" t="s">
        <v>890</v>
      </c>
      <c r="D43" s="276"/>
      <c r="E43" s="276"/>
      <c r="F43" s="275" t="s">
        <v>868</v>
      </c>
      <c r="G43" s="276"/>
      <c r="H43" s="276"/>
    </row>
    <row r="44" spans="1:16" ht="19.5" customHeight="1">
      <c r="A44" s="52"/>
      <c r="B44" s="52"/>
      <c r="C44" s="275" t="s">
        <v>891</v>
      </c>
      <c r="D44" s="276"/>
      <c r="E44" s="276"/>
      <c r="F44" s="275" t="s">
        <v>869</v>
      </c>
      <c r="G44" s="276"/>
      <c r="H44" s="276"/>
    </row>
    <row r="45" spans="1:16" ht="19.5" customHeight="1">
      <c r="A45" s="52"/>
      <c r="B45" s="52"/>
      <c r="C45" s="168" t="s">
        <v>2</v>
      </c>
      <c r="D45" s="168" t="s">
        <v>3</v>
      </c>
      <c r="E45" s="168" t="s">
        <v>5</v>
      </c>
      <c r="F45" s="168" t="s">
        <v>2</v>
      </c>
      <c r="G45" s="168" t="s">
        <v>3</v>
      </c>
      <c r="H45" s="168" t="s">
        <v>5</v>
      </c>
    </row>
    <row r="46" spans="1:16" ht="19.5" customHeight="1">
      <c r="A46" s="52"/>
      <c r="B46" s="52"/>
      <c r="C46" s="168" t="s">
        <v>2</v>
      </c>
      <c r="D46" s="168" t="s">
        <v>375</v>
      </c>
      <c r="E46" s="168" t="s">
        <v>374</v>
      </c>
      <c r="F46" s="168" t="s">
        <v>2</v>
      </c>
      <c r="G46" s="168" t="s">
        <v>375</v>
      </c>
      <c r="H46" s="168" t="s">
        <v>374</v>
      </c>
      <c r="I46" s="8"/>
      <c r="J46" s="8"/>
      <c r="K46" s="8"/>
      <c r="L46" s="8"/>
      <c r="M46" s="8"/>
      <c r="N46" s="8"/>
    </row>
    <row r="47" spans="1:16" ht="13.7" customHeight="1">
      <c r="A47" s="41" t="s">
        <v>69</v>
      </c>
      <c r="B47" s="41" t="s">
        <v>576</v>
      </c>
      <c r="C47" s="11">
        <f t="shared" ref="C47:H47" si="6">SUM(C48:C49)</f>
        <v>95</v>
      </c>
      <c r="D47" s="11">
        <f t="shared" si="6"/>
        <v>27</v>
      </c>
      <c r="E47" s="11">
        <f t="shared" si="6"/>
        <v>68</v>
      </c>
      <c r="F47" s="11">
        <f t="shared" si="6"/>
        <v>26</v>
      </c>
      <c r="G47" s="11">
        <f t="shared" si="6"/>
        <v>5</v>
      </c>
      <c r="H47" s="11">
        <f t="shared" si="6"/>
        <v>21</v>
      </c>
      <c r="I47" s="8"/>
      <c r="J47" s="8"/>
      <c r="K47" s="8"/>
      <c r="L47" s="8"/>
      <c r="M47" s="8"/>
      <c r="N47" s="8"/>
    </row>
    <row r="48" spans="1:16" ht="13.7" customHeight="1">
      <c r="A48" s="158" t="s">
        <v>584</v>
      </c>
      <c r="B48" s="158" t="s">
        <v>577</v>
      </c>
      <c r="C48" s="49">
        <v>59</v>
      </c>
      <c r="D48" s="37">
        <v>20</v>
      </c>
      <c r="E48" s="37">
        <v>39</v>
      </c>
      <c r="F48" s="49">
        <v>21</v>
      </c>
      <c r="G48" s="37">
        <v>4</v>
      </c>
      <c r="H48" s="37">
        <v>17</v>
      </c>
      <c r="I48" s="8"/>
      <c r="J48" s="8"/>
      <c r="K48" s="8"/>
      <c r="L48" s="8"/>
      <c r="M48" s="8"/>
      <c r="N48" s="8"/>
    </row>
    <row r="49" spans="1:14" ht="13.7" customHeight="1">
      <c r="A49" s="158" t="s">
        <v>585</v>
      </c>
      <c r="B49" s="158" t="s">
        <v>578</v>
      </c>
      <c r="C49" s="49">
        <v>36</v>
      </c>
      <c r="D49" s="37">
        <v>7</v>
      </c>
      <c r="E49" s="37">
        <v>29</v>
      </c>
      <c r="F49" s="49">
        <v>5</v>
      </c>
      <c r="G49" s="37">
        <v>1</v>
      </c>
      <c r="H49" s="37">
        <v>4</v>
      </c>
      <c r="I49" s="8"/>
      <c r="J49" s="8"/>
      <c r="K49" s="8"/>
      <c r="L49" s="8"/>
      <c r="M49" s="8"/>
      <c r="N49" s="8"/>
    </row>
    <row r="50" spans="1:14" ht="12.75" customHeight="1">
      <c r="A50" s="41" t="s">
        <v>70</v>
      </c>
      <c r="B50" s="41" t="s">
        <v>579</v>
      </c>
      <c r="C50" s="11">
        <f t="shared" ref="C50:H50" si="7">SUM(C51:C54)</f>
        <v>1516</v>
      </c>
      <c r="D50" s="11">
        <f t="shared" si="7"/>
        <v>451</v>
      </c>
      <c r="E50" s="11">
        <f t="shared" si="7"/>
        <v>1065</v>
      </c>
      <c r="F50" s="11">
        <f t="shared" si="7"/>
        <v>252</v>
      </c>
      <c r="G50" s="11">
        <f t="shared" si="7"/>
        <v>84</v>
      </c>
      <c r="H50" s="11">
        <f t="shared" si="7"/>
        <v>168</v>
      </c>
    </row>
    <row r="51" spans="1:14" ht="12.75" customHeight="1">
      <c r="A51" s="158" t="s">
        <v>586</v>
      </c>
      <c r="B51" s="158" t="s">
        <v>580</v>
      </c>
      <c r="C51" s="49">
        <v>608</v>
      </c>
      <c r="D51" s="37">
        <v>225</v>
      </c>
      <c r="E51" s="37">
        <v>383</v>
      </c>
      <c r="F51" s="49">
        <v>86</v>
      </c>
      <c r="G51" s="37">
        <v>38</v>
      </c>
      <c r="H51" s="37">
        <v>48</v>
      </c>
    </row>
    <row r="52" spans="1:14" ht="13.5" customHeight="1">
      <c r="A52" s="158" t="s">
        <v>587</v>
      </c>
      <c r="B52" s="158" t="s">
        <v>581</v>
      </c>
      <c r="C52" s="49">
        <v>309</v>
      </c>
      <c r="D52" s="37">
        <v>55</v>
      </c>
      <c r="E52" s="37">
        <v>254</v>
      </c>
      <c r="F52" s="49">
        <v>72</v>
      </c>
      <c r="G52" s="37">
        <v>11</v>
      </c>
      <c r="H52" s="37">
        <v>61</v>
      </c>
      <c r="I52" s="8"/>
      <c r="J52" s="8"/>
      <c r="K52" s="8"/>
      <c r="L52" s="8"/>
      <c r="M52" s="8"/>
      <c r="N52" s="8"/>
    </row>
    <row r="53" spans="1:14" ht="12.75" customHeight="1">
      <c r="A53" s="158" t="s">
        <v>646</v>
      </c>
      <c r="B53" s="158" t="s">
        <v>582</v>
      </c>
      <c r="C53" s="49">
        <v>340</v>
      </c>
      <c r="D53" s="37">
        <v>57</v>
      </c>
      <c r="E53" s="37">
        <v>283</v>
      </c>
      <c r="F53" s="49">
        <v>64</v>
      </c>
      <c r="G53" s="37">
        <v>17</v>
      </c>
      <c r="H53" s="37">
        <v>47</v>
      </c>
    </row>
    <row r="54" spans="1:14" ht="13.5" customHeight="1">
      <c r="A54" s="158" t="s">
        <v>588</v>
      </c>
      <c r="B54" s="158" t="s">
        <v>583</v>
      </c>
      <c r="C54" s="49">
        <v>259</v>
      </c>
      <c r="D54" s="37">
        <v>114</v>
      </c>
      <c r="E54" s="37">
        <v>145</v>
      </c>
      <c r="F54" s="49">
        <v>30</v>
      </c>
      <c r="G54" s="37">
        <v>18</v>
      </c>
      <c r="H54" s="37">
        <v>12</v>
      </c>
      <c r="I54" s="8"/>
      <c r="J54" s="8"/>
      <c r="K54" s="8"/>
      <c r="L54" s="8"/>
      <c r="M54" s="8"/>
      <c r="N54" s="8"/>
    </row>
    <row r="55" spans="1:14" ht="13.5" customHeight="1">
      <c r="A55" s="67" t="s">
        <v>61</v>
      </c>
      <c r="B55" s="8"/>
      <c r="C55" s="15"/>
      <c r="D55" s="8"/>
      <c r="E55" s="8"/>
      <c r="F55" s="15"/>
      <c r="G55" s="8"/>
      <c r="H55" s="8"/>
      <c r="I55" s="8"/>
      <c r="J55" s="8"/>
      <c r="K55" s="8"/>
      <c r="L55" s="8"/>
      <c r="M55" s="8"/>
      <c r="N55" s="8"/>
    </row>
    <row r="56" spans="1:14" ht="13.5" customHeight="1">
      <c r="A56" s="67" t="s">
        <v>560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</row>
    <row r="57" spans="1:14" ht="13.5" customHeight="1">
      <c r="A57" s="204" t="s">
        <v>354</v>
      </c>
      <c r="B57" s="143"/>
      <c r="C57" s="68"/>
      <c r="D57" s="68"/>
      <c r="E57" s="68"/>
      <c r="F57" s="68"/>
      <c r="G57" s="68"/>
      <c r="H57" s="68"/>
      <c r="I57" s="58"/>
      <c r="J57" s="58"/>
      <c r="K57" s="58"/>
      <c r="L57" s="58"/>
      <c r="M57" s="58"/>
      <c r="N57" s="58"/>
    </row>
    <row r="58" spans="1:14" ht="13.7" customHeight="1">
      <c r="A58" s="204" t="s">
        <v>561</v>
      </c>
      <c r="B58" s="143"/>
    </row>
    <row r="59" spans="1:14" ht="13.7" customHeight="1"/>
    <row r="60" spans="1:14" ht="13.7" customHeight="1"/>
    <row r="61" spans="1:14" ht="13.7" customHeight="1"/>
    <row r="63" spans="1:14" ht="13.7" customHeight="1"/>
    <row r="64" spans="1:14" ht="13.7" customHeight="1"/>
    <row r="65" ht="13.7" customHeight="1"/>
    <row r="66" ht="13.7" customHeight="1"/>
    <row r="67" ht="13.7" customHeight="1"/>
    <row r="68" ht="13.7" customHeight="1"/>
  </sheetData>
  <mergeCells count="16">
    <mergeCell ref="C4:E4"/>
    <mergeCell ref="F4:H4"/>
    <mergeCell ref="C31:E31"/>
    <mergeCell ref="F31:H31"/>
    <mergeCell ref="C44:E44"/>
    <mergeCell ref="F44:H44"/>
    <mergeCell ref="C30:E30"/>
    <mergeCell ref="F30:H30"/>
    <mergeCell ref="C43:E43"/>
    <mergeCell ref="F43:H43"/>
    <mergeCell ref="C5:E5"/>
    <mergeCell ref="F5:H5"/>
    <mergeCell ref="F17:H17"/>
    <mergeCell ref="C18:E18"/>
    <mergeCell ref="F18:H18"/>
    <mergeCell ref="C17:E17"/>
  </mergeCells>
  <pageMargins left="0.75" right="0.75" top="1" bottom="1" header="0" footer="0"/>
  <pageSetup orientation="portrait" r:id="rId1"/>
  <headerFooter>
    <oddFooter>&amp;C&amp;"Helvetica Neue,Regular"&amp;12&amp;K000000&amp;P</oddFooter>
  </headerFooter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2"/>
  <sheetViews>
    <sheetView workbookViewId="0">
      <selection activeCell="A3" sqref="A3"/>
    </sheetView>
  </sheetViews>
  <sheetFormatPr baseColWidth="10" defaultColWidth="10.85546875" defaultRowHeight="12.75" customHeight="1"/>
  <cols>
    <col min="1" max="1" width="13.42578125" style="9" customWidth="1"/>
    <col min="2" max="10" width="11.42578125" style="9" customWidth="1"/>
    <col min="11" max="256" width="10.85546875" style="9" customWidth="1"/>
    <col min="257" max="16384" width="10.85546875" style="8"/>
  </cols>
  <sheetData>
    <row r="1" spans="1:10" ht="13.7" customHeight="1">
      <c r="A1" s="41" t="s">
        <v>773</v>
      </c>
      <c r="B1" s="58"/>
      <c r="C1" s="58"/>
      <c r="D1" s="58"/>
      <c r="E1" s="58"/>
      <c r="F1" s="58"/>
      <c r="G1" s="58"/>
      <c r="H1" s="58"/>
      <c r="I1" s="58"/>
      <c r="J1" s="8"/>
    </row>
    <row r="2" spans="1:10" ht="13.7" customHeight="1">
      <c r="A2" s="43" t="s">
        <v>91</v>
      </c>
      <c r="B2" s="58"/>
      <c r="C2" s="58"/>
      <c r="D2" s="58"/>
      <c r="E2" s="58"/>
      <c r="F2" s="58"/>
      <c r="G2" s="58"/>
      <c r="H2" s="58"/>
      <c r="I2" s="58"/>
      <c r="J2" s="8"/>
    </row>
    <row r="3" spans="1:10" ht="13.7" customHeight="1">
      <c r="A3" s="58"/>
      <c r="B3" s="58"/>
      <c r="C3" s="58"/>
      <c r="D3" s="58"/>
      <c r="E3" s="58"/>
      <c r="F3" s="58"/>
      <c r="G3" s="58"/>
      <c r="H3" s="58"/>
      <c r="I3" s="58"/>
      <c r="J3" s="8"/>
    </row>
    <row r="4" spans="1:10" ht="19.5" customHeight="1">
      <c r="A4" s="275" t="s">
        <v>71</v>
      </c>
      <c r="B4" s="275"/>
      <c r="C4" s="275"/>
      <c r="D4" s="275"/>
      <c r="E4" s="275"/>
      <c r="F4" s="275"/>
      <c r="G4" s="275"/>
      <c r="H4" s="58"/>
      <c r="I4" s="58"/>
      <c r="J4" s="8"/>
    </row>
    <row r="5" spans="1:10" ht="19.5" customHeight="1">
      <c r="A5" s="275" t="s">
        <v>589</v>
      </c>
      <c r="B5" s="275"/>
      <c r="C5" s="275"/>
      <c r="D5" s="275"/>
      <c r="E5" s="275"/>
      <c r="F5" s="275"/>
      <c r="G5" s="275"/>
      <c r="H5" s="58"/>
      <c r="I5" s="58"/>
      <c r="J5" s="8"/>
    </row>
    <row r="6" spans="1:10" ht="19.5" customHeight="1">
      <c r="A6" s="184"/>
      <c r="B6" s="275" t="s">
        <v>79</v>
      </c>
      <c r="C6" s="276"/>
      <c r="D6" s="276"/>
      <c r="E6" s="275" t="s">
        <v>96</v>
      </c>
      <c r="F6" s="276"/>
      <c r="G6" s="276"/>
      <c r="H6" s="58"/>
      <c r="I6" s="58"/>
      <c r="J6" s="8"/>
    </row>
    <row r="7" spans="1:10" ht="19.5" customHeight="1">
      <c r="A7" s="170"/>
      <c r="B7" s="275" t="s">
        <v>571</v>
      </c>
      <c r="C7" s="276"/>
      <c r="D7" s="276"/>
      <c r="E7" s="275" t="s">
        <v>669</v>
      </c>
      <c r="F7" s="276"/>
      <c r="G7" s="276"/>
      <c r="H7" s="58"/>
      <c r="I7" s="58"/>
      <c r="J7" s="8"/>
    </row>
    <row r="8" spans="1:10" ht="19.5" customHeight="1">
      <c r="A8" s="170"/>
      <c r="B8" s="168" t="s">
        <v>2</v>
      </c>
      <c r="C8" s="168" t="s">
        <v>3</v>
      </c>
      <c r="D8" s="168" t="s">
        <v>5</v>
      </c>
      <c r="E8" s="168" t="s">
        <v>2</v>
      </c>
      <c r="F8" s="168" t="s">
        <v>3</v>
      </c>
      <c r="G8" s="168" t="s">
        <v>5</v>
      </c>
      <c r="H8" s="58"/>
      <c r="I8" s="58"/>
      <c r="J8" s="8"/>
    </row>
    <row r="9" spans="1:10" ht="19.5" customHeight="1">
      <c r="A9" s="170"/>
      <c r="B9" s="170" t="s">
        <v>2</v>
      </c>
      <c r="C9" s="170" t="s">
        <v>375</v>
      </c>
      <c r="D9" s="170" t="s">
        <v>374</v>
      </c>
      <c r="E9" s="170" t="s">
        <v>2</v>
      </c>
      <c r="F9" s="170" t="s">
        <v>375</v>
      </c>
      <c r="G9" s="170" t="s">
        <v>374</v>
      </c>
      <c r="H9" s="58"/>
      <c r="I9" s="58"/>
      <c r="J9" s="8"/>
    </row>
    <row r="10" spans="1:10" ht="13.5" customHeight="1">
      <c r="A10" s="10" t="s">
        <v>2</v>
      </c>
      <c r="B10" s="49">
        <v>147</v>
      </c>
      <c r="C10" s="171">
        <v>63</v>
      </c>
      <c r="D10" s="171">
        <v>84</v>
      </c>
      <c r="E10" s="49">
        <v>165</v>
      </c>
      <c r="F10" s="171">
        <v>65</v>
      </c>
      <c r="G10" s="171">
        <v>100</v>
      </c>
      <c r="H10" s="58"/>
      <c r="J10" s="8"/>
    </row>
    <row r="11" spans="1:10" ht="19.5" customHeight="1">
      <c r="A11" s="170"/>
      <c r="B11" s="275" t="s">
        <v>97</v>
      </c>
      <c r="C11" s="276"/>
      <c r="D11" s="276"/>
      <c r="E11" s="275" t="s">
        <v>894</v>
      </c>
      <c r="F11" s="276"/>
      <c r="G11" s="276"/>
      <c r="H11" s="58"/>
      <c r="I11" s="58"/>
      <c r="J11" s="8"/>
    </row>
    <row r="12" spans="1:10" ht="19.5" customHeight="1">
      <c r="A12" s="170"/>
      <c r="B12" s="275" t="s">
        <v>670</v>
      </c>
      <c r="C12" s="276"/>
      <c r="D12" s="276"/>
      <c r="E12" s="275" t="s">
        <v>897</v>
      </c>
      <c r="F12" s="276"/>
      <c r="G12" s="276"/>
      <c r="H12" s="58"/>
      <c r="I12" s="58"/>
      <c r="J12" s="8"/>
    </row>
    <row r="13" spans="1:10" ht="19.5" customHeight="1">
      <c r="A13" s="170"/>
      <c r="B13" s="168" t="s">
        <v>2</v>
      </c>
      <c r="C13" s="168" t="s">
        <v>3</v>
      </c>
      <c r="D13" s="168" t="s">
        <v>5</v>
      </c>
      <c r="E13" s="168" t="s">
        <v>2</v>
      </c>
      <c r="F13" s="168" t="s">
        <v>3</v>
      </c>
      <c r="G13" s="168" t="s">
        <v>5</v>
      </c>
      <c r="H13" s="58"/>
      <c r="I13" s="58"/>
      <c r="J13" s="8"/>
    </row>
    <row r="14" spans="1:10" ht="19.5" customHeight="1">
      <c r="A14" s="170"/>
      <c r="B14" s="170" t="s">
        <v>2</v>
      </c>
      <c r="C14" s="170" t="s">
        <v>375</v>
      </c>
      <c r="D14" s="170" t="s">
        <v>374</v>
      </c>
      <c r="E14" s="170" t="s">
        <v>2</v>
      </c>
      <c r="F14" s="170" t="s">
        <v>375</v>
      </c>
      <c r="G14" s="170" t="s">
        <v>374</v>
      </c>
      <c r="H14" s="58"/>
      <c r="I14" s="58"/>
      <c r="J14" s="8"/>
    </row>
    <row r="15" spans="1:10" ht="13.5" customHeight="1">
      <c r="A15" s="10" t="s">
        <v>2</v>
      </c>
      <c r="B15" s="49">
        <v>169</v>
      </c>
      <c r="C15" s="171">
        <v>69</v>
      </c>
      <c r="D15" s="171">
        <v>100</v>
      </c>
      <c r="E15" s="49">
        <v>170</v>
      </c>
      <c r="F15" s="171">
        <v>66</v>
      </c>
      <c r="G15" s="171">
        <v>104</v>
      </c>
      <c r="H15" s="58"/>
      <c r="I15" s="58"/>
      <c r="J15" s="8"/>
    </row>
    <row r="16" spans="1:10" ht="13.5" customHeight="1">
      <c r="A16" s="67" t="s">
        <v>61</v>
      </c>
      <c r="B16" s="58"/>
      <c r="C16" s="58"/>
      <c r="D16" s="58"/>
      <c r="E16" s="58"/>
      <c r="F16" s="58"/>
      <c r="G16" s="58"/>
      <c r="H16" s="58"/>
      <c r="I16" s="58"/>
      <c r="J16" s="8"/>
    </row>
    <row r="17" spans="1:10" ht="13.5" customHeight="1">
      <c r="A17" s="67" t="s">
        <v>560</v>
      </c>
      <c r="B17" s="58"/>
      <c r="C17" s="58"/>
      <c r="D17" s="58"/>
      <c r="E17" s="58"/>
      <c r="F17" s="58"/>
      <c r="G17" s="58"/>
      <c r="H17" s="58"/>
      <c r="I17" s="58"/>
      <c r="J17" s="8"/>
    </row>
    <row r="18" spans="1:10" ht="13.5" customHeight="1">
      <c r="A18" s="204" t="s">
        <v>354</v>
      </c>
      <c r="B18" s="58"/>
      <c r="C18" s="58"/>
      <c r="D18" s="58"/>
      <c r="E18" s="58"/>
      <c r="F18" s="58"/>
      <c r="G18" s="58"/>
      <c r="H18" s="58"/>
      <c r="I18" s="58"/>
      <c r="J18" s="8"/>
    </row>
    <row r="19" spans="1:10" ht="13.7" customHeight="1">
      <c r="A19" s="204" t="s">
        <v>561</v>
      </c>
      <c r="B19" s="8"/>
      <c r="C19" s="8"/>
      <c r="D19" s="8"/>
      <c r="E19" s="8"/>
      <c r="F19" s="8"/>
      <c r="G19" s="8"/>
      <c r="H19" s="8"/>
      <c r="I19" s="8"/>
      <c r="J19" s="8"/>
    </row>
    <row r="20" spans="1:10" ht="13.7" customHeight="1">
      <c r="A20" s="8"/>
      <c r="B20" s="8"/>
      <c r="C20" s="8"/>
      <c r="D20" s="8"/>
      <c r="E20" s="8"/>
      <c r="F20" s="8"/>
      <c r="G20" s="8"/>
      <c r="H20" s="8"/>
      <c r="I20" s="8"/>
      <c r="J20" s="8"/>
    </row>
    <row r="21" spans="1:10" ht="13.7" customHeight="1">
      <c r="A21" s="8"/>
      <c r="B21" s="8"/>
      <c r="C21" s="8"/>
      <c r="D21" s="8"/>
      <c r="E21" s="8"/>
      <c r="F21" s="8"/>
      <c r="G21" s="8"/>
      <c r="H21" s="8"/>
      <c r="I21" s="8"/>
      <c r="J21" s="8"/>
    </row>
    <row r="22" spans="1:10" ht="13.7" customHeight="1">
      <c r="A22" s="8"/>
      <c r="B22" s="8"/>
      <c r="C22" s="8"/>
      <c r="D22" s="8"/>
      <c r="E22" s="8"/>
      <c r="F22" s="8"/>
      <c r="G22" s="8"/>
      <c r="H22" s="40"/>
      <c r="I22" s="8"/>
      <c r="J22" s="8"/>
    </row>
    <row r="23" spans="1:10" ht="13.7" customHeight="1">
      <c r="A23" s="8"/>
      <c r="B23" s="8"/>
      <c r="C23" s="8"/>
      <c r="D23" s="8"/>
      <c r="E23" s="8"/>
      <c r="F23" s="8"/>
      <c r="G23" s="8"/>
    </row>
    <row r="24" spans="1:10" ht="13.7" customHeight="1">
      <c r="A24" s="8"/>
      <c r="B24" s="8"/>
      <c r="C24" s="8"/>
      <c r="D24" s="8"/>
      <c r="E24" s="8"/>
      <c r="F24" s="8"/>
      <c r="G24" s="8"/>
    </row>
    <row r="25" spans="1:10" ht="13.7" customHeight="1">
      <c r="A25" s="8"/>
      <c r="B25" s="8"/>
      <c r="C25" s="8"/>
      <c r="D25" s="8"/>
      <c r="E25" s="8"/>
      <c r="F25" s="8"/>
      <c r="G25" s="8"/>
    </row>
    <row r="26" spans="1:10" ht="13.7" customHeight="1">
      <c r="A26" s="8"/>
      <c r="B26" s="8"/>
      <c r="C26" s="8"/>
      <c r="D26" s="8"/>
      <c r="E26" s="8"/>
      <c r="F26" s="8"/>
      <c r="G26" s="8"/>
    </row>
    <row r="27" spans="1:10" ht="13.7" customHeight="1">
      <c r="A27" s="8"/>
      <c r="B27" s="8"/>
      <c r="C27" s="8"/>
      <c r="D27" s="8"/>
      <c r="E27" s="8"/>
      <c r="F27" s="8"/>
      <c r="G27" s="8"/>
    </row>
    <row r="28" spans="1:10" ht="13.7" customHeight="1">
      <c r="A28" s="8"/>
      <c r="B28" s="8"/>
      <c r="C28" s="8"/>
      <c r="D28" s="8"/>
      <c r="E28" s="8"/>
      <c r="F28" s="8"/>
      <c r="G28" s="8"/>
    </row>
    <row r="29" spans="1:10" ht="13.7" customHeight="1">
      <c r="A29" s="8"/>
      <c r="B29" s="8"/>
      <c r="C29" s="8"/>
      <c r="D29" s="8"/>
      <c r="E29" s="8"/>
      <c r="F29" s="40"/>
      <c r="G29" s="40"/>
    </row>
    <row r="30" spans="1:10" ht="13.7" customHeight="1"/>
    <row r="31" spans="1:10" ht="13.7" customHeight="1"/>
    <row r="32" spans="1:10" ht="13.7" customHeight="1"/>
  </sheetData>
  <mergeCells count="10">
    <mergeCell ref="A4:G4"/>
    <mergeCell ref="A5:G5"/>
    <mergeCell ref="B7:D7"/>
    <mergeCell ref="E7:G7"/>
    <mergeCell ref="B12:D12"/>
    <mergeCell ref="E12:G12"/>
    <mergeCell ref="E11:G11"/>
    <mergeCell ref="E6:G6"/>
    <mergeCell ref="B6:D6"/>
    <mergeCell ref="B11:D11"/>
  </mergeCells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2"/>
  <sheetViews>
    <sheetView workbookViewId="0">
      <selection activeCell="A3" sqref="A3"/>
    </sheetView>
  </sheetViews>
  <sheetFormatPr baseColWidth="10" defaultColWidth="10.85546875" defaultRowHeight="13.5" customHeight="1"/>
  <cols>
    <col min="1" max="2" width="28.7109375" style="9" customWidth="1"/>
    <col min="3" max="7" width="11.42578125" style="9" customWidth="1"/>
    <col min="8" max="257" width="10.85546875" style="9" customWidth="1"/>
    <col min="258" max="16384" width="10.85546875" style="8"/>
  </cols>
  <sheetData>
    <row r="1" spans="1:8" ht="13.5" customHeight="1">
      <c r="A1" s="41" t="s">
        <v>898</v>
      </c>
      <c r="B1" s="41"/>
      <c r="C1" s="58"/>
      <c r="D1" s="58"/>
      <c r="E1" s="58"/>
      <c r="F1" s="58"/>
      <c r="G1" s="58"/>
      <c r="H1" s="69"/>
    </row>
    <row r="2" spans="1:8" ht="13.5" customHeight="1">
      <c r="A2" s="43" t="s">
        <v>899</v>
      </c>
      <c r="B2" s="43"/>
      <c r="C2" s="58"/>
      <c r="D2" s="58"/>
      <c r="E2" s="58"/>
      <c r="F2" s="58"/>
      <c r="G2" s="58"/>
      <c r="H2" s="69"/>
    </row>
    <row r="3" spans="1:8" ht="13.5" customHeight="1">
      <c r="A3" s="58"/>
      <c r="B3" s="58"/>
      <c r="C3" s="58"/>
      <c r="D3" s="58"/>
      <c r="E3" s="58"/>
      <c r="F3" s="58"/>
      <c r="G3" s="58"/>
      <c r="H3" s="69"/>
    </row>
    <row r="4" spans="1:8" ht="19.5" customHeight="1">
      <c r="A4" s="52"/>
      <c r="B4" s="52"/>
      <c r="C4" s="168" t="s">
        <v>72</v>
      </c>
      <c r="D4" s="168" t="s">
        <v>73</v>
      </c>
      <c r="E4" s="168" t="s">
        <v>74</v>
      </c>
      <c r="F4" s="58"/>
      <c r="G4" s="58"/>
      <c r="H4" s="69"/>
    </row>
    <row r="5" spans="1:8" ht="19.5" customHeight="1">
      <c r="A5" s="52"/>
      <c r="B5" s="52"/>
      <c r="C5" s="168" t="s">
        <v>590</v>
      </c>
      <c r="D5" s="168" t="s">
        <v>591</v>
      </c>
      <c r="E5" s="168" t="s">
        <v>592</v>
      </c>
      <c r="F5" s="58"/>
      <c r="G5" s="58"/>
      <c r="H5" s="69"/>
    </row>
    <row r="6" spans="1:8" ht="13.5" customHeight="1">
      <c r="A6" s="41" t="s">
        <v>2</v>
      </c>
      <c r="B6" s="41" t="s">
        <v>2</v>
      </c>
      <c r="C6" s="89">
        <v>6009</v>
      </c>
      <c r="D6" s="89">
        <v>3351</v>
      </c>
      <c r="E6" s="89">
        <v>2658</v>
      </c>
      <c r="F6" s="58"/>
      <c r="G6" s="106"/>
      <c r="H6" s="69"/>
    </row>
    <row r="7" spans="1:8" ht="13.5" customHeight="1">
      <c r="A7" s="158" t="s">
        <v>120</v>
      </c>
      <c r="B7" s="158" t="s">
        <v>606</v>
      </c>
      <c r="C7" s="109">
        <v>424</v>
      </c>
      <c r="D7" s="109">
        <v>244</v>
      </c>
      <c r="E7" s="109">
        <v>180</v>
      </c>
      <c r="F7" s="58"/>
      <c r="G7" s="58"/>
      <c r="H7" s="69"/>
    </row>
    <row r="8" spans="1:8" ht="13.5" customHeight="1">
      <c r="A8" s="158" t="s">
        <v>355</v>
      </c>
      <c r="B8" s="158" t="s">
        <v>607</v>
      </c>
      <c r="C8" s="109">
        <v>545</v>
      </c>
      <c r="D8" s="109">
        <v>338</v>
      </c>
      <c r="E8" s="109">
        <v>207</v>
      </c>
      <c r="F8" s="58"/>
      <c r="G8" s="58"/>
      <c r="H8" s="69"/>
    </row>
    <row r="9" spans="1:8" ht="13.5" customHeight="1">
      <c r="A9" s="158" t="s">
        <v>121</v>
      </c>
      <c r="B9" s="158" t="s">
        <v>593</v>
      </c>
      <c r="C9" s="109">
        <v>273</v>
      </c>
      <c r="D9" s="109">
        <v>134</v>
      </c>
      <c r="E9" s="109">
        <v>139</v>
      </c>
      <c r="F9" s="106"/>
      <c r="G9" s="58"/>
      <c r="H9" s="69"/>
    </row>
    <row r="10" spans="1:8" ht="13.5" customHeight="1">
      <c r="A10" s="158" t="s">
        <v>122</v>
      </c>
      <c r="B10" s="158" t="s">
        <v>594</v>
      </c>
      <c r="C10" s="109">
        <v>176</v>
      </c>
      <c r="D10" s="109">
        <v>101</v>
      </c>
      <c r="E10" s="109">
        <v>75</v>
      </c>
      <c r="F10" s="58"/>
      <c r="G10" s="58"/>
      <c r="H10" s="69"/>
    </row>
    <row r="11" spans="1:8" ht="13.5" customHeight="1">
      <c r="A11" s="158" t="s">
        <v>123</v>
      </c>
      <c r="B11" s="158" t="s">
        <v>595</v>
      </c>
      <c r="C11" s="109">
        <v>436</v>
      </c>
      <c r="D11" s="109">
        <v>276</v>
      </c>
      <c r="E11" s="109">
        <v>160</v>
      </c>
      <c r="F11" s="58"/>
      <c r="G11" s="58"/>
      <c r="H11" s="69"/>
    </row>
    <row r="12" spans="1:8" ht="13.5" customHeight="1">
      <c r="A12" s="158" t="s">
        <v>124</v>
      </c>
      <c r="B12" s="158" t="s">
        <v>596</v>
      </c>
      <c r="C12" s="109">
        <v>1190</v>
      </c>
      <c r="D12" s="109">
        <v>814</v>
      </c>
      <c r="E12" s="109">
        <v>376</v>
      </c>
      <c r="F12" s="58"/>
      <c r="G12" s="58"/>
      <c r="H12" s="69"/>
    </row>
    <row r="13" spans="1:8" ht="13.5" customHeight="1">
      <c r="A13" s="158" t="s">
        <v>75</v>
      </c>
      <c r="B13" s="158" t="s">
        <v>75</v>
      </c>
      <c r="C13" s="109">
        <v>57</v>
      </c>
      <c r="D13" s="109">
        <v>31</v>
      </c>
      <c r="E13" s="109">
        <v>26</v>
      </c>
      <c r="F13" s="58"/>
      <c r="G13" s="58"/>
      <c r="H13" s="69"/>
    </row>
    <row r="14" spans="1:8" ht="13.5" customHeight="1">
      <c r="A14" s="158" t="s">
        <v>125</v>
      </c>
      <c r="B14" s="158" t="s">
        <v>608</v>
      </c>
      <c r="C14" s="109">
        <v>119</v>
      </c>
      <c r="D14" s="109">
        <v>88</v>
      </c>
      <c r="E14" s="109">
        <v>31</v>
      </c>
      <c r="F14" s="58"/>
      <c r="G14" s="58"/>
      <c r="H14" s="69"/>
    </row>
    <row r="15" spans="1:8" ht="13.5" customHeight="1">
      <c r="A15" s="158" t="s">
        <v>126</v>
      </c>
      <c r="B15" s="158" t="s">
        <v>598</v>
      </c>
      <c r="C15" s="109">
        <v>118</v>
      </c>
      <c r="D15" s="109">
        <v>0</v>
      </c>
      <c r="E15" s="109">
        <v>118</v>
      </c>
      <c r="F15" s="58"/>
      <c r="G15" s="58"/>
      <c r="H15" s="69"/>
    </row>
    <row r="16" spans="1:8" ht="13.5" customHeight="1">
      <c r="A16" s="158" t="s">
        <v>127</v>
      </c>
      <c r="B16" s="158" t="s">
        <v>599</v>
      </c>
      <c r="C16" s="109">
        <v>183</v>
      </c>
      <c r="D16" s="109">
        <v>153</v>
      </c>
      <c r="E16" s="109">
        <v>30</v>
      </c>
      <c r="F16" s="58"/>
      <c r="G16" s="58"/>
      <c r="H16" s="69"/>
    </row>
    <row r="17" spans="1:8" ht="13.5" customHeight="1">
      <c r="A17" s="158" t="s">
        <v>128</v>
      </c>
      <c r="B17" s="158" t="s">
        <v>600</v>
      </c>
      <c r="C17" s="109">
        <v>462</v>
      </c>
      <c r="D17" s="109">
        <v>14</v>
      </c>
      <c r="E17" s="109">
        <v>448</v>
      </c>
      <c r="F17" s="58"/>
      <c r="G17" s="58"/>
      <c r="H17" s="69"/>
    </row>
    <row r="18" spans="1:8" ht="13.5" customHeight="1">
      <c r="A18" s="158" t="s">
        <v>129</v>
      </c>
      <c r="B18" s="158" t="s">
        <v>601</v>
      </c>
      <c r="C18" s="109">
        <v>201</v>
      </c>
      <c r="D18" s="109">
        <v>136</v>
      </c>
      <c r="E18" s="109">
        <v>65</v>
      </c>
      <c r="F18" s="58"/>
      <c r="G18" s="58"/>
      <c r="H18" s="69"/>
    </row>
    <row r="19" spans="1:8" ht="13.5" customHeight="1">
      <c r="A19" s="158" t="s">
        <v>130</v>
      </c>
      <c r="B19" s="158" t="s">
        <v>602</v>
      </c>
      <c r="C19" s="109">
        <v>759</v>
      </c>
      <c r="D19" s="109">
        <v>460</v>
      </c>
      <c r="E19" s="109">
        <v>299</v>
      </c>
      <c r="F19" s="58"/>
      <c r="G19" s="58"/>
      <c r="H19" s="69"/>
    </row>
    <row r="20" spans="1:8" ht="13.5" customHeight="1">
      <c r="A20" s="158" t="s">
        <v>356</v>
      </c>
      <c r="B20" s="158" t="s">
        <v>356</v>
      </c>
      <c r="C20" s="109">
        <v>221</v>
      </c>
      <c r="D20" s="109">
        <v>158</v>
      </c>
      <c r="E20" s="109">
        <v>63</v>
      </c>
      <c r="F20" s="58"/>
      <c r="G20" s="58"/>
      <c r="H20" s="69"/>
    </row>
    <row r="21" spans="1:8" ht="13.5" customHeight="1">
      <c r="A21" s="158" t="s">
        <v>357</v>
      </c>
      <c r="B21" s="158" t="s">
        <v>603</v>
      </c>
      <c r="C21" s="109">
        <v>62</v>
      </c>
      <c r="D21" s="109">
        <v>44</v>
      </c>
      <c r="E21" s="109">
        <v>18</v>
      </c>
      <c r="F21" s="58"/>
      <c r="G21" s="58"/>
      <c r="H21" s="69"/>
    </row>
    <row r="22" spans="1:8" ht="13.5" customHeight="1">
      <c r="A22" s="158" t="s">
        <v>678</v>
      </c>
      <c r="B22" s="158" t="s">
        <v>679</v>
      </c>
      <c r="C22" s="109">
        <v>194</v>
      </c>
      <c r="D22" s="109">
        <v>132</v>
      </c>
      <c r="E22" s="109">
        <v>62</v>
      </c>
      <c r="F22" s="58"/>
      <c r="G22" s="58"/>
      <c r="H22" s="69"/>
    </row>
    <row r="23" spans="1:8" ht="13.5" customHeight="1">
      <c r="A23" s="158" t="s">
        <v>358</v>
      </c>
      <c r="B23" s="158" t="s">
        <v>604</v>
      </c>
      <c r="C23" s="109">
        <v>35</v>
      </c>
      <c r="D23" s="109">
        <v>23</v>
      </c>
      <c r="E23" s="109">
        <v>12</v>
      </c>
      <c r="F23" s="58"/>
      <c r="G23" s="58"/>
      <c r="H23" s="69"/>
    </row>
    <row r="24" spans="1:8" ht="13.5" customHeight="1">
      <c r="A24" s="158" t="s">
        <v>131</v>
      </c>
      <c r="B24" s="158" t="s">
        <v>609</v>
      </c>
      <c r="C24" s="109">
        <v>55</v>
      </c>
      <c r="D24" s="109">
        <v>24</v>
      </c>
      <c r="E24" s="109">
        <v>31</v>
      </c>
      <c r="F24" s="58"/>
      <c r="G24" s="58"/>
      <c r="H24" s="69"/>
    </row>
    <row r="25" spans="1:8" ht="13.5" customHeight="1">
      <c r="A25" s="158" t="s">
        <v>76</v>
      </c>
      <c r="B25" s="158" t="s">
        <v>76</v>
      </c>
      <c r="C25" s="109">
        <v>433</v>
      </c>
      <c r="D25" s="109">
        <v>131</v>
      </c>
      <c r="E25" s="109">
        <v>302</v>
      </c>
      <c r="F25" s="58"/>
      <c r="G25" s="58"/>
      <c r="H25" s="69"/>
    </row>
    <row r="26" spans="1:8" ht="13.5" customHeight="1">
      <c r="A26" s="158" t="s">
        <v>363</v>
      </c>
      <c r="B26" s="158" t="s">
        <v>359</v>
      </c>
      <c r="C26" s="109">
        <v>36</v>
      </c>
      <c r="D26" s="109">
        <v>29</v>
      </c>
      <c r="E26" s="109">
        <v>7</v>
      </c>
      <c r="F26" s="58"/>
      <c r="G26" s="58"/>
      <c r="H26" s="69"/>
    </row>
    <row r="27" spans="1:8" ht="13.5" customHeight="1">
      <c r="A27" s="158" t="s">
        <v>77</v>
      </c>
      <c r="B27" s="158" t="s">
        <v>77</v>
      </c>
      <c r="C27" s="109">
        <v>30</v>
      </c>
      <c r="D27" s="109">
        <v>21</v>
      </c>
      <c r="E27" s="109">
        <v>9</v>
      </c>
      <c r="F27" s="58"/>
      <c r="G27" s="58"/>
      <c r="H27" s="69"/>
    </row>
    <row r="28" spans="1:8" ht="13.5" customHeight="1">
      <c r="A28" s="101" t="s">
        <v>360</v>
      </c>
      <c r="B28" s="101"/>
      <c r="C28" s="58"/>
      <c r="D28" s="58"/>
      <c r="E28" s="58"/>
      <c r="F28" s="58"/>
      <c r="G28" s="58"/>
      <c r="H28" s="69"/>
    </row>
    <row r="29" spans="1:8" ht="13.5" customHeight="1">
      <c r="A29" s="101" t="s">
        <v>610</v>
      </c>
      <c r="B29" s="150"/>
      <c r="C29" s="58"/>
      <c r="D29" s="58"/>
      <c r="E29" s="58"/>
      <c r="F29" s="58"/>
      <c r="G29" s="58"/>
      <c r="H29" s="69"/>
    </row>
    <row r="30" spans="1:8" ht="13.5" customHeight="1">
      <c r="A30" s="101" t="s">
        <v>361</v>
      </c>
      <c r="C30" s="69"/>
      <c r="D30" s="69"/>
      <c r="E30" s="69"/>
      <c r="F30" s="69"/>
      <c r="G30" s="69"/>
      <c r="H30" s="69"/>
    </row>
    <row r="31" spans="1:8" ht="13.5" customHeight="1">
      <c r="A31" s="205" t="s">
        <v>611</v>
      </c>
      <c r="C31" s="69"/>
      <c r="D31" s="69"/>
      <c r="E31" s="69"/>
      <c r="F31" s="69"/>
      <c r="G31" s="69"/>
      <c r="H31" s="69"/>
    </row>
    <row r="32" spans="1:8" ht="13.5" customHeight="1">
      <c r="A32" s="69"/>
      <c r="B32" s="69"/>
      <c r="C32" s="69"/>
      <c r="D32" s="69"/>
      <c r="E32" s="69"/>
      <c r="F32" s="69"/>
      <c r="G32" s="69"/>
      <c r="H32" s="69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5"/>
  <sheetViews>
    <sheetView workbookViewId="0">
      <selection activeCell="A3" sqref="A3"/>
    </sheetView>
  </sheetViews>
  <sheetFormatPr baseColWidth="10" defaultColWidth="10.85546875" defaultRowHeight="12.75" customHeight="1"/>
  <cols>
    <col min="1" max="4" width="14.7109375" style="9" customWidth="1"/>
    <col min="5" max="256" width="10.85546875" style="9" customWidth="1"/>
    <col min="257" max="16384" width="10.85546875" style="8"/>
  </cols>
  <sheetData>
    <row r="1" spans="1:6" ht="12.75" customHeight="1">
      <c r="A1" s="2" t="s">
        <v>715</v>
      </c>
      <c r="B1" s="68"/>
      <c r="C1" s="68"/>
      <c r="D1" s="68"/>
      <c r="E1" s="58"/>
      <c r="F1" s="69"/>
    </row>
    <row r="2" spans="1:6" ht="12.75" customHeight="1">
      <c r="A2" s="4" t="s">
        <v>716</v>
      </c>
      <c r="B2" s="68"/>
      <c r="C2" s="68"/>
      <c r="D2" s="68"/>
      <c r="E2" s="58"/>
      <c r="F2" s="69"/>
    </row>
    <row r="3" spans="1:6" ht="13.7" customHeight="1">
      <c r="A3" s="68"/>
      <c r="B3" s="68"/>
      <c r="C3" s="68"/>
      <c r="D3" s="68"/>
      <c r="E3" s="58"/>
      <c r="F3" s="69"/>
    </row>
    <row r="4" spans="1:6" ht="18.75" customHeight="1">
      <c r="A4" s="61"/>
      <c r="B4" s="175" t="s">
        <v>702</v>
      </c>
      <c r="C4" s="175" t="s">
        <v>703</v>
      </c>
      <c r="D4" s="175" t="s">
        <v>704</v>
      </c>
      <c r="E4" s="58"/>
      <c r="F4" s="69"/>
    </row>
    <row r="5" spans="1:6" ht="18.75" customHeight="1">
      <c r="A5" s="157"/>
      <c r="B5" s="175" t="s">
        <v>701</v>
      </c>
      <c r="C5" s="175" t="s">
        <v>705</v>
      </c>
      <c r="D5" s="175" t="s">
        <v>706</v>
      </c>
      <c r="E5" s="58"/>
      <c r="F5" s="69"/>
    </row>
    <row r="6" spans="1:6" ht="13.7" customHeight="1">
      <c r="A6" s="160">
        <v>2019</v>
      </c>
      <c r="B6" s="33">
        <v>290.55399999999997</v>
      </c>
      <c r="C6" s="33">
        <v>175.78</v>
      </c>
      <c r="D6" s="33">
        <v>114.77500000000001</v>
      </c>
      <c r="E6" s="58"/>
      <c r="F6" s="69"/>
    </row>
    <row r="7" spans="1:6" ht="13.7" customHeight="1">
      <c r="A7" s="160">
        <v>2020</v>
      </c>
      <c r="B7" s="33">
        <v>298.83199999999999</v>
      </c>
      <c r="C7" s="33">
        <v>141.69</v>
      </c>
      <c r="D7" s="33">
        <v>157.142</v>
      </c>
      <c r="E7" s="58"/>
      <c r="F7" s="69"/>
    </row>
    <row r="8" spans="1:6" ht="13.7" customHeight="1">
      <c r="A8" s="160">
        <v>2021</v>
      </c>
      <c r="B8" s="33">
        <v>280.70299999999997</v>
      </c>
      <c r="C8" s="33">
        <v>162.12299999999999</v>
      </c>
      <c r="D8" s="33">
        <v>118.581</v>
      </c>
      <c r="E8" s="58"/>
      <c r="F8" s="69"/>
    </row>
    <row r="9" spans="1:6" ht="13.7" customHeight="1">
      <c r="A9" s="160">
        <v>2022</v>
      </c>
      <c r="B9" s="33">
        <v>326.05599999999998</v>
      </c>
      <c r="C9" s="33">
        <v>169.59</v>
      </c>
      <c r="D9" s="33">
        <v>156.46600000000001</v>
      </c>
      <c r="E9" s="58"/>
      <c r="F9" s="69"/>
    </row>
    <row r="10" spans="1:6" ht="13.7" customHeight="1">
      <c r="A10" s="67" t="s">
        <v>673</v>
      </c>
      <c r="B10" s="35"/>
      <c r="C10" s="35"/>
      <c r="D10" s="35"/>
      <c r="E10" s="58"/>
      <c r="F10" s="69"/>
    </row>
    <row r="11" spans="1:6" ht="13.7" customHeight="1">
      <c r="A11" s="67" t="s">
        <v>674</v>
      </c>
      <c r="B11" s="31"/>
      <c r="C11" s="31"/>
      <c r="D11" s="31"/>
      <c r="E11" s="8"/>
    </row>
    <row r="12" spans="1:6" ht="13.7" customHeight="1">
      <c r="A12" s="58"/>
      <c r="E12" s="8"/>
    </row>
    <row r="13" spans="1:6" ht="13.7" customHeight="1">
      <c r="A13" s="58"/>
      <c r="E13" s="8"/>
    </row>
    <row r="14" spans="1:6" ht="12.75" customHeight="1">
      <c r="A14" s="58"/>
    </row>
    <row r="15" spans="1:6" ht="12.75" customHeight="1">
      <c r="A15" s="58"/>
    </row>
  </sheetData>
  <pageMargins left="0" right="0" top="0" bottom="0" header="0" footer="0"/>
  <pageSetup orientation="portrait" r:id="rId1"/>
  <headerFooter>
    <oddFooter>&amp;C&amp;"Helvetica Neue,Regular"&amp;12&amp;K000000&amp;P</oddFooter>
  </headerFooter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2"/>
  <sheetViews>
    <sheetView workbookViewId="0">
      <selection activeCell="A3" sqref="A3"/>
    </sheetView>
  </sheetViews>
  <sheetFormatPr baseColWidth="10" defaultColWidth="10.85546875" defaultRowHeight="13.5" customHeight="1"/>
  <cols>
    <col min="1" max="2" width="28.7109375" style="9" customWidth="1"/>
    <col min="3" max="6" width="11.42578125" style="9" customWidth="1"/>
    <col min="7" max="257" width="10.85546875" style="9" customWidth="1"/>
    <col min="258" max="16384" width="10.85546875" style="8"/>
  </cols>
  <sheetData>
    <row r="1" spans="1:7" ht="13.5" customHeight="1">
      <c r="A1" s="41" t="s">
        <v>836</v>
      </c>
      <c r="B1" s="41"/>
      <c r="C1" s="58"/>
      <c r="D1" s="58"/>
      <c r="E1" s="58"/>
      <c r="F1" s="58"/>
      <c r="G1" s="69"/>
    </row>
    <row r="2" spans="1:7" ht="13.5" customHeight="1">
      <c r="A2" s="43" t="s">
        <v>837</v>
      </c>
      <c r="B2" s="43"/>
      <c r="C2" s="58"/>
      <c r="D2" s="58"/>
      <c r="E2" s="58"/>
      <c r="F2" s="58"/>
      <c r="G2" s="69"/>
    </row>
    <row r="3" spans="1:7" ht="13.5" customHeight="1">
      <c r="A3" s="58"/>
      <c r="B3" s="58"/>
      <c r="C3" s="58"/>
      <c r="D3" s="58"/>
      <c r="E3" s="58"/>
      <c r="F3" s="58"/>
      <c r="G3" s="69"/>
    </row>
    <row r="4" spans="1:7" ht="19.5" customHeight="1">
      <c r="A4" s="52"/>
      <c r="B4" s="52"/>
      <c r="C4" s="168" t="s">
        <v>72</v>
      </c>
      <c r="D4" s="168" t="s">
        <v>73</v>
      </c>
      <c r="E4" s="168" t="s">
        <v>74</v>
      </c>
      <c r="F4" s="58"/>
      <c r="G4" s="69"/>
    </row>
    <row r="5" spans="1:7" ht="19.5" customHeight="1">
      <c r="A5" s="52"/>
      <c r="B5" s="52"/>
      <c r="C5" s="168" t="s">
        <v>590</v>
      </c>
      <c r="D5" s="168" t="s">
        <v>591</v>
      </c>
      <c r="E5" s="168" t="s">
        <v>592</v>
      </c>
      <c r="F5" s="58"/>
      <c r="G5" s="69"/>
    </row>
    <row r="6" spans="1:7" ht="13.5" customHeight="1">
      <c r="A6" s="41" t="s">
        <v>2</v>
      </c>
      <c r="B6" s="41" t="s">
        <v>2</v>
      </c>
      <c r="C6" s="89">
        <v>3765</v>
      </c>
      <c r="D6" s="89">
        <v>2033</v>
      </c>
      <c r="E6" s="89">
        <v>1732</v>
      </c>
      <c r="F6" s="58"/>
      <c r="G6" s="69"/>
    </row>
    <row r="7" spans="1:7" ht="13.5" customHeight="1">
      <c r="A7" s="172" t="s">
        <v>120</v>
      </c>
      <c r="B7" s="172" t="s">
        <v>606</v>
      </c>
      <c r="C7" s="109">
        <v>300</v>
      </c>
      <c r="D7" s="109">
        <v>184</v>
      </c>
      <c r="E7" s="109">
        <v>116</v>
      </c>
      <c r="F7" s="58"/>
      <c r="G7" s="69"/>
    </row>
    <row r="8" spans="1:7" ht="13.5" customHeight="1">
      <c r="A8" s="173" t="s">
        <v>355</v>
      </c>
      <c r="B8" s="173" t="s">
        <v>607</v>
      </c>
      <c r="C8" s="109">
        <v>368</v>
      </c>
      <c r="D8" s="109">
        <v>209</v>
      </c>
      <c r="E8" s="109">
        <v>159</v>
      </c>
      <c r="F8" s="58"/>
      <c r="G8" s="69"/>
    </row>
    <row r="9" spans="1:7" ht="13.5" customHeight="1">
      <c r="A9" s="173" t="s">
        <v>121</v>
      </c>
      <c r="B9" s="173" t="s">
        <v>593</v>
      </c>
      <c r="C9" s="109">
        <v>204</v>
      </c>
      <c r="D9" s="109">
        <v>92</v>
      </c>
      <c r="E9" s="109">
        <v>112</v>
      </c>
      <c r="F9" s="58"/>
      <c r="G9" s="69"/>
    </row>
    <row r="10" spans="1:7" ht="13.5" customHeight="1">
      <c r="A10" s="173" t="s">
        <v>122</v>
      </c>
      <c r="B10" s="173" t="s">
        <v>594</v>
      </c>
      <c r="C10" s="109">
        <v>152</v>
      </c>
      <c r="D10" s="109">
        <v>95</v>
      </c>
      <c r="E10" s="109">
        <v>57</v>
      </c>
      <c r="F10" s="58"/>
      <c r="G10" s="69"/>
    </row>
    <row r="11" spans="1:7" ht="13.5" customHeight="1">
      <c r="A11" s="173" t="s">
        <v>123</v>
      </c>
      <c r="B11" s="173" t="s">
        <v>595</v>
      </c>
      <c r="C11" s="109">
        <v>91</v>
      </c>
      <c r="D11" s="109">
        <v>53</v>
      </c>
      <c r="E11" s="109">
        <v>38</v>
      </c>
      <c r="F11" s="58"/>
      <c r="G11" s="69"/>
    </row>
    <row r="12" spans="1:7" ht="13.5" customHeight="1">
      <c r="A12" s="173" t="s">
        <v>362</v>
      </c>
      <c r="B12" s="173" t="s">
        <v>362</v>
      </c>
      <c r="C12" s="109">
        <v>59</v>
      </c>
      <c r="D12" s="109">
        <v>26</v>
      </c>
      <c r="E12" s="109">
        <v>33</v>
      </c>
      <c r="F12" s="58"/>
      <c r="G12" s="69"/>
    </row>
    <row r="13" spans="1:7" ht="13.5" customHeight="1">
      <c r="A13" s="173" t="s">
        <v>124</v>
      </c>
      <c r="B13" s="173" t="s">
        <v>596</v>
      </c>
      <c r="C13" s="109">
        <v>451</v>
      </c>
      <c r="D13" s="109">
        <v>304</v>
      </c>
      <c r="E13" s="109">
        <v>147</v>
      </c>
      <c r="F13" s="58"/>
      <c r="G13" s="69"/>
    </row>
    <row r="14" spans="1:7" ht="13.5" customHeight="1">
      <c r="A14" s="173" t="s">
        <v>75</v>
      </c>
      <c r="B14" s="173" t="s">
        <v>75</v>
      </c>
      <c r="C14" s="109">
        <v>60</v>
      </c>
      <c r="D14" s="109">
        <v>39</v>
      </c>
      <c r="E14" s="109">
        <v>21</v>
      </c>
      <c r="F14" s="58"/>
      <c r="G14" s="69"/>
    </row>
    <row r="15" spans="1:7" ht="13.5" customHeight="1">
      <c r="A15" s="173" t="s">
        <v>125</v>
      </c>
      <c r="B15" s="173" t="s">
        <v>597</v>
      </c>
      <c r="C15" s="109">
        <v>108</v>
      </c>
      <c r="D15" s="109">
        <v>79</v>
      </c>
      <c r="E15" s="109">
        <v>29</v>
      </c>
      <c r="F15" s="58"/>
      <c r="G15" s="69"/>
    </row>
    <row r="16" spans="1:7" ht="13.5" customHeight="1">
      <c r="A16" s="173" t="s">
        <v>126</v>
      </c>
      <c r="B16" s="173" t="s">
        <v>598</v>
      </c>
      <c r="C16" s="109">
        <v>120</v>
      </c>
      <c r="D16" s="109">
        <v>5</v>
      </c>
      <c r="E16" s="109">
        <v>115</v>
      </c>
      <c r="F16" s="58"/>
      <c r="G16" s="69"/>
    </row>
    <row r="17" spans="1:7" ht="13.5" customHeight="1">
      <c r="A17" s="173" t="s">
        <v>127</v>
      </c>
      <c r="B17" s="173" t="s">
        <v>599</v>
      </c>
      <c r="C17" s="109">
        <v>81</v>
      </c>
      <c r="D17" s="109">
        <v>70</v>
      </c>
      <c r="E17" s="109">
        <v>11</v>
      </c>
      <c r="F17" s="58"/>
      <c r="G17" s="69"/>
    </row>
    <row r="18" spans="1:7" ht="13.5" customHeight="1">
      <c r="A18" s="173" t="s">
        <v>128</v>
      </c>
      <c r="B18" s="173" t="s">
        <v>600</v>
      </c>
      <c r="C18" s="109">
        <v>178</v>
      </c>
      <c r="D18" s="109">
        <v>10</v>
      </c>
      <c r="E18" s="109">
        <v>168</v>
      </c>
      <c r="F18" s="58"/>
      <c r="G18" s="69"/>
    </row>
    <row r="19" spans="1:7" ht="13.5" customHeight="1">
      <c r="A19" s="173" t="s">
        <v>129</v>
      </c>
      <c r="B19" s="173" t="s">
        <v>601</v>
      </c>
      <c r="C19" s="109">
        <v>186</v>
      </c>
      <c r="D19" s="109">
        <v>115</v>
      </c>
      <c r="E19" s="109">
        <v>71</v>
      </c>
      <c r="F19" s="58"/>
      <c r="G19" s="69"/>
    </row>
    <row r="20" spans="1:7" ht="13.5" customHeight="1">
      <c r="A20" s="173" t="s">
        <v>130</v>
      </c>
      <c r="B20" s="173" t="s">
        <v>602</v>
      </c>
      <c r="C20" s="109">
        <v>628</v>
      </c>
      <c r="D20" s="109">
        <v>366</v>
      </c>
      <c r="E20" s="109">
        <v>262</v>
      </c>
      <c r="F20" s="58"/>
      <c r="G20" s="69"/>
    </row>
    <row r="21" spans="1:7" ht="13.5" customHeight="1">
      <c r="A21" s="173" t="s">
        <v>356</v>
      </c>
      <c r="B21" s="173" t="s">
        <v>356</v>
      </c>
      <c r="C21" s="109">
        <v>121</v>
      </c>
      <c r="D21" s="109">
        <v>90</v>
      </c>
      <c r="E21" s="109">
        <v>31</v>
      </c>
      <c r="F21" s="58"/>
      <c r="G21" s="69"/>
    </row>
    <row r="22" spans="1:7" ht="13.5" customHeight="1">
      <c r="A22" s="173" t="s">
        <v>357</v>
      </c>
      <c r="B22" s="173" t="s">
        <v>603</v>
      </c>
      <c r="C22" s="109">
        <v>70</v>
      </c>
      <c r="D22" s="109">
        <v>51</v>
      </c>
      <c r="E22" s="109">
        <v>19</v>
      </c>
      <c r="F22" s="58"/>
      <c r="G22" s="69"/>
    </row>
    <row r="23" spans="1:7" ht="13.5" customHeight="1">
      <c r="A23" s="206" t="s">
        <v>678</v>
      </c>
      <c r="B23" s="206" t="s">
        <v>679</v>
      </c>
      <c r="C23" s="109">
        <v>120</v>
      </c>
      <c r="D23" s="109">
        <v>75</v>
      </c>
      <c r="E23" s="109">
        <v>45</v>
      </c>
      <c r="F23" s="58"/>
      <c r="G23" s="69"/>
    </row>
    <row r="24" spans="1:7" ht="13.5" customHeight="1">
      <c r="A24" s="173" t="s">
        <v>358</v>
      </c>
      <c r="B24" s="173" t="s">
        <v>604</v>
      </c>
      <c r="C24" s="109">
        <v>33</v>
      </c>
      <c r="D24" s="109">
        <v>20</v>
      </c>
      <c r="E24" s="109">
        <v>13</v>
      </c>
      <c r="F24" s="58"/>
      <c r="G24" s="69"/>
    </row>
    <row r="25" spans="1:7" ht="13.5" customHeight="1">
      <c r="A25" s="172" t="s">
        <v>131</v>
      </c>
      <c r="B25" s="172" t="s">
        <v>605</v>
      </c>
      <c r="C25" s="109">
        <v>40</v>
      </c>
      <c r="D25" s="109">
        <v>23</v>
      </c>
      <c r="E25" s="109">
        <v>17</v>
      </c>
      <c r="F25" s="58"/>
      <c r="G25" s="69"/>
    </row>
    <row r="26" spans="1:7" ht="13.5" customHeight="1">
      <c r="A26" s="173" t="s">
        <v>76</v>
      </c>
      <c r="B26" s="173" t="s">
        <v>76</v>
      </c>
      <c r="C26" s="109">
        <v>333</v>
      </c>
      <c r="D26" s="109">
        <v>87</v>
      </c>
      <c r="E26" s="109">
        <v>246</v>
      </c>
      <c r="F26" s="58"/>
      <c r="G26" s="69"/>
    </row>
    <row r="27" spans="1:7" ht="13.5" customHeight="1">
      <c r="A27" s="173" t="s">
        <v>363</v>
      </c>
      <c r="B27" s="173" t="s">
        <v>359</v>
      </c>
      <c r="C27" s="109">
        <v>39</v>
      </c>
      <c r="D27" s="109">
        <v>24</v>
      </c>
      <c r="E27" s="109">
        <v>15</v>
      </c>
      <c r="F27" s="69"/>
      <c r="G27" s="69"/>
    </row>
    <row r="28" spans="1:7" ht="13.5" customHeight="1">
      <c r="A28" s="173" t="s">
        <v>77</v>
      </c>
      <c r="B28" s="173" t="s">
        <v>77</v>
      </c>
      <c r="C28" s="109">
        <v>23</v>
      </c>
      <c r="D28" s="109">
        <v>16</v>
      </c>
      <c r="E28" s="109">
        <v>7</v>
      </c>
      <c r="F28" s="69"/>
      <c r="G28" s="69"/>
    </row>
    <row r="29" spans="1:7" ht="13.5" customHeight="1">
      <c r="A29" s="101" t="s">
        <v>360</v>
      </c>
      <c r="B29" s="101"/>
      <c r="C29" s="69"/>
      <c r="D29" s="69"/>
      <c r="E29" s="69"/>
      <c r="F29" s="69"/>
      <c r="G29" s="69"/>
    </row>
    <row r="30" spans="1:7" ht="13.5" customHeight="1">
      <c r="A30" s="101" t="s">
        <v>610</v>
      </c>
      <c r="B30" s="101"/>
      <c r="C30" s="69"/>
      <c r="D30" s="69"/>
      <c r="E30" s="69"/>
      <c r="F30" s="69"/>
      <c r="G30" s="69"/>
    </row>
    <row r="31" spans="1:7" ht="13.5" customHeight="1">
      <c r="A31" s="101" t="s">
        <v>361</v>
      </c>
    </row>
    <row r="32" spans="1:7" ht="13.5" customHeight="1">
      <c r="A32" s="205" t="s">
        <v>611</v>
      </c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3"/>
  <sheetViews>
    <sheetView workbookViewId="0">
      <selection activeCell="A3" sqref="A3"/>
    </sheetView>
  </sheetViews>
  <sheetFormatPr baseColWidth="10" defaultColWidth="10.85546875" defaultRowHeight="13.5" customHeight="1"/>
  <cols>
    <col min="1" max="2" width="28.7109375" style="9" customWidth="1"/>
    <col min="3" max="6" width="11.42578125" style="9" customWidth="1"/>
    <col min="7" max="257" width="10.85546875" style="9" customWidth="1"/>
    <col min="258" max="16384" width="10.85546875" style="8"/>
  </cols>
  <sheetData>
    <row r="1" spans="1:6" ht="13.5" customHeight="1">
      <c r="A1" s="41" t="s">
        <v>870</v>
      </c>
      <c r="B1" s="41"/>
      <c r="C1" s="58"/>
      <c r="D1" s="58"/>
      <c r="E1" s="58"/>
      <c r="F1" s="58"/>
    </row>
    <row r="2" spans="1:6" ht="13.5" customHeight="1">
      <c r="A2" s="43" t="s">
        <v>871</v>
      </c>
      <c r="B2" s="43"/>
      <c r="C2" s="58"/>
      <c r="D2" s="58"/>
      <c r="E2" s="58"/>
      <c r="F2" s="58"/>
    </row>
    <row r="3" spans="1:6" ht="13.5" customHeight="1">
      <c r="A3" s="58"/>
      <c r="B3" s="58"/>
      <c r="C3" s="58"/>
      <c r="D3" s="58"/>
      <c r="E3" s="58"/>
      <c r="F3" s="58"/>
    </row>
    <row r="4" spans="1:6" ht="19.5" customHeight="1">
      <c r="A4" s="52"/>
      <c r="B4" s="52"/>
      <c r="C4" s="168" t="s">
        <v>72</v>
      </c>
      <c r="D4" s="168" t="s">
        <v>73</v>
      </c>
      <c r="E4" s="168" t="s">
        <v>74</v>
      </c>
      <c r="F4" s="58"/>
    </row>
    <row r="5" spans="1:6" ht="19.5" customHeight="1">
      <c r="A5" s="52"/>
      <c r="B5" s="52"/>
      <c r="C5" s="168" t="s">
        <v>590</v>
      </c>
      <c r="D5" s="168" t="s">
        <v>591</v>
      </c>
      <c r="E5" s="168" t="s">
        <v>592</v>
      </c>
      <c r="F5" s="58"/>
    </row>
    <row r="6" spans="1:6" ht="13.5" customHeight="1">
      <c r="A6" s="41" t="s">
        <v>2</v>
      </c>
      <c r="B6" s="41" t="s">
        <v>2</v>
      </c>
      <c r="C6" s="89">
        <v>5481</v>
      </c>
      <c r="D6" s="89">
        <v>3092</v>
      </c>
      <c r="E6" s="89">
        <v>2389</v>
      </c>
      <c r="F6" s="58"/>
    </row>
    <row r="7" spans="1:6" ht="13.5" customHeight="1">
      <c r="A7" s="172" t="s">
        <v>364</v>
      </c>
      <c r="B7" s="172" t="s">
        <v>612</v>
      </c>
      <c r="C7" s="109">
        <v>396</v>
      </c>
      <c r="D7" s="109">
        <v>241</v>
      </c>
      <c r="E7" s="109">
        <v>155</v>
      </c>
      <c r="F7" s="58"/>
    </row>
    <row r="8" spans="1:6" ht="13.5" customHeight="1">
      <c r="A8" s="173" t="s">
        <v>355</v>
      </c>
      <c r="B8" s="173" t="s">
        <v>607</v>
      </c>
      <c r="C8" s="109">
        <v>522</v>
      </c>
      <c r="D8" s="109">
        <v>317</v>
      </c>
      <c r="E8" s="109">
        <v>205</v>
      </c>
      <c r="F8" s="58"/>
    </row>
    <row r="9" spans="1:6" ht="13.5" customHeight="1">
      <c r="A9" s="173" t="s">
        <v>121</v>
      </c>
      <c r="B9" s="173" t="s">
        <v>593</v>
      </c>
      <c r="C9" s="109">
        <v>323</v>
      </c>
      <c r="D9" s="109">
        <v>124</v>
      </c>
      <c r="E9" s="109">
        <v>199</v>
      </c>
      <c r="F9" s="58"/>
    </row>
    <row r="10" spans="1:6" ht="13.5" customHeight="1">
      <c r="A10" s="173" t="s">
        <v>122</v>
      </c>
      <c r="B10" s="173" t="s">
        <v>594</v>
      </c>
      <c r="C10" s="109">
        <v>214</v>
      </c>
      <c r="D10" s="109">
        <v>123</v>
      </c>
      <c r="E10" s="109">
        <v>91</v>
      </c>
      <c r="F10" s="58"/>
    </row>
    <row r="11" spans="1:6" ht="13.5" customHeight="1">
      <c r="A11" s="173" t="s">
        <v>123</v>
      </c>
      <c r="B11" s="173" t="s">
        <v>595</v>
      </c>
      <c r="C11" s="109">
        <v>348</v>
      </c>
      <c r="D11" s="109">
        <v>220</v>
      </c>
      <c r="E11" s="109">
        <v>128</v>
      </c>
      <c r="F11" s="58"/>
    </row>
    <row r="12" spans="1:6" ht="13.5" customHeight="1">
      <c r="A12" s="173" t="s">
        <v>124</v>
      </c>
      <c r="B12" s="173" t="s">
        <v>596</v>
      </c>
      <c r="C12" s="109">
        <v>793</v>
      </c>
      <c r="D12" s="109">
        <v>548</v>
      </c>
      <c r="E12" s="109">
        <v>245</v>
      </c>
      <c r="F12" s="58"/>
    </row>
    <row r="13" spans="1:6" ht="13.5" customHeight="1">
      <c r="A13" s="173" t="s">
        <v>75</v>
      </c>
      <c r="B13" s="173" t="s">
        <v>75</v>
      </c>
      <c r="C13" s="109">
        <v>582</v>
      </c>
      <c r="D13" s="109">
        <v>351</v>
      </c>
      <c r="E13" s="109">
        <v>231</v>
      </c>
      <c r="F13" s="58"/>
    </row>
    <row r="14" spans="1:6" ht="13.5" customHeight="1">
      <c r="A14" s="173" t="s">
        <v>125</v>
      </c>
      <c r="B14" s="173" t="s">
        <v>608</v>
      </c>
      <c r="C14" s="109">
        <v>99</v>
      </c>
      <c r="D14" s="109">
        <v>50</v>
      </c>
      <c r="E14" s="109">
        <v>49</v>
      </c>
      <c r="F14" s="58"/>
    </row>
    <row r="15" spans="1:6" ht="13.5" customHeight="1">
      <c r="A15" s="173" t="s">
        <v>126</v>
      </c>
      <c r="B15" s="173" t="s">
        <v>598</v>
      </c>
      <c r="C15" s="109">
        <v>137</v>
      </c>
      <c r="D15" s="109">
        <v>0</v>
      </c>
      <c r="E15" s="109">
        <v>137</v>
      </c>
      <c r="F15" s="58"/>
    </row>
    <row r="16" spans="1:6" ht="13.5" customHeight="1">
      <c r="A16" s="173" t="s">
        <v>127</v>
      </c>
      <c r="B16" s="173" t="s">
        <v>599</v>
      </c>
      <c r="C16" s="109">
        <v>121</v>
      </c>
      <c r="D16" s="109">
        <v>102</v>
      </c>
      <c r="E16" s="109">
        <v>19</v>
      </c>
      <c r="F16" s="58"/>
    </row>
    <row r="17" spans="1:6" ht="13.5" customHeight="1">
      <c r="A17" s="173" t="s">
        <v>128</v>
      </c>
      <c r="B17" s="173" t="s">
        <v>600</v>
      </c>
      <c r="C17" s="109">
        <v>170</v>
      </c>
      <c r="D17" s="109">
        <v>5</v>
      </c>
      <c r="E17" s="109">
        <v>165</v>
      </c>
      <c r="F17" s="58"/>
    </row>
    <row r="18" spans="1:6" ht="13.5" customHeight="1">
      <c r="A18" s="173" t="s">
        <v>129</v>
      </c>
      <c r="B18" s="173" t="s">
        <v>601</v>
      </c>
      <c r="C18" s="109">
        <v>173</v>
      </c>
      <c r="D18" s="109">
        <v>117</v>
      </c>
      <c r="E18" s="109">
        <v>56</v>
      </c>
      <c r="F18" s="58"/>
    </row>
    <row r="19" spans="1:6" ht="13.5" customHeight="1">
      <c r="A19" s="173" t="s">
        <v>130</v>
      </c>
      <c r="B19" s="173" t="s">
        <v>602</v>
      </c>
      <c r="C19" s="109">
        <v>611</v>
      </c>
      <c r="D19" s="109">
        <v>348</v>
      </c>
      <c r="E19" s="109">
        <v>263</v>
      </c>
      <c r="F19" s="58"/>
    </row>
    <row r="20" spans="1:6" ht="13.5" customHeight="1">
      <c r="A20" s="173" t="s">
        <v>356</v>
      </c>
      <c r="B20" s="173" t="s">
        <v>356</v>
      </c>
      <c r="C20" s="109">
        <v>185</v>
      </c>
      <c r="D20" s="109">
        <v>131</v>
      </c>
      <c r="E20" s="109">
        <v>54</v>
      </c>
      <c r="F20" s="58"/>
    </row>
    <row r="21" spans="1:6" ht="13.5" customHeight="1">
      <c r="A21" s="173" t="s">
        <v>357</v>
      </c>
      <c r="B21" s="173" t="s">
        <v>603</v>
      </c>
      <c r="C21" s="109">
        <v>66</v>
      </c>
      <c r="D21" s="109">
        <v>44</v>
      </c>
      <c r="E21" s="109">
        <v>22</v>
      </c>
      <c r="F21" s="58"/>
    </row>
    <row r="22" spans="1:6" ht="13.5" customHeight="1">
      <c r="A22" s="206" t="s">
        <v>678</v>
      </c>
      <c r="B22" s="206" t="s">
        <v>679</v>
      </c>
      <c r="C22" s="109">
        <v>124</v>
      </c>
      <c r="D22" s="109">
        <v>76</v>
      </c>
      <c r="E22" s="109">
        <v>48</v>
      </c>
      <c r="F22" s="58"/>
    </row>
    <row r="23" spans="1:6" ht="13.5" customHeight="1">
      <c r="A23" s="173" t="s">
        <v>358</v>
      </c>
      <c r="B23" s="173" t="s">
        <v>604</v>
      </c>
      <c r="C23" s="109">
        <v>32</v>
      </c>
      <c r="D23" s="109">
        <v>27</v>
      </c>
      <c r="E23" s="109">
        <v>5</v>
      </c>
      <c r="F23" s="58"/>
    </row>
    <row r="24" spans="1:6" ht="13.5" customHeight="1">
      <c r="A24" s="173" t="s">
        <v>131</v>
      </c>
      <c r="B24" s="173" t="s">
        <v>609</v>
      </c>
      <c r="C24" s="109">
        <v>86</v>
      </c>
      <c r="D24" s="109">
        <v>42</v>
      </c>
      <c r="E24" s="109">
        <v>44</v>
      </c>
      <c r="F24" s="58"/>
    </row>
    <row r="25" spans="1:6" ht="13.5" customHeight="1">
      <c r="A25" s="172" t="s">
        <v>76</v>
      </c>
      <c r="B25" s="172" t="s">
        <v>76</v>
      </c>
      <c r="C25" s="109">
        <v>317</v>
      </c>
      <c r="D25" s="109">
        <v>121</v>
      </c>
      <c r="E25" s="109">
        <v>196</v>
      </c>
      <c r="F25" s="58"/>
    </row>
    <row r="26" spans="1:6" ht="13.5" customHeight="1">
      <c r="A26" s="206" t="s">
        <v>363</v>
      </c>
      <c r="B26" s="173" t="s">
        <v>359</v>
      </c>
      <c r="C26" s="109">
        <v>58</v>
      </c>
      <c r="D26" s="109">
        <v>41</v>
      </c>
      <c r="E26" s="109">
        <v>17</v>
      </c>
      <c r="F26" s="58"/>
    </row>
    <row r="27" spans="1:6" ht="13.5" customHeight="1">
      <c r="A27" s="173" t="s">
        <v>77</v>
      </c>
      <c r="B27" s="173" t="s">
        <v>77</v>
      </c>
      <c r="C27" s="109">
        <v>21</v>
      </c>
      <c r="D27" s="109">
        <v>16</v>
      </c>
      <c r="E27" s="109">
        <v>5</v>
      </c>
      <c r="F27" s="58"/>
    </row>
    <row r="28" spans="1:6" ht="13.5" customHeight="1">
      <c r="A28" s="173" t="s">
        <v>362</v>
      </c>
      <c r="B28" s="173" t="s">
        <v>362</v>
      </c>
      <c r="C28" s="109">
        <v>95</v>
      </c>
      <c r="D28" s="109">
        <v>43</v>
      </c>
      <c r="E28" s="109">
        <v>52</v>
      </c>
      <c r="F28" s="58"/>
    </row>
    <row r="29" spans="1:6" ht="13.5" customHeight="1">
      <c r="A29" s="173" t="s">
        <v>365</v>
      </c>
      <c r="B29" s="173" t="s">
        <v>613</v>
      </c>
      <c r="C29" s="109">
        <v>8</v>
      </c>
      <c r="D29" s="109">
        <v>5</v>
      </c>
      <c r="E29" s="109">
        <v>3</v>
      </c>
      <c r="F29" s="69"/>
    </row>
    <row r="30" spans="1:6" ht="13.5" customHeight="1">
      <c r="A30" s="101" t="s">
        <v>360</v>
      </c>
      <c r="B30" s="101"/>
      <c r="C30" s="69"/>
      <c r="D30" s="69"/>
      <c r="E30" s="69"/>
      <c r="F30" s="69"/>
    </row>
    <row r="31" spans="1:6" ht="13.5" customHeight="1">
      <c r="A31" s="101" t="s">
        <v>610</v>
      </c>
      <c r="B31" s="101"/>
      <c r="C31" s="69"/>
      <c r="D31" s="69"/>
      <c r="E31" s="69"/>
      <c r="F31" s="69"/>
    </row>
    <row r="32" spans="1:6" ht="13.5" customHeight="1">
      <c r="A32" s="101" t="s">
        <v>361</v>
      </c>
    </row>
    <row r="33" spans="1:1" ht="13.5" customHeight="1">
      <c r="A33" s="205" t="s">
        <v>611</v>
      </c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4"/>
  <sheetViews>
    <sheetView workbookViewId="0">
      <selection activeCell="A3" sqref="A3"/>
    </sheetView>
  </sheetViews>
  <sheetFormatPr baseColWidth="10" defaultColWidth="10.85546875" defaultRowHeight="13.5" customHeight="1"/>
  <cols>
    <col min="1" max="2" width="28.7109375" style="9" customWidth="1"/>
    <col min="3" max="6" width="11.42578125" style="9" customWidth="1"/>
    <col min="7" max="257" width="10.85546875" style="9" customWidth="1"/>
    <col min="258" max="16384" width="10.85546875" style="8"/>
  </cols>
  <sheetData>
    <row r="1" spans="1:7" ht="13.5" customHeight="1">
      <c r="A1" s="41" t="s">
        <v>895</v>
      </c>
      <c r="B1" s="41"/>
      <c r="C1" s="58"/>
      <c r="D1" s="58"/>
      <c r="E1" s="58"/>
      <c r="F1" s="58"/>
      <c r="G1" s="69"/>
    </row>
    <row r="2" spans="1:7" ht="13.5" customHeight="1">
      <c r="A2" s="43" t="s">
        <v>896</v>
      </c>
      <c r="B2" s="43"/>
      <c r="C2" s="58"/>
      <c r="D2" s="58"/>
      <c r="E2" s="58"/>
      <c r="F2" s="58"/>
      <c r="G2" s="69"/>
    </row>
    <row r="3" spans="1:7" ht="13.5" customHeight="1">
      <c r="A3" s="58"/>
      <c r="B3" s="58"/>
      <c r="C3" s="58"/>
      <c r="D3" s="58"/>
      <c r="E3" s="58"/>
      <c r="F3" s="58"/>
      <c r="G3" s="69"/>
    </row>
    <row r="4" spans="1:7" ht="19.5" customHeight="1">
      <c r="A4" s="52"/>
      <c r="B4" s="52"/>
      <c r="C4" s="168" t="s">
        <v>72</v>
      </c>
      <c r="D4" s="168" t="s">
        <v>73</v>
      </c>
      <c r="E4" s="168" t="s">
        <v>74</v>
      </c>
      <c r="F4" s="58"/>
      <c r="G4" s="69"/>
    </row>
    <row r="5" spans="1:7" ht="19.5" customHeight="1">
      <c r="A5" s="52"/>
      <c r="B5" s="52"/>
      <c r="C5" s="168" t="s">
        <v>590</v>
      </c>
      <c r="D5" s="168" t="s">
        <v>591</v>
      </c>
      <c r="E5" s="168" t="s">
        <v>592</v>
      </c>
      <c r="F5" s="58"/>
      <c r="G5" s="69"/>
    </row>
    <row r="6" spans="1:7" ht="13.5" customHeight="1">
      <c r="A6" s="41" t="s">
        <v>2</v>
      </c>
      <c r="B6" s="41" t="s">
        <v>2</v>
      </c>
      <c r="C6" s="89">
        <v>5912</v>
      </c>
      <c r="D6" s="89">
        <v>3210</v>
      </c>
      <c r="E6" s="89">
        <v>2702</v>
      </c>
      <c r="F6" s="58"/>
      <c r="G6" s="69"/>
    </row>
    <row r="7" spans="1:7" ht="13.5" customHeight="1">
      <c r="A7" s="172" t="s">
        <v>364</v>
      </c>
      <c r="B7" s="172" t="s">
        <v>612</v>
      </c>
      <c r="C7" s="109">
        <v>454</v>
      </c>
      <c r="D7" s="109">
        <v>263</v>
      </c>
      <c r="E7" s="109">
        <v>191</v>
      </c>
      <c r="F7" s="58"/>
      <c r="G7" s="69"/>
    </row>
    <row r="8" spans="1:7" ht="13.5" customHeight="1">
      <c r="A8" s="173" t="s">
        <v>355</v>
      </c>
      <c r="B8" s="173" t="s">
        <v>607</v>
      </c>
      <c r="C8" s="109">
        <v>606</v>
      </c>
      <c r="D8" s="109">
        <v>337</v>
      </c>
      <c r="E8" s="109">
        <v>269</v>
      </c>
      <c r="F8" s="58"/>
      <c r="G8" s="69"/>
    </row>
    <row r="9" spans="1:7" ht="13.5" customHeight="1">
      <c r="A9" s="173" t="s">
        <v>121</v>
      </c>
      <c r="B9" s="173" t="s">
        <v>593</v>
      </c>
      <c r="C9" s="109">
        <v>262</v>
      </c>
      <c r="D9" s="109">
        <v>107</v>
      </c>
      <c r="E9" s="109">
        <v>155</v>
      </c>
      <c r="F9" s="58"/>
      <c r="G9" s="69"/>
    </row>
    <row r="10" spans="1:7" ht="13.5" customHeight="1">
      <c r="A10" s="173" t="s">
        <v>122</v>
      </c>
      <c r="B10" s="173" t="s">
        <v>594</v>
      </c>
      <c r="C10" s="109">
        <v>246</v>
      </c>
      <c r="D10" s="109">
        <v>136</v>
      </c>
      <c r="E10" s="109">
        <v>110</v>
      </c>
      <c r="F10" s="58"/>
      <c r="G10" s="69"/>
    </row>
    <row r="11" spans="1:7" ht="13.5" customHeight="1">
      <c r="A11" s="173" t="s">
        <v>123</v>
      </c>
      <c r="B11" s="173" t="s">
        <v>595</v>
      </c>
      <c r="C11" s="109">
        <v>453</v>
      </c>
      <c r="D11" s="109">
        <v>279</v>
      </c>
      <c r="E11" s="109">
        <v>174</v>
      </c>
      <c r="F11" s="58"/>
      <c r="G11" s="69"/>
    </row>
    <row r="12" spans="1:7" ht="13.5" customHeight="1">
      <c r="A12" s="173" t="s">
        <v>124</v>
      </c>
      <c r="B12" s="173" t="s">
        <v>596</v>
      </c>
      <c r="C12" s="109">
        <v>1076</v>
      </c>
      <c r="D12" s="109">
        <v>698</v>
      </c>
      <c r="E12" s="109">
        <v>378</v>
      </c>
      <c r="F12" s="58"/>
      <c r="G12" s="69"/>
    </row>
    <row r="13" spans="1:7" ht="13.5" customHeight="1">
      <c r="A13" s="173" t="s">
        <v>75</v>
      </c>
      <c r="B13" s="173" t="s">
        <v>75</v>
      </c>
      <c r="C13" s="109">
        <v>43</v>
      </c>
      <c r="D13" s="109">
        <v>20</v>
      </c>
      <c r="E13" s="109">
        <v>23</v>
      </c>
      <c r="F13" s="58"/>
      <c r="G13" s="69"/>
    </row>
    <row r="14" spans="1:7" ht="13.5" customHeight="1">
      <c r="A14" s="173" t="s">
        <v>366</v>
      </c>
      <c r="B14" s="173" t="s">
        <v>614</v>
      </c>
      <c r="C14" s="151" t="s">
        <v>31</v>
      </c>
      <c r="D14" s="151" t="s">
        <v>31</v>
      </c>
      <c r="E14" s="151" t="s">
        <v>31</v>
      </c>
      <c r="F14" s="58"/>
      <c r="G14" s="69"/>
    </row>
    <row r="15" spans="1:7" ht="13.5" customHeight="1">
      <c r="A15" s="173" t="s">
        <v>126</v>
      </c>
      <c r="B15" s="173" t="s">
        <v>598</v>
      </c>
      <c r="C15" s="109">
        <v>106</v>
      </c>
      <c r="D15" s="109">
        <v>0</v>
      </c>
      <c r="E15" s="109">
        <v>106</v>
      </c>
      <c r="F15" s="58"/>
      <c r="G15" s="69"/>
    </row>
    <row r="16" spans="1:7" ht="13.5" customHeight="1">
      <c r="A16" s="173" t="s">
        <v>127</v>
      </c>
      <c r="B16" s="173" t="s">
        <v>599</v>
      </c>
      <c r="C16" s="109">
        <v>172</v>
      </c>
      <c r="D16" s="109">
        <v>152</v>
      </c>
      <c r="E16" s="109">
        <v>20</v>
      </c>
      <c r="F16" s="58"/>
      <c r="G16" s="69"/>
    </row>
    <row r="17" spans="1:7" ht="13.5" customHeight="1">
      <c r="A17" s="173" t="s">
        <v>128</v>
      </c>
      <c r="B17" s="173" t="s">
        <v>600</v>
      </c>
      <c r="C17" s="109">
        <v>243</v>
      </c>
      <c r="D17" s="109">
        <v>13</v>
      </c>
      <c r="E17" s="109">
        <v>230</v>
      </c>
      <c r="F17" s="58"/>
      <c r="G17" s="69"/>
    </row>
    <row r="18" spans="1:7" ht="13.5" customHeight="1">
      <c r="A18" s="173" t="s">
        <v>129</v>
      </c>
      <c r="B18" s="173" t="s">
        <v>601</v>
      </c>
      <c r="C18" s="109">
        <v>226</v>
      </c>
      <c r="D18" s="109">
        <v>144</v>
      </c>
      <c r="E18" s="109">
        <v>82</v>
      </c>
      <c r="F18" s="58"/>
      <c r="G18" s="69"/>
    </row>
    <row r="19" spans="1:7" ht="13.5" customHeight="1">
      <c r="A19" s="173" t="s">
        <v>130</v>
      </c>
      <c r="B19" s="173" t="s">
        <v>602</v>
      </c>
      <c r="C19" s="109">
        <v>615</v>
      </c>
      <c r="D19" s="109">
        <v>352</v>
      </c>
      <c r="E19" s="109">
        <v>263</v>
      </c>
      <c r="F19" s="58"/>
      <c r="G19" s="69"/>
    </row>
    <row r="20" spans="1:7" ht="13.5" customHeight="1">
      <c r="A20" s="173" t="s">
        <v>356</v>
      </c>
      <c r="B20" s="173" t="s">
        <v>356</v>
      </c>
      <c r="C20" s="109">
        <v>169</v>
      </c>
      <c r="D20" s="109">
        <v>117</v>
      </c>
      <c r="E20" s="109">
        <v>52</v>
      </c>
      <c r="F20" s="58"/>
      <c r="G20" s="69"/>
    </row>
    <row r="21" spans="1:7" ht="13.5" customHeight="1">
      <c r="A21" s="173" t="s">
        <v>357</v>
      </c>
      <c r="B21" s="173" t="s">
        <v>603</v>
      </c>
      <c r="C21" s="109">
        <v>69</v>
      </c>
      <c r="D21" s="109">
        <v>47</v>
      </c>
      <c r="E21" s="109">
        <v>22</v>
      </c>
      <c r="F21" s="58"/>
      <c r="G21" s="69"/>
    </row>
    <row r="22" spans="1:7" ht="13.5" customHeight="1">
      <c r="A22" s="206" t="s">
        <v>678</v>
      </c>
      <c r="B22" s="206" t="s">
        <v>679</v>
      </c>
      <c r="C22" s="109">
        <v>140</v>
      </c>
      <c r="D22" s="109">
        <v>85</v>
      </c>
      <c r="E22" s="109">
        <v>55</v>
      </c>
      <c r="F22" s="58"/>
      <c r="G22" s="69"/>
    </row>
    <row r="23" spans="1:7" ht="13.5" customHeight="1">
      <c r="A23" s="173" t="s">
        <v>358</v>
      </c>
      <c r="B23" s="173" t="s">
        <v>604</v>
      </c>
      <c r="C23" s="109">
        <v>89</v>
      </c>
      <c r="D23" s="109">
        <v>64</v>
      </c>
      <c r="E23" s="109">
        <v>25</v>
      </c>
      <c r="F23" s="58"/>
      <c r="G23" s="69"/>
    </row>
    <row r="24" spans="1:7" ht="13.5" customHeight="1">
      <c r="A24" s="173" t="s">
        <v>131</v>
      </c>
      <c r="B24" s="173" t="s">
        <v>609</v>
      </c>
      <c r="C24" s="109">
        <v>96</v>
      </c>
      <c r="D24" s="109">
        <v>54</v>
      </c>
      <c r="E24" s="109">
        <v>42</v>
      </c>
      <c r="F24" s="58"/>
      <c r="G24" s="69"/>
    </row>
    <row r="25" spans="1:7" ht="13.5" customHeight="1">
      <c r="A25" s="172" t="s">
        <v>76</v>
      </c>
      <c r="B25" s="172" t="s">
        <v>76</v>
      </c>
      <c r="C25" s="109">
        <v>672</v>
      </c>
      <c r="D25" s="109">
        <v>232</v>
      </c>
      <c r="E25" s="109">
        <v>440</v>
      </c>
      <c r="F25" s="58"/>
      <c r="G25" s="69"/>
    </row>
    <row r="26" spans="1:7" ht="13.5" customHeight="1">
      <c r="A26" s="173" t="s">
        <v>363</v>
      </c>
      <c r="B26" s="173" t="s">
        <v>359</v>
      </c>
      <c r="C26" s="109">
        <v>49</v>
      </c>
      <c r="D26" s="109">
        <v>37</v>
      </c>
      <c r="E26" s="109">
        <v>12</v>
      </c>
      <c r="F26" s="58"/>
      <c r="G26" s="69"/>
    </row>
    <row r="27" spans="1:7" ht="13.5" customHeight="1">
      <c r="A27" s="173" t="s">
        <v>77</v>
      </c>
      <c r="B27" s="173" t="s">
        <v>77</v>
      </c>
      <c r="C27" s="109">
        <v>20</v>
      </c>
      <c r="D27" s="109">
        <v>14</v>
      </c>
      <c r="E27" s="109">
        <v>6</v>
      </c>
      <c r="F27" s="58"/>
      <c r="G27" s="69"/>
    </row>
    <row r="28" spans="1:7" ht="13.5" customHeight="1">
      <c r="A28" s="173" t="s">
        <v>365</v>
      </c>
      <c r="B28" s="173" t="s">
        <v>613</v>
      </c>
      <c r="C28" s="109">
        <v>6</v>
      </c>
      <c r="D28" s="109">
        <v>2</v>
      </c>
      <c r="E28" s="109">
        <v>4</v>
      </c>
      <c r="F28" s="58"/>
      <c r="G28" s="69"/>
    </row>
    <row r="29" spans="1:7" ht="13.5" customHeight="1">
      <c r="A29" s="173" t="s">
        <v>362</v>
      </c>
      <c r="B29" s="173" t="s">
        <v>362</v>
      </c>
      <c r="C29" s="109">
        <v>90</v>
      </c>
      <c r="D29" s="109">
        <v>49</v>
      </c>
      <c r="E29" s="109">
        <v>41</v>
      </c>
      <c r="F29" s="69"/>
      <c r="G29" s="69"/>
    </row>
    <row r="30" spans="1:7" ht="13.5" customHeight="1">
      <c r="A30" s="206" t="s">
        <v>616</v>
      </c>
      <c r="B30" s="173" t="s">
        <v>615</v>
      </c>
      <c r="C30" s="109">
        <v>10</v>
      </c>
      <c r="D30" s="109">
        <v>8</v>
      </c>
      <c r="E30" s="109">
        <v>2</v>
      </c>
      <c r="F30" s="69"/>
      <c r="G30" s="69"/>
    </row>
    <row r="31" spans="1:7" ht="13.5" customHeight="1">
      <c r="A31" s="101" t="s">
        <v>618</v>
      </c>
      <c r="B31" s="101"/>
    </row>
    <row r="32" spans="1:7" ht="13.5" customHeight="1">
      <c r="A32" s="101" t="s">
        <v>617</v>
      </c>
      <c r="B32" s="101"/>
    </row>
    <row r="33" spans="1:1" ht="13.5" customHeight="1">
      <c r="A33" s="101" t="s">
        <v>361</v>
      </c>
    </row>
    <row r="34" spans="1:1" ht="13.5" customHeight="1">
      <c r="A34" s="205" t="s">
        <v>611</v>
      </c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9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56.7109375" style="9" customWidth="1"/>
    <col min="3" max="257" width="10.85546875" style="9" customWidth="1"/>
    <col min="258" max="16384" width="10.85546875" style="8"/>
  </cols>
  <sheetData>
    <row r="1" spans="1:11" ht="13.7" customHeight="1">
      <c r="A1" s="41" t="s">
        <v>86</v>
      </c>
      <c r="B1" s="41"/>
      <c r="C1" s="68"/>
      <c r="D1" s="68"/>
      <c r="E1" s="68"/>
      <c r="F1" s="68"/>
      <c r="G1" s="3"/>
      <c r="H1" s="3"/>
      <c r="I1" s="8"/>
      <c r="J1" s="8"/>
      <c r="K1" s="8"/>
    </row>
    <row r="2" spans="1:11" ht="13.7" customHeight="1">
      <c r="A2" s="43" t="s">
        <v>93</v>
      </c>
      <c r="B2" s="43"/>
      <c r="C2" s="68"/>
      <c r="D2" s="68"/>
      <c r="E2" s="68"/>
      <c r="F2" s="68"/>
      <c r="G2" s="3"/>
      <c r="H2" s="3"/>
      <c r="I2" s="8"/>
      <c r="J2" s="8"/>
      <c r="K2" s="8"/>
    </row>
    <row r="3" spans="1:11" ht="13.7" customHeight="1">
      <c r="A3" s="68"/>
      <c r="B3" s="68"/>
      <c r="C3" s="68"/>
      <c r="D3" s="68"/>
      <c r="E3" s="68"/>
      <c r="F3" s="68"/>
      <c r="G3" s="3"/>
      <c r="H3" s="3"/>
      <c r="I3" s="8"/>
      <c r="J3" s="8"/>
      <c r="K3" s="8"/>
    </row>
    <row r="4" spans="1:11" ht="19.5" customHeight="1">
      <c r="A4" s="108"/>
      <c r="B4" s="108"/>
      <c r="C4" s="275" t="s">
        <v>78</v>
      </c>
      <c r="D4" s="276"/>
      <c r="E4" s="278" t="s">
        <v>680</v>
      </c>
      <c r="F4" s="279"/>
      <c r="G4" s="3"/>
      <c r="H4" s="3"/>
      <c r="I4" s="8"/>
      <c r="J4" s="8"/>
      <c r="K4" s="8"/>
    </row>
    <row r="5" spans="1:11" ht="19.5" customHeight="1">
      <c r="A5" s="108"/>
      <c r="B5" s="108"/>
      <c r="C5" s="174" t="s">
        <v>5</v>
      </c>
      <c r="D5" s="174" t="s">
        <v>3</v>
      </c>
      <c r="E5" s="174" t="s">
        <v>5</v>
      </c>
      <c r="F5" s="174" t="s">
        <v>3</v>
      </c>
      <c r="G5" s="3"/>
      <c r="H5" s="3"/>
      <c r="I5" s="8"/>
      <c r="J5" s="8"/>
      <c r="K5" s="8"/>
    </row>
    <row r="6" spans="1:11" ht="19.5" customHeight="1">
      <c r="A6" s="108"/>
      <c r="B6" s="108"/>
      <c r="C6" s="174" t="s">
        <v>374</v>
      </c>
      <c r="D6" s="174" t="s">
        <v>375</v>
      </c>
      <c r="E6" s="174" t="s">
        <v>374</v>
      </c>
      <c r="F6" s="174" t="s">
        <v>375</v>
      </c>
      <c r="G6" s="3"/>
      <c r="H6" s="3"/>
      <c r="I6" s="8"/>
      <c r="J6" s="8"/>
      <c r="K6" s="8"/>
    </row>
    <row r="7" spans="1:11" ht="13.7" customHeight="1">
      <c r="A7" s="41" t="s">
        <v>2</v>
      </c>
      <c r="B7" s="41" t="s">
        <v>2</v>
      </c>
      <c r="C7" s="229"/>
      <c r="D7" s="229"/>
      <c r="E7" s="229"/>
      <c r="F7" s="229"/>
      <c r="G7" s="3"/>
      <c r="H7" s="3"/>
      <c r="I7" s="8"/>
      <c r="J7" s="8"/>
      <c r="K7" s="8"/>
    </row>
    <row r="8" spans="1:11" ht="13.7" customHeight="1">
      <c r="A8" s="158" t="s">
        <v>132</v>
      </c>
      <c r="B8" s="158" t="s">
        <v>630</v>
      </c>
      <c r="C8" s="70">
        <v>1.584934781656093E-2</v>
      </c>
      <c r="D8" s="70">
        <v>9.9283518342755759E-3</v>
      </c>
      <c r="E8" s="70">
        <v>1.6939511495887422E-2</v>
      </c>
      <c r="F8" s="70">
        <v>9.4811693442191213E-3</v>
      </c>
      <c r="G8" s="3"/>
      <c r="H8" s="3"/>
      <c r="I8" s="8"/>
      <c r="J8" s="8"/>
      <c r="K8" s="8"/>
    </row>
    <row r="9" spans="1:11" ht="13.7" customHeight="1">
      <c r="A9" s="158" t="s">
        <v>133</v>
      </c>
      <c r="B9" s="158" t="s">
        <v>629</v>
      </c>
      <c r="C9" s="70">
        <v>4.7157317649120921E-2</v>
      </c>
      <c r="D9" s="70">
        <v>3.587566541493005E-2</v>
      </c>
      <c r="E9" s="70">
        <v>4.7564874119748357E-2</v>
      </c>
      <c r="F9" s="70">
        <v>3.3136208011109253E-2</v>
      </c>
      <c r="G9" s="3"/>
      <c r="H9" s="3"/>
      <c r="I9" s="8"/>
      <c r="J9" s="8"/>
      <c r="K9" s="8"/>
    </row>
    <row r="10" spans="1:11" ht="13.7" customHeight="1">
      <c r="A10" s="158" t="s">
        <v>134</v>
      </c>
      <c r="B10" s="158" t="s">
        <v>628</v>
      </c>
      <c r="C10" s="70">
        <v>0.11559032460671803</v>
      </c>
      <c r="D10" s="70">
        <v>9.6242726860066838E-2</v>
      </c>
      <c r="E10" s="70">
        <v>9.1022855257619384E-2</v>
      </c>
      <c r="F10" s="70">
        <v>7.4891660880599523E-2</v>
      </c>
      <c r="G10" s="3"/>
      <c r="H10" s="3"/>
      <c r="I10" s="8"/>
      <c r="J10" s="8"/>
      <c r="K10" s="8"/>
    </row>
    <row r="11" spans="1:11" ht="13.7" customHeight="1">
      <c r="A11" s="158" t="s">
        <v>135</v>
      </c>
      <c r="B11" s="158" t="s">
        <v>626</v>
      </c>
      <c r="C11" s="70">
        <v>0.26349647251286595</v>
      </c>
      <c r="D11" s="70">
        <v>0.31239425576692942</v>
      </c>
      <c r="E11" s="70">
        <v>0.32231715225082774</v>
      </c>
      <c r="F11" s="70">
        <v>0.36792204371872533</v>
      </c>
      <c r="G11" s="3"/>
      <c r="H11" s="3"/>
      <c r="I11" s="8"/>
      <c r="J11" s="8"/>
      <c r="K11" s="8"/>
    </row>
    <row r="12" spans="1:11" ht="13.5" customHeight="1">
      <c r="A12" s="158" t="s">
        <v>625</v>
      </c>
      <c r="B12" s="158" t="s">
        <v>627</v>
      </c>
      <c r="C12" s="70">
        <v>0.13821225296635131</v>
      </c>
      <c r="D12" s="70">
        <v>0.1465434531424091</v>
      </c>
      <c r="E12" s="70">
        <v>0.11393499505125086</v>
      </c>
      <c r="F12" s="70">
        <v>0.13279622668613977</v>
      </c>
      <c r="G12" s="3"/>
      <c r="H12" s="3"/>
      <c r="I12" s="8"/>
      <c r="J12" s="8"/>
      <c r="K12" s="8"/>
    </row>
    <row r="13" spans="1:11" ht="25.5">
      <c r="A13" s="159" t="s">
        <v>136</v>
      </c>
      <c r="B13" s="159" t="s">
        <v>624</v>
      </c>
      <c r="C13" s="70">
        <v>8.0922843217925186E-2</v>
      </c>
      <c r="D13" s="70">
        <v>8.6031960549663666E-2</v>
      </c>
      <c r="E13" s="70">
        <v>9.5402782675965025E-2</v>
      </c>
      <c r="F13" s="70">
        <v>9.1100629683721596E-2</v>
      </c>
      <c r="G13" s="3"/>
      <c r="H13" s="3"/>
      <c r="I13" s="8"/>
      <c r="J13" s="8"/>
      <c r="K13" s="8"/>
    </row>
    <row r="14" spans="1:11" ht="13.7" customHeight="1">
      <c r="A14" s="158" t="s">
        <v>137</v>
      </c>
      <c r="B14" s="158" t="s">
        <v>623</v>
      </c>
      <c r="C14" s="209">
        <v>0.3387714412304576</v>
      </c>
      <c r="D14" s="209">
        <v>0.3129848759955432</v>
      </c>
      <c r="E14" s="209">
        <v>0.31280645271384855</v>
      </c>
      <c r="F14" s="209">
        <v>0.29064811932865658</v>
      </c>
      <c r="G14" s="3"/>
      <c r="H14" s="3"/>
      <c r="I14" s="8"/>
      <c r="J14" s="8"/>
      <c r="K14" s="8"/>
    </row>
    <row r="15" spans="1:11" ht="13.7" customHeight="1">
      <c r="A15" s="67" t="s">
        <v>677</v>
      </c>
      <c r="B15" s="67"/>
      <c r="C15" s="68"/>
      <c r="D15" s="91"/>
      <c r="E15" s="91"/>
      <c r="F15" s="91"/>
      <c r="G15" s="3"/>
      <c r="H15" s="3"/>
      <c r="I15" s="8"/>
      <c r="J15" s="8"/>
      <c r="K15" s="8"/>
    </row>
    <row r="16" spans="1:11" ht="13.7" customHeight="1">
      <c r="A16" s="67" t="s">
        <v>676</v>
      </c>
      <c r="C16" s="68"/>
      <c r="D16" s="68"/>
      <c r="E16" s="91"/>
      <c r="F16" s="68"/>
      <c r="G16" s="3"/>
      <c r="H16" s="3"/>
      <c r="I16" s="8"/>
      <c r="J16" s="8"/>
      <c r="K16" s="8"/>
    </row>
    <row r="17" spans="1:11" ht="13.7" customHeight="1">
      <c r="A17" s="68"/>
      <c r="B17" s="68"/>
      <c r="C17" s="91"/>
      <c r="D17" s="91"/>
      <c r="E17" s="68"/>
      <c r="F17" s="68"/>
      <c r="G17" s="3"/>
      <c r="H17" s="3"/>
      <c r="I17" s="8"/>
      <c r="J17" s="8"/>
      <c r="K17" s="8"/>
    </row>
    <row r="18" spans="1:11" ht="13.7" customHeight="1">
      <c r="A18" s="68"/>
      <c r="B18" s="68"/>
      <c r="C18" s="68"/>
      <c r="D18" s="68"/>
      <c r="E18" s="68"/>
      <c r="F18" s="68"/>
      <c r="G18" s="3"/>
      <c r="H18" s="3"/>
      <c r="I18" s="8"/>
      <c r="J18" s="8"/>
      <c r="K18" s="8"/>
    </row>
    <row r="19" spans="1:11" ht="13.7" customHeight="1">
      <c r="A19" s="3"/>
      <c r="B19" s="3"/>
      <c r="C19" s="3"/>
      <c r="D19" s="3"/>
      <c r="E19" s="3"/>
      <c r="F19" s="3"/>
      <c r="G19" s="3"/>
      <c r="H19" s="3"/>
      <c r="I19" s="8"/>
      <c r="J19" s="8"/>
      <c r="K19" s="8"/>
    </row>
  </sheetData>
  <mergeCells count="2">
    <mergeCell ref="C4:D4"/>
    <mergeCell ref="E4:F4"/>
  </mergeCells>
  <pageMargins left="0.7" right="0.7" top="0.75" bottom="0.75" header="0.3" footer="0.3"/>
  <pageSetup orientation="portrait" r:id="rId1"/>
  <headerFooter>
    <oddFooter>&amp;C&amp;"Helvetica Neue,Regular"&amp;12&amp;K000000&amp;P</oddFooter>
  </headerFooter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7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14.28515625" style="6" customWidth="1"/>
    <col min="3" max="9" width="12" style="6" customWidth="1"/>
    <col min="10" max="257" width="10.85546875" style="6" customWidth="1"/>
    <col min="258" max="16384" width="10.85546875" style="7"/>
  </cols>
  <sheetData>
    <row r="1" spans="1:18" ht="13.5" customHeight="1">
      <c r="A1" s="77" t="s">
        <v>87</v>
      </c>
      <c r="B1" s="77"/>
      <c r="C1" s="78"/>
      <c r="D1" s="78"/>
      <c r="E1" s="78"/>
      <c r="F1" s="78"/>
      <c r="G1" s="78"/>
      <c r="H1" s="78"/>
      <c r="I1" s="78"/>
      <c r="J1" s="93"/>
    </row>
    <row r="2" spans="1:18" ht="13.5" customHeight="1">
      <c r="A2" s="80" t="s">
        <v>107</v>
      </c>
      <c r="B2" s="80"/>
      <c r="C2" s="78"/>
      <c r="D2" s="78"/>
      <c r="E2" s="78"/>
      <c r="F2" s="78"/>
      <c r="G2" s="78"/>
      <c r="H2" s="78"/>
      <c r="I2" s="78"/>
      <c r="J2" s="93"/>
    </row>
    <row r="3" spans="1:18" ht="13.5" customHeight="1">
      <c r="A3" s="78"/>
      <c r="B3" s="78"/>
      <c r="C3" s="78"/>
      <c r="D3" s="78"/>
      <c r="E3" s="78"/>
      <c r="F3" s="78"/>
      <c r="G3" s="78"/>
      <c r="H3" s="78"/>
      <c r="I3" s="78"/>
      <c r="J3" s="93"/>
    </row>
    <row r="4" spans="1:18" ht="27" customHeight="1">
      <c r="A4" s="110"/>
      <c r="B4" s="110"/>
      <c r="C4" s="181" t="s">
        <v>2</v>
      </c>
      <c r="D4" s="176" t="s">
        <v>370</v>
      </c>
      <c r="E4" s="176" t="s">
        <v>4</v>
      </c>
      <c r="F4" s="176" t="s">
        <v>371</v>
      </c>
      <c r="G4" s="176" t="s">
        <v>4</v>
      </c>
      <c r="H4" s="176" t="s">
        <v>622</v>
      </c>
      <c r="I4" s="176" t="s">
        <v>4</v>
      </c>
      <c r="J4" s="93"/>
    </row>
    <row r="5" spans="1:18" ht="27" customHeight="1">
      <c r="A5" s="110"/>
      <c r="B5" s="110"/>
      <c r="C5" s="181" t="s">
        <v>2</v>
      </c>
      <c r="D5" s="176" t="s">
        <v>620</v>
      </c>
      <c r="E5" s="176" t="s">
        <v>4</v>
      </c>
      <c r="F5" s="176" t="s">
        <v>621</v>
      </c>
      <c r="G5" s="176" t="s">
        <v>4</v>
      </c>
      <c r="H5" s="176" t="s">
        <v>372</v>
      </c>
      <c r="I5" s="176" t="s">
        <v>4</v>
      </c>
      <c r="J5" s="93"/>
      <c r="L5" s="7"/>
      <c r="M5" s="7"/>
      <c r="N5" s="7"/>
      <c r="O5" s="7"/>
      <c r="P5" s="7"/>
      <c r="Q5" s="7"/>
      <c r="R5" s="7"/>
    </row>
    <row r="6" spans="1:18" ht="13.5" customHeight="1">
      <c r="A6" s="77" t="s">
        <v>2</v>
      </c>
      <c r="B6" s="77" t="s">
        <v>2</v>
      </c>
      <c r="C6" s="84">
        <f>SUM(C7:C8)</f>
        <v>672742</v>
      </c>
      <c r="D6" s="84">
        <f t="shared" ref="D6:H6" si="0">SUM(D7:D8)</f>
        <v>113365</v>
      </c>
      <c r="E6" s="230">
        <f>D6/C6</f>
        <v>0.16851185149730505</v>
      </c>
      <c r="F6" s="84">
        <f t="shared" si="0"/>
        <v>197390</v>
      </c>
      <c r="G6" s="230">
        <f>F6/C6</f>
        <v>0.29341114424251791</v>
      </c>
      <c r="H6" s="84">
        <f t="shared" si="0"/>
        <v>361987</v>
      </c>
      <c r="I6" s="230">
        <f>H6/C6</f>
        <v>0.53807700426017702</v>
      </c>
      <c r="J6" s="93"/>
    </row>
    <row r="7" spans="1:18" ht="13.5" customHeight="1">
      <c r="A7" s="161" t="s">
        <v>3</v>
      </c>
      <c r="B7" s="161" t="s">
        <v>375</v>
      </c>
      <c r="C7" s="84">
        <v>314746</v>
      </c>
      <c r="D7" s="84">
        <v>49033</v>
      </c>
      <c r="E7" s="230">
        <f>D7/C7</f>
        <v>0.15578593532562765</v>
      </c>
      <c r="F7" s="84">
        <v>96246</v>
      </c>
      <c r="G7" s="230">
        <f>F7/C7</f>
        <v>0.30578943020721472</v>
      </c>
      <c r="H7" s="84">
        <v>169467</v>
      </c>
      <c r="I7" s="230">
        <f>H7/C7</f>
        <v>0.5384246344671576</v>
      </c>
      <c r="J7" s="93"/>
    </row>
    <row r="8" spans="1:18" ht="13.5" customHeight="1">
      <c r="A8" s="161" t="s">
        <v>5</v>
      </c>
      <c r="B8" s="161" t="s">
        <v>374</v>
      </c>
      <c r="C8" s="84">
        <v>357996</v>
      </c>
      <c r="D8" s="84">
        <v>64332</v>
      </c>
      <c r="E8" s="230">
        <f>D8/C8</f>
        <v>0.17970033184728321</v>
      </c>
      <c r="F8" s="84">
        <v>101144</v>
      </c>
      <c r="G8" s="230">
        <f>F8/C8</f>
        <v>0.28252829640554644</v>
      </c>
      <c r="H8" s="84">
        <v>192520</v>
      </c>
      <c r="I8" s="230">
        <f>H8/C8</f>
        <v>0.53777137174717038</v>
      </c>
      <c r="J8" s="93"/>
    </row>
    <row r="9" spans="1:18" ht="13.5" customHeight="1">
      <c r="A9" s="67" t="s">
        <v>683</v>
      </c>
      <c r="B9" s="67"/>
      <c r="C9" s="78"/>
      <c r="D9" s="78"/>
      <c r="E9" s="78"/>
      <c r="F9" s="78"/>
      <c r="G9" s="78"/>
      <c r="H9" s="78"/>
      <c r="I9" s="78"/>
      <c r="J9" s="93"/>
    </row>
    <row r="10" spans="1:18" ht="13.5" customHeight="1">
      <c r="A10" s="67" t="s">
        <v>684</v>
      </c>
      <c r="C10" s="78"/>
      <c r="D10" s="78"/>
      <c r="E10" s="78"/>
      <c r="F10" s="78"/>
      <c r="G10" s="78"/>
      <c r="H10" s="78"/>
      <c r="I10" s="78"/>
      <c r="J10" s="93"/>
    </row>
    <row r="11" spans="1:18" ht="13.5" customHeight="1">
      <c r="A11" s="78"/>
      <c r="B11" s="78"/>
      <c r="C11" s="78"/>
      <c r="D11" s="78"/>
      <c r="E11" s="78"/>
      <c r="F11" s="78"/>
      <c r="G11" s="78"/>
      <c r="H11" s="78"/>
      <c r="I11" s="78"/>
      <c r="J11" s="93"/>
    </row>
    <row r="12" spans="1:18" ht="13.5" customHeight="1"/>
    <row r="13" spans="1:18" ht="13.5" customHeight="1">
      <c r="A13" s="78"/>
      <c r="B13" s="78"/>
      <c r="C13" s="78"/>
      <c r="D13" s="78"/>
      <c r="E13" s="78"/>
      <c r="F13" s="78"/>
      <c r="G13" s="78"/>
      <c r="H13" s="78"/>
      <c r="I13" s="78"/>
      <c r="J13" s="93"/>
    </row>
    <row r="14" spans="1:18" ht="13.5" customHeight="1">
      <c r="A14" s="78"/>
      <c r="B14" s="78"/>
      <c r="C14" s="78"/>
      <c r="D14" s="78"/>
      <c r="E14" s="78"/>
      <c r="F14" s="78"/>
      <c r="G14" s="78"/>
      <c r="H14" s="78"/>
      <c r="I14" s="78"/>
      <c r="J14" s="93"/>
    </row>
    <row r="15" spans="1:18" ht="13.5" customHeight="1">
      <c r="A15" s="34"/>
      <c r="B15" s="34"/>
      <c r="C15" s="34"/>
      <c r="D15" s="34"/>
      <c r="E15" s="34"/>
      <c r="F15" s="34"/>
      <c r="G15" s="34"/>
      <c r="H15" s="34"/>
      <c r="I15" s="34"/>
    </row>
    <row r="16" spans="1:18" ht="13.5" customHeight="1">
      <c r="A16" s="34"/>
      <c r="B16" s="34"/>
      <c r="C16" s="34"/>
      <c r="D16" s="34"/>
      <c r="E16" s="34"/>
      <c r="F16" s="34"/>
      <c r="G16" s="34"/>
      <c r="H16" s="34"/>
      <c r="I16" s="34"/>
    </row>
    <row r="17" spans="1:9" ht="13.5" customHeight="1">
      <c r="A17" s="34"/>
      <c r="B17" s="34"/>
      <c r="C17" s="34"/>
      <c r="D17" s="34"/>
      <c r="E17" s="34"/>
      <c r="F17" s="34"/>
      <c r="G17" s="34"/>
      <c r="H17" s="34"/>
      <c r="I17" s="34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  <ignoredErrors>
    <ignoredError sqref="E6 G6" formula="1"/>
  </ignoredErrors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0"/>
  <sheetViews>
    <sheetView workbookViewId="0">
      <selection activeCell="A3" sqref="A3"/>
    </sheetView>
  </sheetViews>
  <sheetFormatPr baseColWidth="10" defaultColWidth="10.85546875" defaultRowHeight="12.75" customHeight="1"/>
  <cols>
    <col min="1" max="4" width="14.28515625" style="6" customWidth="1"/>
    <col min="5" max="256" width="10.85546875" style="6" customWidth="1"/>
    <col min="257" max="16384" width="10.85546875" style="7"/>
  </cols>
  <sheetData>
    <row r="1" spans="1:256" s="130" customFormat="1" ht="13.5" customHeight="1">
      <c r="A1" s="77" t="s">
        <v>686</v>
      </c>
      <c r="B1" s="148"/>
      <c r="C1" s="148"/>
      <c r="D1" s="148"/>
      <c r="E1" s="148"/>
      <c r="F1" s="207"/>
      <c r="G1" s="207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  <c r="BM1" s="129"/>
      <c r="BN1" s="129"/>
      <c r="BO1" s="129"/>
      <c r="BP1" s="129"/>
      <c r="BQ1" s="129"/>
      <c r="BR1" s="129"/>
      <c r="BS1" s="129"/>
      <c r="BT1" s="129"/>
      <c r="BU1" s="129"/>
      <c r="BV1" s="129"/>
      <c r="BW1" s="129"/>
      <c r="BX1" s="129"/>
      <c r="BY1" s="129"/>
      <c r="BZ1" s="129"/>
      <c r="CA1" s="129"/>
      <c r="CB1" s="129"/>
      <c r="CC1" s="129"/>
      <c r="CD1" s="129"/>
      <c r="CE1" s="129"/>
      <c r="CF1" s="129"/>
      <c r="CG1" s="129"/>
      <c r="CH1" s="129"/>
      <c r="CI1" s="129"/>
      <c r="CJ1" s="129"/>
      <c r="CK1" s="129"/>
      <c r="CL1" s="129"/>
      <c r="CM1" s="129"/>
      <c r="CN1" s="129"/>
      <c r="CO1" s="129"/>
      <c r="CP1" s="129"/>
      <c r="CQ1" s="129"/>
      <c r="CR1" s="129"/>
      <c r="CS1" s="129"/>
      <c r="CT1" s="129"/>
      <c r="CU1" s="129"/>
      <c r="CV1" s="129"/>
      <c r="CW1" s="129"/>
      <c r="CX1" s="129"/>
      <c r="CY1" s="129"/>
      <c r="CZ1" s="129"/>
      <c r="DA1" s="129"/>
      <c r="DB1" s="129"/>
      <c r="DC1" s="129"/>
      <c r="DD1" s="129"/>
      <c r="DE1" s="129"/>
      <c r="DF1" s="129"/>
      <c r="DG1" s="129"/>
      <c r="DH1" s="129"/>
      <c r="DI1" s="129"/>
      <c r="DJ1" s="129"/>
      <c r="DK1" s="129"/>
      <c r="DL1" s="129"/>
      <c r="DM1" s="129"/>
      <c r="DN1" s="129"/>
      <c r="DO1" s="129"/>
      <c r="DP1" s="129"/>
      <c r="DQ1" s="129"/>
      <c r="DR1" s="129"/>
      <c r="DS1" s="129"/>
      <c r="DT1" s="129"/>
      <c r="DU1" s="129"/>
      <c r="DV1" s="129"/>
      <c r="DW1" s="129"/>
      <c r="DX1" s="129"/>
      <c r="DY1" s="129"/>
      <c r="DZ1" s="129"/>
      <c r="EA1" s="129"/>
      <c r="EB1" s="129"/>
      <c r="EC1" s="129"/>
      <c r="ED1" s="129"/>
      <c r="EE1" s="129"/>
      <c r="EF1" s="129"/>
      <c r="EG1" s="129"/>
      <c r="EH1" s="129"/>
      <c r="EI1" s="129"/>
      <c r="EJ1" s="129"/>
      <c r="EK1" s="129"/>
      <c r="EL1" s="129"/>
      <c r="EM1" s="129"/>
      <c r="EN1" s="129"/>
      <c r="EO1" s="129"/>
      <c r="EP1" s="129"/>
      <c r="EQ1" s="129"/>
      <c r="ER1" s="129"/>
      <c r="ES1" s="129"/>
      <c r="ET1" s="129"/>
      <c r="EU1" s="129"/>
      <c r="EV1" s="129"/>
      <c r="EW1" s="129"/>
      <c r="EX1" s="129"/>
      <c r="EY1" s="129"/>
      <c r="EZ1" s="129"/>
      <c r="FA1" s="129"/>
      <c r="FB1" s="129"/>
      <c r="FC1" s="129"/>
      <c r="FD1" s="129"/>
      <c r="FE1" s="129"/>
      <c r="FF1" s="129"/>
      <c r="FG1" s="129"/>
      <c r="FH1" s="129"/>
      <c r="FI1" s="129"/>
      <c r="FJ1" s="129"/>
      <c r="FK1" s="129"/>
      <c r="FL1" s="129"/>
      <c r="FM1" s="129"/>
      <c r="FN1" s="129"/>
      <c r="FO1" s="129"/>
      <c r="FP1" s="129"/>
      <c r="FQ1" s="129"/>
      <c r="FR1" s="129"/>
      <c r="FS1" s="129"/>
      <c r="FT1" s="129"/>
      <c r="FU1" s="129"/>
      <c r="FV1" s="129"/>
      <c r="FW1" s="129"/>
      <c r="FX1" s="129"/>
      <c r="FY1" s="129"/>
      <c r="FZ1" s="129"/>
      <c r="GA1" s="129"/>
      <c r="GB1" s="129"/>
      <c r="GC1" s="129"/>
      <c r="GD1" s="129"/>
      <c r="GE1" s="129"/>
      <c r="GF1" s="129"/>
      <c r="GG1" s="129"/>
      <c r="GH1" s="129"/>
      <c r="GI1" s="129"/>
      <c r="GJ1" s="129"/>
      <c r="GK1" s="129"/>
      <c r="GL1" s="129"/>
      <c r="GM1" s="129"/>
      <c r="GN1" s="129"/>
      <c r="GO1" s="129"/>
      <c r="GP1" s="129"/>
      <c r="GQ1" s="129"/>
      <c r="GR1" s="129"/>
      <c r="GS1" s="129"/>
      <c r="GT1" s="129"/>
      <c r="GU1" s="129"/>
      <c r="GV1" s="129"/>
      <c r="GW1" s="129"/>
      <c r="GX1" s="129"/>
      <c r="GY1" s="129"/>
      <c r="GZ1" s="129"/>
      <c r="HA1" s="129"/>
      <c r="HB1" s="129"/>
      <c r="HC1" s="129"/>
      <c r="HD1" s="129"/>
      <c r="HE1" s="129"/>
      <c r="HF1" s="129"/>
      <c r="HG1" s="129"/>
      <c r="HH1" s="129"/>
      <c r="HI1" s="129"/>
      <c r="HJ1" s="129"/>
      <c r="HK1" s="129"/>
      <c r="HL1" s="129"/>
      <c r="HM1" s="129"/>
      <c r="HN1" s="129"/>
      <c r="HO1" s="129"/>
      <c r="HP1" s="129"/>
      <c r="HQ1" s="129"/>
      <c r="HR1" s="129"/>
      <c r="HS1" s="129"/>
      <c r="HT1" s="129"/>
      <c r="HU1" s="129"/>
      <c r="HV1" s="129"/>
      <c r="HW1" s="129"/>
      <c r="HX1" s="129"/>
      <c r="HY1" s="129"/>
      <c r="HZ1" s="129"/>
      <c r="IA1" s="129"/>
      <c r="IB1" s="129"/>
      <c r="IC1" s="129"/>
      <c r="ID1" s="129"/>
      <c r="IE1" s="129"/>
      <c r="IF1" s="129"/>
      <c r="IG1" s="129"/>
      <c r="IH1" s="129"/>
      <c r="II1" s="129"/>
      <c r="IJ1" s="129"/>
      <c r="IK1" s="129"/>
      <c r="IL1" s="129"/>
      <c r="IM1" s="129"/>
      <c r="IN1" s="129"/>
      <c r="IO1" s="129"/>
      <c r="IP1" s="129"/>
      <c r="IQ1" s="129"/>
      <c r="IR1" s="129"/>
      <c r="IS1" s="129"/>
      <c r="IT1" s="129"/>
      <c r="IU1" s="129"/>
      <c r="IV1" s="129"/>
    </row>
    <row r="2" spans="1:256" ht="13.5" customHeight="1">
      <c r="A2" s="208" t="s">
        <v>619</v>
      </c>
      <c r="B2" s="34"/>
      <c r="C2" s="34"/>
      <c r="D2" s="78"/>
      <c r="E2" s="78"/>
      <c r="F2" s="34"/>
      <c r="G2" s="34"/>
    </row>
    <row r="3" spans="1:256" ht="13.5" customHeight="1">
      <c r="A3" s="5"/>
      <c r="B3" s="34"/>
      <c r="C3" s="34"/>
      <c r="D3" s="78"/>
      <c r="E3" s="78"/>
      <c r="F3" s="34"/>
      <c r="G3" s="34"/>
    </row>
    <row r="4" spans="1:256" ht="19.5" customHeight="1">
      <c r="A4" s="50"/>
      <c r="B4" s="175" t="s">
        <v>138</v>
      </c>
      <c r="C4" s="175" t="s">
        <v>5</v>
      </c>
      <c r="D4" s="175" t="s">
        <v>3</v>
      </c>
      <c r="E4" s="78"/>
      <c r="F4" s="34"/>
      <c r="G4" s="34"/>
    </row>
    <row r="5" spans="1:256" ht="19.5" customHeight="1">
      <c r="A5" s="50"/>
      <c r="B5" s="175" t="s">
        <v>373</v>
      </c>
      <c r="C5" s="175" t="s">
        <v>374</v>
      </c>
      <c r="D5" s="175" t="s">
        <v>375</v>
      </c>
      <c r="E5" s="78"/>
      <c r="F5" s="34"/>
      <c r="G5" s="34"/>
    </row>
    <row r="6" spans="1:256" ht="13.5" customHeight="1">
      <c r="A6" s="177">
        <v>1991</v>
      </c>
      <c r="B6" s="234">
        <v>2.3E-2</v>
      </c>
      <c r="C6" s="234">
        <v>3.3000000000000002E-2</v>
      </c>
      <c r="D6" s="234">
        <v>1.0999999999999999E-2</v>
      </c>
      <c r="E6" s="78"/>
      <c r="F6" s="34"/>
      <c r="G6" s="34"/>
    </row>
    <row r="7" spans="1:256" ht="13.5" customHeight="1">
      <c r="A7" s="177">
        <v>2001</v>
      </c>
      <c r="B7" s="234">
        <v>1.7999999999999999E-2</v>
      </c>
      <c r="C7" s="234">
        <v>2.3E-2</v>
      </c>
      <c r="D7" s="234">
        <v>1.0999999999999999E-2</v>
      </c>
      <c r="E7" s="78"/>
      <c r="F7" s="34"/>
      <c r="G7" s="34"/>
    </row>
    <row r="8" spans="1:256" ht="13.5" customHeight="1">
      <c r="A8" s="177">
        <v>2011</v>
      </c>
      <c r="B8" s="234">
        <v>0.01</v>
      </c>
      <c r="C8" s="234">
        <v>1.2999999999999999E-2</v>
      </c>
      <c r="D8" s="234">
        <v>5.0000000000000001E-3</v>
      </c>
      <c r="E8" s="78"/>
      <c r="F8" s="34"/>
      <c r="G8" s="34"/>
    </row>
    <row r="9" spans="1:256" ht="13.5" customHeight="1">
      <c r="A9" s="177">
        <v>2021</v>
      </c>
      <c r="B9" s="234">
        <v>1.9566447924574798E-3</v>
      </c>
      <c r="C9" s="234">
        <v>2.9839653770609102E-3</v>
      </c>
      <c r="D9" s="234">
        <v>7.9002976096047295E-4</v>
      </c>
      <c r="E9" s="78"/>
      <c r="F9" s="34"/>
      <c r="G9" s="34"/>
    </row>
    <row r="10" spans="1:256" ht="13.5" customHeight="1">
      <c r="A10" s="67" t="s">
        <v>682</v>
      </c>
      <c r="B10" s="78"/>
      <c r="C10" s="78"/>
      <c r="D10" s="78"/>
      <c r="E10" s="78"/>
      <c r="F10" s="34"/>
      <c r="G10" s="34"/>
    </row>
    <row r="11" spans="1:256" ht="13.5" customHeight="1">
      <c r="A11" s="67" t="s">
        <v>681</v>
      </c>
      <c r="B11" s="78"/>
      <c r="C11" s="78"/>
      <c r="D11" s="78"/>
      <c r="E11" s="78"/>
      <c r="F11" s="34"/>
      <c r="G11" s="34"/>
    </row>
    <row r="12" spans="1:256" ht="13.5" customHeight="1">
      <c r="A12" s="67" t="s">
        <v>675</v>
      </c>
      <c r="F12" s="34"/>
      <c r="G12" s="34"/>
    </row>
    <row r="13" spans="1:256" ht="13.5" customHeight="1">
      <c r="A13" s="67" t="s">
        <v>685</v>
      </c>
      <c r="B13" s="78"/>
      <c r="C13" s="78"/>
      <c r="D13" s="78"/>
      <c r="E13" s="78"/>
      <c r="F13" s="34"/>
      <c r="G13" s="34"/>
    </row>
    <row r="14" spans="1:256" ht="13.5" customHeight="1">
      <c r="A14" s="34"/>
      <c r="B14" s="34"/>
      <c r="C14" s="34"/>
      <c r="D14" s="34"/>
      <c r="E14" s="34"/>
      <c r="F14" s="34"/>
      <c r="G14" s="34"/>
    </row>
    <row r="15" spans="1:256" ht="13.5" customHeight="1">
      <c r="A15" s="34"/>
      <c r="B15" s="34"/>
      <c r="C15" s="34"/>
      <c r="D15" s="34"/>
      <c r="E15" s="34"/>
      <c r="F15" s="34"/>
      <c r="G15" s="34"/>
    </row>
    <row r="16" spans="1:256" ht="13.5" customHeight="1">
      <c r="A16" s="34"/>
      <c r="B16" s="34"/>
      <c r="C16" s="34"/>
      <c r="D16" s="34"/>
      <c r="E16" s="34"/>
      <c r="F16" s="34"/>
      <c r="G16" s="34"/>
    </row>
    <row r="17" spans="1:7" ht="13.5" customHeight="1">
      <c r="A17" s="34"/>
      <c r="B17" s="34"/>
      <c r="C17" s="34"/>
      <c r="D17" s="34"/>
      <c r="E17" s="34"/>
      <c r="F17" s="34"/>
      <c r="G17" s="34"/>
    </row>
    <row r="18" spans="1:7" ht="13.5" customHeight="1">
      <c r="A18" s="34"/>
      <c r="B18" s="34"/>
      <c r="C18" s="34"/>
      <c r="D18" s="34"/>
      <c r="E18" s="34"/>
      <c r="F18" s="34"/>
      <c r="G18" s="34"/>
    </row>
    <row r="19" spans="1:7" ht="13.5" customHeight="1">
      <c r="A19" s="34"/>
      <c r="B19" s="34"/>
      <c r="C19" s="34"/>
      <c r="D19" s="34"/>
      <c r="E19" s="34"/>
      <c r="F19" s="34"/>
      <c r="G19" s="34"/>
    </row>
    <row r="20" spans="1:7" ht="13.5" customHeight="1">
      <c r="A20" s="34"/>
      <c r="B20" s="34"/>
      <c r="C20" s="34"/>
      <c r="D20" s="34"/>
      <c r="E20" s="34"/>
      <c r="F20" s="34"/>
      <c r="G20" s="34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1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14.28515625" style="6" customWidth="1"/>
    <col min="3" max="5" width="13.7109375" style="6" customWidth="1"/>
    <col min="6" max="257" width="10.85546875" style="6" customWidth="1"/>
    <col min="258" max="16384" width="10.85546875" style="7"/>
  </cols>
  <sheetData>
    <row r="1" spans="1:6" ht="13.7" customHeight="1">
      <c r="A1" s="77" t="s">
        <v>88</v>
      </c>
      <c r="B1" s="77"/>
      <c r="C1" s="97"/>
      <c r="D1" s="97"/>
      <c r="E1" s="97"/>
      <c r="F1" s="97"/>
    </row>
    <row r="2" spans="1:6" ht="13.7" customHeight="1">
      <c r="A2" s="80" t="s">
        <v>92</v>
      </c>
      <c r="B2" s="80"/>
      <c r="C2" s="97"/>
      <c r="D2" s="97"/>
      <c r="E2" s="97"/>
      <c r="F2" s="97"/>
    </row>
    <row r="3" spans="1:6" ht="13.7" customHeight="1">
      <c r="A3" s="78"/>
      <c r="B3" s="78"/>
      <c r="C3" s="97"/>
      <c r="D3" s="97"/>
      <c r="E3" s="97"/>
      <c r="F3" s="97"/>
    </row>
    <row r="4" spans="1:6" ht="19.5" customHeight="1">
      <c r="A4" s="81"/>
      <c r="B4" s="81"/>
      <c r="C4" s="181" t="s">
        <v>2</v>
      </c>
      <c r="D4" s="181" t="s">
        <v>140</v>
      </c>
      <c r="E4" s="181" t="s">
        <v>632</v>
      </c>
      <c r="F4" s="97"/>
    </row>
    <row r="5" spans="1:6" ht="19.5" customHeight="1">
      <c r="A5" s="81"/>
      <c r="B5" s="81"/>
      <c r="C5" s="175" t="s">
        <v>2</v>
      </c>
      <c r="D5" s="175" t="s">
        <v>631</v>
      </c>
      <c r="E5" s="175" t="s">
        <v>633</v>
      </c>
      <c r="F5" s="97"/>
    </row>
    <row r="6" spans="1:6" ht="13.7" customHeight="1">
      <c r="A6" s="77" t="s">
        <v>2</v>
      </c>
      <c r="B6" s="77" t="s">
        <v>2</v>
      </c>
      <c r="C6" s="83">
        <f>SUM(D6:E6)</f>
        <v>365847</v>
      </c>
      <c r="D6" s="83">
        <v>264145</v>
      </c>
      <c r="E6" s="83">
        <v>101702</v>
      </c>
      <c r="F6" s="97"/>
    </row>
    <row r="7" spans="1:6" ht="13.7" customHeight="1">
      <c r="A7" s="161" t="s">
        <v>139</v>
      </c>
      <c r="B7" s="161" t="s">
        <v>634</v>
      </c>
      <c r="C7" s="83">
        <v>901</v>
      </c>
      <c r="D7" s="83">
        <v>34</v>
      </c>
      <c r="E7" s="83">
        <v>867</v>
      </c>
      <c r="F7" s="97"/>
    </row>
    <row r="8" spans="1:6" ht="13.7" customHeight="1">
      <c r="A8" s="161" t="s">
        <v>4</v>
      </c>
      <c r="B8" s="161" t="s">
        <v>4</v>
      </c>
      <c r="C8" s="233">
        <f>C7/C6</f>
        <v>2.4627781558957708E-3</v>
      </c>
      <c r="D8" s="233">
        <f>D7/D6</f>
        <v>1.2871718185087735E-4</v>
      </c>
      <c r="E8" s="233">
        <f>E7/E6</f>
        <v>8.5249060982084922E-3</v>
      </c>
      <c r="F8" s="97"/>
    </row>
    <row r="9" spans="1:6" ht="13.7" customHeight="1">
      <c r="A9" s="67" t="s">
        <v>683</v>
      </c>
      <c r="B9" s="67"/>
      <c r="C9" s="97"/>
      <c r="D9" s="97"/>
      <c r="E9" s="97"/>
      <c r="F9" s="97"/>
    </row>
    <row r="10" spans="1:6" ht="13.7" customHeight="1">
      <c r="A10" s="67" t="s">
        <v>684</v>
      </c>
      <c r="C10" s="93"/>
      <c r="D10" s="93"/>
      <c r="E10" s="93"/>
      <c r="F10" s="97"/>
    </row>
    <row r="11" spans="1:6" ht="12.75" customHeight="1">
      <c r="F11" s="93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10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50.7109375" style="9" customWidth="1"/>
    <col min="3" max="7" width="11.42578125" style="9" customWidth="1"/>
    <col min="8" max="257" width="10.85546875" style="9" customWidth="1"/>
    <col min="258" max="16384" width="10.85546875" style="8"/>
  </cols>
  <sheetData>
    <row r="1" spans="1:19" ht="12.75" customHeight="1">
      <c r="A1" s="231" t="s">
        <v>721</v>
      </c>
      <c r="B1" s="27"/>
      <c r="C1" s="68"/>
      <c r="D1" s="68"/>
      <c r="E1" s="68"/>
      <c r="F1" s="68"/>
      <c r="G1" s="68"/>
      <c r="H1" s="69"/>
    </row>
    <row r="2" spans="1:19" ht="12.75" customHeight="1">
      <c r="A2" s="232" t="s">
        <v>760</v>
      </c>
      <c r="B2" s="28"/>
      <c r="C2" s="68"/>
      <c r="D2" s="68"/>
      <c r="E2" s="68"/>
      <c r="F2" s="68"/>
      <c r="G2" s="68"/>
      <c r="H2" s="69"/>
    </row>
    <row r="3" spans="1:19" ht="13.5" customHeight="1">
      <c r="A3" s="73"/>
      <c r="B3" s="3"/>
      <c r="C3" s="68"/>
      <c r="D3" s="68"/>
      <c r="E3" s="68"/>
      <c r="F3" s="68"/>
      <c r="G3" s="68"/>
      <c r="H3" s="69"/>
    </row>
    <row r="4" spans="1:19" ht="19.5" customHeight="1">
      <c r="A4" s="180"/>
      <c r="B4" s="180"/>
      <c r="C4" s="235" t="s">
        <v>2</v>
      </c>
      <c r="D4" s="235" t="s">
        <v>3</v>
      </c>
      <c r="E4" s="235" t="s">
        <v>4</v>
      </c>
      <c r="F4" s="178" t="s">
        <v>5</v>
      </c>
      <c r="G4" s="235" t="s">
        <v>4</v>
      </c>
      <c r="H4" s="69"/>
    </row>
    <row r="5" spans="1:19" ht="19.5" customHeight="1">
      <c r="A5" s="180"/>
      <c r="B5" s="180"/>
      <c r="C5" s="235" t="s">
        <v>2</v>
      </c>
      <c r="D5" s="235" t="s">
        <v>375</v>
      </c>
      <c r="E5" s="235" t="s">
        <v>4</v>
      </c>
      <c r="F5" s="178" t="s">
        <v>374</v>
      </c>
      <c r="G5" s="235" t="s">
        <v>4</v>
      </c>
      <c r="H5" s="3"/>
      <c r="I5" s="8"/>
      <c r="J5" s="8"/>
      <c r="K5" s="8"/>
      <c r="L5" s="8"/>
      <c r="M5" s="8"/>
      <c r="N5" s="8"/>
      <c r="O5" s="8"/>
      <c r="P5" s="8"/>
      <c r="Q5" s="8"/>
      <c r="R5" s="8"/>
      <c r="S5" s="8"/>
    </row>
    <row r="6" spans="1:19" ht="13.5" customHeight="1">
      <c r="A6" s="65" t="s">
        <v>6</v>
      </c>
      <c r="B6" s="65" t="s">
        <v>6</v>
      </c>
      <c r="C6" s="149">
        <v>625.11300000000006</v>
      </c>
      <c r="D6" s="149">
        <v>294.411</v>
      </c>
      <c r="E6" s="245">
        <f>D6/$C$6</f>
        <v>0.47097244818136874</v>
      </c>
      <c r="F6" s="149">
        <v>330.702</v>
      </c>
      <c r="G6" s="245">
        <f>F6/$C$6</f>
        <v>0.52902755181863115</v>
      </c>
      <c r="H6" s="69"/>
    </row>
    <row r="7" spans="1:19" ht="13.5" customHeight="1">
      <c r="A7" s="74" t="s">
        <v>722</v>
      </c>
      <c r="B7" s="29" t="s">
        <v>723</v>
      </c>
      <c r="C7" s="248">
        <v>298.83199999999999</v>
      </c>
      <c r="D7" s="248">
        <v>141.69</v>
      </c>
      <c r="E7" s="249">
        <f>D7/C7</f>
        <v>0.4741460084596027</v>
      </c>
      <c r="F7" s="248">
        <v>157.142</v>
      </c>
      <c r="G7" s="249">
        <f>F7/C7</f>
        <v>0.52585399154039725</v>
      </c>
      <c r="H7" s="69"/>
    </row>
    <row r="8" spans="1:19" ht="13.5" customHeight="1">
      <c r="A8" s="74" t="s">
        <v>724</v>
      </c>
      <c r="B8" s="41" t="s">
        <v>725</v>
      </c>
      <c r="E8" s="115"/>
      <c r="F8" s="228"/>
      <c r="G8" s="115"/>
      <c r="H8" s="69"/>
    </row>
    <row r="9" spans="1:19" ht="13.5" customHeight="1">
      <c r="A9" s="158" t="s">
        <v>726</v>
      </c>
      <c r="B9" s="158" t="s">
        <v>727</v>
      </c>
      <c r="C9" s="248">
        <v>184.23599999999999</v>
      </c>
      <c r="D9" s="248">
        <v>74.921999999999997</v>
      </c>
      <c r="E9" s="249">
        <f t="shared" ref="E9:E16" si="0">D9/C9</f>
        <v>0.40666319286133001</v>
      </c>
      <c r="F9" s="248">
        <v>109.31399999999999</v>
      </c>
      <c r="G9" s="249">
        <f t="shared" ref="G9:G16" si="1">F9/C9</f>
        <v>0.59333680713866999</v>
      </c>
      <c r="H9" s="69"/>
    </row>
    <row r="10" spans="1:19" ht="13.5" customHeight="1">
      <c r="A10" s="158" t="s">
        <v>728</v>
      </c>
      <c r="B10" s="158" t="s">
        <v>729</v>
      </c>
      <c r="C10" s="248">
        <v>84.26</v>
      </c>
      <c r="D10" s="248">
        <v>49.673000000000002</v>
      </c>
      <c r="E10" s="249">
        <f t="shared" si="0"/>
        <v>0.58952053168763352</v>
      </c>
      <c r="F10" s="248">
        <v>34.587000000000003</v>
      </c>
      <c r="G10" s="249">
        <f t="shared" si="1"/>
        <v>0.41047946831236648</v>
      </c>
      <c r="H10" s="69"/>
    </row>
    <row r="11" spans="1:19" ht="13.5" customHeight="1">
      <c r="A11" s="158" t="s">
        <v>730</v>
      </c>
      <c r="B11" s="158" t="s">
        <v>731</v>
      </c>
      <c r="C11" s="248">
        <v>47.320999999999998</v>
      </c>
      <c r="D11" s="248">
        <v>25.251999999999999</v>
      </c>
      <c r="E11" s="249">
        <f t="shared" si="0"/>
        <v>0.53363200270493016</v>
      </c>
      <c r="F11" s="248">
        <v>22.068999999999999</v>
      </c>
      <c r="G11" s="249">
        <f t="shared" si="1"/>
        <v>0.46636799729506984</v>
      </c>
      <c r="H11" s="69"/>
    </row>
    <row r="12" spans="1:19" ht="13.5" customHeight="1">
      <c r="A12" s="158" t="s">
        <v>732</v>
      </c>
      <c r="B12" s="158" t="s">
        <v>733</v>
      </c>
      <c r="C12" s="248">
        <v>72.347999999999999</v>
      </c>
      <c r="D12" s="248">
        <v>24.626999999999999</v>
      </c>
      <c r="E12" s="249">
        <f t="shared" si="0"/>
        <v>0.34039641731630454</v>
      </c>
      <c r="F12" s="248">
        <v>47.722000000000001</v>
      </c>
      <c r="G12" s="249">
        <f t="shared" si="1"/>
        <v>0.65961740476585395</v>
      </c>
      <c r="H12" s="69"/>
    </row>
    <row r="13" spans="1:19" ht="13.5" customHeight="1">
      <c r="A13" s="158" t="s">
        <v>734</v>
      </c>
      <c r="B13" s="158" t="s">
        <v>735</v>
      </c>
      <c r="C13" s="248">
        <v>46.686</v>
      </c>
      <c r="D13" s="248">
        <v>24.364999999999998</v>
      </c>
      <c r="E13" s="249">
        <f t="shared" si="0"/>
        <v>0.52189093090005567</v>
      </c>
      <c r="F13" s="248">
        <v>22.321000000000002</v>
      </c>
      <c r="G13" s="249">
        <f t="shared" si="1"/>
        <v>0.47810906909994433</v>
      </c>
      <c r="H13" s="69"/>
    </row>
    <row r="14" spans="1:19" ht="13.5" customHeight="1">
      <c r="A14" s="158" t="s">
        <v>736</v>
      </c>
      <c r="B14" s="158" t="s">
        <v>737</v>
      </c>
      <c r="C14" s="248">
        <v>95.277000000000001</v>
      </c>
      <c r="D14" s="248">
        <v>47.615000000000002</v>
      </c>
      <c r="E14" s="249">
        <f t="shared" si="0"/>
        <v>0.49975335075621607</v>
      </c>
      <c r="F14" s="248">
        <v>47.661999999999999</v>
      </c>
      <c r="G14" s="249">
        <f t="shared" si="1"/>
        <v>0.50024664924378393</v>
      </c>
      <c r="H14" s="69"/>
    </row>
    <row r="15" spans="1:19" ht="12.75" customHeight="1">
      <c r="A15" s="158" t="s">
        <v>738</v>
      </c>
      <c r="B15" s="158" t="s">
        <v>739</v>
      </c>
      <c r="C15" s="248">
        <v>123.626</v>
      </c>
      <c r="D15" s="248">
        <v>51.241999999999997</v>
      </c>
      <c r="E15" s="249">
        <f t="shared" si="0"/>
        <v>0.41449209713167129</v>
      </c>
      <c r="F15" s="248">
        <v>72.384</v>
      </c>
      <c r="G15" s="249">
        <f t="shared" si="1"/>
        <v>0.58550790286832866</v>
      </c>
      <c r="H15" s="69"/>
    </row>
    <row r="16" spans="1:19" ht="12.75" customHeight="1">
      <c r="A16" s="158" t="s">
        <v>740</v>
      </c>
      <c r="B16" s="158" t="s">
        <v>741</v>
      </c>
      <c r="C16" s="248">
        <v>91.453000000000003</v>
      </c>
      <c r="D16" s="248">
        <v>31.347000000000001</v>
      </c>
      <c r="E16" s="249">
        <f t="shared" si="0"/>
        <v>0.3427662296480159</v>
      </c>
      <c r="F16" s="248">
        <v>60.106000000000002</v>
      </c>
      <c r="G16" s="249">
        <f t="shared" si="1"/>
        <v>0.65723377035198405</v>
      </c>
      <c r="H16" s="69"/>
    </row>
    <row r="17" spans="1:2" ht="12.75" customHeight="1">
      <c r="A17" s="67" t="s">
        <v>750</v>
      </c>
      <c r="B17" s="67"/>
    </row>
    <row r="18" spans="1:2" ht="12.75" customHeight="1">
      <c r="A18" s="67" t="s">
        <v>748</v>
      </c>
      <c r="B18" s="67"/>
    </row>
    <row r="19" spans="1:2" ht="12.75" customHeight="1">
      <c r="A19" s="67" t="s">
        <v>755</v>
      </c>
      <c r="B19" s="8"/>
    </row>
    <row r="20" spans="1:2" ht="12.75" customHeight="1">
      <c r="A20" s="67" t="s">
        <v>756</v>
      </c>
      <c r="B20" s="8"/>
    </row>
    <row r="21" spans="1:2" ht="12.75" customHeight="1">
      <c r="B21" s="8"/>
    </row>
    <row r="22" spans="1:2" ht="12.75" customHeight="1">
      <c r="B22" s="8"/>
    </row>
    <row r="23" spans="1:2" ht="12.75" customHeight="1">
      <c r="B23" s="8"/>
    </row>
    <row r="24" spans="1:2" ht="12.75" customHeight="1">
      <c r="B24" s="8"/>
    </row>
    <row r="25" spans="1:2" ht="12.75" customHeight="1">
      <c r="B25" s="8"/>
    </row>
    <row r="26" spans="1:2" ht="12.75" customHeight="1">
      <c r="B26" s="8"/>
    </row>
    <row r="27" spans="1:2" ht="12.75" customHeight="1">
      <c r="B27" s="8"/>
    </row>
    <row r="28" spans="1:2" ht="12.75" customHeight="1">
      <c r="B28" s="8"/>
    </row>
    <row r="29" spans="1:2" ht="12.75" customHeight="1">
      <c r="B29" s="8"/>
    </row>
    <row r="30" spans="1:2" ht="12.75" customHeight="1">
      <c r="B30" s="8"/>
    </row>
    <row r="31" spans="1:2" ht="12.75" customHeight="1">
      <c r="B31" s="8"/>
    </row>
    <row r="32" spans="1:2" ht="12.75" customHeight="1">
      <c r="B32" s="8"/>
    </row>
    <row r="33" spans="2:2" ht="12.75" customHeight="1">
      <c r="B33" s="8"/>
    </row>
    <row r="34" spans="2:2" ht="12.75" customHeight="1">
      <c r="B34" s="8"/>
    </row>
    <row r="35" spans="2:2" ht="12.75" customHeight="1">
      <c r="B35" s="8"/>
    </row>
    <row r="36" spans="2:2" ht="12.75" customHeight="1">
      <c r="B36" s="8"/>
    </row>
    <row r="37" spans="2:2" ht="12.75" customHeight="1">
      <c r="B37" s="8"/>
    </row>
    <row r="38" spans="2:2" ht="12.75" customHeight="1">
      <c r="B38" s="8"/>
    </row>
    <row r="39" spans="2:2" ht="12.75" customHeight="1">
      <c r="B39" s="8"/>
    </row>
    <row r="40" spans="2:2" ht="12.75" customHeight="1">
      <c r="B40" s="8"/>
    </row>
    <row r="41" spans="2:2" ht="12.75" customHeight="1">
      <c r="B41" s="8"/>
    </row>
    <row r="42" spans="2:2" ht="12.75" customHeight="1">
      <c r="B42" s="8"/>
    </row>
    <row r="43" spans="2:2" ht="12.75" customHeight="1">
      <c r="B43" s="8"/>
    </row>
    <row r="44" spans="2:2" ht="12.75" customHeight="1">
      <c r="B44" s="8"/>
    </row>
    <row r="45" spans="2:2" ht="12.75" customHeight="1">
      <c r="B45" s="8"/>
    </row>
    <row r="46" spans="2:2" ht="12.75" customHeight="1">
      <c r="B46" s="8"/>
    </row>
    <row r="47" spans="2:2" ht="12.75" customHeight="1">
      <c r="B47" s="8"/>
    </row>
    <row r="48" spans="2:2" ht="12.75" customHeight="1">
      <c r="B48" s="8"/>
    </row>
    <row r="49" spans="2:2" ht="12.75" customHeight="1">
      <c r="B49" s="8"/>
    </row>
    <row r="50" spans="2:2" ht="12.75" customHeight="1">
      <c r="B50" s="8"/>
    </row>
    <row r="51" spans="2:2" ht="12.75" customHeight="1">
      <c r="B51" s="8"/>
    </row>
    <row r="52" spans="2:2" ht="12.75" customHeight="1">
      <c r="B52" s="8"/>
    </row>
    <row r="53" spans="2:2" ht="12.75" customHeight="1">
      <c r="B53" s="8"/>
    </row>
    <row r="54" spans="2:2" ht="12.75" customHeight="1">
      <c r="B54" s="8"/>
    </row>
    <row r="55" spans="2:2" ht="12.75" customHeight="1">
      <c r="B55" s="8"/>
    </row>
    <row r="56" spans="2:2" ht="12.75" customHeight="1">
      <c r="B56" s="8"/>
    </row>
    <row r="57" spans="2:2" ht="12.75" customHeight="1">
      <c r="B57" s="8"/>
    </row>
    <row r="58" spans="2:2" ht="12.75" customHeight="1">
      <c r="B58" s="8"/>
    </row>
    <row r="59" spans="2:2" ht="12.75" customHeight="1">
      <c r="B59" s="8"/>
    </row>
    <row r="60" spans="2:2" ht="12.75" customHeight="1">
      <c r="B60" s="8"/>
    </row>
    <row r="61" spans="2:2" ht="12.75" customHeight="1">
      <c r="B61" s="8"/>
    </row>
    <row r="62" spans="2:2" ht="12.75" customHeight="1">
      <c r="B62" s="8"/>
    </row>
    <row r="63" spans="2:2" ht="12.75" customHeight="1">
      <c r="B63" s="8"/>
    </row>
    <row r="64" spans="2:2" ht="12.75" customHeight="1">
      <c r="B64" s="8"/>
    </row>
    <row r="65" spans="2:2" ht="12.75" customHeight="1">
      <c r="B65" s="8"/>
    </row>
    <row r="66" spans="2:2" ht="12.75" customHeight="1">
      <c r="B66" s="8"/>
    </row>
    <row r="67" spans="2:2" ht="12.75" customHeight="1">
      <c r="B67" s="8"/>
    </row>
    <row r="68" spans="2:2" ht="12.75" customHeight="1">
      <c r="B68" s="8"/>
    </row>
    <row r="69" spans="2:2" ht="12.75" customHeight="1">
      <c r="B69" s="8"/>
    </row>
    <row r="70" spans="2:2" ht="12.75" customHeight="1">
      <c r="B70" s="8"/>
    </row>
    <row r="71" spans="2:2" ht="12.75" customHeight="1">
      <c r="B71" s="8"/>
    </row>
    <row r="72" spans="2:2" ht="12.75" customHeight="1">
      <c r="B72" s="8"/>
    </row>
    <row r="73" spans="2:2" ht="12.75" customHeight="1">
      <c r="B73" s="8"/>
    </row>
    <row r="74" spans="2:2" ht="12.75" customHeight="1">
      <c r="B74" s="8"/>
    </row>
    <row r="75" spans="2:2" ht="12.75" customHeight="1">
      <c r="B75" s="8"/>
    </row>
    <row r="76" spans="2:2" ht="12.75" customHeight="1">
      <c r="B76" s="8"/>
    </row>
    <row r="77" spans="2:2" ht="12.75" customHeight="1">
      <c r="B77" s="8"/>
    </row>
    <row r="78" spans="2:2" ht="12.75" customHeight="1">
      <c r="B78" s="8"/>
    </row>
    <row r="79" spans="2:2" ht="12.75" customHeight="1">
      <c r="B79" s="8"/>
    </row>
    <row r="80" spans="2:2" ht="12.75" customHeight="1">
      <c r="B80" s="8"/>
    </row>
    <row r="81" spans="2:2" ht="12.75" customHeight="1">
      <c r="B81" s="8"/>
    </row>
    <row r="82" spans="2:2" ht="12.75" customHeight="1">
      <c r="B82" s="8"/>
    </row>
    <row r="83" spans="2:2" ht="12.75" customHeight="1">
      <c r="B83" s="8"/>
    </row>
    <row r="84" spans="2:2" ht="12.75" customHeight="1">
      <c r="B84" s="8"/>
    </row>
    <row r="85" spans="2:2" ht="12.75" customHeight="1">
      <c r="B85" s="8"/>
    </row>
    <row r="86" spans="2:2" ht="12.75" customHeight="1">
      <c r="B86" s="8"/>
    </row>
    <row r="87" spans="2:2" ht="12.75" customHeight="1">
      <c r="B87" s="8"/>
    </row>
    <row r="88" spans="2:2" ht="12.75" customHeight="1">
      <c r="B88" s="8"/>
    </row>
    <row r="89" spans="2:2" ht="12.75" customHeight="1">
      <c r="B89" s="8"/>
    </row>
    <row r="90" spans="2:2" ht="12.75" customHeight="1">
      <c r="B90" s="8"/>
    </row>
    <row r="91" spans="2:2" ht="12.75" customHeight="1">
      <c r="B91" s="8"/>
    </row>
    <row r="92" spans="2:2" ht="12.75" customHeight="1">
      <c r="B92" s="8"/>
    </row>
    <row r="93" spans="2:2" ht="12.75" customHeight="1">
      <c r="B93" s="8"/>
    </row>
    <row r="94" spans="2:2" ht="12.75" customHeight="1">
      <c r="B94" s="8"/>
    </row>
    <row r="95" spans="2:2" ht="12.75" customHeight="1">
      <c r="B95" s="8"/>
    </row>
    <row r="96" spans="2:2" ht="12.75" customHeight="1">
      <c r="B96" s="8"/>
    </row>
    <row r="97" spans="2:2" ht="12.75" customHeight="1">
      <c r="B97" s="8"/>
    </row>
    <row r="98" spans="2:2" ht="12.75" customHeight="1">
      <c r="B98" s="8"/>
    </row>
    <row r="99" spans="2:2" ht="12.75" customHeight="1">
      <c r="B99" s="8"/>
    </row>
    <row r="100" spans="2:2" ht="12.75" customHeight="1">
      <c r="B100" s="8"/>
    </row>
    <row r="101" spans="2:2" ht="12.75" customHeight="1">
      <c r="B101" s="8"/>
    </row>
    <row r="102" spans="2:2" ht="12.75" customHeight="1">
      <c r="B102" s="8"/>
    </row>
    <row r="103" spans="2:2" ht="12.75" customHeight="1">
      <c r="B103" s="8"/>
    </row>
    <row r="104" spans="2:2" ht="12.75" customHeight="1">
      <c r="B104" s="8"/>
    </row>
    <row r="105" spans="2:2" ht="12.75" customHeight="1">
      <c r="B105" s="8"/>
    </row>
    <row r="106" spans="2:2" ht="12.75" customHeight="1">
      <c r="B106" s="8"/>
    </row>
    <row r="107" spans="2:2" ht="12.75" customHeight="1">
      <c r="B107" s="8"/>
    </row>
    <row r="108" spans="2:2" ht="12.75" customHeight="1">
      <c r="B108" s="8"/>
    </row>
    <row r="109" spans="2:2" ht="12.75" customHeight="1">
      <c r="B109" s="8"/>
    </row>
    <row r="110" spans="2:2" ht="12.75" customHeight="1">
      <c r="B110" s="8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10"/>
  <sheetViews>
    <sheetView workbookViewId="0">
      <selection activeCell="A3" sqref="A3"/>
    </sheetView>
  </sheetViews>
  <sheetFormatPr baseColWidth="10" defaultColWidth="10.85546875" defaultRowHeight="12.75" customHeight="1"/>
  <cols>
    <col min="1" max="2" width="50.7109375" style="9" customWidth="1"/>
    <col min="3" max="7" width="11.42578125" style="9" customWidth="1"/>
    <col min="8" max="257" width="10.85546875" style="9" customWidth="1"/>
    <col min="258" max="16384" width="10.85546875" style="8"/>
  </cols>
  <sheetData>
    <row r="1" spans="1:19" ht="12.75" customHeight="1">
      <c r="A1" s="231" t="s">
        <v>742</v>
      </c>
      <c r="B1" s="27"/>
      <c r="C1" s="68"/>
      <c r="D1" s="68"/>
      <c r="E1" s="68"/>
      <c r="F1" s="68"/>
      <c r="G1" s="68"/>
      <c r="H1" s="69"/>
    </row>
    <row r="2" spans="1:19" ht="12.75" customHeight="1">
      <c r="A2" s="232" t="s">
        <v>758</v>
      </c>
      <c r="B2" s="28"/>
      <c r="C2" s="68"/>
      <c r="D2" s="68"/>
      <c r="E2" s="68"/>
      <c r="F2" s="68"/>
      <c r="G2" s="68"/>
      <c r="H2" s="69"/>
    </row>
    <row r="3" spans="1:19" ht="13.5" customHeight="1">
      <c r="A3" s="73"/>
      <c r="B3" s="3"/>
      <c r="C3" s="68"/>
      <c r="D3" s="68"/>
      <c r="E3" s="68"/>
      <c r="F3" s="68"/>
      <c r="G3" s="68"/>
      <c r="H3" s="69"/>
    </row>
    <row r="4" spans="1:19" ht="19.5" customHeight="1">
      <c r="A4" s="180"/>
      <c r="B4" s="180"/>
      <c r="C4" s="235" t="s">
        <v>2</v>
      </c>
      <c r="D4" s="235" t="s">
        <v>3</v>
      </c>
      <c r="E4" s="235" t="s">
        <v>4</v>
      </c>
      <c r="F4" s="178" t="s">
        <v>5</v>
      </c>
      <c r="G4" s="235" t="s">
        <v>4</v>
      </c>
      <c r="H4" s="69"/>
    </row>
    <row r="5" spans="1:19" ht="19.5" customHeight="1">
      <c r="A5" s="180"/>
      <c r="B5" s="180"/>
      <c r="C5" s="235" t="s">
        <v>2</v>
      </c>
      <c r="D5" s="235" t="s">
        <v>375</v>
      </c>
      <c r="E5" s="235" t="s">
        <v>4</v>
      </c>
      <c r="F5" s="178" t="s">
        <v>374</v>
      </c>
      <c r="G5" s="235" t="s">
        <v>4</v>
      </c>
      <c r="H5" s="3"/>
      <c r="I5" s="8"/>
      <c r="J5" s="8"/>
      <c r="K5" s="8"/>
      <c r="L5" s="8"/>
      <c r="M5" s="8"/>
      <c r="N5" s="8"/>
      <c r="O5" s="8"/>
      <c r="P5" s="8"/>
      <c r="Q5" s="8"/>
      <c r="R5" s="8"/>
      <c r="S5" s="8"/>
    </row>
    <row r="6" spans="1:19" ht="13.5" customHeight="1">
      <c r="A6" s="65" t="s">
        <v>6</v>
      </c>
      <c r="B6" s="65" t="s">
        <v>6</v>
      </c>
      <c r="C6" s="75">
        <v>610.99900000000002</v>
      </c>
      <c r="D6" s="75">
        <v>297.16300000000001</v>
      </c>
      <c r="E6" s="245">
        <f>D6/$C$6</f>
        <v>0.48635595148273564</v>
      </c>
      <c r="F6" s="75">
        <v>313.83499999999998</v>
      </c>
      <c r="G6" s="245">
        <f>F6/$C$6</f>
        <v>0.51364241185337445</v>
      </c>
      <c r="H6" s="69"/>
    </row>
    <row r="7" spans="1:19" ht="13.5" customHeight="1">
      <c r="A7" s="74" t="s">
        <v>722</v>
      </c>
      <c r="B7" s="29" t="s">
        <v>723</v>
      </c>
      <c r="C7" s="248">
        <v>280.70299999999997</v>
      </c>
      <c r="D7" s="248">
        <v>162.12299999999999</v>
      </c>
      <c r="E7" s="249">
        <f>D7/C7</f>
        <v>0.57756062457472845</v>
      </c>
      <c r="F7" s="248">
        <v>118.581</v>
      </c>
      <c r="G7" s="249">
        <f>F7/C7</f>
        <v>0.42244293790946308</v>
      </c>
      <c r="H7" s="69"/>
    </row>
    <row r="8" spans="1:19" ht="13.5" customHeight="1">
      <c r="A8" s="74" t="s">
        <v>724</v>
      </c>
      <c r="B8" s="41" t="s">
        <v>725</v>
      </c>
      <c r="E8" s="115"/>
      <c r="F8" s="228"/>
      <c r="G8" s="115"/>
      <c r="H8" s="69"/>
    </row>
    <row r="9" spans="1:19" ht="13.5" customHeight="1">
      <c r="A9" s="158" t="s">
        <v>726</v>
      </c>
      <c r="B9" s="158" t="s">
        <v>727</v>
      </c>
      <c r="C9" s="248">
        <v>162.86199999999999</v>
      </c>
      <c r="D9" s="248">
        <v>75.948999999999998</v>
      </c>
      <c r="E9" s="249">
        <f t="shared" ref="E9:E16" si="0">D9/C9</f>
        <v>0.46633960039788286</v>
      </c>
      <c r="F9" s="248">
        <v>86.912999999999997</v>
      </c>
      <c r="G9" s="249">
        <f t="shared" ref="G9:G16" si="1">F9/C9</f>
        <v>0.53366039960211709</v>
      </c>
      <c r="H9" s="69"/>
    </row>
    <row r="10" spans="1:19" ht="13.5" customHeight="1">
      <c r="A10" s="158" t="s">
        <v>728</v>
      </c>
      <c r="B10" s="158" t="s">
        <v>729</v>
      </c>
      <c r="C10" s="248">
        <v>84.486999999999995</v>
      </c>
      <c r="D10" s="248">
        <v>40.39</v>
      </c>
      <c r="E10" s="249">
        <f t="shared" si="0"/>
        <v>0.47806171363641747</v>
      </c>
      <c r="F10" s="248">
        <v>44.097000000000001</v>
      </c>
      <c r="G10" s="249">
        <f t="shared" si="1"/>
        <v>0.52193828636358264</v>
      </c>
      <c r="H10" s="69"/>
    </row>
    <row r="11" spans="1:19" ht="13.5" customHeight="1">
      <c r="A11" s="158" t="s">
        <v>730</v>
      </c>
      <c r="B11" s="158" t="s">
        <v>731</v>
      </c>
      <c r="C11" s="248">
        <v>53.33</v>
      </c>
      <c r="D11" s="248">
        <v>29.181000000000001</v>
      </c>
      <c r="E11" s="249">
        <f t="shared" si="0"/>
        <v>0.54717794862178892</v>
      </c>
      <c r="F11" s="248">
        <v>24.149000000000001</v>
      </c>
      <c r="G11" s="249">
        <f t="shared" si="1"/>
        <v>0.45282205137821119</v>
      </c>
      <c r="H11" s="69"/>
    </row>
    <row r="12" spans="1:19" ht="13.5" customHeight="1">
      <c r="A12" s="158" t="s">
        <v>732</v>
      </c>
      <c r="B12" s="158" t="s">
        <v>733</v>
      </c>
      <c r="C12" s="248">
        <v>97.230999999999995</v>
      </c>
      <c r="D12" s="248">
        <v>43.963000000000001</v>
      </c>
      <c r="E12" s="249">
        <f t="shared" si="0"/>
        <v>0.45215003445403218</v>
      </c>
      <c r="F12" s="248">
        <v>41.825000000000003</v>
      </c>
      <c r="G12" s="249">
        <f t="shared" si="1"/>
        <v>0.43016116259217746</v>
      </c>
      <c r="H12" s="69"/>
    </row>
    <row r="13" spans="1:19" ht="13.5" customHeight="1">
      <c r="A13" s="158" t="s">
        <v>734</v>
      </c>
      <c r="B13" s="158" t="s">
        <v>735</v>
      </c>
      <c r="C13" s="248">
        <v>86.305000000000007</v>
      </c>
      <c r="D13" s="248">
        <v>68.808999999999997</v>
      </c>
      <c r="E13" s="249">
        <f t="shared" si="0"/>
        <v>0.79727709866172292</v>
      </c>
      <c r="F13" s="248">
        <v>53.268000000000001</v>
      </c>
      <c r="G13" s="249">
        <f t="shared" si="1"/>
        <v>0.61720641909506979</v>
      </c>
      <c r="H13" s="69"/>
    </row>
    <row r="14" spans="1:19" ht="13.5" customHeight="1">
      <c r="A14" s="158" t="s">
        <v>736</v>
      </c>
      <c r="B14" s="158" t="s">
        <v>737</v>
      </c>
      <c r="C14" s="248">
        <v>86.305000000000007</v>
      </c>
      <c r="D14" s="248">
        <v>68.808999999999997</v>
      </c>
      <c r="E14" s="249">
        <f t="shared" si="0"/>
        <v>0.79727709866172292</v>
      </c>
      <c r="F14" s="248">
        <v>17.495999999999999</v>
      </c>
      <c r="G14" s="249">
        <f t="shared" si="1"/>
        <v>0.202722901338277</v>
      </c>
      <c r="H14" s="69"/>
    </row>
    <row r="15" spans="1:19" ht="12.75" customHeight="1">
      <c r="A15" s="158" t="s">
        <v>738</v>
      </c>
      <c r="B15" s="158" t="s">
        <v>739</v>
      </c>
      <c r="C15" s="248">
        <v>131.53899999999999</v>
      </c>
      <c r="D15" s="248">
        <v>77.813000000000002</v>
      </c>
      <c r="E15" s="249">
        <f t="shared" si="0"/>
        <v>0.59155839712936853</v>
      </c>
      <c r="F15" s="248">
        <v>53.726999999999997</v>
      </c>
      <c r="G15" s="249">
        <f t="shared" si="1"/>
        <v>0.40844920517869227</v>
      </c>
      <c r="H15" s="69"/>
    </row>
    <row r="16" spans="1:19" ht="12.75" customHeight="1">
      <c r="A16" s="158" t="s">
        <v>740</v>
      </c>
      <c r="B16" s="158" t="s">
        <v>741</v>
      </c>
      <c r="C16" s="248">
        <v>85.924999999999997</v>
      </c>
      <c r="D16" s="248">
        <v>31.481000000000002</v>
      </c>
      <c r="E16" s="249">
        <f t="shared" si="0"/>
        <v>0.36637765493162644</v>
      </c>
      <c r="F16" s="248">
        <v>54.444000000000003</v>
      </c>
      <c r="G16" s="249">
        <f t="shared" si="1"/>
        <v>0.63362234506837367</v>
      </c>
      <c r="H16" s="69"/>
    </row>
    <row r="17" spans="1:8" ht="12.75" customHeight="1">
      <c r="A17" s="67" t="s">
        <v>750</v>
      </c>
      <c r="B17" s="67"/>
      <c r="H17" s="69"/>
    </row>
    <row r="18" spans="1:8" ht="12.75" customHeight="1">
      <c r="A18" s="67" t="s">
        <v>748</v>
      </c>
      <c r="B18" s="67"/>
      <c r="H18" s="69"/>
    </row>
    <row r="19" spans="1:8" ht="12.75" customHeight="1">
      <c r="A19" s="67" t="s">
        <v>751</v>
      </c>
      <c r="B19" s="8"/>
    </row>
    <row r="20" spans="1:8" ht="12.75" customHeight="1">
      <c r="A20" s="67" t="s">
        <v>752</v>
      </c>
      <c r="B20" s="8"/>
    </row>
    <row r="21" spans="1:8" ht="12.75" customHeight="1">
      <c r="B21" s="8"/>
    </row>
    <row r="22" spans="1:8" ht="12.75" customHeight="1">
      <c r="B22" s="8"/>
    </row>
    <row r="23" spans="1:8" ht="12.75" customHeight="1">
      <c r="B23" s="8"/>
    </row>
    <row r="24" spans="1:8" ht="12.75" customHeight="1">
      <c r="B24" s="8"/>
    </row>
    <row r="25" spans="1:8" ht="12.75" customHeight="1">
      <c r="B25" s="8"/>
    </row>
    <row r="26" spans="1:8" ht="12.75" customHeight="1">
      <c r="B26" s="8"/>
    </row>
    <row r="27" spans="1:8" ht="12.75" customHeight="1">
      <c r="B27" s="8"/>
    </row>
    <row r="28" spans="1:8" ht="12.75" customHeight="1">
      <c r="B28" s="8"/>
    </row>
    <row r="29" spans="1:8" ht="12.75" customHeight="1">
      <c r="B29" s="8"/>
    </row>
    <row r="30" spans="1:8" ht="12.75" customHeight="1">
      <c r="B30" s="8"/>
    </row>
    <row r="31" spans="1:8" ht="12.75" customHeight="1">
      <c r="B31" s="8"/>
    </row>
    <row r="32" spans="1:8" ht="12.75" customHeight="1">
      <c r="B32" s="8"/>
    </row>
    <row r="33" spans="2:2" ht="12.75" customHeight="1">
      <c r="B33" s="8"/>
    </row>
    <row r="34" spans="2:2" ht="12.75" customHeight="1">
      <c r="B34" s="8"/>
    </row>
    <row r="35" spans="2:2" ht="12.75" customHeight="1">
      <c r="B35" s="8"/>
    </row>
    <row r="36" spans="2:2" ht="12.75" customHeight="1">
      <c r="B36" s="8"/>
    </row>
    <row r="37" spans="2:2" ht="12.75" customHeight="1">
      <c r="B37" s="8"/>
    </row>
    <row r="38" spans="2:2" ht="12.75" customHeight="1">
      <c r="B38" s="8"/>
    </row>
    <row r="39" spans="2:2" ht="12.75" customHeight="1">
      <c r="B39" s="8"/>
    </row>
    <row r="40" spans="2:2" ht="12.75" customHeight="1">
      <c r="B40" s="8"/>
    </row>
    <row r="41" spans="2:2" ht="12.75" customHeight="1">
      <c r="B41" s="8"/>
    </row>
    <row r="42" spans="2:2" ht="12.75" customHeight="1">
      <c r="B42" s="8"/>
    </row>
    <row r="43" spans="2:2" ht="12.75" customHeight="1">
      <c r="B43" s="8"/>
    </row>
    <row r="44" spans="2:2" ht="12.75" customHeight="1">
      <c r="B44" s="8"/>
    </row>
    <row r="45" spans="2:2" ht="12.75" customHeight="1">
      <c r="B45" s="8"/>
    </row>
    <row r="46" spans="2:2" ht="12.75" customHeight="1">
      <c r="B46" s="8"/>
    </row>
    <row r="47" spans="2:2" ht="12.75" customHeight="1">
      <c r="B47" s="8"/>
    </row>
    <row r="48" spans="2:2" ht="12.75" customHeight="1">
      <c r="B48" s="8"/>
    </row>
    <row r="49" spans="2:2" ht="12.75" customHeight="1">
      <c r="B49" s="8"/>
    </row>
    <row r="50" spans="2:2" ht="12.75" customHeight="1">
      <c r="B50" s="8"/>
    </row>
    <row r="51" spans="2:2" ht="12.75" customHeight="1">
      <c r="B51" s="8"/>
    </row>
    <row r="52" spans="2:2" ht="12.75" customHeight="1">
      <c r="B52" s="8"/>
    </row>
    <row r="53" spans="2:2" ht="12.75" customHeight="1">
      <c r="B53" s="8"/>
    </row>
    <row r="54" spans="2:2" ht="12.75" customHeight="1">
      <c r="B54" s="8"/>
    </row>
    <row r="55" spans="2:2" ht="12.75" customHeight="1">
      <c r="B55" s="8"/>
    </row>
    <row r="56" spans="2:2" ht="12.75" customHeight="1">
      <c r="B56" s="8"/>
    </row>
    <row r="57" spans="2:2" ht="12.75" customHeight="1">
      <c r="B57" s="8"/>
    </row>
    <row r="58" spans="2:2" ht="12.75" customHeight="1">
      <c r="B58" s="8"/>
    </row>
    <row r="59" spans="2:2" ht="12.75" customHeight="1">
      <c r="B59" s="8"/>
    </row>
    <row r="60" spans="2:2" ht="12.75" customHeight="1">
      <c r="B60" s="8"/>
    </row>
    <row r="61" spans="2:2" ht="12.75" customHeight="1">
      <c r="B61" s="8"/>
    </row>
    <row r="62" spans="2:2" ht="12.75" customHeight="1">
      <c r="B62" s="8"/>
    </row>
    <row r="63" spans="2:2" ht="12.75" customHeight="1">
      <c r="B63" s="8"/>
    </row>
    <row r="64" spans="2:2" ht="12.75" customHeight="1">
      <c r="B64" s="8"/>
    </row>
    <row r="65" spans="2:2" ht="12.75" customHeight="1">
      <c r="B65" s="8"/>
    </row>
    <row r="66" spans="2:2" ht="12.75" customHeight="1">
      <c r="B66" s="8"/>
    </row>
    <row r="67" spans="2:2" ht="12.75" customHeight="1">
      <c r="B67" s="8"/>
    </row>
    <row r="68" spans="2:2" ht="12.75" customHeight="1">
      <c r="B68" s="8"/>
    </row>
    <row r="69" spans="2:2" ht="12.75" customHeight="1">
      <c r="B69" s="8"/>
    </row>
    <row r="70" spans="2:2" ht="12.75" customHeight="1">
      <c r="B70" s="8"/>
    </row>
    <row r="71" spans="2:2" ht="12.75" customHeight="1">
      <c r="B71" s="8"/>
    </row>
    <row r="72" spans="2:2" ht="12.75" customHeight="1">
      <c r="B72" s="8"/>
    </row>
    <row r="73" spans="2:2" ht="12.75" customHeight="1">
      <c r="B73" s="8"/>
    </row>
    <row r="74" spans="2:2" ht="12.75" customHeight="1">
      <c r="B74" s="8"/>
    </row>
    <row r="75" spans="2:2" ht="12.75" customHeight="1">
      <c r="B75" s="8"/>
    </row>
    <row r="76" spans="2:2" ht="12.75" customHeight="1">
      <c r="B76" s="8"/>
    </row>
    <row r="77" spans="2:2" ht="12.75" customHeight="1">
      <c r="B77" s="8"/>
    </row>
    <row r="78" spans="2:2" ht="12.75" customHeight="1">
      <c r="B78" s="8"/>
    </row>
    <row r="79" spans="2:2" ht="12.75" customHeight="1">
      <c r="B79" s="8"/>
    </row>
    <row r="80" spans="2:2" ht="12.75" customHeight="1">
      <c r="B80" s="8"/>
    </row>
    <row r="81" spans="2:2" ht="12.75" customHeight="1">
      <c r="B81" s="8"/>
    </row>
    <row r="82" spans="2:2" ht="12.75" customHeight="1">
      <c r="B82" s="8"/>
    </row>
    <row r="83" spans="2:2" ht="12.75" customHeight="1">
      <c r="B83" s="8"/>
    </row>
    <row r="84" spans="2:2" ht="12.75" customHeight="1">
      <c r="B84" s="8"/>
    </row>
    <row r="85" spans="2:2" ht="12.75" customHeight="1">
      <c r="B85" s="8"/>
    </row>
    <row r="86" spans="2:2" ht="12.75" customHeight="1">
      <c r="B86" s="8"/>
    </row>
    <row r="87" spans="2:2" ht="12.75" customHeight="1">
      <c r="B87" s="8"/>
    </row>
    <row r="88" spans="2:2" ht="12.75" customHeight="1">
      <c r="B88" s="8"/>
    </row>
    <row r="89" spans="2:2" ht="12.75" customHeight="1">
      <c r="B89" s="8"/>
    </row>
    <row r="90" spans="2:2" ht="12.75" customHeight="1">
      <c r="B90" s="8"/>
    </row>
    <row r="91" spans="2:2" ht="12.75" customHeight="1">
      <c r="B91" s="8"/>
    </row>
    <row r="92" spans="2:2" ht="12.75" customHeight="1">
      <c r="B92" s="8"/>
    </row>
    <row r="93" spans="2:2" ht="12.75" customHeight="1">
      <c r="B93" s="8"/>
    </row>
    <row r="94" spans="2:2" ht="12.75" customHeight="1">
      <c r="B94" s="8"/>
    </row>
    <row r="95" spans="2:2" ht="12.75" customHeight="1">
      <c r="B95" s="8"/>
    </row>
    <row r="96" spans="2:2" ht="12.75" customHeight="1">
      <c r="B96" s="8"/>
    </row>
    <row r="97" spans="2:2" ht="12.75" customHeight="1">
      <c r="B97" s="8"/>
    </row>
    <row r="98" spans="2:2" ht="12.75" customHeight="1">
      <c r="B98" s="8"/>
    </row>
    <row r="99" spans="2:2" ht="12.75" customHeight="1">
      <c r="B99" s="8"/>
    </row>
    <row r="100" spans="2:2" ht="12.75" customHeight="1">
      <c r="B100" s="8"/>
    </row>
    <row r="101" spans="2:2" ht="12.75" customHeight="1">
      <c r="B101" s="8"/>
    </row>
    <row r="102" spans="2:2" ht="12.75" customHeight="1">
      <c r="B102" s="8"/>
    </row>
    <row r="103" spans="2:2" ht="12.75" customHeight="1">
      <c r="B103" s="8"/>
    </row>
    <row r="104" spans="2:2" ht="12.75" customHeight="1">
      <c r="B104" s="8"/>
    </row>
    <row r="105" spans="2:2" ht="12.75" customHeight="1">
      <c r="B105" s="8"/>
    </row>
    <row r="106" spans="2:2" ht="12.75" customHeight="1">
      <c r="B106" s="8"/>
    </row>
    <row r="107" spans="2:2" ht="12.75" customHeight="1">
      <c r="B107" s="8"/>
    </row>
    <row r="108" spans="2:2" ht="12.75" customHeight="1">
      <c r="B108" s="8"/>
    </row>
    <row r="109" spans="2:2" ht="12.75" customHeight="1">
      <c r="B109" s="8"/>
    </row>
    <row r="110" spans="2:2" ht="12.75" customHeight="1">
      <c r="B110" s="8"/>
    </row>
  </sheetData>
  <pageMargins left="0.75" right="0.75" top="1" bottom="1" header="0" footer="0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76</vt:i4>
      </vt:variant>
    </vt:vector>
  </HeadingPairs>
  <TitlesOfParts>
    <vt:vector size="76" baseType="lpstr">
      <vt:lpstr>ÍNDEX EDUCACIÓ</vt:lpstr>
      <vt:lpstr>ÍNDICE EDUCACIÓN</vt:lpstr>
      <vt:lpstr>1.2019</vt:lpstr>
      <vt:lpstr>1.2020</vt:lpstr>
      <vt:lpstr>1.2021</vt:lpstr>
      <vt:lpstr>1.2022</vt:lpstr>
      <vt:lpstr>2</vt:lpstr>
      <vt:lpstr>3.2020</vt:lpstr>
      <vt:lpstr>3.2021</vt:lpstr>
      <vt:lpstr>3.2022</vt:lpstr>
      <vt:lpstr>4.2019</vt:lpstr>
      <vt:lpstr>4.2020</vt:lpstr>
      <vt:lpstr>4.2021</vt:lpstr>
      <vt:lpstr>4.2022</vt:lpstr>
      <vt:lpstr>5.2019</vt:lpstr>
      <vt:lpstr>5.2020</vt:lpstr>
      <vt:lpstr>5.2021</vt:lpstr>
      <vt:lpstr>5.2022</vt:lpstr>
      <vt:lpstr>6.2019</vt:lpstr>
      <vt:lpstr>6.2020</vt:lpstr>
      <vt:lpstr>6.2021</vt:lpstr>
      <vt:lpstr>6.2022</vt:lpstr>
      <vt:lpstr>7.2019</vt:lpstr>
      <vt:lpstr>7.2020</vt:lpstr>
      <vt:lpstr>7.2021</vt:lpstr>
      <vt:lpstr>7.2022</vt:lpstr>
      <vt:lpstr>8.2019</vt:lpstr>
      <vt:lpstr>8.2020</vt:lpstr>
      <vt:lpstr>8.2021</vt:lpstr>
      <vt:lpstr>8.2022</vt:lpstr>
      <vt:lpstr>9.2019</vt:lpstr>
      <vt:lpstr>9.2020</vt:lpstr>
      <vt:lpstr>9.2021</vt:lpstr>
      <vt:lpstr>9.2022</vt:lpstr>
      <vt:lpstr>10.2019</vt:lpstr>
      <vt:lpstr>10.2020</vt:lpstr>
      <vt:lpstr>10.2021</vt:lpstr>
      <vt:lpstr>10.2022</vt:lpstr>
      <vt:lpstr>11.2019</vt:lpstr>
      <vt:lpstr>11.2020</vt:lpstr>
      <vt:lpstr>11.2021</vt:lpstr>
      <vt:lpstr>11.2022</vt:lpstr>
      <vt:lpstr>12.2019</vt:lpstr>
      <vt:lpstr>12.2020</vt:lpstr>
      <vt:lpstr>12.2021</vt:lpstr>
      <vt:lpstr>12.2022</vt:lpstr>
      <vt:lpstr>13.2019</vt:lpstr>
      <vt:lpstr>13.2020</vt:lpstr>
      <vt:lpstr>13.2021</vt:lpstr>
      <vt:lpstr>13.2022</vt:lpstr>
      <vt:lpstr>14.2019</vt:lpstr>
      <vt:lpstr>14.2020</vt:lpstr>
      <vt:lpstr>14.2021</vt:lpstr>
      <vt:lpstr>14.2022</vt:lpstr>
      <vt:lpstr>15</vt:lpstr>
      <vt:lpstr>16</vt:lpstr>
      <vt:lpstr>17</vt:lpstr>
      <vt:lpstr>18</vt:lpstr>
      <vt:lpstr>19.2019</vt:lpstr>
      <vt:lpstr>19.2020</vt:lpstr>
      <vt:lpstr>19.2021</vt:lpstr>
      <vt:lpstr>19.2022</vt:lpstr>
      <vt:lpstr>20</vt:lpstr>
      <vt:lpstr>21</vt:lpstr>
      <vt:lpstr>22</vt:lpstr>
      <vt:lpstr>23</vt:lpstr>
      <vt:lpstr>24</vt:lpstr>
      <vt:lpstr>25</vt:lpstr>
      <vt:lpstr>26.2019</vt:lpstr>
      <vt:lpstr>26.2020</vt:lpstr>
      <vt:lpstr>26.2021</vt:lpstr>
      <vt:lpstr>26.2022</vt:lpstr>
      <vt:lpstr>27</vt:lpstr>
      <vt:lpstr>28</vt:lpstr>
      <vt:lpstr>29</vt:lpstr>
      <vt:lpstr>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UBAVAJ</dc:creator>
  <cp:lastModifiedBy>Lorenzo Roselló Cervera</cp:lastModifiedBy>
  <dcterms:created xsi:type="dcterms:W3CDTF">2019-06-11T12:31:42Z</dcterms:created>
  <dcterms:modified xsi:type="dcterms:W3CDTF">2024-03-08T08:35:21Z</dcterms:modified>
</cp:coreProperties>
</file>