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2.xml" ContentType="application/vnd.openxmlformats-officedocument.drawing+xml"/>
  <Override PartName="/xl/charts/chart3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3.xml" ContentType="application/vnd.openxmlformats-officedocument.drawing+xml"/>
  <Override PartName="/xl/charts/chart33.xml" ContentType="application/vnd.openxmlformats-officedocument.drawingml.chart+xml"/>
  <Override PartName="/xl/drawings/drawing24.xml" ContentType="application/vnd.openxmlformats-officedocument.drawing+xml"/>
  <Override PartName="/xl/charts/chart3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Publicaciones\Mercado Laboral\Mercado Laboral 2023\Web\"/>
    </mc:Choice>
  </mc:AlternateContent>
  <bookViews>
    <workbookView xWindow="-15" yWindow="6705" windowWidth="17250" windowHeight="3405" tabRatio="901"/>
  </bookViews>
  <sheets>
    <sheet name="1.1" sheetId="35421" r:id="rId1"/>
    <sheet name="1.2" sheetId="35422" r:id="rId2"/>
    <sheet name="1.3" sheetId="35423" r:id="rId3"/>
    <sheet name="1.4" sheetId="35424" r:id="rId4"/>
    <sheet name="1.5" sheetId="35425" r:id="rId5"/>
    <sheet name="1.6" sheetId="35426" r:id="rId6"/>
    <sheet name="1.7" sheetId="35427" r:id="rId7"/>
    <sheet name="1.8" sheetId="35428" r:id="rId8"/>
    <sheet name="1.9" sheetId="35429" r:id="rId9"/>
    <sheet name="1.10" sheetId="35430" r:id="rId10"/>
    <sheet name="1.11" sheetId="35431" r:id="rId11"/>
    <sheet name="1.12" sheetId="35432" r:id="rId12"/>
    <sheet name="1.13" sheetId="35433" r:id="rId13"/>
    <sheet name="1.14" sheetId="35434" r:id="rId14"/>
    <sheet name="1.15" sheetId="35435" r:id="rId15"/>
    <sheet name="1.16" sheetId="35436" r:id="rId16"/>
    <sheet name="1.17" sheetId="35437" r:id="rId17"/>
    <sheet name="1.18" sheetId="35438" r:id="rId18"/>
    <sheet name="1.19" sheetId="35439" r:id="rId19"/>
    <sheet name="2.1" sheetId="35357" r:id="rId20"/>
    <sheet name="2.2" sheetId="35358" r:id="rId21"/>
    <sheet name="2.3" sheetId="35359" r:id="rId22"/>
    <sheet name="2.4" sheetId="35360" r:id="rId23"/>
    <sheet name="2.5" sheetId="35361" r:id="rId24"/>
    <sheet name="2.6" sheetId="35362" r:id="rId25"/>
    <sheet name="2.7" sheetId="35363" r:id="rId26"/>
    <sheet name="2.8" sheetId="35364" r:id="rId27"/>
    <sheet name="2.9" sheetId="35365" r:id="rId28"/>
    <sheet name="2.10" sheetId="35366" r:id="rId29"/>
    <sheet name="2.11" sheetId="35367" r:id="rId30"/>
    <sheet name="2.12" sheetId="35368" r:id="rId31"/>
    <sheet name="2.13" sheetId="35369" r:id="rId32"/>
    <sheet name="2.14" sheetId="35370" r:id="rId33"/>
    <sheet name="2.15" sheetId="35371" r:id="rId34"/>
    <sheet name="2.16" sheetId="35372" r:id="rId35"/>
    <sheet name="2.17" sheetId="35373" r:id="rId36"/>
    <sheet name="2.18" sheetId="35374" r:id="rId37"/>
    <sheet name="2.19" sheetId="35375" r:id="rId38"/>
    <sheet name="2.20" sheetId="35376" r:id="rId39"/>
    <sheet name="2.21" sheetId="35377" r:id="rId40"/>
    <sheet name="2.22" sheetId="35378" r:id="rId41"/>
    <sheet name="2.23" sheetId="35379" r:id="rId42"/>
    <sheet name="2.24" sheetId="35380" r:id="rId43"/>
    <sheet name="2.25" sheetId="35381" r:id="rId44"/>
    <sheet name="2.26" sheetId="35382" r:id="rId45"/>
    <sheet name="2.27" sheetId="35383" r:id="rId46"/>
    <sheet name="2.28" sheetId="35384" r:id="rId47"/>
    <sheet name="2.29" sheetId="35385" r:id="rId48"/>
    <sheet name="2.30" sheetId="35386" r:id="rId49"/>
    <sheet name="2.31" sheetId="35387" r:id="rId50"/>
    <sheet name="2.32" sheetId="35388" r:id="rId51"/>
    <sheet name="2.33" sheetId="35389" r:id="rId52"/>
    <sheet name="2.34" sheetId="35390" r:id="rId53"/>
    <sheet name="2.35" sheetId="35391" r:id="rId54"/>
    <sheet name="2.36" sheetId="35392" r:id="rId55"/>
    <sheet name="2.37" sheetId="35393" r:id="rId56"/>
    <sheet name="2.38" sheetId="35394" r:id="rId57"/>
    <sheet name="3.1" sheetId="35395" r:id="rId58"/>
    <sheet name="3.2" sheetId="35396" r:id="rId59"/>
    <sheet name="3.3" sheetId="35397" r:id="rId60"/>
    <sheet name="3.4" sheetId="35398" r:id="rId61"/>
    <sheet name="3.5" sheetId="35399" r:id="rId62"/>
    <sheet name="3.6" sheetId="35400" r:id="rId63"/>
    <sheet name="3.7" sheetId="35401" r:id="rId64"/>
    <sheet name="3.8" sheetId="35402" r:id="rId65"/>
    <sheet name="3.9" sheetId="35403" r:id="rId66"/>
    <sheet name="3.10" sheetId="35404" r:id="rId67"/>
    <sheet name="3.11" sheetId="35405" r:id="rId68"/>
    <sheet name="3.12" sheetId="35406" r:id="rId69"/>
    <sheet name="3.13" sheetId="35407" r:id="rId70"/>
    <sheet name="3.14" sheetId="35408" r:id="rId71"/>
    <sheet name="4.1" sheetId="35409" r:id="rId72"/>
    <sheet name="4.2" sheetId="35410" r:id="rId73"/>
    <sheet name="4.3" sheetId="35411" r:id="rId74"/>
    <sheet name="4.4" sheetId="35412" r:id="rId75"/>
    <sheet name="4.5" sheetId="35413" r:id="rId76"/>
    <sheet name="4.6" sheetId="35414" r:id="rId77"/>
    <sheet name="4.7" sheetId="35415" r:id="rId78"/>
    <sheet name="4.8" sheetId="35416" r:id="rId79"/>
    <sheet name="4.9" sheetId="35417" r:id="rId80"/>
    <sheet name="4.10" sheetId="35418" r:id="rId81"/>
    <sheet name="4.11" sheetId="35419" r:id="rId82"/>
  </sheets>
  <definedNames>
    <definedName name="_xlnm._FilterDatabase" localSheetId="57" hidden="1">'3.1'!#REF!</definedName>
    <definedName name="_xlnm._FilterDatabase" localSheetId="58" hidden="1">'3.2'!$A$4:$G$28</definedName>
    <definedName name="_xlnm.Print_Area" localSheetId="0">'1.1'!$A$1:$M$59</definedName>
    <definedName name="_xlnm.Print_Area" localSheetId="17">'1.18'!$A$1:$F$42</definedName>
    <definedName name="_xlnm.Print_Area" localSheetId="18">'1.19'!$A$1:$F$48</definedName>
    <definedName name="_xlnm.Print_Area" localSheetId="1">'1.2'!$A$1:$P$59</definedName>
    <definedName name="_xlnm.Print_Area" localSheetId="2">'1.3'!$A$1:$P$33</definedName>
    <definedName name="_xlnm.Print_Area" localSheetId="19">'2.1'!$A$1:$M$12</definedName>
    <definedName name="_xlnm.Print_Area" localSheetId="28">'2.10'!$A$1:$L$23</definedName>
    <definedName name="_xlnm.Print_Area" localSheetId="29">'2.11'!$A$1:$G$68</definedName>
    <definedName name="_xlnm.Print_Area" localSheetId="30">'2.12'!$A$1:$M$53</definedName>
    <definedName name="_xlnm.Print_Area" localSheetId="31">'2.13'!$A$1:$M$49</definedName>
    <definedName name="_xlnm.Print_Area" localSheetId="32">'2.14'!$A$1:$M$95</definedName>
    <definedName name="_xlnm.Print_Area" localSheetId="33">'2.15'!$A$1:$M$23</definedName>
    <definedName name="_xlnm.Print_Area" localSheetId="34">'2.16'!$A$1:$M$55</definedName>
    <definedName name="_xlnm.Print_Area" localSheetId="35">'2.17'!$A$1:$M$29</definedName>
    <definedName name="_xlnm.Print_Area" localSheetId="36">'2.18'!$A$1:$M$17</definedName>
    <definedName name="_xlnm.Print_Area" localSheetId="37">'2.19'!$A$1:$M$85</definedName>
    <definedName name="_xlnm.Print_Area" localSheetId="20">'2.2'!$A$1:$M$33</definedName>
    <definedName name="_xlnm.Print_Area" localSheetId="38">'2.20'!$A$1:$N$58</definedName>
    <definedName name="_xlnm.Print_Area" localSheetId="39">'2.21'!$A$1:$L$68</definedName>
    <definedName name="_xlnm.Print_Area" localSheetId="40">'2.22'!$A$1:$G$68</definedName>
    <definedName name="_xlnm.Print_Area" localSheetId="42">'2.24'!$A$1:$L$72</definedName>
    <definedName name="_xlnm.Print_Area" localSheetId="43">'2.25'!$A$1:$G$68</definedName>
    <definedName name="_xlnm.Print_Area" localSheetId="44">'2.26'!$A$1:$H$67</definedName>
    <definedName name="_xlnm.Print_Area" localSheetId="21">'2.3'!$A$1:$H$34</definedName>
    <definedName name="_xlnm.Print_Area" localSheetId="22">'2.4'!$A$1:$L$80</definedName>
    <definedName name="_xlnm.Print_Area" localSheetId="23">'2.5'!$A$1:$L$20</definedName>
    <definedName name="_xlnm.Print_Area" localSheetId="24">'2.6'!$A$1:$L$35</definedName>
    <definedName name="_xlnm.Print_Area" localSheetId="25">'2.7'!$A$1:$L$23</definedName>
    <definedName name="_xlnm.Print_Area" localSheetId="26">'2.8'!$A$1:$L$39</definedName>
    <definedName name="_xlnm.Print_Area" localSheetId="27">'2.9'!$A$1:$D$68</definedName>
    <definedName name="_xlnm.Print_Area" localSheetId="57">'3.1'!$A$1:$G$48</definedName>
    <definedName name="_xlnm.Print_Area" localSheetId="66">'3.10'!$A$1:$M$35</definedName>
    <definedName name="_xlnm.Print_Area" localSheetId="67">'3.11'!$A$1:$M$11</definedName>
    <definedName name="_xlnm.Print_Area" localSheetId="68">'3.12'!$A$1:$M$51</definedName>
    <definedName name="_xlnm.Print_Area" localSheetId="69">'3.13'!$A$1:$M$44</definedName>
    <definedName name="_xlnm.Print_Area" localSheetId="70">'3.14'!$A$1:$M$25</definedName>
    <definedName name="_xlnm.Print_Area" localSheetId="58">'3.2'!$A$1:$G$77</definedName>
    <definedName name="_xlnm.Print_Area" localSheetId="59">'3.3'!$A$1:$G$38</definedName>
    <definedName name="_xlnm.Print_Area" localSheetId="60">'3.4'!$A$1:$G$44</definedName>
    <definedName name="_xlnm.Print_Area" localSheetId="61">'3.5'!$A$1:$G$32</definedName>
    <definedName name="_xlnm.Print_Area" localSheetId="62">'3.6'!$A$1:$H$14</definedName>
    <definedName name="_xlnm.Print_Area" localSheetId="63">'3.7'!$A$1:$G$15</definedName>
    <definedName name="_xlnm.Print_Area" localSheetId="64">'3.8'!$A$1:$M$59</definedName>
    <definedName name="_xlnm.Print_Area" localSheetId="65">'3.9'!$A$1:$M$77</definedName>
    <definedName name="_xlnm.Print_Area" localSheetId="71">'4.1'!$A$1:$G$37</definedName>
    <definedName name="_xlnm.Print_Area" localSheetId="72">'4.2'!$A$1:$G$35</definedName>
    <definedName name="_xlnm.Print_Area" localSheetId="73">'4.3'!$A$1:$M$19</definedName>
    <definedName name="_xlnm.Print_Area" localSheetId="74">'4.4'!$A$1:$M$13</definedName>
    <definedName name="_xlnm.Print_Area" localSheetId="75">'4.5'!$A$1:$M$11</definedName>
    <definedName name="_xlnm.Print_Area" localSheetId="77">'4.7'!$A$1:$F$18</definedName>
    <definedName name="_xlnm.Print_Titles" localSheetId="41">'2.23'!$1:$4</definedName>
    <definedName name="_xlnm.Print_Titles" localSheetId="45">'2.27'!$1:$4</definedName>
    <definedName name="_xlnm.Print_Titles" localSheetId="46">'2.28'!$1:$4</definedName>
    <definedName name="_xlnm.Print_Titles" localSheetId="47">'2.29'!$1:$4</definedName>
    <definedName name="_xlnm.Print_Titles" localSheetId="48">'2.30'!$1:$4</definedName>
    <definedName name="_xlnm.Print_Titles" localSheetId="49">'2.31'!$1:$4</definedName>
    <definedName name="_xlnm.Print_Titles" localSheetId="50">'2.32'!$1:$4</definedName>
    <definedName name="_xlnm.Print_Titles" localSheetId="51">'2.33'!$1:$5</definedName>
    <definedName name="_xlnm.Print_Titles" localSheetId="52">'2.34'!$1:$4</definedName>
    <definedName name="_xlnm.Print_Titles" localSheetId="53">'2.35'!$1:$4</definedName>
    <definedName name="_xlnm.Print_Titles" localSheetId="54">'2.36'!$1:$4</definedName>
    <definedName name="_xlnm.Print_Titles" localSheetId="55">'2.37'!$1:$4</definedName>
    <definedName name="_xlnm.Print_Titles" localSheetId="56">'2.38'!$1:$4</definedName>
    <definedName name="_xlnm.Print_Titles" localSheetId="80">'4.10'!$1:$5</definedName>
    <definedName name="_xlnm.Print_Titles" localSheetId="81">'4.11'!$1:$4</definedName>
  </definedNames>
  <calcPr calcId="152511" iterateDelta="1E-4"/>
</workbook>
</file>

<file path=xl/calcChain.xml><?xml version="1.0" encoding="utf-8"?>
<calcChain xmlns="http://schemas.openxmlformats.org/spreadsheetml/2006/main">
  <c r="B9" i="35439" l="1"/>
  <c r="B8" i="35439"/>
  <c r="B7" i="35439"/>
  <c r="B6" i="35439"/>
  <c r="B5" i="35439"/>
  <c r="B11" i="35438"/>
  <c r="B10" i="35438"/>
  <c r="B9" i="35438"/>
  <c r="B8" i="35438"/>
  <c r="B7" i="35438"/>
  <c r="B6" i="35438"/>
  <c r="F5" i="35438"/>
  <c r="E5" i="35438"/>
  <c r="D5" i="35438"/>
  <c r="B5" i="35438" s="1"/>
  <c r="C5" i="35438"/>
  <c r="B10" i="35437"/>
  <c r="B9" i="35437"/>
  <c r="B8" i="35437"/>
  <c r="B7" i="35437"/>
  <c r="B6" i="35437"/>
  <c r="F5" i="35437"/>
  <c r="E5" i="35437"/>
  <c r="D5" i="35437"/>
  <c r="C5" i="35437"/>
  <c r="B5" i="35437"/>
  <c r="B17" i="35436"/>
  <c r="C17" i="35436" s="1"/>
  <c r="B16" i="35436"/>
  <c r="B15" i="35436"/>
  <c r="C15" i="35436" s="1"/>
  <c r="B14" i="35436"/>
  <c r="C14" i="35436" s="1"/>
  <c r="B13" i="35436"/>
  <c r="B12" i="35436"/>
  <c r="B11" i="35436"/>
  <c r="C11" i="35436" s="1"/>
  <c r="B10" i="35436"/>
  <c r="B9" i="35436"/>
  <c r="C9" i="35436" s="1"/>
  <c r="B8" i="35436"/>
  <c r="C8" i="35436" s="1"/>
  <c r="B7" i="35436"/>
  <c r="B6" i="35436"/>
  <c r="K5" i="35436"/>
  <c r="J5" i="35436"/>
  <c r="I5" i="35436"/>
  <c r="H5" i="35436"/>
  <c r="G5" i="35436"/>
  <c r="F5" i="35436"/>
  <c r="E5" i="35436"/>
  <c r="D5" i="35436"/>
  <c r="B5" i="35436" s="1"/>
  <c r="C5" i="35436"/>
  <c r="C10" i="35435"/>
  <c r="C9" i="35435"/>
  <c r="C8" i="35435"/>
  <c r="C7" i="35435"/>
  <c r="C6" i="35435"/>
  <c r="C5" i="35435"/>
  <c r="D10" i="35434"/>
  <c r="C10" i="35434"/>
  <c r="B10" i="35434"/>
  <c r="D9" i="35434"/>
  <c r="C9" i="35434"/>
  <c r="B9" i="35434"/>
  <c r="D8" i="35434"/>
  <c r="C8" i="35434"/>
  <c r="B8" i="35434"/>
  <c r="D7" i="35434"/>
  <c r="C7" i="35434"/>
  <c r="B7" i="35434"/>
  <c r="P6" i="35434"/>
  <c r="O6" i="35434"/>
  <c r="N6" i="35434"/>
  <c r="M6" i="35434"/>
  <c r="L6" i="35434"/>
  <c r="K6" i="35434"/>
  <c r="J6" i="35434"/>
  <c r="I6" i="35434"/>
  <c r="H6" i="35434"/>
  <c r="G6" i="35434"/>
  <c r="D6" i="35434" s="1"/>
  <c r="F6" i="35434"/>
  <c r="E6" i="35434"/>
  <c r="C6" i="35434"/>
  <c r="B6" i="35434"/>
  <c r="B11" i="35433"/>
  <c r="B10" i="35433"/>
  <c r="B9" i="35433"/>
  <c r="B8" i="35433"/>
  <c r="B7" i="35433"/>
  <c r="B6" i="35433"/>
  <c r="F5" i="35433"/>
  <c r="E5" i="35433"/>
  <c r="D5" i="35433"/>
  <c r="C5" i="35433"/>
  <c r="B5" i="35433"/>
  <c r="B8" i="35432"/>
  <c r="B7" i="35432"/>
  <c r="B6" i="35432"/>
  <c r="B9" i="35431"/>
  <c r="B8" i="35431"/>
  <c r="B7" i="35431"/>
  <c r="B6" i="35431"/>
  <c r="B5" i="35431"/>
  <c r="B9" i="35430"/>
  <c r="B8" i="35430"/>
  <c r="B7" i="35430"/>
  <c r="B6" i="35430"/>
  <c r="B5" i="35430" s="1"/>
  <c r="C17" i="35429"/>
  <c r="B17" i="35429"/>
  <c r="B16" i="35429"/>
  <c r="C16" i="35429" s="1"/>
  <c r="C15" i="35429"/>
  <c r="B15" i="35429"/>
  <c r="C14" i="35429"/>
  <c r="B14" i="35429"/>
  <c r="B13" i="35429"/>
  <c r="C13" i="35429" s="1"/>
  <c r="C12" i="35429"/>
  <c r="B12" i="35429"/>
  <c r="C11" i="35429"/>
  <c r="B11" i="35429"/>
  <c r="B10" i="35429"/>
  <c r="C10" i="35429" s="1"/>
  <c r="C9" i="35429"/>
  <c r="B9" i="35429"/>
  <c r="C8" i="35429"/>
  <c r="B8" i="35429"/>
  <c r="B7" i="35429"/>
  <c r="C7" i="35429" s="1"/>
  <c r="C6" i="35429"/>
  <c r="B6" i="35429"/>
  <c r="B9" i="35428"/>
  <c r="B8" i="35428"/>
  <c r="B7" i="35428"/>
  <c r="B6" i="35428"/>
  <c r="B5" i="35428"/>
  <c r="D10" i="35427"/>
  <c r="C10" i="35427"/>
  <c r="B10" i="35427"/>
  <c r="D9" i="35427"/>
  <c r="C9" i="35427"/>
  <c r="B9" i="35427"/>
  <c r="D8" i="35427"/>
  <c r="C8" i="35427"/>
  <c r="B8" i="35427"/>
  <c r="D7" i="35427"/>
  <c r="C7" i="35427"/>
  <c r="B7" i="35427"/>
  <c r="B6" i="35427" s="1"/>
  <c r="P6" i="35427"/>
  <c r="O6" i="35427"/>
  <c r="N6" i="35427"/>
  <c r="M6" i="35427"/>
  <c r="L6" i="35427"/>
  <c r="K6" i="35427"/>
  <c r="J6" i="35427"/>
  <c r="I6" i="35427"/>
  <c r="H6" i="35427"/>
  <c r="G6" i="35427"/>
  <c r="F6" i="35427"/>
  <c r="E6" i="35427"/>
  <c r="D6" i="35427"/>
  <c r="C6" i="35427"/>
  <c r="B10" i="35426"/>
  <c r="B9" i="35426"/>
  <c r="B8" i="35426"/>
  <c r="B7" i="35426"/>
  <c r="B6" i="35426"/>
  <c r="B5" i="35426"/>
  <c r="D10" i="35425"/>
  <c r="C10" i="35425"/>
  <c r="B10" i="35425"/>
  <c r="D9" i="35425"/>
  <c r="C9" i="35425"/>
  <c r="B9" i="35425"/>
  <c r="D8" i="35425"/>
  <c r="C8" i="35425"/>
  <c r="B8" i="35425"/>
  <c r="D7" i="35425"/>
  <c r="C7" i="35425"/>
  <c r="B7" i="35425"/>
  <c r="P6" i="35425"/>
  <c r="O6" i="35425"/>
  <c r="N6" i="35425"/>
  <c r="M6" i="35425"/>
  <c r="L6" i="35425"/>
  <c r="K6" i="35425"/>
  <c r="J6" i="35425"/>
  <c r="I6" i="35425"/>
  <c r="H6" i="35425"/>
  <c r="G6" i="35425"/>
  <c r="F6" i="35425"/>
  <c r="C6" i="35425" s="1"/>
  <c r="E6" i="35425"/>
  <c r="D6" i="35425"/>
  <c r="B6" i="35425"/>
  <c r="D23" i="35424"/>
  <c r="C23" i="35424"/>
  <c r="B23" i="35424"/>
  <c r="D22" i="35424"/>
  <c r="C22" i="35424"/>
  <c r="B22" i="35424"/>
  <c r="D21" i="35424"/>
  <c r="C21" i="35424"/>
  <c r="B21" i="35424"/>
  <c r="D20" i="35424"/>
  <c r="C20" i="35424"/>
  <c r="B20" i="35424"/>
  <c r="D19" i="35424"/>
  <c r="C19" i="35424"/>
  <c r="B19" i="35424"/>
  <c r="D17" i="35424"/>
  <c r="C17" i="35424"/>
  <c r="B17" i="35424"/>
  <c r="D16" i="35424"/>
  <c r="C16" i="35424"/>
  <c r="B16" i="35424"/>
  <c r="D15" i="35424"/>
  <c r="C15" i="35424"/>
  <c r="B15" i="35424"/>
  <c r="D14" i="35424"/>
  <c r="C14" i="35424"/>
  <c r="B14" i="35424"/>
  <c r="D13" i="35424"/>
  <c r="C13" i="35424"/>
  <c r="B13" i="35424"/>
  <c r="D11" i="35424"/>
  <c r="C11" i="35424"/>
  <c r="B11" i="35424"/>
  <c r="D10" i="35424"/>
  <c r="C10" i="35424"/>
  <c r="B10" i="35424"/>
  <c r="D9" i="35424"/>
  <c r="C9" i="35424"/>
  <c r="B9" i="35424"/>
  <c r="D8" i="35424"/>
  <c r="C8" i="35424"/>
  <c r="B8" i="35424"/>
  <c r="D7" i="35424"/>
  <c r="C7" i="35424"/>
  <c r="B7" i="35424"/>
  <c r="L73" i="35423"/>
  <c r="F73" i="35423"/>
  <c r="C73" i="35423" s="1"/>
  <c r="D45" i="35423" s="1"/>
  <c r="K45" i="35423" s="1"/>
  <c r="O72" i="35423"/>
  <c r="I72" i="35423"/>
  <c r="L71" i="35423"/>
  <c r="F71" i="35423"/>
  <c r="O70" i="35423"/>
  <c r="I70" i="35423"/>
  <c r="L69" i="35423"/>
  <c r="F69" i="35423"/>
  <c r="C69" i="35423" s="1"/>
  <c r="P64" i="35423"/>
  <c r="P73" i="35423" s="1"/>
  <c r="O64" i="35423"/>
  <c r="O73" i="35423" s="1"/>
  <c r="N64" i="35423"/>
  <c r="N73" i="35423" s="1"/>
  <c r="M64" i="35423"/>
  <c r="M73" i="35423" s="1"/>
  <c r="L64" i="35423"/>
  <c r="K64" i="35423"/>
  <c r="K73" i="35423" s="1"/>
  <c r="J64" i="35423"/>
  <c r="J73" i="35423" s="1"/>
  <c r="I64" i="35423"/>
  <c r="I73" i="35423" s="1"/>
  <c r="H64" i="35423"/>
  <c r="H73" i="35423" s="1"/>
  <c r="G64" i="35423"/>
  <c r="G73" i="35423" s="1"/>
  <c r="F64" i="35423"/>
  <c r="E64" i="35423"/>
  <c r="E73" i="35423" s="1"/>
  <c r="B73" i="35423" s="1"/>
  <c r="D64" i="35423"/>
  <c r="C64" i="35423"/>
  <c r="P63" i="35423"/>
  <c r="P72" i="35423" s="1"/>
  <c r="O63" i="35423"/>
  <c r="N63" i="35423"/>
  <c r="N72" i="35423" s="1"/>
  <c r="M63" i="35423"/>
  <c r="M72" i="35423" s="1"/>
  <c r="L63" i="35423"/>
  <c r="L72" i="35423" s="1"/>
  <c r="K63" i="35423"/>
  <c r="K72" i="35423" s="1"/>
  <c r="J63" i="35423"/>
  <c r="J72" i="35423" s="1"/>
  <c r="I63" i="35423"/>
  <c r="H63" i="35423"/>
  <c r="H72" i="35423" s="1"/>
  <c r="G63" i="35423"/>
  <c r="G72" i="35423" s="1"/>
  <c r="D72" i="35423" s="1"/>
  <c r="G44" i="35423" s="1"/>
  <c r="N44" i="35423" s="1"/>
  <c r="F63" i="35423"/>
  <c r="F72" i="35423" s="1"/>
  <c r="C72" i="35423" s="1"/>
  <c r="D44" i="35423" s="1"/>
  <c r="K44" i="35423" s="1"/>
  <c r="E63" i="35423"/>
  <c r="E72" i="35423" s="1"/>
  <c r="B63" i="35423"/>
  <c r="P62" i="35423"/>
  <c r="P71" i="35423" s="1"/>
  <c r="O62" i="35423"/>
  <c r="O71" i="35423" s="1"/>
  <c r="N62" i="35423"/>
  <c r="N71" i="35423" s="1"/>
  <c r="M62" i="35423"/>
  <c r="M71" i="35423" s="1"/>
  <c r="L62" i="35423"/>
  <c r="K62" i="35423"/>
  <c r="K71" i="35423" s="1"/>
  <c r="J62" i="35423"/>
  <c r="J71" i="35423" s="1"/>
  <c r="I62" i="35423"/>
  <c r="I71" i="35423" s="1"/>
  <c r="H62" i="35423"/>
  <c r="H71" i="35423" s="1"/>
  <c r="G62" i="35423"/>
  <c r="G71" i="35423" s="1"/>
  <c r="D71" i="35423" s="1"/>
  <c r="G43" i="35423" s="1"/>
  <c r="N43" i="35423" s="1"/>
  <c r="F62" i="35423"/>
  <c r="E62" i="35423"/>
  <c r="E71" i="35423" s="1"/>
  <c r="D62" i="35423"/>
  <c r="C62" i="35423"/>
  <c r="P61" i="35423"/>
  <c r="P70" i="35423" s="1"/>
  <c r="O61" i="35423"/>
  <c r="N61" i="35423"/>
  <c r="N70" i="35423" s="1"/>
  <c r="M61" i="35423"/>
  <c r="M70" i="35423" s="1"/>
  <c r="L61" i="35423"/>
  <c r="L70" i="35423" s="1"/>
  <c r="K61" i="35423"/>
  <c r="K70" i="35423" s="1"/>
  <c r="J61" i="35423"/>
  <c r="J70" i="35423" s="1"/>
  <c r="I61" i="35423"/>
  <c r="H61" i="35423"/>
  <c r="H70" i="35423" s="1"/>
  <c r="G61" i="35423"/>
  <c r="G70" i="35423" s="1"/>
  <c r="F61" i="35423"/>
  <c r="F70" i="35423" s="1"/>
  <c r="C70" i="35423" s="1"/>
  <c r="D42" i="35423" s="1"/>
  <c r="K42" i="35423" s="1"/>
  <c r="E61" i="35423"/>
  <c r="E70" i="35423" s="1"/>
  <c r="B70" i="35423" s="1"/>
  <c r="B61" i="35423"/>
  <c r="P60" i="35423"/>
  <c r="P69" i="35423" s="1"/>
  <c r="O60" i="35423"/>
  <c r="O69" i="35423" s="1"/>
  <c r="N60" i="35423"/>
  <c r="N69" i="35423" s="1"/>
  <c r="M60" i="35423"/>
  <c r="M69" i="35423" s="1"/>
  <c r="L60" i="35423"/>
  <c r="K60" i="35423"/>
  <c r="K69" i="35423" s="1"/>
  <c r="J60" i="35423"/>
  <c r="J69" i="35423" s="1"/>
  <c r="I60" i="35423"/>
  <c r="I69" i="35423" s="1"/>
  <c r="H60" i="35423"/>
  <c r="H69" i="35423" s="1"/>
  <c r="G60" i="35423"/>
  <c r="G69" i="35423" s="1"/>
  <c r="F60" i="35423"/>
  <c r="E60" i="35423"/>
  <c r="E69" i="35423" s="1"/>
  <c r="B69" i="35423" s="1"/>
  <c r="C60" i="35423"/>
  <c r="D55" i="35423"/>
  <c r="C55" i="35423"/>
  <c r="B55" i="35423"/>
  <c r="D54" i="35423"/>
  <c r="C54" i="35423"/>
  <c r="B54" i="35423"/>
  <c r="D53" i="35423"/>
  <c r="C53" i="35423"/>
  <c r="B53" i="35423"/>
  <c r="D52" i="35423"/>
  <c r="C52" i="35423"/>
  <c r="B52" i="35423"/>
  <c r="D51" i="35423"/>
  <c r="C51" i="35423"/>
  <c r="B51" i="35423"/>
  <c r="F45" i="35423"/>
  <c r="E45" i="35423"/>
  <c r="C45" i="35423"/>
  <c r="J45" i="35423" s="1"/>
  <c r="B45" i="35423"/>
  <c r="I45" i="35423" s="1"/>
  <c r="F44" i="35423"/>
  <c r="E44" i="35423"/>
  <c r="C44" i="35423"/>
  <c r="B44" i="35423"/>
  <c r="I44" i="35423" s="1"/>
  <c r="F43" i="35423"/>
  <c r="M43" i="35423" s="1"/>
  <c r="E43" i="35423"/>
  <c r="C43" i="35423"/>
  <c r="B43" i="35423"/>
  <c r="F42" i="35423"/>
  <c r="E42" i="35423"/>
  <c r="C42" i="35423"/>
  <c r="J42" i="35423" s="1"/>
  <c r="B42" i="35423"/>
  <c r="D11" i="35423"/>
  <c r="C11" i="35423"/>
  <c r="B11" i="35423" s="1"/>
  <c r="D10" i="35423"/>
  <c r="C10" i="35423"/>
  <c r="B10" i="35423"/>
  <c r="D9" i="35423"/>
  <c r="C9" i="35423"/>
  <c r="B9" i="35423" s="1"/>
  <c r="D8" i="35423"/>
  <c r="C8" i="35423"/>
  <c r="B8" i="35423"/>
  <c r="D7" i="35423"/>
  <c r="C7" i="35423"/>
  <c r="B7" i="35423" s="1"/>
  <c r="D6" i="35423"/>
  <c r="C6" i="35423"/>
  <c r="B6" i="35423"/>
  <c r="D20" i="35422"/>
  <c r="C20" i="35422"/>
  <c r="B20" i="35422"/>
  <c r="D19" i="35422"/>
  <c r="C19" i="35422"/>
  <c r="B19" i="35422"/>
  <c r="D18" i="35422"/>
  <c r="C18" i="35422"/>
  <c r="B18" i="35422"/>
  <c r="D17" i="35422"/>
  <c r="C17" i="35422"/>
  <c r="B17" i="35422"/>
  <c r="D15" i="35422"/>
  <c r="C15" i="35422"/>
  <c r="B15" i="35422"/>
  <c r="D14" i="35422"/>
  <c r="C14" i="35422"/>
  <c r="B14" i="35422"/>
  <c r="D13" i="35422"/>
  <c r="C13" i="35422"/>
  <c r="B13" i="35422"/>
  <c r="D12" i="35422"/>
  <c r="C12" i="35422"/>
  <c r="B12" i="35422"/>
  <c r="D10" i="35422"/>
  <c r="C10" i="35422"/>
  <c r="B10" i="35422"/>
  <c r="D9" i="35422"/>
  <c r="C9" i="35422"/>
  <c r="B9" i="35422"/>
  <c r="D8" i="35422"/>
  <c r="C8" i="35422"/>
  <c r="B8" i="35422"/>
  <c r="D7" i="35422"/>
  <c r="C7" i="35422"/>
  <c r="B7" i="35422"/>
  <c r="M72" i="35421"/>
  <c r="L72" i="35421"/>
  <c r="K72" i="35421"/>
  <c r="J72" i="35421"/>
  <c r="I72" i="35421"/>
  <c r="H72" i="35421"/>
  <c r="G72" i="35421"/>
  <c r="F72" i="35421"/>
  <c r="E72" i="35421"/>
  <c r="D72" i="35421"/>
  <c r="C72" i="35421"/>
  <c r="B72" i="35421"/>
  <c r="M71" i="35421"/>
  <c r="L71" i="35421"/>
  <c r="K71" i="35421"/>
  <c r="J71" i="35421"/>
  <c r="I71" i="35421"/>
  <c r="H71" i="35421"/>
  <c r="G71" i="35421"/>
  <c r="F71" i="35421"/>
  <c r="E71" i="35421"/>
  <c r="D71" i="35421"/>
  <c r="C71" i="35421"/>
  <c r="B71" i="35421"/>
  <c r="M70" i="35421"/>
  <c r="L70" i="35421"/>
  <c r="K70" i="35421"/>
  <c r="J70" i="35421"/>
  <c r="I70" i="35421"/>
  <c r="H70" i="35421"/>
  <c r="G70" i="35421"/>
  <c r="F70" i="35421"/>
  <c r="E70" i="35421"/>
  <c r="D70" i="35421"/>
  <c r="C70" i="35421"/>
  <c r="B70" i="35421"/>
  <c r="M69" i="35421"/>
  <c r="L69" i="35421"/>
  <c r="K69" i="35421"/>
  <c r="J69" i="35421"/>
  <c r="I69" i="35421"/>
  <c r="H69" i="35421"/>
  <c r="G69" i="35421"/>
  <c r="F69" i="35421"/>
  <c r="E69" i="35421"/>
  <c r="D69" i="35421"/>
  <c r="C69" i="35421"/>
  <c r="B69" i="35421"/>
  <c r="M21" i="35421"/>
  <c r="L21" i="35421"/>
  <c r="K21" i="35421"/>
  <c r="J21" i="35421"/>
  <c r="I21" i="35421"/>
  <c r="H21" i="35421"/>
  <c r="G21" i="35421"/>
  <c r="F21" i="35421"/>
  <c r="E21" i="35421"/>
  <c r="D21" i="35421"/>
  <c r="C21" i="35421"/>
  <c r="B21" i="35421"/>
  <c r="M16" i="35421"/>
  <c r="L16" i="35421"/>
  <c r="K16" i="35421"/>
  <c r="J16" i="35421"/>
  <c r="I16" i="35421"/>
  <c r="H16" i="35421"/>
  <c r="G16" i="35421"/>
  <c r="F16" i="35421"/>
  <c r="E16" i="35421"/>
  <c r="D16" i="35421"/>
  <c r="C16" i="35421"/>
  <c r="B16" i="35421"/>
  <c r="M11" i="35421"/>
  <c r="L11" i="35421"/>
  <c r="K11" i="35421"/>
  <c r="J11" i="35421"/>
  <c r="I11" i="35421"/>
  <c r="H11" i="35421"/>
  <c r="G11" i="35421"/>
  <c r="F11" i="35421"/>
  <c r="E11" i="35421"/>
  <c r="D11" i="35421"/>
  <c r="C11" i="35421"/>
  <c r="B11" i="35421"/>
  <c r="M6" i="35421"/>
  <c r="L6" i="35421"/>
  <c r="K6" i="35421"/>
  <c r="J6" i="35421"/>
  <c r="I6" i="35421"/>
  <c r="H6" i="35421"/>
  <c r="G6" i="35421"/>
  <c r="F6" i="35421"/>
  <c r="E6" i="35421"/>
  <c r="D6" i="35421"/>
  <c r="C6" i="35421"/>
  <c r="B6" i="35421"/>
  <c r="J44" i="35423" l="1"/>
  <c r="M45" i="35423"/>
  <c r="L45" i="35423"/>
  <c r="L44" i="35423"/>
  <c r="D69" i="35423"/>
  <c r="D73" i="35423"/>
  <c r="G45" i="35423" s="1"/>
  <c r="N45" i="35423" s="1"/>
  <c r="C16" i="35436"/>
  <c r="C13" i="35436"/>
  <c r="C10" i="35436"/>
  <c r="C7" i="35436"/>
  <c r="L42" i="35423"/>
  <c r="B71" i="35423"/>
  <c r="M44" i="35423"/>
  <c r="D70" i="35423"/>
  <c r="G42" i="35423" s="1"/>
  <c r="N42" i="35423" s="1"/>
  <c r="I42" i="35423"/>
  <c r="L43" i="35423"/>
  <c r="B72" i="35423"/>
  <c r="C71" i="35423"/>
  <c r="D43" i="35423" s="1"/>
  <c r="C6" i="35436"/>
  <c r="C12" i="35436"/>
  <c r="D61" i="35423"/>
  <c r="D63" i="35423"/>
  <c r="B60" i="35423"/>
  <c r="B62" i="35423"/>
  <c r="B64" i="35423"/>
  <c r="D60" i="35423"/>
  <c r="C61" i="35423"/>
  <c r="C63" i="35423"/>
  <c r="K43" i="35423" l="1"/>
  <c r="I43" i="35423"/>
  <c r="J43" i="35423"/>
  <c r="M42" i="35423"/>
  <c r="D5" i="35419" l="1"/>
  <c r="C6" i="35418"/>
  <c r="I7" i="35410"/>
  <c r="B7" i="35360"/>
  <c r="D100" i="35419" l="1"/>
  <c r="C100" i="35419"/>
  <c r="D95" i="35419"/>
  <c r="C95" i="35419"/>
  <c r="D91" i="35419"/>
  <c r="C91" i="35419"/>
  <c r="D82" i="35419"/>
  <c r="C82" i="35419"/>
  <c r="D74" i="35419"/>
  <c r="C74" i="35419"/>
  <c r="D69" i="35419"/>
  <c r="C69" i="35419"/>
  <c r="D62" i="35419"/>
  <c r="C62" i="35419"/>
  <c r="D59" i="35419"/>
  <c r="C59" i="35419"/>
  <c r="D53" i="35419"/>
  <c r="C53" i="35419"/>
  <c r="D49" i="35419"/>
  <c r="C49" i="35419"/>
  <c r="D45" i="35419"/>
  <c r="C45" i="35419"/>
  <c r="D40" i="35419"/>
  <c r="C40" i="35419"/>
  <c r="D15" i="35419"/>
  <c r="C15" i="35419"/>
  <c r="D10" i="35419"/>
  <c r="C10" i="35419"/>
  <c r="C5" i="35419" s="1"/>
  <c r="D6" i="35419"/>
  <c r="C6" i="35419"/>
  <c r="F101" i="35418"/>
  <c r="E101" i="35418"/>
  <c r="D101" i="35418"/>
  <c r="C101" i="35418"/>
  <c r="F96" i="35418"/>
  <c r="E96" i="35418"/>
  <c r="D96" i="35418"/>
  <c r="C96" i="35418"/>
  <c r="F92" i="35418"/>
  <c r="E92" i="35418"/>
  <c r="D92" i="35418"/>
  <c r="C92" i="35418"/>
  <c r="F83" i="35418"/>
  <c r="E83" i="35418"/>
  <c r="D83" i="35418"/>
  <c r="C83" i="35418"/>
  <c r="F75" i="35418"/>
  <c r="E75" i="35418"/>
  <c r="D75" i="35418"/>
  <c r="C75" i="35418"/>
  <c r="F70" i="35418"/>
  <c r="E70" i="35418"/>
  <c r="D70" i="35418"/>
  <c r="C70" i="35418"/>
  <c r="F63" i="35418"/>
  <c r="E63" i="35418"/>
  <c r="D63" i="35418"/>
  <c r="C63" i="35418"/>
  <c r="F60" i="35418"/>
  <c r="E60" i="35418"/>
  <c r="D60" i="35418"/>
  <c r="C60" i="35418"/>
  <c r="F54" i="35418"/>
  <c r="E54" i="35418"/>
  <c r="D54" i="35418"/>
  <c r="C54" i="35418"/>
  <c r="F50" i="35418"/>
  <c r="E50" i="35418"/>
  <c r="D50" i="35418"/>
  <c r="C50" i="35418"/>
  <c r="F46" i="35418"/>
  <c r="E46" i="35418"/>
  <c r="D46" i="35418"/>
  <c r="C46" i="35418"/>
  <c r="F41" i="35418"/>
  <c r="E41" i="35418"/>
  <c r="D41" i="35418"/>
  <c r="C41" i="35418"/>
  <c r="F16" i="35418"/>
  <c r="E16" i="35418"/>
  <c r="D16" i="35418"/>
  <c r="C16" i="35418"/>
  <c r="F11" i="35418"/>
  <c r="E11" i="35418"/>
  <c r="D11" i="35418"/>
  <c r="C11" i="35418"/>
  <c r="F7" i="35418"/>
  <c r="F6" i="35418" s="1"/>
  <c r="E7" i="35418"/>
  <c r="D7" i="35418"/>
  <c r="C7" i="35418"/>
  <c r="E6" i="35418"/>
  <c r="D6" i="35418"/>
  <c r="I10" i="35410"/>
  <c r="I9" i="35410"/>
  <c r="I8" i="35410"/>
  <c r="I6" i="35410"/>
  <c r="N10" i="35408"/>
  <c r="N9" i="35408"/>
  <c r="N7" i="35408"/>
  <c r="N6" i="35408"/>
  <c r="M31" i="35407"/>
  <c r="L31" i="35407"/>
  <c r="K31" i="35407"/>
  <c r="J31" i="35407"/>
  <c r="I31" i="35407"/>
  <c r="H31" i="35407"/>
  <c r="G31" i="35407"/>
  <c r="F31" i="35407"/>
  <c r="E31" i="35407"/>
  <c r="D31" i="35407"/>
  <c r="C31" i="35407"/>
  <c r="B31" i="35407"/>
  <c r="M18" i="35407"/>
  <c r="L18" i="35407"/>
  <c r="K18" i="35407"/>
  <c r="J18" i="35407"/>
  <c r="I18" i="35407"/>
  <c r="H18" i="35407"/>
  <c r="G18" i="35407"/>
  <c r="F18" i="35407"/>
  <c r="E18" i="35407"/>
  <c r="D18" i="35407"/>
  <c r="C18" i="35407"/>
  <c r="B18" i="35407"/>
  <c r="M5" i="35407"/>
  <c r="L5" i="35407"/>
  <c r="K5" i="35407"/>
  <c r="J5" i="35407"/>
  <c r="I5" i="35407"/>
  <c r="H5" i="35407"/>
  <c r="G5" i="35407"/>
  <c r="F5" i="35407"/>
  <c r="E5" i="35407"/>
  <c r="D5" i="35407"/>
  <c r="C5" i="35407"/>
  <c r="B5" i="35407"/>
  <c r="M31" i="35406"/>
  <c r="L31" i="35406"/>
  <c r="K31" i="35406"/>
  <c r="J31" i="35406"/>
  <c r="I31" i="35406"/>
  <c r="H31" i="35406"/>
  <c r="G31" i="35406"/>
  <c r="F31" i="35406"/>
  <c r="E31" i="35406"/>
  <c r="D31" i="35406"/>
  <c r="C31" i="35406"/>
  <c r="B31" i="35406"/>
  <c r="M30" i="35406"/>
  <c r="L30" i="35406"/>
  <c r="K30" i="35406"/>
  <c r="J30" i="35406"/>
  <c r="I30" i="35406"/>
  <c r="H30" i="35406"/>
  <c r="G30" i="35406"/>
  <c r="F30" i="35406"/>
  <c r="E30" i="35406"/>
  <c r="D30" i="35406"/>
  <c r="C30" i="35406"/>
  <c r="B30" i="35406"/>
  <c r="N37" i="35402"/>
  <c r="O37" i="35402" s="1"/>
  <c r="N36" i="35402"/>
  <c r="O36" i="35402" s="1"/>
  <c r="O35" i="35402"/>
  <c r="N35" i="35402"/>
  <c r="N34" i="35402"/>
  <c r="O34" i="35402" s="1"/>
  <c r="N33" i="35402"/>
  <c r="O33" i="35402" s="1"/>
  <c r="O32" i="35402"/>
  <c r="N32" i="35402"/>
  <c r="N31" i="35402"/>
  <c r="O31" i="35402" s="1"/>
  <c r="N30" i="35402"/>
  <c r="O30" i="35402" s="1"/>
  <c r="O29" i="35402"/>
  <c r="N29" i="35402"/>
  <c r="N28" i="35402"/>
  <c r="O28" i="35402" s="1"/>
  <c r="N26" i="35402"/>
  <c r="O26" i="35402" s="1"/>
  <c r="O25" i="35402"/>
  <c r="N25" i="35402"/>
  <c r="N24" i="35402"/>
  <c r="O24" i="35402" s="1"/>
  <c r="N23" i="35402"/>
  <c r="O23" i="35402" s="1"/>
  <c r="O22" i="35402"/>
  <c r="N22" i="35402"/>
  <c r="N21" i="35402"/>
  <c r="O21" i="35402" s="1"/>
  <c r="N20" i="35402"/>
  <c r="O20" i="35402" s="1"/>
  <c r="O19" i="35402"/>
  <c r="N19" i="35402"/>
  <c r="N18" i="35402"/>
  <c r="O18" i="35402" s="1"/>
  <c r="N17" i="35402"/>
  <c r="O17" i="35402" s="1"/>
  <c r="Z7" i="35402"/>
  <c r="Y7" i="35402"/>
  <c r="X7" i="35402"/>
  <c r="W7" i="35402"/>
  <c r="V7" i="35402"/>
  <c r="U7" i="35402"/>
  <c r="T7" i="35402"/>
  <c r="S7" i="35402"/>
  <c r="R7" i="35402"/>
  <c r="Q7" i="35402"/>
  <c r="P7" i="35402"/>
  <c r="O7" i="35402"/>
  <c r="Z6" i="35402"/>
  <c r="Y6" i="35402"/>
  <c r="X6" i="35402"/>
  <c r="W6" i="35402"/>
  <c r="V6" i="35402"/>
  <c r="U6" i="35402"/>
  <c r="T6" i="35402"/>
  <c r="S6" i="35402"/>
  <c r="R6" i="35402"/>
  <c r="Q6" i="35402"/>
  <c r="P6" i="35402"/>
  <c r="O6" i="35402"/>
  <c r="Z5" i="35402"/>
  <c r="Y5" i="35402"/>
  <c r="X5" i="35402"/>
  <c r="W5" i="35402"/>
  <c r="V5" i="35402"/>
  <c r="U5" i="35402"/>
  <c r="T5" i="35402"/>
  <c r="S5" i="35402"/>
  <c r="R5" i="35402"/>
  <c r="Q5" i="35402"/>
  <c r="P5" i="35402"/>
  <c r="O5" i="35402"/>
  <c r="B13" i="35401"/>
  <c r="B7" i="35401" s="1"/>
  <c r="B12" i="35401"/>
  <c r="B6" i="35401" s="1"/>
  <c r="G11" i="35401"/>
  <c r="F11" i="35401"/>
  <c r="E11" i="35401"/>
  <c r="D11" i="35401"/>
  <c r="C11" i="35401"/>
  <c r="C5" i="35401" s="1"/>
  <c r="B10" i="35401"/>
  <c r="B9" i="35401"/>
  <c r="G8" i="35401"/>
  <c r="F8" i="35401"/>
  <c r="E8" i="35401"/>
  <c r="E5" i="35401" s="1"/>
  <c r="D8" i="35401"/>
  <c r="D5" i="35401" s="1"/>
  <c r="C8" i="35401"/>
  <c r="B8" i="35401"/>
  <c r="G5" i="35401"/>
  <c r="F5" i="35401"/>
  <c r="B13" i="35400"/>
  <c r="B12" i="35400"/>
  <c r="G11" i="35400"/>
  <c r="F11" i="35400"/>
  <c r="E11" i="35400"/>
  <c r="D11" i="35400"/>
  <c r="C11" i="35400"/>
  <c r="C5" i="35400" s="1"/>
  <c r="B10" i="35400"/>
  <c r="B9" i="35400"/>
  <c r="G8" i="35400"/>
  <c r="F8" i="35400"/>
  <c r="E8" i="35400"/>
  <c r="E5" i="35400" s="1"/>
  <c r="D8" i="35400"/>
  <c r="B8" i="35400" s="1"/>
  <c r="C8" i="35400"/>
  <c r="B7" i="35400"/>
  <c r="B6" i="35400"/>
  <c r="G5" i="35400"/>
  <c r="F5" i="35400"/>
  <c r="B43" i="35398"/>
  <c r="B42" i="35398"/>
  <c r="B41" i="35398"/>
  <c r="B40" i="35398"/>
  <c r="B39" i="35398"/>
  <c r="B38" i="35398"/>
  <c r="B37" i="35398"/>
  <c r="B36" i="35398"/>
  <c r="B35" i="35398"/>
  <c r="B34" i="35398"/>
  <c r="B33" i="35398"/>
  <c r="B32" i="35398"/>
  <c r="G31" i="35398"/>
  <c r="F31" i="35398"/>
  <c r="E31" i="35398"/>
  <c r="D31" i="35398"/>
  <c r="C31" i="35398"/>
  <c r="B31" i="35398" s="1"/>
  <c r="B30" i="35398"/>
  <c r="B29" i="35398"/>
  <c r="B28" i="35398"/>
  <c r="B27" i="35398"/>
  <c r="B26" i="35398"/>
  <c r="B25" i="35398"/>
  <c r="B24" i="35398"/>
  <c r="B23" i="35398"/>
  <c r="B22" i="35398"/>
  <c r="B21" i="35398"/>
  <c r="B20" i="35398"/>
  <c r="B19" i="35398"/>
  <c r="G18" i="35398"/>
  <c r="F18" i="35398"/>
  <c r="E18" i="35398"/>
  <c r="D18" i="35398"/>
  <c r="C18" i="35398"/>
  <c r="B18" i="35398" s="1"/>
  <c r="B17" i="35398"/>
  <c r="B16" i="35398"/>
  <c r="B15" i="35398"/>
  <c r="B14" i="35398"/>
  <c r="B13" i="35398"/>
  <c r="B12" i="35398"/>
  <c r="B11" i="35398"/>
  <c r="B10" i="35398"/>
  <c r="B9" i="35398"/>
  <c r="B8" i="35398"/>
  <c r="B7" i="35398"/>
  <c r="B6" i="35398"/>
  <c r="G5" i="35398"/>
  <c r="F5" i="35398"/>
  <c r="E5" i="35398"/>
  <c r="D5" i="35398"/>
  <c r="C5" i="35398"/>
  <c r="B37" i="35397"/>
  <c r="B36" i="35397"/>
  <c r="B35" i="35397"/>
  <c r="B34" i="35397"/>
  <c r="B33" i="35397"/>
  <c r="B32" i="35397"/>
  <c r="B31" i="35397"/>
  <c r="B30" i="35397"/>
  <c r="B29" i="35397"/>
  <c r="B28" i="35397"/>
  <c r="G27" i="35397"/>
  <c r="F27" i="35397"/>
  <c r="E27" i="35397"/>
  <c r="B27" i="35397" s="1"/>
  <c r="B5" i="35397" s="1"/>
  <c r="D27" i="35397"/>
  <c r="C27" i="35397"/>
  <c r="B26" i="35397"/>
  <c r="B25" i="35397"/>
  <c r="B24" i="35397"/>
  <c r="B23" i="35397"/>
  <c r="B22" i="35397"/>
  <c r="B21" i="35397"/>
  <c r="B20" i="35397"/>
  <c r="B19" i="35397"/>
  <c r="B18" i="35397"/>
  <c r="B17" i="35397"/>
  <c r="G16" i="35397"/>
  <c r="F16" i="35397"/>
  <c r="E16" i="35397"/>
  <c r="D16" i="35397"/>
  <c r="C16" i="35397"/>
  <c r="B16" i="35397"/>
  <c r="B15" i="35397"/>
  <c r="B14" i="35397"/>
  <c r="B13" i="35397"/>
  <c r="B12" i="35397"/>
  <c r="B11" i="35397"/>
  <c r="B10" i="35397"/>
  <c r="B9" i="35397"/>
  <c r="B8" i="35397"/>
  <c r="B7" i="35397"/>
  <c r="B6" i="35397"/>
  <c r="G5" i="35397"/>
  <c r="F5" i="35397"/>
  <c r="E5" i="35397"/>
  <c r="D5" i="35397"/>
  <c r="C5" i="35397"/>
  <c r="M11" i="35388"/>
  <c r="L11" i="35388"/>
  <c r="K11" i="35388"/>
  <c r="J11" i="35388"/>
  <c r="I11" i="35388"/>
  <c r="H11" i="35388"/>
  <c r="G11" i="35388"/>
  <c r="F11" i="35388"/>
  <c r="E11" i="35388"/>
  <c r="D11" i="35388"/>
  <c r="C11" i="35388"/>
  <c r="B11" i="35388"/>
  <c r="M10" i="35388"/>
  <c r="L10" i="35388"/>
  <c r="K10" i="35388"/>
  <c r="J10" i="35388"/>
  <c r="I10" i="35388"/>
  <c r="H10" i="35388"/>
  <c r="G10" i="35388"/>
  <c r="F10" i="35388"/>
  <c r="E10" i="35388"/>
  <c r="D10" i="35388"/>
  <c r="C10" i="35388"/>
  <c r="B10" i="35388"/>
  <c r="M9" i="35388"/>
  <c r="L9" i="35388"/>
  <c r="K9" i="35388"/>
  <c r="J9" i="35388"/>
  <c r="I9" i="35388"/>
  <c r="H9" i="35388"/>
  <c r="G9" i="35388"/>
  <c r="F9" i="35388"/>
  <c r="E9" i="35388"/>
  <c r="D9" i="35388"/>
  <c r="C9" i="35388"/>
  <c r="B9" i="35388"/>
  <c r="M8" i="35388"/>
  <c r="L8" i="35388"/>
  <c r="K8" i="35388"/>
  <c r="J8" i="35388"/>
  <c r="I8" i="35388"/>
  <c r="H8" i="35388"/>
  <c r="G8" i="35388"/>
  <c r="F8" i="35388"/>
  <c r="E8" i="35388"/>
  <c r="D8" i="35388"/>
  <c r="C8" i="35388"/>
  <c r="B8" i="35388"/>
  <c r="M7" i="35388"/>
  <c r="L7" i="35388"/>
  <c r="K7" i="35388"/>
  <c r="J7" i="35388"/>
  <c r="I7" i="35388"/>
  <c r="H7" i="35388"/>
  <c r="G7" i="35388"/>
  <c r="F7" i="35388"/>
  <c r="E7" i="35388"/>
  <c r="D7" i="35388"/>
  <c r="C7" i="35388"/>
  <c r="B7" i="35388"/>
  <c r="M6" i="35388"/>
  <c r="L6" i="35388"/>
  <c r="K6" i="35388"/>
  <c r="J6" i="35388"/>
  <c r="I6" i="35388"/>
  <c r="H6" i="35388"/>
  <c r="G6" i="35388"/>
  <c r="F6" i="35388"/>
  <c r="E6" i="35388"/>
  <c r="D6" i="35388"/>
  <c r="C6" i="35388"/>
  <c r="B6" i="35388"/>
  <c r="M5" i="35388"/>
  <c r="L5" i="35388"/>
  <c r="K5" i="35388"/>
  <c r="J5" i="35388"/>
  <c r="I5" i="35388"/>
  <c r="H5" i="35388"/>
  <c r="G5" i="35388"/>
  <c r="F5" i="35388"/>
  <c r="E5" i="35388"/>
  <c r="D5" i="35388"/>
  <c r="C5" i="35388"/>
  <c r="B5" i="35388"/>
  <c r="M10" i="35387"/>
  <c r="L10" i="35387"/>
  <c r="K10" i="35387"/>
  <c r="J10" i="35387"/>
  <c r="I10" i="35387"/>
  <c r="H10" i="35387"/>
  <c r="G10" i="35387"/>
  <c r="F10" i="35387"/>
  <c r="E10" i="35387"/>
  <c r="D10" i="35387"/>
  <c r="C10" i="35387"/>
  <c r="B10" i="35387"/>
  <c r="M9" i="35387"/>
  <c r="L9" i="35387"/>
  <c r="K9" i="35387"/>
  <c r="J9" i="35387"/>
  <c r="I9" i="35387"/>
  <c r="H9" i="35387"/>
  <c r="G9" i="35387"/>
  <c r="F9" i="35387"/>
  <c r="E9" i="35387"/>
  <c r="D9" i="35387"/>
  <c r="C9" i="35387"/>
  <c r="B9" i="35387"/>
  <c r="M8" i="35387"/>
  <c r="L8" i="35387"/>
  <c r="K8" i="35387"/>
  <c r="J8" i="35387"/>
  <c r="I8" i="35387"/>
  <c r="H8" i="35387"/>
  <c r="G8" i="35387"/>
  <c r="F8" i="35387"/>
  <c r="E8" i="35387"/>
  <c r="D8" i="35387"/>
  <c r="C8" i="35387"/>
  <c r="B8" i="35387"/>
  <c r="M7" i="35387"/>
  <c r="L7" i="35387"/>
  <c r="K7" i="35387"/>
  <c r="J7" i="35387"/>
  <c r="I7" i="35387"/>
  <c r="H7" i="35387"/>
  <c r="G7" i="35387"/>
  <c r="F7" i="35387"/>
  <c r="E7" i="35387"/>
  <c r="D7" i="35387"/>
  <c r="C7" i="35387"/>
  <c r="B7" i="35387"/>
  <c r="M6" i="35387"/>
  <c r="L6" i="35387"/>
  <c r="K6" i="35387"/>
  <c r="J6" i="35387"/>
  <c r="I6" i="35387"/>
  <c r="H6" i="35387"/>
  <c r="G6" i="35387"/>
  <c r="F6" i="35387"/>
  <c r="E6" i="35387"/>
  <c r="D6" i="35387"/>
  <c r="C6" i="35387"/>
  <c r="B6" i="35387"/>
  <c r="M5" i="35387"/>
  <c r="L5" i="35387"/>
  <c r="K5" i="35387"/>
  <c r="J5" i="35387"/>
  <c r="I5" i="35387"/>
  <c r="H5" i="35387"/>
  <c r="G5" i="35387"/>
  <c r="F5" i="35387"/>
  <c r="E5" i="35387"/>
  <c r="D5" i="35387"/>
  <c r="C5" i="35387"/>
  <c r="B5" i="35387"/>
  <c r="M15" i="35386"/>
  <c r="L15" i="35386"/>
  <c r="K15" i="35386"/>
  <c r="J15" i="35386"/>
  <c r="I15" i="35386"/>
  <c r="H15" i="35386"/>
  <c r="G15" i="35386"/>
  <c r="F15" i="35386"/>
  <c r="E15" i="35386"/>
  <c r="D15" i="35386"/>
  <c r="C15" i="35386"/>
  <c r="B15" i="35386"/>
  <c r="M14" i="35386"/>
  <c r="L14" i="35386"/>
  <c r="K14" i="35386"/>
  <c r="J14" i="35386"/>
  <c r="I14" i="35386"/>
  <c r="H14" i="35386"/>
  <c r="G14" i="35386"/>
  <c r="F14" i="35386"/>
  <c r="E14" i="35386"/>
  <c r="D14" i="35386"/>
  <c r="C14" i="35386"/>
  <c r="B14" i="35386"/>
  <c r="M13" i="35386"/>
  <c r="L13" i="35386"/>
  <c r="K13" i="35386"/>
  <c r="J13" i="35386"/>
  <c r="I13" i="35386"/>
  <c r="H13" i="35386"/>
  <c r="G13" i="35386"/>
  <c r="F13" i="35386"/>
  <c r="E13" i="35386"/>
  <c r="D13" i="35386"/>
  <c r="C13" i="35386"/>
  <c r="B13" i="35386"/>
  <c r="M12" i="35386"/>
  <c r="L12" i="35386"/>
  <c r="K12" i="35386"/>
  <c r="J12" i="35386"/>
  <c r="I12" i="35386"/>
  <c r="H12" i="35386"/>
  <c r="G12" i="35386"/>
  <c r="F12" i="35386"/>
  <c r="E12" i="35386"/>
  <c r="D12" i="35386"/>
  <c r="C12" i="35386"/>
  <c r="B12" i="35386"/>
  <c r="M11" i="35386"/>
  <c r="L11" i="35386"/>
  <c r="K11" i="35386"/>
  <c r="J11" i="35386"/>
  <c r="I11" i="35386"/>
  <c r="H11" i="35386"/>
  <c r="G11" i="35386"/>
  <c r="F11" i="35386"/>
  <c r="E11" i="35386"/>
  <c r="D11" i="35386"/>
  <c r="C11" i="35386"/>
  <c r="B11" i="35386"/>
  <c r="M10" i="35386"/>
  <c r="L10" i="35386"/>
  <c r="K10" i="35386"/>
  <c r="J10" i="35386"/>
  <c r="I10" i="35386"/>
  <c r="H10" i="35386"/>
  <c r="G10" i="35386"/>
  <c r="F10" i="35386"/>
  <c r="E10" i="35386"/>
  <c r="D10" i="35386"/>
  <c r="C10" i="35386"/>
  <c r="B10" i="35386"/>
  <c r="M9" i="35386"/>
  <c r="L9" i="35386"/>
  <c r="K9" i="35386"/>
  <c r="J9" i="35386"/>
  <c r="I9" i="35386"/>
  <c r="H9" i="35386"/>
  <c r="G9" i="35386"/>
  <c r="F9" i="35386"/>
  <c r="E9" i="35386"/>
  <c r="D9" i="35386"/>
  <c r="C9" i="35386"/>
  <c r="B9" i="35386"/>
  <c r="M8" i="35386"/>
  <c r="L8" i="35386"/>
  <c r="K8" i="35386"/>
  <c r="J8" i="35386"/>
  <c r="I8" i="35386"/>
  <c r="H8" i="35386"/>
  <c r="G8" i="35386"/>
  <c r="F8" i="35386"/>
  <c r="E8" i="35386"/>
  <c r="D8" i="35386"/>
  <c r="C8" i="35386"/>
  <c r="B8" i="35386"/>
  <c r="M7" i="35386"/>
  <c r="L7" i="35386"/>
  <c r="K7" i="35386"/>
  <c r="J7" i="35386"/>
  <c r="I7" i="35386"/>
  <c r="H7" i="35386"/>
  <c r="G7" i="35386"/>
  <c r="F7" i="35386"/>
  <c r="E7" i="35386"/>
  <c r="D7" i="35386"/>
  <c r="C7" i="35386"/>
  <c r="B7" i="35386"/>
  <c r="M6" i="35386"/>
  <c r="L6" i="35386"/>
  <c r="K6" i="35386"/>
  <c r="J6" i="35386"/>
  <c r="I6" i="35386"/>
  <c r="H6" i="35386"/>
  <c r="G6" i="35386"/>
  <c r="F6" i="35386"/>
  <c r="E6" i="35386"/>
  <c r="D6" i="35386"/>
  <c r="C6" i="35386"/>
  <c r="B6" i="35386"/>
  <c r="M5" i="35386"/>
  <c r="L5" i="35386"/>
  <c r="K5" i="35386"/>
  <c r="J5" i="35386"/>
  <c r="I5" i="35386"/>
  <c r="H5" i="35386"/>
  <c r="G5" i="35386"/>
  <c r="F5" i="35386"/>
  <c r="E5" i="35386"/>
  <c r="D5" i="35386"/>
  <c r="C5" i="35386"/>
  <c r="B5" i="35386"/>
  <c r="M10" i="35385"/>
  <c r="L10" i="35385"/>
  <c r="K10" i="35385"/>
  <c r="J10" i="35385"/>
  <c r="I10" i="35385"/>
  <c r="H10" i="35385"/>
  <c r="G10" i="35385"/>
  <c r="F10" i="35385"/>
  <c r="E10" i="35385"/>
  <c r="D10" i="35385"/>
  <c r="C10" i="35385"/>
  <c r="B10" i="35385"/>
  <c r="M9" i="35385"/>
  <c r="L9" i="35385"/>
  <c r="K9" i="35385"/>
  <c r="J9" i="35385"/>
  <c r="I9" i="35385"/>
  <c r="H9" i="35385"/>
  <c r="G9" i="35385"/>
  <c r="F9" i="35385"/>
  <c r="E9" i="35385"/>
  <c r="D9" i="35385"/>
  <c r="C9" i="35385"/>
  <c r="B9" i="35385"/>
  <c r="M8" i="35385"/>
  <c r="L8" i="35385"/>
  <c r="K8" i="35385"/>
  <c r="J8" i="35385"/>
  <c r="I8" i="35385"/>
  <c r="H8" i="35385"/>
  <c r="G8" i="35385"/>
  <c r="F8" i="35385"/>
  <c r="E8" i="35385"/>
  <c r="D8" i="35385"/>
  <c r="C8" i="35385"/>
  <c r="B8" i="35385"/>
  <c r="M7" i="35385"/>
  <c r="L7" i="35385"/>
  <c r="K7" i="35385"/>
  <c r="J7" i="35385"/>
  <c r="I7" i="35385"/>
  <c r="H7" i="35385"/>
  <c r="G7" i="35385"/>
  <c r="F7" i="35385"/>
  <c r="E7" i="35385"/>
  <c r="D7" i="35385"/>
  <c r="C7" i="35385"/>
  <c r="B7" i="35385"/>
  <c r="M6" i="35385"/>
  <c r="L6" i="35385"/>
  <c r="K6" i="35385"/>
  <c r="J6" i="35385"/>
  <c r="I6" i="35385"/>
  <c r="H6" i="35385"/>
  <c r="G6" i="35385"/>
  <c r="F6" i="35385"/>
  <c r="E6" i="35385"/>
  <c r="D6" i="35385"/>
  <c r="C6" i="35385"/>
  <c r="B6" i="35385"/>
  <c r="M5" i="35385"/>
  <c r="L5" i="35385"/>
  <c r="K5" i="35385"/>
  <c r="J5" i="35385"/>
  <c r="I5" i="35385"/>
  <c r="H5" i="35385"/>
  <c r="G5" i="35385"/>
  <c r="F5" i="35385"/>
  <c r="E5" i="35385"/>
  <c r="D5" i="35385"/>
  <c r="C5" i="35385"/>
  <c r="B5" i="35385"/>
  <c r="M15" i="35384"/>
  <c r="L15" i="35384"/>
  <c r="K15" i="35384"/>
  <c r="J15" i="35384"/>
  <c r="I15" i="35384"/>
  <c r="H15" i="35384"/>
  <c r="G15" i="35384"/>
  <c r="F15" i="35384"/>
  <c r="E15" i="35384"/>
  <c r="D15" i="35384"/>
  <c r="C15" i="35384"/>
  <c r="B15" i="35384"/>
  <c r="M14" i="35384"/>
  <c r="L14" i="35384"/>
  <c r="K14" i="35384"/>
  <c r="J14" i="35384"/>
  <c r="I14" i="35384"/>
  <c r="H14" i="35384"/>
  <c r="G14" i="35384"/>
  <c r="F14" i="35384"/>
  <c r="E14" i="35384"/>
  <c r="D14" i="35384"/>
  <c r="C14" i="35384"/>
  <c r="B14" i="35384"/>
  <c r="M13" i="35384"/>
  <c r="L13" i="35384"/>
  <c r="K13" i="35384"/>
  <c r="J13" i="35384"/>
  <c r="I13" i="35384"/>
  <c r="H13" i="35384"/>
  <c r="G13" i="35384"/>
  <c r="F13" i="35384"/>
  <c r="E13" i="35384"/>
  <c r="D13" i="35384"/>
  <c r="C13" i="35384"/>
  <c r="B13" i="35384"/>
  <c r="M12" i="35384"/>
  <c r="L12" i="35384"/>
  <c r="K12" i="35384"/>
  <c r="J12" i="35384"/>
  <c r="I12" i="35384"/>
  <c r="H12" i="35384"/>
  <c r="G12" i="35384"/>
  <c r="F12" i="35384"/>
  <c r="E12" i="35384"/>
  <c r="D12" i="35384"/>
  <c r="C12" i="35384"/>
  <c r="B12" i="35384"/>
  <c r="M11" i="35384"/>
  <c r="L11" i="35384"/>
  <c r="K11" i="35384"/>
  <c r="J11" i="35384"/>
  <c r="I11" i="35384"/>
  <c r="H11" i="35384"/>
  <c r="G11" i="35384"/>
  <c r="F11" i="35384"/>
  <c r="E11" i="35384"/>
  <c r="D11" i="35384"/>
  <c r="C11" i="35384"/>
  <c r="B11" i="35384"/>
  <c r="M10" i="35384"/>
  <c r="L10" i="35384"/>
  <c r="K10" i="35384"/>
  <c r="J10" i="35384"/>
  <c r="I10" i="35384"/>
  <c r="H10" i="35384"/>
  <c r="G10" i="35384"/>
  <c r="F10" i="35384"/>
  <c r="E10" i="35384"/>
  <c r="D10" i="35384"/>
  <c r="C10" i="35384"/>
  <c r="B10" i="35384"/>
  <c r="M9" i="35384"/>
  <c r="L9" i="35384"/>
  <c r="K9" i="35384"/>
  <c r="J9" i="35384"/>
  <c r="I9" i="35384"/>
  <c r="H9" i="35384"/>
  <c r="G9" i="35384"/>
  <c r="F9" i="35384"/>
  <c r="E9" i="35384"/>
  <c r="D9" i="35384"/>
  <c r="C9" i="35384"/>
  <c r="B9" i="35384"/>
  <c r="M8" i="35384"/>
  <c r="L8" i="35384"/>
  <c r="K8" i="35384"/>
  <c r="J8" i="35384"/>
  <c r="I8" i="35384"/>
  <c r="H8" i="35384"/>
  <c r="G8" i="35384"/>
  <c r="F8" i="35384"/>
  <c r="E8" i="35384"/>
  <c r="D8" i="35384"/>
  <c r="C8" i="35384"/>
  <c r="B8" i="35384"/>
  <c r="M7" i="35384"/>
  <c r="L7" i="35384"/>
  <c r="K7" i="35384"/>
  <c r="J7" i="35384"/>
  <c r="I7" i="35384"/>
  <c r="H7" i="35384"/>
  <c r="G7" i="35384"/>
  <c r="F7" i="35384"/>
  <c r="E7" i="35384"/>
  <c r="D7" i="35384"/>
  <c r="C7" i="35384"/>
  <c r="B7" i="35384"/>
  <c r="M6" i="35384"/>
  <c r="L6" i="35384"/>
  <c r="K6" i="35384"/>
  <c r="J6" i="35384"/>
  <c r="I6" i="35384"/>
  <c r="H6" i="35384"/>
  <c r="G6" i="35384"/>
  <c r="F6" i="35384"/>
  <c r="E6" i="35384"/>
  <c r="D6" i="35384"/>
  <c r="C6" i="35384"/>
  <c r="B6" i="35384"/>
  <c r="M5" i="35384"/>
  <c r="L5" i="35384"/>
  <c r="K5" i="35384"/>
  <c r="J5" i="35384"/>
  <c r="I5" i="35384"/>
  <c r="H5" i="35384"/>
  <c r="G5" i="35384"/>
  <c r="F5" i="35384"/>
  <c r="E5" i="35384"/>
  <c r="D5" i="35384"/>
  <c r="C5" i="35384"/>
  <c r="B5" i="35384"/>
  <c r="M7" i="35383"/>
  <c r="L7" i="35383"/>
  <c r="K7" i="35383"/>
  <c r="J7" i="35383"/>
  <c r="I7" i="35383"/>
  <c r="H7" i="35383"/>
  <c r="G7" i="35383"/>
  <c r="F7" i="35383"/>
  <c r="E7" i="35383"/>
  <c r="D7" i="35383"/>
  <c r="C7" i="35383"/>
  <c r="B7" i="35383"/>
  <c r="M6" i="35383"/>
  <c r="L6" i="35383"/>
  <c r="K6" i="35383"/>
  <c r="J6" i="35383"/>
  <c r="I6" i="35383"/>
  <c r="H6" i="35383"/>
  <c r="G6" i="35383"/>
  <c r="F6" i="35383"/>
  <c r="E6" i="35383"/>
  <c r="D6" i="35383"/>
  <c r="C6" i="35383"/>
  <c r="B6" i="35383"/>
  <c r="M5" i="35383"/>
  <c r="L5" i="35383"/>
  <c r="K5" i="35383"/>
  <c r="J5" i="35383"/>
  <c r="I5" i="35383"/>
  <c r="H5" i="35383"/>
  <c r="G5" i="35383"/>
  <c r="F5" i="35383"/>
  <c r="E5" i="35383"/>
  <c r="D5" i="35383"/>
  <c r="C5" i="35383"/>
  <c r="B5" i="35383"/>
  <c r="L39" i="35379"/>
  <c r="K39" i="35379"/>
  <c r="J39" i="35379"/>
  <c r="I39" i="35379"/>
  <c r="H39" i="35379"/>
  <c r="G39" i="35379"/>
  <c r="F39" i="35379"/>
  <c r="E39" i="35379"/>
  <c r="D39" i="35379"/>
  <c r="C39" i="35379"/>
  <c r="L33" i="35379"/>
  <c r="K33" i="35379"/>
  <c r="J33" i="35379"/>
  <c r="I33" i="35379"/>
  <c r="H33" i="35379"/>
  <c r="G33" i="35379"/>
  <c r="F33" i="35379"/>
  <c r="E33" i="35379"/>
  <c r="D33" i="35379"/>
  <c r="C33" i="35379"/>
  <c r="L13" i="35379"/>
  <c r="K13" i="35379"/>
  <c r="J13" i="35379"/>
  <c r="I13" i="35379"/>
  <c r="H13" i="35379"/>
  <c r="G13" i="35379"/>
  <c r="F13" i="35379"/>
  <c r="E13" i="35379"/>
  <c r="D13" i="35379"/>
  <c r="C13" i="35379"/>
  <c r="B13" i="35379"/>
  <c r="L7" i="35379"/>
  <c r="K7" i="35379"/>
  <c r="J7" i="35379"/>
  <c r="I7" i="35379"/>
  <c r="H7" i="35379"/>
  <c r="G7" i="35379"/>
  <c r="F7" i="35379"/>
  <c r="E7" i="35379"/>
  <c r="D7" i="35379"/>
  <c r="C7" i="35379"/>
  <c r="B7" i="35379"/>
  <c r="N34" i="35372"/>
  <c r="N33" i="35372"/>
  <c r="N31" i="35372"/>
  <c r="N30" i="35372"/>
  <c r="N28" i="35372"/>
  <c r="N27" i="35372"/>
  <c r="N25" i="35372"/>
  <c r="N24" i="35372"/>
  <c r="N22" i="35372"/>
  <c r="N21" i="35372"/>
  <c r="N19" i="35372"/>
  <c r="N18" i="35372"/>
  <c r="N16" i="35372"/>
  <c r="N15" i="35372"/>
  <c r="N13" i="35372"/>
  <c r="N12" i="35372"/>
  <c r="N10" i="35372"/>
  <c r="N9" i="35372"/>
  <c r="N7" i="35372"/>
  <c r="N6" i="35372"/>
  <c r="M13" i="35369"/>
  <c r="L13" i="35369"/>
  <c r="K13" i="35369"/>
  <c r="J13" i="35369"/>
  <c r="I13" i="35369"/>
  <c r="H13" i="35369"/>
  <c r="G13" i="35369"/>
  <c r="F13" i="35369"/>
  <c r="E13" i="35369"/>
  <c r="D13" i="35369"/>
  <c r="C13" i="35369"/>
  <c r="B13" i="35369"/>
  <c r="M7" i="35369"/>
  <c r="L7" i="35369"/>
  <c r="K7" i="35369"/>
  <c r="J7" i="35369"/>
  <c r="I7" i="35369"/>
  <c r="H7" i="35369"/>
  <c r="G7" i="35369"/>
  <c r="F7" i="35369"/>
  <c r="E7" i="35369"/>
  <c r="D7" i="35369"/>
  <c r="C7" i="35369"/>
  <c r="B7" i="35369"/>
  <c r="Q37" i="35368"/>
  <c r="O37" i="35368"/>
  <c r="P37" i="35368" s="1"/>
  <c r="Q36" i="35368"/>
  <c r="O36" i="35368"/>
  <c r="Q35" i="35368"/>
  <c r="R35" i="35368" s="1"/>
  <c r="O35" i="35368"/>
  <c r="Q34" i="35368"/>
  <c r="O34" i="35368"/>
  <c r="P34" i="35368" s="1"/>
  <c r="Q33" i="35368"/>
  <c r="O33" i="35368"/>
  <c r="Q32" i="35368"/>
  <c r="R32" i="35368" s="1"/>
  <c r="O32" i="35368"/>
  <c r="P32" i="35368" s="1"/>
  <c r="Q31" i="35368"/>
  <c r="R31" i="35368" s="1"/>
  <c r="O31" i="35368"/>
  <c r="P31" i="35368" s="1"/>
  <c r="Q30" i="35368"/>
  <c r="R30" i="35368" s="1"/>
  <c r="O30" i="35368"/>
  <c r="P30" i="35368" s="1"/>
  <c r="Q29" i="35368"/>
  <c r="R29" i="35368" s="1"/>
  <c r="O29" i="35368"/>
  <c r="P29" i="35368" s="1"/>
  <c r="Q28" i="35368"/>
  <c r="R28" i="35368" s="1"/>
  <c r="O28" i="35368"/>
  <c r="P28" i="35368" s="1"/>
  <c r="Q26" i="35368"/>
  <c r="R26" i="35368" s="1"/>
  <c r="O26" i="35368"/>
  <c r="P26" i="35368" s="1"/>
  <c r="Q25" i="35368"/>
  <c r="R25" i="35368" s="1"/>
  <c r="O25" i="35368"/>
  <c r="P25" i="35368" s="1"/>
  <c r="Q24" i="35368"/>
  <c r="R24" i="35368" s="1"/>
  <c r="O24" i="35368"/>
  <c r="P24" i="35368" s="1"/>
  <c r="Q23" i="35368"/>
  <c r="R23" i="35368" s="1"/>
  <c r="O23" i="35368"/>
  <c r="P23" i="35368" s="1"/>
  <c r="Q22" i="35368"/>
  <c r="R22" i="35368" s="1"/>
  <c r="O22" i="35368"/>
  <c r="P22" i="35368" s="1"/>
  <c r="Q21" i="35368"/>
  <c r="R21" i="35368" s="1"/>
  <c r="O21" i="35368"/>
  <c r="P21" i="35368" s="1"/>
  <c r="Q20" i="35368"/>
  <c r="R20" i="35368" s="1"/>
  <c r="O20" i="35368"/>
  <c r="P20" i="35368" s="1"/>
  <c r="Q19" i="35368"/>
  <c r="R19" i="35368" s="1"/>
  <c r="O19" i="35368"/>
  <c r="P19" i="35368" s="1"/>
  <c r="Q18" i="35368"/>
  <c r="R18" i="35368" s="1"/>
  <c r="O18" i="35368"/>
  <c r="P18" i="35368" s="1"/>
  <c r="Q17" i="35368"/>
  <c r="R17" i="35368" s="1"/>
  <c r="O17" i="35368"/>
  <c r="P17" i="35368" s="1"/>
  <c r="Q15" i="35368"/>
  <c r="O15" i="35368"/>
  <c r="Q14" i="35368"/>
  <c r="O14" i="35368"/>
  <c r="Q13" i="35368"/>
  <c r="O13" i="35368"/>
  <c r="Q12" i="35368"/>
  <c r="O12" i="35368"/>
  <c r="Q11" i="35368"/>
  <c r="O11" i="35368"/>
  <c r="Q10" i="35368"/>
  <c r="O10" i="35368"/>
  <c r="Q9" i="35368"/>
  <c r="O9" i="35368"/>
  <c r="Q8" i="35368"/>
  <c r="O8" i="35368"/>
  <c r="Q7" i="35368"/>
  <c r="O7" i="35368"/>
  <c r="Q6" i="35368"/>
  <c r="O6" i="35368"/>
  <c r="Q5" i="35368"/>
  <c r="R36" i="35368" s="1"/>
  <c r="O5" i="35368"/>
  <c r="P35" i="35368" s="1"/>
  <c r="L63" i="35360"/>
  <c r="K63" i="35360"/>
  <c r="J63" i="35360"/>
  <c r="I63" i="35360"/>
  <c r="H63" i="35360"/>
  <c r="G63" i="35360"/>
  <c r="F63" i="35360"/>
  <c r="E63" i="35360"/>
  <c r="D63" i="35360"/>
  <c r="C63" i="35360"/>
  <c r="B63" i="35360"/>
  <c r="L57" i="35360"/>
  <c r="K57" i="35360"/>
  <c r="J57" i="35360"/>
  <c r="I57" i="35360"/>
  <c r="H57" i="35360"/>
  <c r="G57" i="35360"/>
  <c r="F57" i="35360"/>
  <c r="E57" i="35360"/>
  <c r="D57" i="35360"/>
  <c r="C57" i="35360"/>
  <c r="B57" i="35360"/>
  <c r="L38" i="35360"/>
  <c r="K38" i="35360"/>
  <c r="J38" i="35360"/>
  <c r="I38" i="35360"/>
  <c r="H38" i="35360"/>
  <c r="G38" i="35360"/>
  <c r="F38" i="35360"/>
  <c r="E38" i="35360"/>
  <c r="D38" i="35360"/>
  <c r="C38" i="35360"/>
  <c r="B38" i="35360"/>
  <c r="L32" i="35360"/>
  <c r="K32" i="35360"/>
  <c r="J32" i="35360"/>
  <c r="I32" i="35360"/>
  <c r="H32" i="35360"/>
  <c r="G32" i="35360"/>
  <c r="F32" i="35360"/>
  <c r="E32" i="35360"/>
  <c r="D32" i="35360"/>
  <c r="C32" i="35360"/>
  <c r="B32" i="35360"/>
  <c r="L13" i="35360"/>
  <c r="K13" i="35360"/>
  <c r="J13" i="35360"/>
  <c r="I13" i="35360"/>
  <c r="H13" i="35360"/>
  <c r="G13" i="35360"/>
  <c r="F13" i="35360"/>
  <c r="E13" i="35360"/>
  <c r="D13" i="35360"/>
  <c r="C13" i="35360"/>
  <c r="B13" i="35360"/>
  <c r="L7" i="35360"/>
  <c r="K7" i="35360"/>
  <c r="J7" i="35360"/>
  <c r="I7" i="35360"/>
  <c r="H7" i="35360"/>
  <c r="G7" i="35360"/>
  <c r="F7" i="35360"/>
  <c r="E7" i="35360"/>
  <c r="D7" i="35360"/>
  <c r="C7" i="35360"/>
  <c r="H15" i="35359"/>
  <c r="H14" i="35359"/>
  <c r="H13" i="35359"/>
  <c r="H12" i="35359"/>
  <c r="H11" i="35359"/>
  <c r="H10" i="35359"/>
  <c r="H9" i="35359"/>
  <c r="H8" i="35359"/>
  <c r="H7" i="35359"/>
  <c r="H6" i="35359"/>
  <c r="I5" i="35410" l="1"/>
  <c r="B5" i="35398"/>
  <c r="D5" i="35400"/>
  <c r="B5" i="35400" s="1"/>
  <c r="B11" i="35400"/>
  <c r="B11" i="35401"/>
  <c r="B5" i="35401" s="1"/>
  <c r="P33" i="35368"/>
  <c r="R34" i="35368"/>
  <c r="P36" i="35368"/>
  <c r="R37" i="35368"/>
  <c r="R33" i="35368"/>
  <c r="J5" i="35410" l="1"/>
  <c r="J8" i="35410"/>
  <c r="J9" i="35410"/>
  <c r="J7" i="35410"/>
  <c r="J6" i="35410"/>
  <c r="J10" i="35410"/>
</calcChain>
</file>

<file path=xl/sharedStrings.xml><?xml version="1.0" encoding="utf-8"?>
<sst xmlns="http://schemas.openxmlformats.org/spreadsheetml/2006/main" count="5154" uniqueCount="885">
  <si>
    <t>1r trimestre</t>
  </si>
  <si>
    <t>2n trimestre</t>
  </si>
  <si>
    <t>3r trimestre</t>
  </si>
  <si>
    <t>Total</t>
  </si>
  <si>
    <t>Homes</t>
  </si>
  <si>
    <t>Dones</t>
  </si>
  <si>
    <t>16 i més anys</t>
  </si>
  <si>
    <t>Actius</t>
  </si>
  <si>
    <t>Ocupats</t>
  </si>
  <si>
    <t>Desocupats</t>
  </si>
  <si>
    <t>Buscant 1r treball</t>
  </si>
  <si>
    <t>Inactius</t>
  </si>
  <si>
    <t>Taxa d'activitat</t>
  </si>
  <si>
    <t>55 i més</t>
  </si>
  <si>
    <t>Taxa de desocupació</t>
  </si>
  <si>
    <t>Espanya</t>
  </si>
  <si>
    <t>Comunitat</t>
  </si>
  <si>
    <t>25 a 29 anys</t>
  </si>
  <si>
    <t>Taxa de treball</t>
  </si>
  <si>
    <t>València</t>
  </si>
  <si>
    <t>30 a 54 anys</t>
  </si>
  <si>
    <t>%</t>
  </si>
  <si>
    <t>Agricultura</t>
  </si>
  <si>
    <t>Indústria</t>
  </si>
  <si>
    <t>Construcció</t>
  </si>
  <si>
    <t>Servicis</t>
  </si>
  <si>
    <t>1r trim</t>
  </si>
  <si>
    <t>2n trim</t>
  </si>
  <si>
    <t>3r trim</t>
  </si>
  <si>
    <t>Educació</t>
  </si>
  <si>
    <t>Assalariats sector públic</t>
  </si>
  <si>
    <t>Assalariats sector privat</t>
  </si>
  <si>
    <t>4t trimestre</t>
  </si>
  <si>
    <t>Administració Central</t>
  </si>
  <si>
    <t>Administració Local</t>
  </si>
  <si>
    <t>Empresa Pública</t>
  </si>
  <si>
    <t>Administració Autonòmica</t>
  </si>
  <si>
    <t>Menys de 3 mesos</t>
  </si>
  <si>
    <t>De 3 a 11 mesos</t>
  </si>
  <si>
    <t>D'1 a 2 anys</t>
  </si>
  <si>
    <t>2 o més anys</t>
  </si>
  <si>
    <t>Estudiants</t>
  </si>
  <si>
    <t>Feines de la llar</t>
  </si>
  <si>
    <t>4t trim</t>
  </si>
  <si>
    <t>Incapacitat permanent</t>
  </si>
  <si>
    <t>Tots els actius ocupats</t>
  </si>
  <si>
    <t>Tots el actius aturats</t>
  </si>
  <si>
    <t>Sense cap actiu</t>
  </si>
  <si>
    <t>2T</t>
  </si>
  <si>
    <t>3T</t>
  </si>
  <si>
    <t>4T</t>
  </si>
  <si>
    <t>Población</t>
  </si>
  <si>
    <t>Porcentajes</t>
  </si>
  <si>
    <t>No classificables</t>
  </si>
  <si>
    <t>Mitjana anual</t>
  </si>
  <si>
    <t xml:space="preserve">55 i més </t>
  </si>
  <si>
    <t>Província</t>
  </si>
  <si>
    <t>Ja l'ha trobada</t>
  </si>
  <si>
    <t>Jubilats o pensionistes</t>
  </si>
  <si>
    <t>Hi ha algun actiu</t>
  </si>
  <si>
    <t>Informació i Comunicacions</t>
  </si>
  <si>
    <t>Activitats Professionals, Científiques i Tècniques</t>
  </si>
  <si>
    <t>Activitats Sanitàries i Servicis Socials</t>
  </si>
  <si>
    <t>Activitats Artístiques, Recreatives i d'Entreteniment</t>
  </si>
  <si>
    <t>Activitats de la Llar</t>
  </si>
  <si>
    <t>Transport i Emmagatzematge</t>
  </si>
  <si>
    <t>Hostaleria</t>
  </si>
  <si>
    <t>Activitats Financeres i d'assegurances</t>
  </si>
  <si>
    <t>Activitats Administratives i Servicis Auxiliars</t>
  </si>
  <si>
    <t>Adm. Pública i Defensa; Seguretat Soc. Obligatòria</t>
  </si>
  <si>
    <t>Comerç; reparació de vehicles a motor</t>
  </si>
  <si>
    <t>Empresaris</t>
  </si>
  <si>
    <t>Taxa mitjana anual (%)</t>
  </si>
  <si>
    <t>Altra situació</t>
  </si>
  <si>
    <t>Població activa</t>
  </si>
  <si>
    <t>Població ocupada</t>
  </si>
  <si>
    <t>Població desocupada</t>
  </si>
  <si>
    <t>Població inactiva</t>
  </si>
  <si>
    <t>16 a 24 anys</t>
  </si>
  <si>
    <t>16-24 anys</t>
  </si>
  <si>
    <t>25-29 anys</t>
  </si>
  <si>
    <t>30-54 anys</t>
  </si>
  <si>
    <t>Pensió diferent a la jubilació</t>
  </si>
  <si>
    <t>Indefinits total</t>
  </si>
  <si>
    <t>Temporals total</t>
  </si>
  <si>
    <t>30-55 anys</t>
  </si>
  <si>
    <t>Desocupats &gt;1 any o busquen 1a ocupació</t>
  </si>
  <si>
    <t>Altres</t>
  </si>
  <si>
    <t>Mitjana 2020</t>
  </si>
  <si>
    <t>Seguretat Social</t>
  </si>
  <si>
    <t>1T 2020</t>
  </si>
  <si>
    <t>Mitjana 2021</t>
  </si>
  <si>
    <t>1T 2021</t>
  </si>
  <si>
    <t>No hi consta</t>
  </si>
  <si>
    <t>Hostaleria (I)</t>
  </si>
  <si>
    <t>Adm. Pública i Defensa; Seguretat Social Obligatòria (O)</t>
  </si>
  <si>
    <t>Act. financeres i d'assegurances (K) i Act. immobiliàries (L)</t>
  </si>
  <si>
    <t>Educació (P)</t>
  </si>
  <si>
    <t>Activitats sanitàries i de servicis socials (Q)</t>
  </si>
  <si>
    <t>Comerç; reparació de vehicles de motor i motocicletes (G)</t>
  </si>
  <si>
    <t>Transport i emmagatzematge (H)</t>
  </si>
  <si>
    <t>Informació i comunicacions (J)</t>
  </si>
  <si>
    <t>Activitats professionals, científiques i tècniques (M)</t>
  </si>
  <si>
    <t>Activitats administratives i servicis auxiliars (N)</t>
  </si>
  <si>
    <t>Activitats de la Llar (T)</t>
  </si>
  <si>
    <t>Font: Enquesta de Població Activa (EPA). Institut Nacional d'Estadística</t>
  </si>
  <si>
    <t>Nota: Dades expressades en milers.</t>
  </si>
  <si>
    <t>Act. artístiques, recreatives i d'entreteniment (R); Altres servicis (S) i Act. d'organitzacions i org. extraterritorials (U)</t>
  </si>
  <si>
    <t>Mitjana 2022</t>
  </si>
  <si>
    <t>1T 2022</t>
  </si>
  <si>
    <t>-</t>
  </si>
  <si>
    <t xml:space="preserve">Gràfic Piràmide població ocupats, desocupats i inactius, mitjana anual </t>
  </si>
  <si>
    <t>Pob &gt;=16+</t>
  </si>
  <si>
    <t>total</t>
  </si>
  <si>
    <t>1er Trim</t>
  </si>
  <si>
    <t>2on Trim</t>
  </si>
  <si>
    <t>3er Trim</t>
  </si>
  <si>
    <t>4rt Trim</t>
  </si>
  <si>
    <t>homes</t>
  </si>
  <si>
    <t>dones</t>
  </si>
  <si>
    <t>Inactivos</t>
  </si>
  <si>
    <t>1.1. Població activa, ocupada, desocupada i inactiva a la ciutat de València. 2020-2023</t>
  </si>
  <si>
    <t>1.1. Población activa, ocupada, parada e inactiva en la ciudad de Valencia. 2020-2023</t>
  </si>
  <si>
    <t>Mitjana 2023</t>
  </si>
  <si>
    <t>1.2. Taxes d'activitat, treball i desocupació. Comparació amb altres àmbits. 2023</t>
  </si>
  <si>
    <t>1.2. Tasas de actividad, empleo y paro. Comparación con otros ámbitos. 2023</t>
  </si>
  <si>
    <t>1T 2023</t>
  </si>
  <si>
    <t>1.3. Població de 16 i més anys segons relació amb l'activitat econòmica i sexe. 2023</t>
  </si>
  <si>
    <t>1.3. Población de 16 y más años según relación con la actividad económica y sexo. 2023</t>
  </si>
  <si>
    <t>1.4. Taxes d'activitat, treball i desocupació per grups d'edat i sexe. 2023</t>
  </si>
  <si>
    <t>1.4. Tasas de actividad, empleo y paro por grupos de edad y sexo. 2023</t>
  </si>
  <si>
    <t>1.5. Població activa per grups d'edat i sexe. 2023</t>
  </si>
  <si>
    <t>1.5. Población activa por grupos de edad y sexo. 2023</t>
  </si>
  <si>
    <t>1.6. Població activa segons sector econòmic. 2023</t>
  </si>
  <si>
    <t>1.6. Población activa según sector económico. 2023</t>
  </si>
  <si>
    <t>1.7. Població ocupada per grups d'edat i sexe. 2023</t>
  </si>
  <si>
    <t>1.7. Población ocupada por grupos de edad y sexo. 2023</t>
  </si>
  <si>
    <t>1.8. Població ocupada segons sector econòmic. 2023</t>
  </si>
  <si>
    <t>1.8. Población ocupada según sector económico. 2023</t>
  </si>
  <si>
    <t>1.9. Població ocupada als servicis segons branca d'activitat. 2023</t>
  </si>
  <si>
    <t>1.9. Población ocupada en los servicios según rama de actividad. 2023</t>
  </si>
  <si>
    <t>1.10. Població ocupada segons situació professional. 2023</t>
  </si>
  <si>
    <t>1.10. Población ocupada según situación profesional. 2023</t>
  </si>
  <si>
    <t>1.11. Població assalariada segons sector econòmic. 2023</t>
  </si>
  <si>
    <t>1.11. Población asalariada según sector económico. 2023</t>
  </si>
  <si>
    <t>1.12. Població assalariada segons relació laboral. 2023</t>
  </si>
  <si>
    <t>1.12. Población asalariada según relación laboral. 2023</t>
  </si>
  <si>
    <t>1.13. Població assalariada al sector públic per tipus d'administració. 2023</t>
  </si>
  <si>
    <t>1.13. Población asalariada en el sector público por tipo de administración. 2023</t>
  </si>
  <si>
    <t>1.14. Població desocupada per grups d'edat i sexe. 2023</t>
  </si>
  <si>
    <t>1.14. Población parada por grupos de edad y sexo. 2023</t>
  </si>
  <si>
    <t>3r timestre</t>
  </si>
  <si>
    <t>1.15. Població desocupada segons sector econòmic. 2023</t>
  </si>
  <si>
    <t>1.15. Población parada según sector económico. 2023</t>
  </si>
  <si>
    <t>1.16. Població desocupada als servicis segons branca d'activitat. 2023</t>
  </si>
  <si>
    <t>1.16. Población parada en los servicios según rama de actividad. 2023</t>
  </si>
  <si>
    <t>1.17. Població desocupada segons temps de recerca d'ocupació. 2023</t>
  </si>
  <si>
    <t>1.17. Población parada según tiempo de búsqueda de empleo. 2023</t>
  </si>
  <si>
    <t>1.18. Població inactiva segons situació d'inactivitat. 2023</t>
  </si>
  <si>
    <t>1.18. Población inactiva según situación de inactividad. 2023</t>
  </si>
  <si>
    <t>1.19. Llars segons activitat dels seus membres. 2023</t>
  </si>
  <si>
    <t>1.19. Hogares según actividad de sus miembros. 2023</t>
  </si>
  <si>
    <t>2.1. Desocupació registrada i taxa de desocupació segons sexe. Mitjanes anuals. Comparació amb altres àmbits. 2022-2023</t>
  </si>
  <si>
    <t>2.1. Paro registrado y tasa de paro según sexo. Medias anuales. Comparación con otros ámbitos. 2022-2023</t>
  </si>
  <si>
    <t>Com. Valènciana</t>
  </si>
  <si>
    <t>València ciutat</t>
  </si>
  <si>
    <t>Província València</t>
  </si>
  <si>
    <t>Desocupació registrada</t>
  </si>
  <si>
    <t>Gn
2018</t>
  </si>
  <si>
    <t>Gn
2019</t>
  </si>
  <si>
    <t>Gn
2020</t>
  </si>
  <si>
    <t xml:space="preserve">Fb </t>
  </si>
  <si>
    <t xml:space="preserve">Mç </t>
  </si>
  <si>
    <t>Ab</t>
  </si>
  <si>
    <t xml:space="preserve">Mg </t>
  </si>
  <si>
    <t xml:space="preserve">Jn </t>
  </si>
  <si>
    <t>Nota: Població activa de referència EPA amb la metodologia 2005 (base poblacional 2011).</t>
  </si>
  <si>
    <t>Jl</t>
  </si>
  <si>
    <t>Font: Servei Públic d'Ocupació i Formació de la Comunitat Valenciana (LABORA). Servei Públic d'Ocupació Estatal (SEPE). Enquesta de Població Activa (EPA)</t>
  </si>
  <si>
    <t>2.2. Desocupació registrada i taxa de desocupació. Dades mensuals. Comparació amb altres àmbits. 2023</t>
  </si>
  <si>
    <t>2.2. Parados registrados y tasa de paro. Datos mensuales. Comparación con otros ámbitos. 2023</t>
  </si>
  <si>
    <t>Gener</t>
  </si>
  <si>
    <t>Febrer</t>
  </si>
  <si>
    <t>Març</t>
  </si>
  <si>
    <t>Abril</t>
  </si>
  <si>
    <t>Maig</t>
  </si>
  <si>
    <t>Juny</t>
  </si>
  <si>
    <t>Juliol</t>
  </si>
  <si>
    <t>Agost</t>
  </si>
  <si>
    <t>Setembre</t>
  </si>
  <si>
    <t>Octubre</t>
  </si>
  <si>
    <t>Novembre</t>
  </si>
  <si>
    <t>Desembre</t>
  </si>
  <si>
    <t xml:space="preserve"> Desocupació registrada</t>
  </si>
  <si>
    <t xml:space="preserve"> Taxa de desocupació</t>
  </si>
  <si>
    <t xml:space="preserve">Ag </t>
  </si>
  <si>
    <t xml:space="preserve">St </t>
  </si>
  <si>
    <t>Oc</t>
  </si>
  <si>
    <t>Nv</t>
  </si>
  <si>
    <t>Ds</t>
  </si>
  <si>
    <t>Gn
2021</t>
  </si>
  <si>
    <t>Gn
2022</t>
  </si>
  <si>
    <t>Gn
2023</t>
  </si>
  <si>
    <t>2.3. Desocupació registrada a la ciutat de València segons grups d'edat i sexe. Mitjanes anuals. 2023</t>
  </si>
  <si>
    <t>2.3. Paro registrado en la ciudad de València según grupos de edad y sexo. Medias anuales. 2023</t>
  </si>
  <si>
    <t xml:space="preserve">Homes </t>
  </si>
  <si>
    <t>16 a 19 anys</t>
  </si>
  <si>
    <t>20 a 24 anys</t>
  </si>
  <si>
    <t>30 a 34 anys</t>
  </si>
  <si>
    <t>35 a 39 anys</t>
  </si>
  <si>
    <t>40 a 44 anys</t>
  </si>
  <si>
    <t>45 a 49 anys</t>
  </si>
  <si>
    <t>50 a 54 anys</t>
  </si>
  <si>
    <t>55 a 59 anys</t>
  </si>
  <si>
    <t>60 i més</t>
  </si>
  <si>
    <t>Font: Servei Públic d'Ocupació i Formació de la Comunitat Valenciana (LABORA)</t>
  </si>
  <si>
    <t>2.4. Desocupació registrada a la ciutat de València segons sector econòmic (CNAE-09), grups d'edat i sexe. Mitjanes anuals. 2023</t>
  </si>
  <si>
    <t>2.4. Paro registrado en la ciudad de València según sector económico (CNAE-09), grupos de edad y sexo. Medias anuales. 2023</t>
  </si>
  <si>
    <t>16-19 anys</t>
  </si>
  <si>
    <t>20-24 anys</t>
  </si>
  <si>
    <t>30-34 anys</t>
  </si>
  <si>
    <t>35-39 anys</t>
  </si>
  <si>
    <t>40-44 anys</t>
  </si>
  <si>
    <t>45-49 anys</t>
  </si>
  <si>
    <t>50-54 anys</t>
  </si>
  <si>
    <t>55-59 anys</t>
  </si>
  <si>
    <t xml:space="preserve"> Agricultura, ramaderia i pesca</t>
  </si>
  <si>
    <t xml:space="preserve">  Indústria</t>
  </si>
  <si>
    <t>Indústries Extractives</t>
  </si>
  <si>
    <t>Ind. Manufactureres</t>
  </si>
  <si>
    <t>Electricitat, gas i aire condicionat</t>
  </si>
  <si>
    <t>Aigua i activitats de  sanejament</t>
  </si>
  <si>
    <t xml:space="preserve"> Construcció</t>
  </si>
  <si>
    <t xml:space="preserve"> Servicis</t>
  </si>
  <si>
    <t>Comerç i reparacions</t>
  </si>
  <si>
    <t>Transport i Emmagatzemament</t>
  </si>
  <si>
    <t>Act. financeres i d'assegurances</t>
  </si>
  <si>
    <t>Activitats immobiliàries</t>
  </si>
  <si>
    <t>Act. Professionals i Científiques</t>
  </si>
  <si>
    <t>Act. Administratives</t>
  </si>
  <si>
    <t>Adm. Púb., Defensa i S. S.</t>
  </si>
  <si>
    <t>Act. sanitàries i serv. socials</t>
  </si>
  <si>
    <t>Act. artístiques i recreatives</t>
  </si>
  <si>
    <t>Altres servicis</t>
  </si>
  <si>
    <t>Personal domèstic</t>
  </si>
  <si>
    <t>Org. Extraterritorials</t>
  </si>
  <si>
    <t>Sense ocupació anterior</t>
  </si>
  <si>
    <t>2.5. Desocupació registrada a la ciutat de València segons temps d’inscripció, grups d'edat i sexe. Mitjanes anuals. 2023</t>
  </si>
  <si>
    <t>2.5. Paro registrado en la ciudad de València según tiempo de inscripción, grupos de edad y sexo. Medias anuales. 2023</t>
  </si>
  <si>
    <t>Menys de 6 mesos</t>
  </si>
  <si>
    <t>Entre 6 i 12 mesos</t>
  </si>
  <si>
    <t>Entre 1 i 2 anys</t>
  </si>
  <si>
    <t>Més de 2 anys</t>
  </si>
  <si>
    <t>2.6. Desocupació registrada a la ciutat de València segons grups d'edat, sexe i continent de nacionalitat. Mitjanes anuals. 2023</t>
  </si>
  <si>
    <t>2.6. Paro registrado en la ciudad de València según grupos de edad, sexo y continente de nacionalidad. Medias anuales. 2023</t>
  </si>
  <si>
    <t>Resta Unió Europea</t>
  </si>
  <si>
    <t>Resta Europa</t>
  </si>
  <si>
    <t>Àfrica</t>
  </si>
  <si>
    <t>Amèrica del Nord</t>
  </si>
  <si>
    <t>Amèrica Central</t>
  </si>
  <si>
    <t>Amèrica del Sud</t>
  </si>
  <si>
    <t>Asia</t>
  </si>
  <si>
    <t>Oceania i altres</t>
  </si>
  <si>
    <t>2.7. Desocupació registrada a la ciutat de València segons grups d'edat, sexe i nacionalitat més freqüent. Mitjanes anuals. 2023</t>
  </si>
  <si>
    <t>2.7. Paro registrado en la ciudad de València según grupos de edad, sexo y nacionalidad más frecuente. Medias anuales. 2023</t>
  </si>
  <si>
    <t>Romania</t>
  </si>
  <si>
    <t>Italia</t>
  </si>
  <si>
    <t>Colombia</t>
  </si>
  <si>
    <t>2.8. Desocupació registrada a la ciutat de València segons grup professional (CNO-11), sexe i edat. Mitjanes anuals. 2023</t>
  </si>
  <si>
    <t>2.8. Paro registrado en la ciudad de València según grupo profesional (CNO-11), sexo y edad. Medias anuales. 2023</t>
  </si>
  <si>
    <t>Directors i gerents</t>
  </si>
  <si>
    <t>Tècnics i professionals científics</t>
  </si>
  <si>
    <t>Tècnics i professionals de suport</t>
  </si>
  <si>
    <t>Empleats administratius</t>
  </si>
  <si>
    <t>Treballadors dels servicis</t>
  </si>
  <si>
    <t>Treball. de l'agricultura i pesca</t>
  </si>
  <si>
    <t xml:space="preserve">Artesans i treballadors qualificats </t>
  </si>
  <si>
    <t>Operadors de maquinària</t>
  </si>
  <si>
    <t>Ocupacions elementals</t>
  </si>
  <si>
    <t>Ocupacions militars</t>
  </si>
  <si>
    <t>2.9. Desocupació registrada a la ciutat de València segons subgrup professional (CNO-11) i sexe. Mitjanes anuals. 2023</t>
  </si>
  <si>
    <t>2.9. Paro registrado en la ciudad de València según subgrupo profesional (CNO-11) y sexo. Medias anuales. 2023</t>
  </si>
  <si>
    <t>Poder executiu i dels cossos legislatius; directius de l'Administració Pública i organitzacions d'interés social; directors executius</t>
  </si>
  <si>
    <t>Directors de departaments administratius i comercials</t>
  </si>
  <si>
    <t>Directors de producció i operacions</t>
  </si>
  <si>
    <t>Directors i gerents d'empreses d'allotjament, restauració i comerç</t>
  </si>
  <si>
    <t>Directors i gerents d'altres empreses de servicis no classificats davall altres epígrafs</t>
  </si>
  <si>
    <t>Professionals de la salut</t>
  </si>
  <si>
    <t>Professionals de l'ensenyança infantil, primària, secundària i postsecundaria</t>
  </si>
  <si>
    <t>Altres professionals de l'ensenyança</t>
  </si>
  <si>
    <t>Professionals de la ciències físiques, químiques, matemàtiques i de les enginyeries</t>
  </si>
  <si>
    <t>Professionals en dret</t>
  </si>
  <si>
    <t>Especialistes en organització de l'Administració Pública i de les empreses i en la comercialització</t>
  </si>
  <si>
    <t>Professionals de les tecnologies de la informació</t>
  </si>
  <si>
    <t>Professionals en ciències socials</t>
  </si>
  <si>
    <t>Professionals de la cultura i l'espectacle</t>
  </si>
  <si>
    <t>Tècnics de les ciències i de les enginyeries</t>
  </si>
  <si>
    <t>Supervisors en enginyeria de mines, d'indústries manufactureres i de la construcció</t>
  </si>
  <si>
    <t>Tècnics sanitaris i professionals de les teràpies alternatives</t>
  </si>
  <si>
    <t>Professionals de suport en finances i matemàtiques</t>
  </si>
  <si>
    <t>Representants, agents comercials i afins</t>
  </si>
  <si>
    <t>Professionals de suport a la gestió administrativa; tècnics de les forces i cossos de seguretat</t>
  </si>
  <si>
    <t>Professionals de suport de servicis jurídics, socials, culturals, esportius i afins</t>
  </si>
  <si>
    <t>Tècnics de les tecnologies de la informació i les comunicacions (TIC)</t>
  </si>
  <si>
    <t>Empleats en servicis comptables, financers, i de servicis de suport a la producció i al transport</t>
  </si>
  <si>
    <t>Empleats de biblioteques, servicis de correus i afins</t>
  </si>
  <si>
    <t>Altres empleats administratius sense tasques d'atenció al públic</t>
  </si>
  <si>
    <t>Empleats d'agències de viatges, recepcionistes i telefonistes; empleats de finestreta i afins (excepte taquillers)</t>
  </si>
  <si>
    <t>Empleats administratius amb tasques d'atenció al públic no classificats davall altres epígrafs</t>
  </si>
  <si>
    <t>Cambrers i cuiners propietaris</t>
  </si>
  <si>
    <t>Treballadors assalariats dels servicis de restauració</t>
  </si>
  <si>
    <t>Dependents en botigues i magatzems</t>
  </si>
  <si>
    <t>Comerciants propietaris de botigues</t>
  </si>
  <si>
    <t>Venedors (excepte en botigues i magatzems)</t>
  </si>
  <si>
    <t>Caixers i taquillers (excepte bancs)</t>
  </si>
  <si>
    <t>Treballadors de les cures a les persones en servicis de salut</t>
  </si>
  <si>
    <t>Altres treballadors de les cures a les persones</t>
  </si>
  <si>
    <t>Treballadors dels servicis personals</t>
  </si>
  <si>
    <t>Treballadors dels servicis de protecció i seguretat</t>
  </si>
  <si>
    <t>Treballadors qualificats en activitats agrícoles</t>
  </si>
  <si>
    <t>Treballadors qualificats en activitats ramaderes, (incloses avícoles, apícoles i semblants)</t>
  </si>
  <si>
    <t>Treballadors qualificats en activitats agropecuàries mixtes</t>
  </si>
  <si>
    <t>Treballadors qualificats en activitats forestals, pesqueres i cinegètiques</t>
  </si>
  <si>
    <t>Treballadors en obres estructurals de construcció i afins</t>
  </si>
  <si>
    <t>Treballadors d'acabat de construccions i instal·lacions (excepte electricistes), pintors i afins</t>
  </si>
  <si>
    <t>Soldadors, xapistes, muntadors d'estructures metàl·liques, ferrers, elaboradors de ferramentes i afins</t>
  </si>
  <si>
    <t>Mecànics i ajustadors de maquinària</t>
  </si>
  <si>
    <t>Treballadors especialitzats en electricitat i electrotecnología</t>
  </si>
  <si>
    <t>Mecànics de precisió en metalls, ceramistes, vidriers, artesans i treballadors d'arts gràfiques</t>
  </si>
  <si>
    <t>Treballadors de la indústria de l'alimentació, begudes i tabac</t>
  </si>
  <si>
    <t>Treballadors de la fusta, tèxtil, confecció, pell, cuiro, calçat i altres operaris en oficis</t>
  </si>
  <si>
    <t>Operadors d'instal·lacions i maquinària fixes</t>
  </si>
  <si>
    <t>Muntadors i ensambladors en fàbriques</t>
  </si>
  <si>
    <t>Maquinistes de locomotores, operadors de maquinària agrícola i d'equips pesats mòbils, i mariners</t>
  </si>
  <si>
    <t>Conductors de vehicles per al transport urbà o per carretera</t>
  </si>
  <si>
    <t>Empleats domèstics</t>
  </si>
  <si>
    <t>Un altre personal de neteja</t>
  </si>
  <si>
    <t>Ajudants de preparació d'aliments</t>
  </si>
  <si>
    <t>Recollidors de residus urbans, venedors dels carrers i altres ocupacions elementals en servicis</t>
  </si>
  <si>
    <t>Peons agraris, forestals i de la pesca</t>
  </si>
  <si>
    <t>Peons de la construcció i de la mineria</t>
  </si>
  <si>
    <t>Peons de les indústries manufactureres</t>
  </si>
  <si>
    <t>Peons del transport, descarregadors i reponedors</t>
  </si>
  <si>
    <t>2.10. Desocupació registrada a la ciutat de València segons nivell formatiu agrupat, sexe i edat. Mitjanes anuals. 2023</t>
  </si>
  <si>
    <t>2.10. Paro registrado en la ciudad de València según nivel formativo agrupado, sexo y edad. Medias anuales. 2023</t>
  </si>
  <si>
    <t>Analfabets</t>
  </si>
  <si>
    <t>Estudis primaris incomplets</t>
  </si>
  <si>
    <t>Estudis primaris complets</t>
  </si>
  <si>
    <t>Estudis secundaris</t>
  </si>
  <si>
    <t>Estudis postsecundaris</t>
  </si>
  <si>
    <t>2.11. Desocupació registrada a la ciutat de València segons nivell formatiu, sexe i edat. Mitjanes anuals. 2023</t>
  </si>
  <si>
    <t>2.11. Paro registrado en la ciudad de València según nivel formativo, sexo y edad. Medias anuales. 2023</t>
  </si>
  <si>
    <t>30-39 anys</t>
  </si>
  <si>
    <t>40-49 anys</t>
  </si>
  <si>
    <t>50 i més</t>
  </si>
  <si>
    <t>1. Sense estudis</t>
  </si>
  <si>
    <t>2. Estudis primaris incomplets</t>
  </si>
  <si>
    <t>3. Estudis primaris complets</t>
  </si>
  <si>
    <t>4. Programes Formació i Inserció Laboral que no precisen d'una titulació de 1a etapa de secundària per realitzar-los(&gt; 300 h.)</t>
  </si>
  <si>
    <t>5. Estudis de 1a. etapa de secundària sense títol de graduat escolar o equivalent</t>
  </si>
  <si>
    <t>6. Estudis de 1a. etapa de secundària amb títol de graduat escolar o equivalent</t>
  </si>
  <si>
    <t>7. Programes Formació i Inserció Laboral que precisen d'una titulació de 1a. etapa de secundària per realitzar-los(&gt; 300 h.)</t>
  </si>
  <si>
    <t>8. Batxillerat</t>
  </si>
  <si>
    <t>9. Estudis grau mitjà formació professional, Arts plàstiques, Disseny o esportives</t>
  </si>
  <si>
    <t>10. Estudis de grau mitjà de música i dansa</t>
  </si>
  <si>
    <t>11. Programes Formació i Inserció Laboral que precisen d'una titulació de 2a. etapa de secundària per realitzar-los(&gt; 300 h.)</t>
  </si>
  <si>
    <t>12. Estudis grau superior formació profesional, Arts plàstiques, Disseny o  esportives</t>
  </si>
  <si>
    <t>13. Títols propis de les Universitats i altres que precisen el títol de Batxillerat (2 o més anys)</t>
  </si>
  <si>
    <t>14. Formació i Inserció Laboral que precise d'una titulació de formació professional de grau superior (&gt; 300 h.)</t>
  </si>
  <si>
    <t>15. Diplomats, tres cursos complets de llicenciatura o primer cicle</t>
  </si>
  <si>
    <t>16. Llicenciats, ensenyament universitari de primer i segon cicle</t>
  </si>
  <si>
    <t>17. Estudis oficials d'especialització professional</t>
  </si>
  <si>
    <t>18. Ensenyament universitari de Grau</t>
  </si>
  <si>
    <t>19. Ensenyament universitari de Master</t>
  </si>
  <si>
    <t>20. Doctorat Universitari</t>
  </si>
  <si>
    <t>12. Estudis grau superior formació profesional, Arts plàstiques, Disseny o esportives</t>
  </si>
  <si>
    <t>2.12. Desocupació registrada a la ciutat de València per grups d'edat i sexe. Dades mensuals. 2023</t>
  </si>
  <si>
    <t>2.12. Paro registrado en la ciudad de València por grupos de edad y sexo. Datos mensuales. 2023</t>
  </si>
  <si>
    <t>PrimTrim</t>
  </si>
  <si>
    <t>CuartoTrim</t>
  </si>
  <si>
    <t>2.13. Desocupació registrada a la ciutat de València segons sector econòmic (CNAE-09). Dades mensuals. 2023</t>
  </si>
  <si>
    <t>2.13. Paro registrado en la ciudad de València según sector económico (CNAE-09). Datos mensuales. 2023</t>
  </si>
  <si>
    <t>2.14. Desocupació registrada a la ciutat de València per grups d'edat, sexe i sector econòmic (CNAE-09). Dades mensuals. 2023</t>
  </si>
  <si>
    <t>2.14. Paro registrado en la ciudad en València por grupos de edad, sexo y sector económico (CNAE-09). Datos mensuales. 2023</t>
  </si>
  <si>
    <t>30 a 39 anys</t>
  </si>
  <si>
    <t>40 a 49 anys</t>
  </si>
  <si>
    <t>Sense o. anterior</t>
  </si>
  <si>
    <t>2.15. Desocupació registrada a la ciutat de València amb discapacitat per grups d'edat i sexe. Dades mensuals. 2023</t>
  </si>
  <si>
    <t>2.15. Paro registrado en la ciudad en València con discapacidad por grupos de edad y sexo. Datos mensuales. 2023</t>
  </si>
  <si>
    <t>2.16. Desocupació registrada a la ciutat de València segons grup d'ocupació (CNO-11) i sexe. Dades mensuals. 2023</t>
  </si>
  <si>
    <t>2.16. Paro registrado en la ciudad de València según grupo de ocupación (CNO-11) y sexo. Datos mensuales. 2023</t>
  </si>
  <si>
    <t>Treballadors servicis</t>
  </si>
  <si>
    <t>Treballadors agricultura i pesca</t>
  </si>
  <si>
    <t>Operadors maquinària</t>
  </si>
  <si>
    <t>2.17. Desocupació registrada a la ciutat de València segons nacionalitat i sexe. Dades mensuals. 2023</t>
  </si>
  <si>
    <t>2.17. Paro registrado en la ciudad de València según nacionalidad y sexo. Datos mensuales. 2023</t>
  </si>
  <si>
    <t>Amèrica Nord i Central</t>
  </si>
  <si>
    <t>Àsia</t>
  </si>
  <si>
    <t>2.18. Desocupació registrada a la ciutat de València segons temps d'inscripció i sexe. Dades mensuals. 2023</t>
  </si>
  <si>
    <t>2.18. Paro registrado en la ciudad de València según tiempo de inscripción y sexo. Datos mensuales. 2023</t>
  </si>
  <si>
    <t>Entre 6 mesos i 1 any</t>
  </si>
  <si>
    <t>2.19. Desocupació registrada a la ciutat de València segons nivell formatiu i sexe. Dades mensuals. 2023</t>
  </si>
  <si>
    <t>2.19. Paro registrado en la ciudad de València según nivel formativo y sexo. Datos mensuales. 2023</t>
  </si>
  <si>
    <t>Taxa de desocupació registrada</t>
  </si>
  <si>
    <t>1r trim.</t>
  </si>
  <si>
    <t>2n trim.</t>
  </si>
  <si>
    <t>3r trim.</t>
  </si>
  <si>
    <t>4t trim.</t>
  </si>
  <si>
    <t>1. Ciutat Vella</t>
  </si>
  <si>
    <t>2. L'Eixample</t>
  </si>
  <si>
    <t>3. Extramurs</t>
  </si>
  <si>
    <t>4. Campanar</t>
  </si>
  <si>
    <t>5. La Saïdia</t>
  </si>
  <si>
    <t>6. El Pla del Real</t>
  </si>
  <si>
    <t>7. L'Olivereta</t>
  </si>
  <si>
    <t>8. Patraix</t>
  </si>
  <si>
    <t>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</si>
  <si>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</si>
  <si>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</si>
  <si>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</si>
  <si>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</si>
  <si>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</si>
  <si>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</si>
  <si>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</si>
  <si>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</si>
  <si>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</si>
  <si>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</si>
  <si>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2.21. Desocupació registrada a la ciutat de València segons districte, grup d'edat i sexe. Mitjanes anuals. 2023</t>
  </si>
  <si>
    <t>2.21. Paro registrado en la ciudad de València según distrito, grupo de edad y sexo. Medias anuales. 2023</t>
  </si>
  <si>
    <t>Menys 20</t>
  </si>
  <si>
    <t>2. l'Eixample</t>
  </si>
  <si>
    <t>5. la Saïdia</t>
  </si>
  <si>
    <t>6. el Pla del Real</t>
  </si>
  <si>
    <t>7. l'Olivereta</t>
  </si>
  <si>
    <t>2.22. Desocupació registrada a la ciutat de València segons districte, sector d'activitat (CNAE-09) i sexe. Mitjanes anuals. 2023</t>
  </si>
  <si>
    <t>2.22. Paro registrado en la ciudad de València según distrito, sector de actividad (CNAE-09) y sexo. Medias anuales. 2023</t>
  </si>
  <si>
    <t>2.23. Desocupació registrada a la ciutat de València segons districte i secció d'activitat (CNAE-09). Mitjanes anuals. 2023</t>
  </si>
  <si>
    <t>2.23. Paro registrado en la ciudad de València según distrito y sección de actividad (CNAE-09). Medias anuales. 2023</t>
  </si>
  <si>
    <t>2.24. Desocupació registrada a la ciutat de València segons districte, grup d'ocupació (CNO-11) i sexe. Mitjanes anuals. 2023</t>
  </si>
  <si>
    <t>2.24. Paro registrado en la ciudad de València según distrito, grupo de ocupación (CNO-11) y sexo. Medias Anuales. 2023</t>
  </si>
  <si>
    <t>Grup 0</t>
  </si>
  <si>
    <t>Grup 1</t>
  </si>
  <si>
    <t>Grup 2</t>
  </si>
  <si>
    <t>Grup 3</t>
  </si>
  <si>
    <t>Grup 4</t>
  </si>
  <si>
    <t>Grup 5</t>
  </si>
  <si>
    <t>Grup 6</t>
  </si>
  <si>
    <t>Grup 7</t>
  </si>
  <si>
    <t>Grup 8</t>
  </si>
  <si>
    <t>Grup 9</t>
  </si>
  <si>
    <t>Nota: 0: Ocupacions militars; 1: Directors i gerents; 2: Tècnics i professionals científics i intel·lectuals; 3: Tècnics professionals de suport; 4: Empleats comptables, administratius</t>
  </si>
  <si>
    <t xml:space="preserve"> i altres empleats d'oficina; 5: Treballadors dels servicis de restauració, personals, protecció i venedors; 6: Treballadors qualificats en el sector agrícola, ramader, forestal i pesquer; </t>
  </si>
  <si>
    <t xml:space="preserve">7: Artesans i treballadors qualificats de les indústries manufactureres i la construcció (excepte operadors d'instal·lacions i maquinària); 8: Operadors d'instal·lacions i maquinària, i </t>
  </si>
  <si>
    <t>muntadors ; 9: Ocupacions elementals.</t>
  </si>
  <si>
    <t>2.25. Desocupació registrada a la ciutat de València segons districte, nivell d'estudis i sexe. Mitjanes anuals. 2023</t>
  </si>
  <si>
    <t>2.25. Paro registrado en la ciudad de València según distrito, nivel de estudios y sexo. Medias anuales. 2023</t>
  </si>
  <si>
    <t>Sin estudios</t>
  </si>
  <si>
    <t>Primarios incompletos</t>
  </si>
  <si>
    <t xml:space="preserve">Primarios completos </t>
  </si>
  <si>
    <t xml:space="preserve">Secundarios </t>
  </si>
  <si>
    <t xml:space="preserve">Postsecundarios </t>
  </si>
  <si>
    <t>2.26. Desocupació registrada a la ciutat de València segons districte, temps d'inscripció i sexe. Mitjanes anuals. 2023</t>
  </si>
  <si>
    <t>2.26. Paro registrado en la ciudad de València según distrito, tiempo de inscripción y sexo. Medias anuales. 2023</t>
  </si>
  <si>
    <t>&lt;= 1 mes</t>
  </si>
  <si>
    <t>&gt; 1 i &lt;= 3 mesos</t>
  </si>
  <si>
    <t>&gt; 3 i &lt;= 6 mesos</t>
  </si>
  <si>
    <t>&gt; 6 i &lt;= 12 mesos</t>
  </si>
  <si>
    <t>&gt; 12 i &lt;= 24 mesos</t>
  </si>
  <si>
    <t>&gt; 24 mesos</t>
  </si>
  <si>
    <t>2.27. Desocupació registrada a la ciutat de València segons districte i sexe. Dades mensuals. 2023</t>
  </si>
  <si>
    <t>2.27. Paro registrado en la ciudad de València según distrito y sexo. Datos mensuales. 2023</t>
  </si>
  <si>
    <t>2.28. Desocupació registrada a la ciutat de València segons districte i grups d'edat. Dades mensuals. 2023</t>
  </si>
  <si>
    <t>2.28. Paro registrado en la ciudad de València según distrito y grupo de edad. Datos mensuales. 2023</t>
  </si>
  <si>
    <t>Menys de 20</t>
  </si>
  <si>
    <t>2.29. Desocupació registrada a la ciutat de València segons districte i sector d'activitat (CNAE-09). Dades mensuals. 2023</t>
  </si>
  <si>
    <t>2.29. Paro registrado en la ciudad de València según distrito y sector de actividad (CNAE-09). Datos mensuales. 2023</t>
  </si>
  <si>
    <t>2.30. Desocupació registrada a la ciutat de València segons districte i grups d'ocupació (CNO-11). Dades mensuals. 2023</t>
  </si>
  <si>
    <t>2.30. Paro registrado en la ciudad de València según distrito y grupo de ocupación (CNO-11). Datos mensuales. 2023</t>
  </si>
  <si>
    <t>2.31. Desocupació registrada a la ciutat de València segons districte i nivell d'estudis. Dades mensuals. 2023</t>
  </si>
  <si>
    <t>2.31. Paro registrado en la ciudad de València según distrito y nivel de estudios. Datos mensuales. 2023</t>
  </si>
  <si>
    <t>2.32. Desocupació registrada a la ciutat de València segons districte i temps d'inscripció. Dades mensuals. 2023</t>
  </si>
  <si>
    <t>2.32. Paro registrado en la ciudad de València según distrito y tiempo de inscripción. Datos mensuales. 2023</t>
  </si>
  <si>
    <t>2.33. Desocupació registrada a la ciutat de València segons barri, grup d'edat i sexe. Mitjanes anuals. 2023</t>
  </si>
  <si>
    <t>2.33. Paro registrado en la ciudad de València según barrio, grupo de edad y sexo. Medias anuales. 2023</t>
  </si>
  <si>
    <t>Menys de 25 anys</t>
  </si>
  <si>
    <t>De 25 a 44 anys</t>
  </si>
  <si>
    <t>45 i més anys</t>
  </si>
  <si>
    <t>1.1. la Seu</t>
  </si>
  <si>
    <t>1.2. la Xerea</t>
  </si>
  <si>
    <t>1.3. el Carme</t>
  </si>
  <si>
    <t>1.4. el Pilar</t>
  </si>
  <si>
    <t>1.5. el Mercat</t>
  </si>
  <si>
    <t>1.6. Sant Francesc</t>
  </si>
  <si>
    <t>2.1. Russafa</t>
  </si>
  <si>
    <t>2.2. el Pla del Remei</t>
  </si>
  <si>
    <t>2.3. Gran Via</t>
  </si>
  <si>
    <t>3.1. el Botànic</t>
  </si>
  <si>
    <t>3.2. la Roqueta</t>
  </si>
  <si>
    <t>3.3. la Petxina</t>
  </si>
  <si>
    <t>3.4. Arrancapins</t>
  </si>
  <si>
    <t>4.1. Campanar</t>
  </si>
  <si>
    <t>4.2. les Tendetes</t>
  </si>
  <si>
    <t>4.3. el Calvari</t>
  </si>
  <si>
    <t>4.4. Sant Pau</t>
  </si>
  <si>
    <t>5.1. Marxalenes</t>
  </si>
  <si>
    <t>5.2. Morvedre</t>
  </si>
  <si>
    <t>5.3. Trinitat</t>
  </si>
  <si>
    <t>5.4. Tormos</t>
  </si>
  <si>
    <t>5.5. Sant Antoni</t>
  </si>
  <si>
    <t>6.1. Exposició</t>
  </si>
  <si>
    <t>6.2. Mestalla</t>
  </si>
  <si>
    <t>6.3. Jaume Roig</t>
  </si>
  <si>
    <t>6.4. Ciutat Universitària</t>
  </si>
  <si>
    <t>7.1. Nou Moles</t>
  </si>
  <si>
    <t>7.2. Soternes</t>
  </si>
  <si>
    <t>7.3. Tres Forques</t>
  </si>
  <si>
    <t>7.4. la Fontsanta</t>
  </si>
  <si>
    <t>7.5. la Llum</t>
  </si>
  <si>
    <t>8.1. Patraix</t>
  </si>
  <si>
    <t>8.2. Sant Isidre</t>
  </si>
  <si>
    <t>8.3. Vara de Quart</t>
  </si>
  <si>
    <t>8.4. Safranar</t>
  </si>
  <si>
    <t>8.5. Favara</t>
  </si>
  <si>
    <t>9.1. la Raiosa</t>
  </si>
  <si>
    <t>9.2. l'Hort de Senabre</t>
  </si>
  <si>
    <t>9.3. la Creu Coberta</t>
  </si>
  <si>
    <t>9.4. Sant Marcel·lí</t>
  </si>
  <si>
    <t>9.5. Camí Real</t>
  </si>
  <si>
    <t>10.1. Mont-Olivet</t>
  </si>
  <si>
    <t>10.2. en Corts</t>
  </si>
  <si>
    <t>10.3. Malilla</t>
  </si>
  <si>
    <t>10.4. Fonteta de Sant Lluís</t>
  </si>
  <si>
    <t>10.5. na Rovella</t>
  </si>
  <si>
    <t>10.6. la Punta</t>
  </si>
  <si>
    <t>10.7. Ciutat Arts i Ciències</t>
  </si>
  <si>
    <t>11.1. el Grau</t>
  </si>
  <si>
    <t>11.2. el Cabanyal- el Canyamelar</t>
  </si>
  <si>
    <t>11.3. la Malva-rosa</t>
  </si>
  <si>
    <t>11.4. Beteró</t>
  </si>
  <si>
    <t>11.5. Natzaret</t>
  </si>
  <si>
    <t>12.1. Aiora</t>
  </si>
  <si>
    <t>12.2. Albors</t>
  </si>
  <si>
    <t>12.3. la Creu del Grau</t>
  </si>
  <si>
    <t>12.4. Camí Fondo</t>
  </si>
  <si>
    <t>12.5. Penya-roja</t>
  </si>
  <si>
    <t>13.1. l'Illa Perduda</t>
  </si>
  <si>
    <t>13.2. Ciutat Jardí</t>
  </si>
  <si>
    <t>13.3. l'Amistat</t>
  </si>
  <si>
    <t>13.4. la Bega Baixa</t>
  </si>
  <si>
    <t>13.5. la Carrasca</t>
  </si>
  <si>
    <t>14.1. Benimaclet</t>
  </si>
  <si>
    <t>14.2. Camí de Vera</t>
  </si>
  <si>
    <t>15.1. Orriols</t>
  </si>
  <si>
    <t>15.2. Torrefiel</t>
  </si>
  <si>
    <t>15.3. Sant Llorenç</t>
  </si>
  <si>
    <t>16.1. Benicalap</t>
  </si>
  <si>
    <t>16.2. Ciutat Fallera</t>
  </si>
  <si>
    <t>17.1. Benifaraig</t>
  </si>
  <si>
    <t>17.2. Poble Nou</t>
  </si>
  <si>
    <t>17.3. Carpesa</t>
  </si>
  <si>
    <t>17.4. Cases de Bàrcena</t>
  </si>
  <si>
    <t>17.5. Mauella</t>
  </si>
  <si>
    <t>17.6. Massarrojos</t>
  </si>
  <si>
    <t>17.7. Borbotó</t>
  </si>
  <si>
    <t>18.1. Benimàmet</t>
  </si>
  <si>
    <t>18.2. Beniferri</t>
  </si>
  <si>
    <t>19.1. el Forn d'Alcedo</t>
  </si>
  <si>
    <t>19.2. el Castellar-l'Oliverar</t>
  </si>
  <si>
    <t>19.3. Pinedo</t>
  </si>
  <si>
    <t>19.4. el Saler</t>
  </si>
  <si>
    <t>19.5. el Palmar</t>
  </si>
  <si>
    <t>19.6. el Perellonet</t>
  </si>
  <si>
    <t>19.7. la Torre</t>
  </si>
  <si>
    <t>19.8. Faitanar</t>
  </si>
  <si>
    <t>2.34. Desocupació registrada a la ciutat de València segons barri i sector d'activitat (CNAE-09). Mitjanes anuals. 2023</t>
  </si>
  <si>
    <t>2.34. Paro registrado en la ciudad de València según barrio y sector de actividad (CNAE-09). Medias anuales. 2023</t>
  </si>
  <si>
    <t>2.35. Desocupació registrada a la ciutat de València segons barri i nivell d'estudis. Mitjanes anuals. 2023</t>
  </si>
  <si>
    <t>2.35. Paro registrado en la ciudad de València según barrio y nivel de estudios. Medias anuales. 2023</t>
  </si>
  <si>
    <t>Sense estudis</t>
  </si>
  <si>
    <t xml:space="preserve">Primaris incomplets </t>
  </si>
  <si>
    <t xml:space="preserve">Primaris complets </t>
  </si>
  <si>
    <t xml:space="preserve">Educació secundària </t>
  </si>
  <si>
    <t>Educació postsecundària</t>
  </si>
  <si>
    <t>2.36. Desocupació registrada a la ciutat de València segons barri i grup d'ocupació (CNO-11). Mitjanes anuals. 2023</t>
  </si>
  <si>
    <t>2.36. Paro registrado en la ciudad de València según barrio y grupo de ocupación (CNO-11). Medias anuales. 2023</t>
  </si>
  <si>
    <t>2.37. Desocupació registrada a la ciutat de València segons barri i temps d'inscripció. Mitjanes anuals. 2023</t>
  </si>
  <si>
    <t>2.37. Paro registrado en la ciudad de València según barrio y tiempo de inscripción. Medias anuales. 2023</t>
  </si>
  <si>
    <t>&gt; 1 mes i &lt;= 3 mesos</t>
  </si>
  <si>
    <t>&gt; 3 mesos i &lt;= 6 mesos</t>
  </si>
  <si>
    <t>&gt; 6 mesos i &lt;= 12 mesos</t>
  </si>
  <si>
    <t>&gt; 12 mesos i &lt;= 24 mesos</t>
  </si>
  <si>
    <t>2.38. Desocupació registrada a la ciutat de València segons barri. Dades mensuals. 2023</t>
  </si>
  <si>
    <t>2.38. Paro registrado en la ciudad de València según barrio. Datos mensuales. 2023</t>
  </si>
  <si>
    <t>3.1. Contractes registrats a la ciutat de València segons grups d'edat i sexe. Totals anuals. 2023</t>
  </si>
  <si>
    <t>3.1. Contratos registrados en la ciudad de València según grupos de edad y sexo. Totales anuales. 2023</t>
  </si>
  <si>
    <t xml:space="preserve">Gn
2020 </t>
  </si>
  <si>
    <t xml:space="preserve">Gn
2021 </t>
  </si>
  <si>
    <t xml:space="preserve">Gn
2022 </t>
  </si>
  <si>
    <t xml:space="preserve">Gn
2023 </t>
  </si>
  <si>
    <t xml:space="preserve">Fb  </t>
  </si>
  <si>
    <t xml:space="preserve">Mç  </t>
  </si>
  <si>
    <t xml:space="preserve">Ab </t>
  </si>
  <si>
    <t xml:space="preserve">Mg  </t>
  </si>
  <si>
    <t xml:space="preserve">Jn  </t>
  </si>
  <si>
    <t xml:space="preserve">Jl </t>
  </si>
  <si>
    <t xml:space="preserve"> Ag  </t>
  </si>
  <si>
    <t xml:space="preserve">St  </t>
  </si>
  <si>
    <t xml:space="preserve">Oc </t>
  </si>
  <si>
    <t xml:space="preserve">Nv </t>
  </si>
  <si>
    <t xml:space="preserve">Ds </t>
  </si>
  <si>
    <t>3.2. Contractes registrats a la ciutat de València segons sector econòmic (CNAE-09), grups d'edat i sexe. Totals anuals. 2023</t>
  </si>
  <si>
    <t>3.2. Contratos registrados en la ciudad de València según sector económico (CNAE-09), grupos de edad y sexo. Totales anuales. 2023</t>
  </si>
  <si>
    <t>45 i més</t>
  </si>
  <si>
    <t>3.3. Contractes registrats a la ciutat de València segons grup professional (CNO-11), sexe i edat. Totals anuals. 2023</t>
  </si>
  <si>
    <t>3.3. Contratos registrados en la ciudad de València según grupo profesional (CNO-11), sexo y edad. Totales anuales. 2023</t>
  </si>
  <si>
    <t>3.4. Contractes registrats a la ciutat de València segons nivell formatiu, sexe i edat. Totals anuals. 2023</t>
  </si>
  <si>
    <t>3.4. Contratos registrados en la ciudad de València según nivel formativo, sexo y edad. Totales anuales. 2023</t>
  </si>
  <si>
    <t>Programes de formació professional</t>
  </si>
  <si>
    <t>Educació general</t>
  </si>
  <si>
    <t>Tècnics-professionals superiors</t>
  </si>
  <si>
    <t>Primer cicle</t>
  </si>
  <si>
    <t>Segon i tercer cicle</t>
  </si>
  <si>
    <t>Desconegut</t>
  </si>
  <si>
    <t>3.5. Contractes registrats a la ciutat de València segons grups d'edat, sexe i continent de nacionalitat. Totals anuals. 2023</t>
  </si>
  <si>
    <t>3.5. Contratos registrados en la ciudad de València según grupos de edad, sexo y continente de nacionalidad. Totales anuales. 2023</t>
  </si>
  <si>
    <t>Amèrica del Nord i Central</t>
  </si>
  <si>
    <t>3.6. Contractes registrats a la ciutat de València segons grups d'edat, sexe i tipus de contracte. Totals anuals. 2023</t>
  </si>
  <si>
    <t>3.6. Contratos registrados en la ciudad de València según grupos de edad, sexo y tipo de contrato. Totales anuales. 2023</t>
  </si>
  <si>
    <t xml:space="preserve"> Total</t>
  </si>
  <si>
    <t>Indefinits</t>
  </si>
  <si>
    <t>Temporals</t>
  </si>
  <si>
    <t xml:space="preserve"> Homes</t>
  </si>
  <si>
    <t xml:space="preserve"> Dones</t>
  </si>
  <si>
    <t>3.7. Contractes registrats a la ciutat de València segons grups d'edat, sexe i tipus de jornada. Totals anuals. 2023</t>
  </si>
  <si>
    <t>3.7. Contratos registrados en la ciudad de València según grupos de edad, sexo y tipo de jornada. Totales anuales. 2023</t>
  </si>
  <si>
    <t>Completa</t>
  </si>
  <si>
    <t>Parcial</t>
  </si>
  <si>
    <t>3.8. Contractes registrats a la ciutat de València per grups d'edat i sexe. Dades mensuals. 2023</t>
  </si>
  <si>
    <t>3.8. Contratos registrados en la ciudad de València por grupos de edad y sexo. Datos mensuales. 2023</t>
  </si>
  <si>
    <t>Gn</t>
  </si>
  <si>
    <t>Fb</t>
  </si>
  <si>
    <t>Mr</t>
  </si>
  <si>
    <t>Mg</t>
  </si>
  <si>
    <t>Jn</t>
  </si>
  <si>
    <t>Ag</t>
  </si>
  <si>
    <t>St</t>
  </si>
  <si>
    <t>(en miles)</t>
  </si>
  <si>
    <t>3.9. Contractes registrats a la ciutat de València segons sector econòmic (CNAE-09) i sexe. Dades mensuals. 2023</t>
  </si>
  <si>
    <t>3.9. Contratos registrados en la ciudad de València según sector económico (CNAE-09) y sexo. Datos mensuales. 2023</t>
  </si>
  <si>
    <t>3.10. Contractes registrats a la ciutat de València segons grup professional (CNO-11) i sexe. Dades mensuals. 2023</t>
  </si>
  <si>
    <t>3.10. Contratos registrados en la ciudad de València según grupo profesional (CNO-11) y sexo. Datos mensuales. 2023</t>
  </si>
  <si>
    <t>3.11. Contractes registrats a la ciutat de València segons tipus de jornada i sexe. Dades mensuals. 2023</t>
  </si>
  <si>
    <t>3.11. Contratos registrados en la ciudad de València según tipo de jornada y sexo. Datos mensuales. 2023</t>
  </si>
  <si>
    <t>3.12. Contractes registrats  a la ciutat de València segons nacionalitat i sexe. Dades mensuals. 2023</t>
  </si>
  <si>
    <t>3.12. Contratos registrados en la ciudad de València según nacionalidad y sexo. Datos mensuales. 2023</t>
  </si>
  <si>
    <t>Espanyols</t>
  </si>
  <si>
    <t>Estrangers</t>
  </si>
  <si>
    <t>3.13. Contractes registrats a la ciutat de València segons nivell formatiu i sexe. Dades mensuals. 2023</t>
  </si>
  <si>
    <t>3.13. Contratos registrados en la ciudad de València según nivel de formativo y sexo. Datos mensuales. 2023</t>
  </si>
  <si>
    <t>Primaris incomplets</t>
  </si>
  <si>
    <t>Primaris complets</t>
  </si>
  <si>
    <t>Prog FP</t>
  </si>
  <si>
    <t>Ed. general</t>
  </si>
  <si>
    <t>Tèc-Prof superiors</t>
  </si>
  <si>
    <t>3.14. Contractes registrats a la ciutat de València segons tipus de contracte. Dades mensuals. 2023</t>
  </si>
  <si>
    <t>3.14. Contratos registrados en la ciudad de València según tipo de contrato. Datos mensuales. 2023</t>
  </si>
  <si>
    <t>Nombre de contractes segons tipus</t>
  </si>
  <si>
    <t>4.1. Afiliacions a la Seguretat Social. Comparació amb altres àmbits. 2023</t>
  </si>
  <si>
    <t>4.1. Afiliaciones a la Seguridad Social. Comparación con otros ámbitos. 2023</t>
  </si>
  <si>
    <t>Nota: Afiliacions d'últim dia del mes.</t>
  </si>
  <si>
    <t>Font: Tesorería General de la Seguridad Social</t>
  </si>
  <si>
    <t>Gn 
2019</t>
  </si>
  <si>
    <t>Gn 
2021</t>
  </si>
  <si>
    <t>Gn 
2022</t>
  </si>
  <si>
    <t>Gn 
2023</t>
  </si>
  <si>
    <t>4.2. Afiliacions a la Seguretat Social a la ciutat de València segons règim. 2023</t>
  </si>
  <si>
    <t>4.2. Afiliaciones a la Seguridad Social en la ciudad de València según régimen. 2023</t>
  </si>
  <si>
    <t>media</t>
  </si>
  <si>
    <t>General</t>
  </si>
  <si>
    <t>Agrari</t>
  </si>
  <si>
    <t>Mar</t>
  </si>
  <si>
    <t>Emp. Llar</t>
  </si>
  <si>
    <t>Autònom</t>
  </si>
  <si>
    <t>Nota: Afiliacions d'ultim dia del mes.</t>
  </si>
  <si>
    <t>4.3. Afiliacions a la Seguretat Social a la ciutat de València segons edat i sexe. 2023</t>
  </si>
  <si>
    <t>4.3. Afiliaciones a la Seguridad Social en la ciudad de València según edad y sexo. 2023</t>
  </si>
  <si>
    <t xml:space="preserve">Total </t>
  </si>
  <si>
    <t xml:space="preserve">Dones </t>
  </si>
  <si>
    <t>16-24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</si>
  <si>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</si>
  <si>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</si>
  <si>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</si>
  <si>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</si>
  <si>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</si>
  <si>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</si>
  <si>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</si>
  <si>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</si>
  <si>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&gt;=65</t>
  </si>
  <si>
    <t>Nota: Dades referides a l'últim dia de mes. Pot haver-hi lleugeres variacions respecte a les dades del Ministeri.</t>
  </si>
  <si>
    <t>Font: Institut Valencià d'Estadística</t>
  </si>
  <si>
    <t>4.4. Afiliacions a la Seguretat Social a la ciutat de València segons sector d'activitat i sexe. 2023</t>
  </si>
  <si>
    <t>4.4. Afiliaciones a la Seguridad Social en la ciudad de València según sector de actividad y sexo. 2023</t>
  </si>
  <si>
    <t>4.5. Afiliacions a la Seguretat Social a la ciutat de València segons nacionalitat i sexe. 2023</t>
  </si>
  <si>
    <t>4.5. Afiliaciones a la Seguridad Social en la ciudad de València según nacionalidad y sexo. 2023</t>
  </si>
  <si>
    <t>Estrangers de l'UE</t>
  </si>
  <si>
    <t>Altres estrangers</t>
  </si>
  <si>
    <t>4.6. Afiliacions a la Seguretat Social a la ciutat de València segons nacionalitat i règim. 2023</t>
  </si>
  <si>
    <t>4.6. Afiliaciones a la Seguridad Social en la ciudad de València según nacionalidad y régimen. 2023</t>
  </si>
  <si>
    <t>Règim General</t>
  </si>
  <si>
    <t>Sistema Especial Agrari</t>
  </si>
  <si>
    <t>Sistema Especial Empleats de la Llar</t>
  </si>
  <si>
    <t>Règim Especial Treballadors Autònoms</t>
  </si>
  <si>
    <t>Régimen Especial del Mar</t>
  </si>
  <si>
    <t>4.7. Afiliacions a la Seguretat Social a la ciutat de València al Règim General segons grup de cotització. 2023</t>
  </si>
  <si>
    <t>4.7. Afiliaciones a la Seguridad Social en la ciudad de València en el Régimen General según grupo de cotización. 2023</t>
  </si>
  <si>
    <t>Enginyers i llicenciats. Personal d'alta direcció (*)</t>
  </si>
  <si>
    <t>Enginyers tècnics, pèrits i ajudants titulats </t>
  </si>
  <si>
    <t>Caps administratius i de taller</t>
  </si>
  <si>
    <t>Ajudants no titulats</t>
  </si>
  <si>
    <t>Oficials administratius</t>
  </si>
  <si>
    <t>Subalterns</t>
  </si>
  <si>
    <t>Auxiliars administratius</t>
  </si>
  <si>
    <t>Oficials de primera i segona</t>
  </si>
  <si>
    <t>Oficials de tercera i especialistes</t>
  </si>
  <si>
    <t>Peons</t>
  </si>
  <si>
    <t>Treballadors menors de 18 anys</t>
  </si>
  <si>
    <t>Nota: Dades referides a l'últim dia de mes. Pot haver-hi lleugeres variacions respecte a les dades del Ministeri.  (*) No inclòs a l'artícle 1.3.c) de l'Estatut dels Traballadors.</t>
  </si>
  <si>
    <t>4.8. Afiliacions a la Seguretat Social a la ciutat de València al Règim General segons tipus de contracte i sexe. 2023</t>
  </si>
  <si>
    <t>4.8. Afiliaciones a la Seguridad Social en la ciudad de València al Régimen General según tipo de contrato y sexo. 2023</t>
  </si>
  <si>
    <t>Indefinit</t>
  </si>
  <si>
    <t>Temporal</t>
  </si>
  <si>
    <t>Altres contractes</t>
  </si>
  <si>
    <t xml:space="preserve">Nota: Dades referides a l'últim dia de mes. Pot haver-hi lleugeres variacions respecte a les dades del Ministeri. </t>
  </si>
  <si>
    <t>4.9. Afiliacions a la Seguretat Social a la ciutat de València al Règim General segons tipus de jornada i sexe. 2023</t>
  </si>
  <si>
    <t>4.9. Afiliaciones a la Seguridad Social en la ciudad de València al Régimen General según tipo de jornada y sexo. 2023</t>
  </si>
  <si>
    <t>A temps complet</t>
  </si>
  <si>
    <t>A temps parcial</t>
  </si>
  <si>
    <t>Fixos discontinus</t>
  </si>
  <si>
    <t>4.10. Afiliacions a la Seguretat Social a la ciutat de València segons règim d'afilició i divisió d'activitat (CNAE-09). 2023</t>
  </si>
  <si>
    <t>4.10. Afiliaciones a la Seguridad Social en la ciudad de València según régimen de afiliación y división de actividad (CNAE-09). 2023</t>
  </si>
  <si>
    <t>Total Sistema</t>
  </si>
  <si>
    <t>Per compte alié</t>
  </si>
  <si>
    <t>Autònoms</t>
  </si>
  <si>
    <t>Codi</t>
  </si>
  <si>
    <t>Divisió d'activitat</t>
  </si>
  <si>
    <t>Altres règims</t>
  </si>
  <si>
    <t>A</t>
  </si>
  <si>
    <t>Agricultura, ramaderia, silvicultura i pesca</t>
  </si>
  <si>
    <t>01</t>
  </si>
  <si>
    <t>Agricultura, ramaderia, caça i servicis relacionats amb estes</t>
  </si>
  <si>
    <t>02</t>
  </si>
  <si>
    <t>Silvicultura i explotació forestal</t>
  </si>
  <si>
    <t>03</t>
  </si>
  <si>
    <t>Pesca i aqüicultura</t>
  </si>
  <si>
    <t>B</t>
  </si>
  <si>
    <t>Indústries extractives</t>
  </si>
  <si>
    <t>05</t>
  </si>
  <si>
    <t>Extracció d'antracita, hulla i lignit</t>
  </si>
  <si>
    <t>06</t>
  </si>
  <si>
    <t>Extraccio de cru de petroli i gas natural</t>
  </si>
  <si>
    <t>08</t>
  </si>
  <si>
    <t>Altres indústries extractives</t>
  </si>
  <si>
    <t>09</t>
  </si>
  <si>
    <t>Activitats de suport a les indústries extractives</t>
  </si>
  <si>
    <t>C</t>
  </si>
  <si>
    <t>Indústria manufacturera</t>
  </si>
  <si>
    <t>Industria de l'alimentacio</t>
  </si>
  <si>
    <t>Fabricacio de begudes</t>
  </si>
  <si>
    <t>Industria del tabac</t>
  </si>
  <si>
    <t>Industria textil</t>
  </si>
  <si>
    <t>Confeccio de peces de roba</t>
  </si>
  <si>
    <t>Industria del cuiro i del calcat</t>
  </si>
  <si>
    <t>Industria de la fusta i del suro, excepte mobles; cistelleria i esparteria</t>
  </si>
  <si>
    <t>Industria del paper</t>
  </si>
  <si>
    <t>Arts grafiques i reproduccio de suports gravats</t>
  </si>
  <si>
    <t>Industria quimica</t>
  </si>
  <si>
    <t>Fabricacio de productes farmaceutics</t>
  </si>
  <si>
    <t>Fabricacio de productes de cautxu i plastics</t>
  </si>
  <si>
    <t>Fabricacio d'altres productes minerals no metal?lics</t>
  </si>
  <si>
    <t>Metal?lurgia; fabricacio de productes de ferro, acer i ferroaliatges</t>
  </si>
  <si>
    <t>Fabricacio de productes metal?lics, excepte maquinaria i equip</t>
  </si>
  <si>
    <t>Fabricacio de productes informatics, electronics i optics</t>
  </si>
  <si>
    <t>Fabricacio de material i equip electric</t>
  </si>
  <si>
    <t>Fabricacio de maquinaria i equip ncop</t>
  </si>
  <si>
    <t>Fabricacio de vehicles de motor, remolcs i semiremolcs</t>
  </si>
  <si>
    <t>Fabricacio d'un altre material de transport</t>
  </si>
  <si>
    <t>Fabricacio de mobles</t>
  </si>
  <si>
    <t>Altres industries manufactureres</t>
  </si>
  <si>
    <t>Reparacio i instal·lacio de maquinaria i equip</t>
  </si>
  <si>
    <t>D</t>
  </si>
  <si>
    <t>Subministrament d'energia elèctrica, gas, vapor i aire condicionat</t>
  </si>
  <si>
    <t>E</t>
  </si>
  <si>
    <t>Sub. d'aigua, activitats de sanejament, gestió de residus i descontaminació</t>
  </si>
  <si>
    <t>Captació, depuració i distribució d'aigua</t>
  </si>
  <si>
    <t>Arreplegada i tractament d'aigües residuals</t>
  </si>
  <si>
    <t>Arreplegada, tractament i eliminació de residus; valoració</t>
  </si>
  <si>
    <t>Activitats de descontaminació i altres servicis de gestió de residus</t>
  </si>
  <si>
    <t>F</t>
  </si>
  <si>
    <t>Construcció d'edificis</t>
  </si>
  <si>
    <t>Enginyeria civil</t>
  </si>
  <si>
    <t>Activitats de construcció especialitzada</t>
  </si>
  <si>
    <t>G</t>
  </si>
  <si>
    <t>Comerç a l'engròs i al detall; reparació de vehicles de motor i motocicletes</t>
  </si>
  <si>
    <t>Venda i reparació de vehicles de motor i motocicletes</t>
  </si>
  <si>
    <t>Comerç a l'engròs i intermediaris del comerç, excepte vehicles motor i motocicletes</t>
  </si>
  <si>
    <t>Comerç al detall, excepte de vehicles de motor i motocicletes</t>
  </si>
  <si>
    <t>H</t>
  </si>
  <si>
    <t>Transport i emmagatzemament</t>
  </si>
  <si>
    <t>Transport terrestre i per canonada</t>
  </si>
  <si>
    <t>Transport marítim i per vies navegables interiors</t>
  </si>
  <si>
    <t>Transport aeri</t>
  </si>
  <si>
    <t>Emmagatzemament i activitats annexes al transport</t>
  </si>
  <si>
    <t>Activitats postals i de correus</t>
  </si>
  <si>
    <t>I</t>
  </si>
  <si>
    <t>Servicis d'allotjament</t>
  </si>
  <si>
    <t>Servicis de menjars i begudes</t>
  </si>
  <si>
    <t>J</t>
  </si>
  <si>
    <t>Informació i comunicacions</t>
  </si>
  <si>
    <t>Edició</t>
  </si>
  <si>
    <t>Act. cinematogràfiques, de vídeo i de prog. de televisió, gravació so i edició musical</t>
  </si>
  <si>
    <t>Activitats de programació i emissió de ràdio i televisió</t>
  </si>
  <si>
    <t>Telecomunicacions</t>
  </si>
  <si>
    <t>Programació, consultoria i altres activitats relacionades amb la informàtica</t>
  </si>
  <si>
    <t>Servicis d'informació</t>
  </si>
  <si>
    <t>K</t>
  </si>
  <si>
    <t>Activitats financeres i d'assegurances</t>
  </si>
  <si>
    <t>Servicis financers, excepte assegurances i fons de pensions</t>
  </si>
  <si>
    <t>Assegurances, reassegurances i fons de pensions, excepte Seg. Social obligatòria</t>
  </si>
  <si>
    <t>Activitats auxiliars als servicis financers i a les assegurances</t>
  </si>
  <si>
    <t>L</t>
  </si>
  <si>
    <t>M</t>
  </si>
  <si>
    <t>Activitats professionals, científiques i tècniques</t>
  </si>
  <si>
    <t>Activitats jurídiques i de comptabilitat</t>
  </si>
  <si>
    <t>Activitats de les seus centrals; activitats de consultoria de gestió empresarial</t>
  </si>
  <si>
    <t>Servicis tècnics d'arquitectura i enginyeria; assajos i anàlisis tècniques</t>
  </si>
  <si>
    <t>Investigació i desenrotllament</t>
  </si>
  <si>
    <t>Publicitat i estudis de mercat</t>
  </si>
  <si>
    <t>Altres activitats professionals, científiques i tècniques</t>
  </si>
  <si>
    <t>Activitats veterinàries</t>
  </si>
  <si>
    <t>N</t>
  </si>
  <si>
    <t>Activitats administratives i servicis auxiliars</t>
  </si>
  <si>
    <t>Activitats de lloguer</t>
  </si>
  <si>
    <t>Activitats relacionades amb l'ocupació</t>
  </si>
  <si>
    <t>Act. d'agències viatges, operadors turístics, serv. de reserves i activ. rel. amb estos</t>
  </si>
  <si>
    <t>Activitats de seguretat i investigació</t>
  </si>
  <si>
    <t>Servicis a edificis i activitats de jardineria</t>
  </si>
  <si>
    <t>Activitats administratives d'oficina i altres activitats auxiliars a les empreses</t>
  </si>
  <si>
    <t>O</t>
  </si>
  <si>
    <t>Administració Pública i defensa; Seguretat Social obligatòria</t>
  </si>
  <si>
    <t>P</t>
  </si>
  <si>
    <t>Q</t>
  </si>
  <si>
    <t>Activitats sanitàries i de servicis socials</t>
  </si>
  <si>
    <t>Activitats sanitàries</t>
  </si>
  <si>
    <t>Assistència en establiments residencials</t>
  </si>
  <si>
    <t>Activitats de servicis socials sense allotjament</t>
  </si>
  <si>
    <t>R</t>
  </si>
  <si>
    <t>Activitats artístiques, recreatives i d'entreteniment</t>
  </si>
  <si>
    <t>Activitats de creació, artístiques i espectacles</t>
  </si>
  <si>
    <t>Activitats de biblioteques, arxius, museus i altres activitats culturals</t>
  </si>
  <si>
    <t>Activitats de jocs d'atzar i apostes</t>
  </si>
  <si>
    <t>Activitats esportives, recreatives i d'entreteniment</t>
  </si>
  <si>
    <t>S</t>
  </si>
  <si>
    <t>Activitats associatives</t>
  </si>
  <si>
    <t>Reparació d'ordinadors, efectes personals i articles d'ús domèstic</t>
  </si>
  <si>
    <t>Altres servicis personals</t>
  </si>
  <si>
    <t>T</t>
  </si>
  <si>
    <t>Activ. llars com ocupadors pers. domèstic o com a produc. béns i serv. per a ús propi</t>
  </si>
  <si>
    <t>U</t>
  </si>
  <si>
    <t>Activitats d'organitzacions i organismes extraterritorials</t>
  </si>
  <si>
    <t>4.11. Centres de cotització a la Seguretat Social a la ciutat de València i treballadors associats a aquests segons divisió d'activitat (CNAE-09). 2023</t>
  </si>
  <si>
    <t>4.11. Centros de cotización a la Seguridad Social en la ciudad de València  y trabajadores asociados a estos según división de actividad (CNAE-09). 2023</t>
  </si>
  <si>
    <t>Total Centres</t>
  </si>
  <si>
    <t>Persones treballadores associades</t>
  </si>
  <si>
    <t>Persones treballadores per centre</t>
  </si>
  <si>
    <t>Subministrament d'aigua, activitats de sanejament, gestió de residus i descontaminació</t>
  </si>
  <si>
    <t>Comerç a l'engròs i intermediaris del comerç, excepte de vehicles de motor i motocicletes</t>
  </si>
  <si>
    <t>Activitats cinematogràfiques, de vídeo i de prog. de televisió, gravació de so i edició musical</t>
  </si>
  <si>
    <t>Assegurances, reassegurances i fons de pensions, excepte Seguretat Social obligatòria</t>
  </si>
  <si>
    <t>Activitats d'agències de viatges, operadors turístics, serv. de reserves i activ. rel. amb estos</t>
  </si>
  <si>
    <t>Activ. llars com a ocupadors de personal domèstic o com a productors béns i serv. per a ús propi</t>
  </si>
  <si>
    <t>Nota: Els treballadors associats a una empresa són els treballadors per compte alié.</t>
  </si>
  <si>
    <t>Ucraïna</t>
  </si>
  <si>
    <t>Font: Servei Públic d'Ocupació i Formació de la Comunitat Valenciana (LABORA). Enquesta de Població Activa (EPA)</t>
  </si>
  <si>
    <t>2.20. Desocupació registrada i estimació de la població activa als districtes de la ciudat de València. 2023</t>
  </si>
  <si>
    <t>2.20. Paro registrado y estimación de la población activa en los distritos de la ciudad de València.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</si>
</sst>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€_-;\-* #,##0.00\ _€_-;_-* &quot;-&quot;??\ _€_-;_-@_-"/>
    <numFmt numFmtId="164" formatCode="0.0"/>
    <numFmt numFmtId="165" formatCode="#,##0.0"/>
    <numFmt numFmtId="166" formatCode="_-* #,##0.00\ [$€]_-;\-* #,##0.00\ [$€]_-;_-* &quot;-&quot;??\ [$€]_-;_-@_-"/>
    <numFmt numFmtId="167" formatCode="0_ ;\-0\ "/>
    <numFmt numFmtId="168" formatCode="0.0%"/>
    <numFmt numFmtId="169" formatCode="#,##0.000"/>
    <numFmt numFmtId="170" formatCode="#,##0.0000"/>
    <numFmt numFmtId="171" formatCode="#,##0_ ;\-#,##0\ "/>
    <numFmt numFmtId="172" formatCode="_-* #,##0\ _€_-;\-* #,##0\ _€_-;_-* &quot;-&quot;??\ _€_-;_-@_-"/>
  </numFmts>
  <fonts count="6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Arial Narrow"/>
      <family val="2"/>
    </font>
    <font>
      <i/>
      <sz val="10"/>
      <name val="Arial Narrow"/>
      <family val="2"/>
    </font>
    <font>
      <sz val="9"/>
      <name val="Arial Narrow"/>
      <family val="2"/>
    </font>
    <font>
      <i/>
      <sz val="9"/>
      <name val="Arial Narrow"/>
      <family val="2"/>
    </font>
    <font>
      <sz val="8"/>
      <name val="Arial Narrow"/>
      <family val="2"/>
    </font>
    <font>
      <b/>
      <sz val="10"/>
      <color indexed="62"/>
      <name val="Arial Narrow"/>
      <family val="2"/>
    </font>
    <font>
      <i/>
      <sz val="10"/>
      <color indexed="62"/>
      <name val="Arial Narrow"/>
      <family val="2"/>
    </font>
    <font>
      <sz val="9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11"/>
      <color theme="1"/>
      <name val="Calibri"/>
      <family val="2"/>
    </font>
    <font>
      <sz val="10"/>
      <color theme="1"/>
      <name val="Tahoma"/>
      <family val="2"/>
    </font>
    <font>
      <b/>
      <sz val="10"/>
      <color indexed="9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0"/>
      <color theme="4" tint="-0.499984740745262"/>
      <name val="Arial Narrow"/>
      <family val="2"/>
    </font>
    <font>
      <i/>
      <sz val="10"/>
      <color theme="4" tint="-0.499984740745262"/>
      <name val="Arial Narrow"/>
      <family val="2"/>
    </font>
    <font>
      <sz val="10"/>
      <color theme="4" tint="-0.499984740745262"/>
      <name val="Times New Roman"/>
      <family val="1"/>
    </font>
    <font>
      <sz val="10"/>
      <color theme="4" tint="-0.499984740745262"/>
      <name val="Arial"/>
      <family val="2"/>
    </font>
    <font>
      <sz val="10"/>
      <color theme="4" tint="-0.499984740745262"/>
      <name val="Arial Narrow"/>
      <family val="2"/>
    </font>
    <font>
      <sz val="8"/>
      <name val="Arial"/>
      <family val="2"/>
    </font>
    <font>
      <sz val="10"/>
      <color theme="0"/>
      <name val="Arial Narrow"/>
      <family val="2"/>
    </font>
    <font>
      <sz val="8"/>
      <color theme="0"/>
      <name val="Arial Narrow"/>
      <family val="2"/>
    </font>
    <font>
      <sz val="10"/>
      <color theme="0"/>
      <name val="Times New Roman"/>
      <family val="1"/>
    </font>
    <font>
      <b/>
      <sz val="8"/>
      <color theme="0"/>
      <name val="Arial Narrow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 Narrow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name val="Arial"/>
    </font>
    <font>
      <b/>
      <sz val="10"/>
      <color theme="9" tint="-0.499984740745262"/>
      <name val="Arial Narrow"/>
      <family val="2"/>
    </font>
    <font>
      <sz val="10"/>
      <color indexed="9"/>
      <name val="Arial Narrow"/>
      <family val="2"/>
    </font>
    <font>
      <i/>
      <sz val="10"/>
      <color theme="9" tint="-0.499984740745262"/>
      <name val="Arial Narrow"/>
      <family val="2"/>
    </font>
    <font>
      <i/>
      <sz val="10"/>
      <color indexed="16"/>
      <name val="Arial Narrow"/>
      <family val="2"/>
    </font>
    <font>
      <sz val="10"/>
      <color theme="9" tint="-0.499984740745262"/>
      <name val="Arial Narrow"/>
      <family val="2"/>
    </font>
    <font>
      <sz val="10"/>
      <color rgb="FFFF0000"/>
      <name val="Arial Narrow"/>
      <family val="2"/>
    </font>
    <font>
      <sz val="9"/>
      <color theme="9" tint="-0.499984740745262"/>
      <name val="Arial Narrow"/>
      <family val="2"/>
    </font>
    <font>
      <sz val="8"/>
      <color theme="9" tint="-0.499984740745262"/>
      <name val="Arial Narrow"/>
      <family val="2"/>
    </font>
    <font>
      <b/>
      <sz val="10"/>
      <name val="Arial"/>
      <family val="2"/>
    </font>
    <font>
      <sz val="10"/>
      <name val="Univers"/>
      <family val="2"/>
    </font>
    <font>
      <b/>
      <sz val="10"/>
      <color indexed="16"/>
      <name val="Arial Narrow"/>
      <family val="2"/>
    </font>
    <font>
      <sz val="10"/>
      <color theme="9" tint="-0.499984740745262"/>
      <name val="Arial"/>
      <family val="2"/>
    </font>
    <font>
      <sz val="10"/>
      <color indexed="8"/>
      <name val="Arial"/>
      <family val="2"/>
    </font>
    <font>
      <b/>
      <sz val="9"/>
      <name val="Arial Narrow"/>
      <family val="2"/>
    </font>
    <font>
      <b/>
      <sz val="10"/>
      <color theme="5" tint="-0.499984740745262"/>
      <name val="Arial Narrow"/>
      <family val="2"/>
    </font>
    <font>
      <i/>
      <sz val="10"/>
      <color theme="5" tint="-0.499984740745262"/>
      <name val="Arial Narrow"/>
      <family val="2"/>
    </font>
    <font>
      <sz val="10"/>
      <color theme="1"/>
      <name val="Calibri"/>
      <family val="2"/>
      <scheme val="minor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color theme="0"/>
      <name val="Arial Narrow"/>
      <family val="2"/>
    </font>
    <font>
      <b/>
      <sz val="10"/>
      <color theme="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49998474074526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6" fillId="0" borderId="0"/>
    <xf numFmtId="0" fontId="5" fillId="0" borderId="0"/>
    <xf numFmtId="0" fontId="17" fillId="0" borderId="0"/>
    <xf numFmtId="0" fontId="18" fillId="0" borderId="0"/>
    <xf numFmtId="0" fontId="19" fillId="0" borderId="0"/>
    <xf numFmtId="0" fontId="19" fillId="0" borderId="0"/>
    <xf numFmtId="0" fontId="4" fillId="0" borderId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3" fillId="0" borderId="0"/>
    <xf numFmtId="0" fontId="5" fillId="0" borderId="0"/>
    <xf numFmtId="0" fontId="2" fillId="0" borderId="0"/>
    <xf numFmtId="43" fontId="39" fillId="0" borderId="0" applyFont="0" applyFill="0" applyBorder="0" applyAlignment="0" applyProtection="0"/>
    <xf numFmtId="166" fontId="39" fillId="0" borderId="0"/>
    <xf numFmtId="9" fontId="5" fillId="0" borderId="0" applyFont="0" applyFill="0" applyBorder="0" applyAlignment="0" applyProtection="0"/>
    <xf numFmtId="166" fontId="49" fillId="0" borderId="0"/>
    <xf numFmtId="166" fontId="52" fillId="0" borderId="0"/>
    <xf numFmtId="0" fontId="1" fillId="0" borderId="0"/>
  </cellStyleXfs>
  <cellXfs count="436">
    <xf numFmtId="0" fontId="0" fillId="0" borderId="0" xfId="0"/>
    <xf numFmtId="0" fontId="7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166" fontId="40" fillId="0" borderId="0" xfId="15" applyFont="1" applyFill="1" applyBorder="1" applyAlignment="1">
      <alignment vertical="center"/>
    </xf>
    <xf numFmtId="166" fontId="7" fillId="0" borderId="0" xfId="15" applyFont="1" applyFill="1" applyBorder="1" applyAlignment="1">
      <alignment vertical="center"/>
    </xf>
    <xf numFmtId="166" fontId="30" fillId="0" borderId="0" xfId="15" applyFont="1" applyFill="1" applyBorder="1" applyAlignment="1">
      <alignment vertical="center"/>
    </xf>
    <xf numFmtId="166" fontId="41" fillId="0" borderId="0" xfId="15" applyFont="1" applyFill="1" applyBorder="1" applyAlignment="1">
      <alignment vertical="center"/>
    </xf>
    <xf numFmtId="166" fontId="42" fillId="0" borderId="0" xfId="15" applyFont="1" applyFill="1" applyBorder="1" applyAlignment="1">
      <alignment vertical="center"/>
    </xf>
    <xf numFmtId="166" fontId="43" fillId="0" borderId="0" xfId="15" applyFont="1" applyFill="1" applyBorder="1" applyAlignment="1">
      <alignment vertical="center"/>
    </xf>
    <xf numFmtId="166" fontId="8" fillId="3" borderId="0" xfId="15" applyFont="1" applyFill="1" applyBorder="1" applyAlignment="1">
      <alignment vertical="center"/>
    </xf>
    <xf numFmtId="166" fontId="20" fillId="3" borderId="0" xfId="15" applyFont="1" applyFill="1" applyBorder="1" applyAlignment="1">
      <alignment vertical="center" wrapText="1"/>
    </xf>
    <xf numFmtId="9" fontId="30" fillId="0" borderId="0" xfId="16" applyFont="1" applyFill="1" applyBorder="1" applyAlignment="1">
      <alignment vertical="center"/>
    </xf>
    <xf numFmtId="166" fontId="30" fillId="0" borderId="0" xfId="15" applyFont="1" applyFill="1" applyBorder="1" applyAlignment="1">
      <alignment horizontal="right" vertical="center" wrapText="1"/>
    </xf>
    <xf numFmtId="9" fontId="30" fillId="0" borderId="0" xfId="16" applyNumberFormat="1" applyFont="1" applyFill="1" applyBorder="1" applyAlignment="1">
      <alignment vertical="center"/>
    </xf>
    <xf numFmtId="9" fontId="30" fillId="0" borderId="0" xfId="15" applyNumberFormat="1" applyFont="1" applyFill="1" applyBorder="1" applyAlignment="1">
      <alignment vertical="center"/>
    </xf>
    <xf numFmtId="9" fontId="7" fillId="0" borderId="0" xfId="16" applyFont="1" applyFill="1" applyBorder="1" applyAlignment="1">
      <alignment vertical="center"/>
    </xf>
    <xf numFmtId="166" fontId="20" fillId="3" borderId="0" xfId="15" applyFont="1" applyFill="1" applyBorder="1" applyAlignment="1">
      <alignment horizontal="center" vertical="center" wrapText="1"/>
    </xf>
    <xf numFmtId="166" fontId="20" fillId="3" borderId="2" xfId="15" applyFont="1" applyFill="1" applyBorder="1" applyAlignment="1">
      <alignment horizontal="center" vertical="center" wrapText="1"/>
    </xf>
    <xf numFmtId="166" fontId="30" fillId="0" borderId="0" xfId="15" applyFont="1" applyFill="1" applyBorder="1" applyAlignment="1">
      <alignment horizontal="right" vertical="center"/>
    </xf>
    <xf numFmtId="166" fontId="7" fillId="0" borderId="0" xfId="15" applyFont="1" applyFill="1" applyBorder="1" applyAlignment="1">
      <alignment horizontal="left" vertical="center"/>
    </xf>
    <xf numFmtId="3" fontId="7" fillId="0" borderId="0" xfId="15" applyNumberFormat="1" applyFont="1" applyFill="1" applyBorder="1" applyAlignment="1">
      <alignment vertical="center"/>
    </xf>
    <xf numFmtId="168" fontId="7" fillId="0" borderId="0" xfId="16" applyNumberFormat="1" applyFont="1" applyFill="1" applyBorder="1" applyAlignment="1">
      <alignment vertical="center"/>
    </xf>
    <xf numFmtId="166" fontId="7" fillId="0" borderId="1" xfId="15" applyFont="1" applyFill="1" applyBorder="1" applyAlignment="1">
      <alignment horizontal="left" vertical="center"/>
    </xf>
    <xf numFmtId="3" fontId="7" fillId="0" borderId="1" xfId="15" applyNumberFormat="1" applyFont="1" applyFill="1" applyBorder="1" applyAlignment="1">
      <alignment vertical="center"/>
    </xf>
    <xf numFmtId="168" fontId="7" fillId="0" borderId="1" xfId="16" applyNumberFormat="1" applyFont="1" applyFill="1" applyBorder="1" applyAlignment="1">
      <alignment vertical="center"/>
    </xf>
    <xf numFmtId="166" fontId="10" fillId="0" borderId="0" xfId="15" applyFont="1" applyFill="1" applyBorder="1" applyAlignment="1">
      <alignment vertical="center"/>
    </xf>
    <xf numFmtId="2" fontId="7" fillId="0" borderId="0" xfId="15" applyNumberFormat="1" applyFont="1" applyFill="1" applyBorder="1" applyAlignment="1">
      <alignment vertical="center"/>
    </xf>
    <xf numFmtId="166" fontId="8" fillId="0" borderId="0" xfId="15" applyFont="1" applyFill="1" applyBorder="1" applyAlignment="1">
      <alignment vertical="center"/>
    </xf>
    <xf numFmtId="166" fontId="44" fillId="0" borderId="0" xfId="15" applyFont="1" applyFill="1" applyBorder="1" applyAlignment="1">
      <alignment vertical="center"/>
    </xf>
    <xf numFmtId="166" fontId="40" fillId="0" borderId="0" xfId="15" applyFont="1" applyFill="1" applyAlignment="1">
      <alignment vertical="center"/>
    </xf>
    <xf numFmtId="166" fontId="7" fillId="0" borderId="0" xfId="15" applyFont="1" applyFill="1" applyAlignment="1">
      <alignment vertical="center"/>
    </xf>
    <xf numFmtId="166" fontId="45" fillId="0" borderId="0" xfId="15" applyFont="1" applyFill="1" applyAlignment="1">
      <alignment vertical="center"/>
    </xf>
    <xf numFmtId="166" fontId="30" fillId="0" borderId="0" xfId="15" applyFont="1" applyFill="1" applyAlignment="1">
      <alignment vertical="center"/>
    </xf>
    <xf numFmtId="166" fontId="42" fillId="0" borderId="0" xfId="15" applyFont="1" applyFill="1" applyAlignment="1">
      <alignment vertical="center"/>
    </xf>
    <xf numFmtId="3" fontId="7" fillId="0" borderId="0" xfId="15" applyNumberFormat="1" applyFont="1" applyFill="1" applyBorder="1" applyAlignment="1">
      <alignment horizontal="right" vertical="center"/>
    </xf>
    <xf numFmtId="3" fontId="7" fillId="0" borderId="0" xfId="15" applyNumberFormat="1" applyFont="1" applyFill="1" applyBorder="1" applyAlignment="1">
      <alignment horizontal="right" vertical="center" wrapText="1"/>
    </xf>
    <xf numFmtId="166" fontId="7" fillId="0" borderId="0" xfId="15" applyFont="1" applyFill="1" applyBorder="1" applyAlignment="1">
      <alignment horizontal="left" vertical="center" indent="1"/>
    </xf>
    <xf numFmtId="166" fontId="7" fillId="0" borderId="1" xfId="15" applyFont="1" applyFill="1" applyBorder="1" applyAlignment="1">
      <alignment horizontal="left" vertical="center" indent="1"/>
    </xf>
    <xf numFmtId="168" fontId="7" fillId="0" borderId="0" xfId="16" applyNumberFormat="1" applyFont="1" applyFill="1" applyBorder="1" applyAlignment="1">
      <alignment horizontal="right" vertical="center"/>
    </xf>
    <xf numFmtId="168" fontId="7" fillId="0" borderId="0" xfId="15" applyNumberFormat="1" applyFont="1" applyFill="1" applyBorder="1" applyAlignment="1">
      <alignment vertical="center"/>
    </xf>
    <xf numFmtId="168" fontId="7" fillId="0" borderId="0" xfId="15" applyNumberFormat="1" applyFont="1" applyFill="1" applyBorder="1" applyAlignment="1">
      <alignment horizontal="right" vertical="center"/>
    </xf>
    <xf numFmtId="168" fontId="7" fillId="0" borderId="1" xfId="15" applyNumberFormat="1" applyFont="1" applyFill="1" applyBorder="1" applyAlignment="1">
      <alignment vertical="center"/>
    </xf>
    <xf numFmtId="168" fontId="7" fillId="0" borderId="1" xfId="15" applyNumberFormat="1" applyFont="1" applyFill="1" applyBorder="1" applyAlignment="1">
      <alignment horizontal="right" vertical="center"/>
    </xf>
    <xf numFmtId="2" fontId="7" fillId="0" borderId="0" xfId="15" applyNumberFormat="1" applyFont="1" applyFill="1" applyAlignment="1">
      <alignment vertical="center"/>
    </xf>
    <xf numFmtId="9" fontId="30" fillId="0" borderId="0" xfId="16" applyFont="1" applyFill="1" applyAlignment="1">
      <alignment vertical="center"/>
    </xf>
    <xf numFmtId="9" fontId="7" fillId="0" borderId="0" xfId="16" applyFont="1" applyFill="1" applyAlignment="1">
      <alignment vertical="center"/>
    </xf>
    <xf numFmtId="166" fontId="45" fillId="0" borderId="0" xfId="15" applyFont="1" applyFill="1" applyAlignment="1">
      <alignment horizontal="right" vertical="center" wrapText="1"/>
    </xf>
    <xf numFmtId="9" fontId="45" fillId="0" borderId="0" xfId="16" applyFont="1" applyFill="1" applyAlignment="1">
      <alignment vertical="center"/>
    </xf>
    <xf numFmtId="166" fontId="45" fillId="0" borderId="0" xfId="15" applyFont="1" applyFill="1" applyAlignment="1">
      <alignment horizontal="right" vertical="center"/>
    </xf>
    <xf numFmtId="166" fontId="45" fillId="0" borderId="0" xfId="15" applyFont="1" applyFill="1" applyBorder="1" applyAlignment="1">
      <alignment vertical="center"/>
    </xf>
    <xf numFmtId="166" fontId="30" fillId="0" borderId="0" xfId="15" applyFont="1" applyFill="1" applyAlignment="1">
      <alignment horizontal="center" vertical="center" wrapText="1"/>
    </xf>
    <xf numFmtId="168" fontId="30" fillId="0" borderId="0" xfId="16" applyNumberFormat="1" applyFont="1" applyFill="1" applyAlignment="1">
      <alignment horizontal="center" vertical="center"/>
    </xf>
    <xf numFmtId="166" fontId="44" fillId="0" borderId="0" xfId="15" applyFont="1" applyFill="1" applyBorder="1" applyAlignment="1">
      <alignment horizontal="right" vertical="center" wrapText="1"/>
    </xf>
    <xf numFmtId="166" fontId="30" fillId="0" borderId="0" xfId="15" applyFont="1" applyFill="1" applyAlignment="1">
      <alignment horizontal="center" vertical="center"/>
    </xf>
    <xf numFmtId="166" fontId="44" fillId="0" borderId="0" xfId="15" applyFont="1" applyFill="1" applyBorder="1" applyAlignment="1">
      <alignment horizontal="right" vertical="center"/>
    </xf>
    <xf numFmtId="166" fontId="7" fillId="0" borderId="0" xfId="15" applyFont="1" applyFill="1" applyBorder="1" applyAlignment="1">
      <alignment horizontal="right" vertical="center"/>
    </xf>
    <xf numFmtId="9" fontId="9" fillId="0" borderId="0" xfId="16" applyNumberFormat="1" applyFont="1" applyFill="1" applyBorder="1" applyAlignment="1">
      <alignment vertical="center"/>
    </xf>
    <xf numFmtId="9" fontId="9" fillId="0" borderId="0" xfId="15" applyNumberFormat="1" applyFont="1" applyFill="1" applyBorder="1" applyAlignment="1">
      <alignment vertical="center"/>
    </xf>
    <xf numFmtId="9" fontId="9" fillId="0" borderId="0" xfId="16" applyNumberFormat="1" applyFont="1" applyFill="1" applyBorder="1" applyAlignment="1">
      <alignment horizontal="right" vertical="center"/>
    </xf>
    <xf numFmtId="9" fontId="9" fillId="0" borderId="0" xfId="15" applyNumberFormat="1" applyFont="1" applyFill="1" applyBorder="1" applyAlignment="1">
      <alignment horizontal="right" vertical="center"/>
    </xf>
    <xf numFmtId="168" fontId="30" fillId="0" borderId="0" xfId="16" applyNumberFormat="1" applyFont="1" applyFill="1" applyBorder="1" applyAlignment="1">
      <alignment horizontal="center" vertical="center"/>
    </xf>
    <xf numFmtId="168" fontId="30" fillId="0" borderId="0" xfId="15" applyNumberFormat="1" applyFont="1" applyFill="1" applyBorder="1" applyAlignment="1">
      <alignment horizontal="center" vertical="center"/>
    </xf>
    <xf numFmtId="166" fontId="41" fillId="0" borderId="0" xfId="15" applyFont="1" applyFill="1" applyAlignment="1">
      <alignment vertical="center"/>
    </xf>
    <xf numFmtId="166" fontId="5" fillId="0" borderId="0" xfId="15" applyFont="1" applyFill="1" applyAlignment="1">
      <alignment vertical="center"/>
    </xf>
    <xf numFmtId="166" fontId="8" fillId="0" borderId="0" xfId="15" applyFont="1" applyFill="1" applyAlignment="1">
      <alignment vertical="center"/>
    </xf>
    <xf numFmtId="166" fontId="20" fillId="3" borderId="0" xfId="15" applyFont="1" applyFill="1" applyBorder="1" applyAlignment="1">
      <alignment horizontal="center" wrapText="1"/>
    </xf>
    <xf numFmtId="2" fontId="20" fillId="3" borderId="0" xfId="15" applyNumberFormat="1" applyFont="1" applyFill="1" applyBorder="1" applyAlignment="1">
      <alignment horizontal="center" wrapText="1"/>
    </xf>
    <xf numFmtId="166" fontId="21" fillId="0" borderId="0" xfId="15" applyFont="1" applyFill="1" applyBorder="1" applyAlignment="1">
      <alignment horizontal="left" vertical="center"/>
    </xf>
    <xf numFmtId="3" fontId="21" fillId="0" borderId="0" xfId="15" applyNumberFormat="1" applyFont="1" applyFill="1" applyBorder="1" applyAlignment="1">
      <alignment horizontal="right" vertical="center" wrapText="1"/>
    </xf>
    <xf numFmtId="168" fontId="21" fillId="0" borderId="0" xfId="16" applyNumberFormat="1" applyFont="1" applyFill="1" applyBorder="1" applyAlignment="1">
      <alignment horizontal="right" vertical="center" wrapText="1"/>
    </xf>
    <xf numFmtId="9" fontId="21" fillId="0" borderId="0" xfId="16" applyFont="1" applyFill="1" applyBorder="1" applyAlignment="1">
      <alignment horizontal="right" vertical="center" wrapText="1"/>
    </xf>
    <xf numFmtId="168" fontId="7" fillId="0" borderId="0" xfId="16" applyNumberFormat="1" applyFont="1" applyFill="1" applyBorder="1" applyAlignment="1">
      <alignment horizontal="right" vertical="center" wrapText="1"/>
    </xf>
    <xf numFmtId="168" fontId="30" fillId="0" borderId="0" xfId="16" applyNumberFormat="1" applyFont="1" applyFill="1" applyBorder="1" applyAlignment="1">
      <alignment horizontal="right" vertical="center" wrapText="1"/>
    </xf>
    <xf numFmtId="3" fontId="7" fillId="0" borderId="1" xfId="15" applyNumberFormat="1" applyFont="1" applyFill="1" applyBorder="1" applyAlignment="1">
      <alignment horizontal="right" vertical="center" wrapText="1"/>
    </xf>
    <xf numFmtId="168" fontId="7" fillId="0" borderId="1" xfId="16" applyNumberFormat="1" applyFont="1" applyFill="1" applyBorder="1" applyAlignment="1">
      <alignment horizontal="right" vertical="center" wrapText="1"/>
    </xf>
    <xf numFmtId="1" fontId="7" fillId="0" borderId="0" xfId="15" applyNumberFormat="1" applyFont="1" applyFill="1" applyBorder="1" applyAlignment="1">
      <alignment vertical="center"/>
    </xf>
    <xf numFmtId="166" fontId="7" fillId="0" borderId="0" xfId="15" applyFont="1" applyFill="1" applyAlignment="1">
      <alignment horizontal="center" vertical="center"/>
    </xf>
    <xf numFmtId="1" fontId="7" fillId="0" borderId="0" xfId="15" applyNumberFormat="1" applyFont="1" applyFill="1" applyBorder="1" applyAlignment="1">
      <alignment horizontal="center" vertical="center"/>
    </xf>
    <xf numFmtId="3" fontId="7" fillId="0" borderId="0" xfId="15" applyNumberFormat="1" applyFont="1" applyFill="1" applyBorder="1" applyAlignment="1">
      <alignment horizontal="center" vertical="center" wrapText="1"/>
    </xf>
    <xf numFmtId="3" fontId="30" fillId="0" borderId="0" xfId="15" applyNumberFormat="1" applyFont="1" applyBorder="1" applyAlignment="1">
      <alignment vertical="center"/>
    </xf>
    <xf numFmtId="3" fontId="30" fillId="0" borderId="0" xfId="15" applyNumberFormat="1" applyFont="1" applyBorder="1" applyAlignment="1">
      <alignment horizontal="right" vertical="center"/>
    </xf>
    <xf numFmtId="166" fontId="46" fillId="0" borderId="0" xfId="15" applyFont="1" applyFill="1" applyBorder="1" applyAlignment="1">
      <alignment horizontal="left" vertical="center" indent="1"/>
    </xf>
    <xf numFmtId="168" fontId="47" fillId="0" borderId="0" xfId="16" applyNumberFormat="1" applyFont="1" applyBorder="1" applyAlignment="1">
      <alignment vertical="center"/>
    </xf>
    <xf numFmtId="169" fontId="47" fillId="0" borderId="0" xfId="15" applyNumberFormat="1" applyFont="1" applyBorder="1" applyAlignment="1">
      <alignment vertical="center"/>
    </xf>
    <xf numFmtId="166" fontId="44" fillId="0" borderId="0" xfId="15" applyFont="1" applyFill="1" applyAlignment="1">
      <alignment vertical="center"/>
    </xf>
    <xf numFmtId="3" fontId="21" fillId="0" borderId="0" xfId="15" applyNumberFormat="1" applyFont="1" applyFill="1" applyBorder="1" applyAlignment="1">
      <alignment horizontal="right" vertical="center"/>
    </xf>
    <xf numFmtId="166" fontId="21" fillId="0" borderId="0" xfId="15" applyFont="1" applyFill="1" applyBorder="1" applyAlignment="1">
      <alignment vertical="center"/>
    </xf>
    <xf numFmtId="0" fontId="7" fillId="0" borderId="0" xfId="15" applyNumberFormat="1" applyFont="1" applyFill="1" applyBorder="1" applyAlignment="1">
      <alignment horizontal="right" vertical="center"/>
    </xf>
    <xf numFmtId="166" fontId="21" fillId="0" borderId="0" xfId="15" applyFont="1" applyFill="1" applyBorder="1" applyAlignment="1">
      <alignment horizontal="left" vertical="center" wrapText="1"/>
    </xf>
    <xf numFmtId="166" fontId="21" fillId="0" borderId="1" xfId="15" applyFont="1" applyFill="1" applyBorder="1" applyAlignment="1">
      <alignment vertical="center"/>
    </xf>
    <xf numFmtId="3" fontId="21" fillId="0" borderId="1" xfId="15" applyNumberFormat="1" applyFont="1" applyFill="1" applyBorder="1" applyAlignment="1">
      <alignment vertical="center"/>
    </xf>
    <xf numFmtId="166" fontId="21" fillId="0" borderId="0" xfId="15" applyFont="1" applyFill="1" applyBorder="1" applyAlignment="1">
      <alignment vertical="center" wrapText="1"/>
    </xf>
    <xf numFmtId="3" fontId="21" fillId="0" borderId="1" xfId="15" applyNumberFormat="1" applyFont="1" applyFill="1" applyBorder="1" applyAlignment="1">
      <alignment horizontal="right" vertical="center"/>
    </xf>
    <xf numFmtId="166" fontId="5" fillId="0" borderId="0" xfId="15" applyFont="1" applyFill="1" applyBorder="1" applyAlignment="1">
      <alignment vertical="center"/>
    </xf>
    <xf numFmtId="3" fontId="21" fillId="0" borderId="0" xfId="15" applyNumberFormat="1" applyFont="1" applyFill="1" applyBorder="1" applyAlignment="1">
      <alignment vertical="center"/>
    </xf>
    <xf numFmtId="3" fontId="7" fillId="0" borderId="1" xfId="15" applyNumberFormat="1" applyFont="1" applyFill="1" applyBorder="1" applyAlignment="1">
      <alignment horizontal="right" vertical="center"/>
    </xf>
    <xf numFmtId="165" fontId="7" fillId="0" borderId="0" xfId="15" applyNumberFormat="1" applyFont="1" applyFill="1" applyBorder="1" applyAlignment="1">
      <alignment vertical="center"/>
    </xf>
    <xf numFmtId="3" fontId="7" fillId="0" borderId="0" xfId="15" applyNumberFormat="1" applyFont="1" applyFill="1" applyBorder="1" applyAlignment="1">
      <alignment horizontal="center" vertical="center"/>
    </xf>
    <xf numFmtId="2" fontId="5" fillId="0" borderId="0" xfId="15" applyNumberFormat="1" applyFont="1" applyFill="1" applyBorder="1" applyAlignment="1">
      <alignment vertical="center"/>
    </xf>
    <xf numFmtId="3" fontId="7" fillId="0" borderId="0" xfId="15" applyNumberFormat="1" applyFont="1" applyFill="1" applyBorder="1" applyAlignment="1">
      <alignment horizontal="left" vertical="center" indent="1"/>
    </xf>
    <xf numFmtId="170" fontId="7" fillId="0" borderId="0" xfId="15" applyNumberFormat="1" applyFont="1" applyFill="1" applyBorder="1" applyAlignment="1">
      <alignment horizontal="left" vertical="center" indent="1"/>
    </xf>
    <xf numFmtId="166" fontId="5" fillId="0" borderId="0" xfId="15" applyFont="1" applyFill="1" applyBorder="1" applyAlignment="1">
      <alignment horizontal="justify"/>
    </xf>
    <xf numFmtId="166" fontId="20" fillId="3" borderId="0" xfId="15" applyFont="1" applyFill="1" applyBorder="1" applyAlignment="1">
      <alignment horizontal="center" vertical="center"/>
    </xf>
    <xf numFmtId="3" fontId="7" fillId="0" borderId="1" xfId="15" applyNumberFormat="1" applyFont="1" applyFill="1" applyBorder="1" applyAlignment="1">
      <alignment horizontal="left" vertical="center" indent="1"/>
    </xf>
    <xf numFmtId="3" fontId="9" fillId="0" borderId="0" xfId="15" applyNumberFormat="1" applyFont="1" applyFill="1" applyBorder="1" applyAlignment="1">
      <alignment horizontal="left" vertical="center" indent="1"/>
    </xf>
    <xf numFmtId="3" fontId="9" fillId="0" borderId="0" xfId="15" applyNumberFormat="1" applyFont="1" applyFill="1" applyBorder="1" applyAlignment="1">
      <alignment horizontal="right" vertical="center" wrapText="1"/>
    </xf>
    <xf numFmtId="166" fontId="9" fillId="0" borderId="0" xfId="15" applyFont="1" applyFill="1" applyBorder="1" applyAlignment="1">
      <alignment vertical="center"/>
    </xf>
    <xf numFmtId="166" fontId="20" fillId="0" borderId="0" xfId="15" applyFont="1" applyFill="1" applyBorder="1" applyAlignment="1">
      <alignment vertical="center"/>
    </xf>
    <xf numFmtId="166" fontId="48" fillId="0" borderId="0" xfId="15" applyFont="1" applyFill="1" applyBorder="1" applyAlignment="1">
      <alignment vertical="center"/>
    </xf>
    <xf numFmtId="166" fontId="7" fillId="0" borderId="0" xfId="15" applyFont="1" applyFill="1" applyBorder="1" applyAlignment="1">
      <alignment horizontal="left" vertical="center" wrapText="1"/>
    </xf>
    <xf numFmtId="3" fontId="7" fillId="0" borderId="0" xfId="15" applyNumberFormat="1" applyFont="1" applyFill="1" applyBorder="1" applyAlignment="1">
      <alignment horizontal="right"/>
    </xf>
    <xf numFmtId="166" fontId="7" fillId="0" borderId="1" xfId="15" applyFont="1" applyFill="1" applyBorder="1" applyAlignment="1">
      <alignment horizontal="left" vertical="center" wrapText="1"/>
    </xf>
    <xf numFmtId="166" fontId="7" fillId="0" borderId="1" xfId="15" applyFont="1" applyFill="1" applyBorder="1" applyAlignment="1">
      <alignment vertical="center"/>
    </xf>
    <xf numFmtId="166" fontId="7" fillId="0" borderId="0" xfId="15" applyFont="1" applyAlignment="1">
      <alignment vertical="center"/>
    </xf>
    <xf numFmtId="166" fontId="30" fillId="0" borderId="0" xfId="15" applyFont="1" applyAlignment="1">
      <alignment vertical="center"/>
    </xf>
    <xf numFmtId="166" fontId="38" fillId="0" borderId="0" xfId="15" applyFont="1" applyAlignment="1">
      <alignment vertical="center"/>
    </xf>
    <xf numFmtId="166" fontId="39" fillId="0" borderId="0" xfId="15" applyAlignment="1">
      <alignment vertical="center"/>
    </xf>
    <xf numFmtId="166" fontId="20" fillId="3" borderId="0" xfId="15" applyFont="1" applyFill="1" applyBorder="1" applyAlignment="1">
      <alignment vertical="center"/>
    </xf>
    <xf numFmtId="3" fontId="7" fillId="0" borderId="0" xfId="15" applyNumberFormat="1" applyFont="1" applyAlignment="1">
      <alignment vertical="center"/>
    </xf>
    <xf numFmtId="3" fontId="30" fillId="0" borderId="0" xfId="15" applyNumberFormat="1" applyFont="1" applyAlignment="1">
      <alignment vertical="center"/>
    </xf>
    <xf numFmtId="3" fontId="38" fillId="0" borderId="0" xfId="15" applyNumberFormat="1" applyFont="1" applyAlignment="1">
      <alignment vertical="center"/>
    </xf>
    <xf numFmtId="169" fontId="7" fillId="0" borderId="0" xfId="15" applyNumberFormat="1" applyFont="1" applyAlignment="1">
      <alignment vertical="center"/>
    </xf>
    <xf numFmtId="4" fontId="38" fillId="0" borderId="0" xfId="15" applyNumberFormat="1" applyFont="1" applyAlignment="1">
      <alignment vertical="center"/>
    </xf>
    <xf numFmtId="3" fontId="7" fillId="0" borderId="0" xfId="17" applyNumberFormat="1" applyFont="1" applyFill="1" applyBorder="1" applyAlignment="1">
      <alignment horizontal="right" vertical="center" wrapText="1"/>
    </xf>
    <xf numFmtId="166" fontId="9" fillId="0" borderId="1" xfId="15" applyFont="1" applyFill="1" applyBorder="1" applyAlignment="1">
      <alignment horizontal="left" vertical="center" indent="1"/>
    </xf>
    <xf numFmtId="3" fontId="7" fillId="0" borderId="1" xfId="17" applyNumberFormat="1" applyFont="1" applyFill="1" applyBorder="1" applyAlignment="1">
      <alignment horizontal="right" vertical="center" wrapText="1"/>
    </xf>
    <xf numFmtId="166" fontId="38" fillId="0" borderId="0" xfId="15" applyFont="1" applyFill="1" applyAlignment="1">
      <alignment vertical="center"/>
    </xf>
    <xf numFmtId="166" fontId="39" fillId="0" borderId="0" xfId="15" applyFill="1" applyAlignment="1">
      <alignment vertical="center"/>
    </xf>
    <xf numFmtId="166" fontId="50" fillId="0" borderId="0" xfId="15" applyFont="1" applyFill="1" applyBorder="1" applyAlignment="1">
      <alignment vertical="center"/>
    </xf>
    <xf numFmtId="10" fontId="7" fillId="0" borderId="0" xfId="16" applyNumberFormat="1" applyFont="1" applyFill="1" applyBorder="1" applyAlignment="1">
      <alignment vertical="center"/>
    </xf>
    <xf numFmtId="3" fontId="21" fillId="0" borderId="1" xfId="15" applyNumberFormat="1" applyFont="1" applyFill="1" applyBorder="1" applyAlignment="1">
      <alignment vertical="center" wrapText="1"/>
    </xf>
    <xf numFmtId="164" fontId="7" fillId="0" borderId="0" xfId="15" applyNumberFormat="1" applyFont="1" applyFill="1" applyBorder="1" applyAlignment="1">
      <alignment vertical="center"/>
    </xf>
    <xf numFmtId="166" fontId="8" fillId="0" borderId="0" xfId="15" applyFont="1" applyFill="1" applyBorder="1" applyAlignment="1">
      <alignment horizontal="left" vertical="center"/>
    </xf>
    <xf numFmtId="166" fontId="39" fillId="0" borderId="0" xfId="15" applyFill="1" applyBorder="1" applyAlignment="1">
      <alignment vertical="center"/>
    </xf>
    <xf numFmtId="166" fontId="7" fillId="0" borderId="0" xfId="15" applyFont="1" applyFill="1" applyBorder="1" applyAlignment="1">
      <alignment horizontal="left" vertical="center" indent="2"/>
    </xf>
    <xf numFmtId="3" fontId="5" fillId="0" borderId="0" xfId="15" applyNumberFormat="1" applyFont="1" applyFill="1" applyBorder="1" applyAlignment="1">
      <alignment vertical="center"/>
    </xf>
    <xf numFmtId="3" fontId="30" fillId="0" borderId="0" xfId="15" applyNumberFormat="1" applyFont="1" applyFill="1" applyBorder="1" applyAlignment="1">
      <alignment vertical="center"/>
    </xf>
    <xf numFmtId="166" fontId="23" fillId="0" borderId="0" xfId="15" applyFont="1" applyFill="1" applyBorder="1" applyAlignment="1">
      <alignment vertical="center"/>
    </xf>
    <xf numFmtId="166" fontId="38" fillId="0" borderId="0" xfId="15" applyFont="1" applyFill="1" applyBorder="1" applyAlignment="1">
      <alignment vertical="center"/>
    </xf>
    <xf numFmtId="166" fontId="7" fillId="0" borderId="0" xfId="15" applyFont="1" applyFill="1" applyBorder="1" applyAlignment="1">
      <alignment horizontal="left" vertical="center" wrapText="1" indent="1"/>
    </xf>
    <xf numFmtId="166" fontId="7" fillId="0" borderId="1" xfId="15" applyFont="1" applyFill="1" applyBorder="1" applyAlignment="1">
      <alignment horizontal="left" vertical="center" wrapText="1" indent="1"/>
    </xf>
    <xf numFmtId="166" fontId="44" fillId="0" borderId="0" xfId="15" applyFont="1" applyAlignment="1">
      <alignment vertical="center"/>
    </xf>
    <xf numFmtId="3" fontId="7" fillId="0" borderId="0" xfId="15" applyNumberFormat="1" applyFont="1" applyFill="1" applyAlignment="1">
      <alignment vertical="center"/>
    </xf>
    <xf numFmtId="166" fontId="51" fillId="0" borderId="0" xfId="15" applyFont="1" applyAlignment="1">
      <alignment vertical="center"/>
    </xf>
    <xf numFmtId="3" fontId="5" fillId="0" borderId="0" xfId="15" applyNumberFormat="1" applyFont="1" applyFill="1" applyAlignment="1">
      <alignment vertical="center"/>
    </xf>
    <xf numFmtId="1" fontId="5" fillId="0" borderId="0" xfId="15" applyNumberFormat="1" applyFont="1" applyFill="1" applyBorder="1" applyAlignment="1">
      <alignment vertical="center"/>
    </xf>
    <xf numFmtId="165" fontId="21" fillId="0" borderId="0" xfId="15" applyNumberFormat="1" applyFont="1" applyFill="1" applyBorder="1" applyAlignment="1">
      <alignment horizontal="right" vertical="center" wrapText="1"/>
    </xf>
    <xf numFmtId="164" fontId="5" fillId="0" borderId="0" xfId="15" applyNumberFormat="1" applyFont="1" applyFill="1" applyBorder="1" applyAlignment="1">
      <alignment vertical="center"/>
    </xf>
    <xf numFmtId="165" fontId="7" fillId="0" borderId="1" xfId="15" applyNumberFormat="1" applyFont="1" applyFill="1" applyBorder="1" applyAlignment="1">
      <alignment horizontal="right" vertical="center"/>
    </xf>
    <xf numFmtId="3" fontId="21" fillId="0" borderId="0" xfId="18" applyNumberFormat="1" applyFont="1" applyFill="1" applyBorder="1" applyAlignment="1">
      <alignment vertical="center"/>
    </xf>
    <xf numFmtId="3" fontId="7" fillId="0" borderId="0" xfId="18" applyNumberFormat="1" applyFont="1" applyFill="1" applyBorder="1" applyAlignment="1">
      <alignment vertical="center"/>
    </xf>
    <xf numFmtId="3" fontId="7" fillId="0" borderId="1" xfId="18" applyNumberFormat="1" applyFont="1" applyFill="1" applyBorder="1" applyAlignment="1">
      <alignment vertical="center"/>
    </xf>
    <xf numFmtId="171" fontId="7" fillId="0" borderId="0" xfId="15" applyNumberFormat="1" applyFont="1" applyFill="1" applyBorder="1" applyAlignment="1">
      <alignment vertical="center"/>
    </xf>
    <xf numFmtId="166" fontId="7" fillId="0" borderId="0" xfId="15" applyFont="1" applyFill="1" applyBorder="1" applyAlignment="1">
      <alignment horizontal="center" vertical="center"/>
    </xf>
    <xf numFmtId="166" fontId="39" fillId="0" borderId="0" xfId="15" applyFill="1" applyBorder="1" applyAlignment="1">
      <alignment vertical="center" wrapText="1"/>
    </xf>
    <xf numFmtId="3" fontId="21" fillId="0" borderId="1" xfId="15" applyNumberFormat="1" applyFont="1" applyFill="1" applyBorder="1" applyAlignment="1">
      <alignment horizontal="right" vertical="center" wrapText="1"/>
    </xf>
    <xf numFmtId="166" fontId="14" fillId="0" borderId="0" xfId="15" applyFont="1" applyFill="1" applyBorder="1" applyAlignment="1">
      <alignment vertical="center"/>
    </xf>
    <xf numFmtId="3" fontId="21" fillId="0" borderId="0" xfId="15" applyNumberFormat="1" applyFont="1" applyFill="1" applyBorder="1" applyAlignment="1">
      <alignment vertical="center" wrapText="1"/>
    </xf>
    <xf numFmtId="3" fontId="7" fillId="0" borderId="0" xfId="15" applyNumberFormat="1" applyFont="1" applyFill="1" applyBorder="1" applyAlignment="1">
      <alignment vertical="center" wrapText="1"/>
    </xf>
    <xf numFmtId="3" fontId="7" fillId="0" borderId="1" xfId="15" applyNumberFormat="1" applyFont="1" applyFill="1" applyBorder="1" applyAlignment="1">
      <alignment vertical="center" wrapText="1"/>
    </xf>
    <xf numFmtId="3" fontId="21" fillId="0" borderId="0" xfId="17" applyNumberFormat="1" applyFont="1" applyFill="1" applyBorder="1" applyAlignment="1">
      <alignment vertical="center"/>
    </xf>
    <xf numFmtId="3" fontId="39" fillId="0" borderId="0" xfId="15" applyNumberFormat="1" applyFill="1" applyBorder="1" applyAlignment="1">
      <alignment vertical="center"/>
    </xf>
    <xf numFmtId="3" fontId="48" fillId="0" borderId="0" xfId="15" applyNumberFormat="1" applyFont="1" applyFill="1" applyBorder="1" applyAlignment="1">
      <alignment vertical="center"/>
    </xf>
    <xf numFmtId="171" fontId="21" fillId="0" borderId="0" xfId="15" applyNumberFormat="1" applyFont="1" applyFill="1" applyBorder="1" applyAlignment="1">
      <alignment vertical="center"/>
    </xf>
    <xf numFmtId="3" fontId="21" fillId="0" borderId="0" xfId="17" applyNumberFormat="1" applyFont="1" applyFill="1" applyBorder="1" applyAlignment="1">
      <alignment horizontal="right" vertical="center"/>
    </xf>
    <xf numFmtId="171" fontId="21" fillId="0" borderId="0" xfId="15" applyNumberFormat="1" applyFont="1" applyFill="1" applyBorder="1" applyAlignment="1">
      <alignment horizontal="right" vertical="center"/>
    </xf>
    <xf numFmtId="171" fontId="7" fillId="0" borderId="0" xfId="15" applyNumberFormat="1" applyFont="1" applyFill="1" applyBorder="1" applyAlignment="1">
      <alignment horizontal="right" vertical="center"/>
    </xf>
    <xf numFmtId="166" fontId="20" fillId="3" borderId="3" xfId="15" applyFont="1" applyFill="1" applyBorder="1" applyAlignment="1">
      <alignment horizontal="center" vertical="center" wrapText="1"/>
    </xf>
    <xf numFmtId="166" fontId="20" fillId="3" borderId="4" xfId="15" applyFont="1" applyFill="1" applyBorder="1" applyAlignment="1">
      <alignment horizontal="center" vertical="center" wrapText="1"/>
    </xf>
    <xf numFmtId="3" fontId="21" fillId="0" borderId="3" xfId="15" applyNumberFormat="1" applyFont="1" applyFill="1" applyBorder="1" applyAlignment="1">
      <alignment vertical="center"/>
    </xf>
    <xf numFmtId="3" fontId="7" fillId="0" borderId="4" xfId="15" applyNumberFormat="1" applyFont="1" applyFill="1" applyBorder="1" applyAlignment="1">
      <alignment vertical="center" wrapText="1"/>
    </xf>
    <xf numFmtId="3" fontId="21" fillId="0" borderId="5" xfId="15" applyNumberFormat="1" applyFont="1" applyFill="1" applyBorder="1" applyAlignment="1">
      <alignment vertical="center"/>
    </xf>
    <xf numFmtId="3" fontId="7" fillId="0" borderId="6" xfId="15" applyNumberFormat="1" applyFont="1" applyFill="1" applyBorder="1" applyAlignment="1">
      <alignment vertical="center" wrapText="1"/>
    </xf>
    <xf numFmtId="166" fontId="7" fillId="0" borderId="7" xfId="15" applyFont="1" applyFill="1" applyBorder="1" applyAlignment="1">
      <alignment vertical="center"/>
    </xf>
    <xf numFmtId="3" fontId="21" fillId="0" borderId="7" xfId="15" applyNumberFormat="1" applyFont="1" applyFill="1" applyBorder="1" applyAlignment="1">
      <alignment vertical="center"/>
    </xf>
    <xf numFmtId="3" fontId="7" fillId="0" borderId="7" xfId="15" applyNumberFormat="1" applyFont="1" applyFill="1" applyBorder="1" applyAlignment="1">
      <alignment vertical="center" wrapText="1"/>
    </xf>
    <xf numFmtId="3" fontId="21" fillId="0" borderId="8" xfId="15" applyNumberFormat="1" applyFont="1" applyFill="1" applyBorder="1" applyAlignment="1">
      <alignment vertical="center"/>
    </xf>
    <xf numFmtId="3" fontId="7" fillId="0" borderId="9" xfId="15" applyNumberFormat="1" applyFont="1" applyFill="1" applyBorder="1" applyAlignment="1">
      <alignment vertical="center" wrapText="1"/>
    </xf>
    <xf numFmtId="3" fontId="7" fillId="0" borderId="0" xfId="17" applyNumberFormat="1" applyFont="1" applyFill="1" applyBorder="1" applyAlignment="1">
      <alignment vertical="center"/>
    </xf>
    <xf numFmtId="3" fontId="7" fillId="0" borderId="4" xfId="17" applyNumberFormat="1" applyFont="1" applyFill="1" applyBorder="1" applyAlignment="1">
      <alignment vertical="center"/>
    </xf>
    <xf numFmtId="3" fontId="7" fillId="0" borderId="7" xfId="15" applyNumberFormat="1" applyFont="1" applyFill="1" applyBorder="1" applyAlignment="1">
      <alignment vertical="center"/>
    </xf>
    <xf numFmtId="3" fontId="7" fillId="0" borderId="9" xfId="15" applyNumberFormat="1" applyFont="1" applyFill="1" applyBorder="1" applyAlignment="1">
      <alignment vertical="center"/>
    </xf>
    <xf numFmtId="3" fontId="7" fillId="0" borderId="4" xfId="15" applyNumberFormat="1" applyFont="1" applyFill="1" applyBorder="1" applyAlignment="1">
      <alignment vertical="center"/>
    </xf>
    <xf numFmtId="3" fontId="7" fillId="0" borderId="7" xfId="17" applyNumberFormat="1" applyFont="1" applyFill="1" applyBorder="1" applyAlignment="1">
      <alignment vertical="center"/>
    </xf>
    <xf numFmtId="3" fontId="7" fillId="0" borderId="9" xfId="17" applyNumberFormat="1" applyFont="1" applyFill="1" applyBorder="1" applyAlignment="1">
      <alignment vertical="center"/>
    </xf>
    <xf numFmtId="3" fontId="7" fillId="0" borderId="6" xfId="15" applyNumberFormat="1" applyFont="1" applyFill="1" applyBorder="1" applyAlignment="1">
      <alignment vertical="center"/>
    </xf>
    <xf numFmtId="3" fontId="21" fillId="0" borderId="10" xfId="15" applyNumberFormat="1" applyFont="1" applyFill="1" applyBorder="1" applyAlignment="1">
      <alignment vertical="center"/>
    </xf>
    <xf numFmtId="3" fontId="7" fillId="0" borderId="10" xfId="15" applyNumberFormat="1" applyFont="1" applyFill="1" applyBorder="1" applyAlignment="1">
      <alignment vertical="center" wrapText="1"/>
    </xf>
    <xf numFmtId="3" fontId="21" fillId="0" borderId="11" xfId="15" applyNumberFormat="1" applyFont="1" applyFill="1" applyBorder="1" applyAlignment="1">
      <alignment vertical="center"/>
    </xf>
    <xf numFmtId="3" fontId="7" fillId="0" borderId="12" xfId="15" applyNumberFormat="1" applyFont="1" applyFill="1" applyBorder="1" applyAlignment="1">
      <alignment vertical="center" wrapText="1"/>
    </xf>
    <xf numFmtId="166" fontId="9" fillId="0" borderId="0" xfId="15" applyFont="1" applyFill="1" applyBorder="1" applyAlignment="1">
      <alignment horizontal="left" vertical="center"/>
    </xf>
    <xf numFmtId="166" fontId="9" fillId="0" borderId="0" xfId="15" applyFont="1" applyFill="1" applyBorder="1" applyAlignment="1">
      <alignment horizontal="left" vertical="center" indent="1"/>
    </xf>
    <xf numFmtId="3" fontId="53" fillId="0" borderId="0" xfId="15" applyNumberFormat="1" applyFont="1" applyFill="1" applyBorder="1" applyAlignment="1">
      <alignment vertical="center" wrapText="1"/>
    </xf>
    <xf numFmtId="166" fontId="53" fillId="0" borderId="0" xfId="15" applyFont="1" applyFill="1" applyBorder="1" applyAlignment="1">
      <alignment horizontal="left" vertical="center"/>
    </xf>
    <xf numFmtId="171" fontId="53" fillId="0" borderId="0" xfId="15" applyNumberFormat="1" applyFont="1" applyFill="1" applyBorder="1" applyAlignment="1">
      <alignment vertical="center"/>
    </xf>
    <xf numFmtId="166" fontId="20" fillId="3" borderId="4" xfId="15" applyFont="1" applyFill="1" applyBorder="1" applyAlignment="1">
      <alignment horizontal="center" wrapText="1"/>
    </xf>
    <xf numFmtId="3" fontId="21" fillId="0" borderId="10" xfId="15" applyNumberFormat="1" applyFont="1" applyFill="1" applyBorder="1" applyAlignment="1">
      <alignment vertical="center" wrapText="1"/>
    </xf>
    <xf numFmtId="166" fontId="54" fillId="0" borderId="0" xfId="15" applyFont="1" applyFill="1" applyAlignment="1">
      <alignment horizontal="left" vertical="center"/>
    </xf>
    <xf numFmtId="166" fontId="50" fillId="0" borderId="0" xfId="15" applyFont="1" applyFill="1" applyAlignment="1">
      <alignment vertical="center"/>
    </xf>
    <xf numFmtId="166" fontId="55" fillId="0" borderId="0" xfId="15" applyFont="1" applyFill="1" applyAlignment="1">
      <alignment horizontal="left" vertical="center"/>
    </xf>
    <xf numFmtId="166" fontId="43" fillId="0" borderId="0" xfId="15" applyFont="1" applyFill="1" applyAlignment="1">
      <alignment vertical="center"/>
    </xf>
    <xf numFmtId="166" fontId="20" fillId="4" borderId="0" xfId="15" applyFont="1" applyFill="1" applyBorder="1" applyAlignment="1">
      <alignment horizontal="center" vertical="center" wrapText="1"/>
    </xf>
    <xf numFmtId="166" fontId="20" fillId="4" borderId="0" xfId="15" applyFont="1" applyFill="1" applyBorder="1" applyAlignment="1">
      <alignment horizontal="center" wrapText="1"/>
    </xf>
    <xf numFmtId="166" fontId="34" fillId="0" borderId="0" xfId="15" applyFont="1" applyFill="1" applyAlignment="1">
      <alignment vertical="center"/>
    </xf>
    <xf numFmtId="171" fontId="38" fillId="0" borderId="0" xfId="15" applyNumberFormat="1" applyFont="1" applyFill="1" applyAlignment="1">
      <alignment horizontal="center" vertical="center"/>
    </xf>
    <xf numFmtId="166" fontId="38" fillId="0" borderId="0" xfId="15" applyFont="1" applyFill="1" applyAlignment="1">
      <alignment horizontal="center" vertical="center"/>
    </xf>
    <xf numFmtId="166" fontId="38" fillId="0" borderId="0" xfId="15" applyFont="1" applyFill="1" applyAlignment="1">
      <alignment horizontal="center" vertical="center" wrapText="1"/>
    </xf>
    <xf numFmtId="165" fontId="7" fillId="0" borderId="0" xfId="15" applyNumberFormat="1" applyFont="1" applyFill="1" applyBorder="1" applyAlignment="1">
      <alignment horizontal="right" vertical="center" wrapText="1"/>
    </xf>
    <xf numFmtId="3" fontId="34" fillId="0" borderId="0" xfId="15" applyNumberFormat="1" applyFont="1" applyFill="1" applyAlignment="1">
      <alignment vertical="center"/>
    </xf>
    <xf numFmtId="3" fontId="38" fillId="0" borderId="0" xfId="15" applyNumberFormat="1" applyFont="1" applyFill="1" applyAlignment="1">
      <alignment horizontal="center" vertical="center"/>
    </xf>
    <xf numFmtId="165" fontId="7" fillId="0" borderId="1" xfId="15" applyNumberFormat="1" applyFont="1" applyFill="1" applyBorder="1" applyAlignment="1">
      <alignment horizontal="right" vertical="center" wrapText="1"/>
    </xf>
    <xf numFmtId="172" fontId="34" fillId="0" borderId="0" xfId="14" applyNumberFormat="1" applyFont="1" applyFill="1" applyAlignment="1">
      <alignment vertical="center"/>
    </xf>
    <xf numFmtId="1" fontId="34" fillId="0" borderId="0" xfId="14" applyNumberFormat="1" applyFont="1" applyFill="1" applyAlignment="1">
      <alignment vertical="center"/>
    </xf>
    <xf numFmtId="166" fontId="54" fillId="0" borderId="0" xfId="15" applyFont="1" applyFill="1" applyAlignment="1">
      <alignment vertical="center"/>
    </xf>
    <xf numFmtId="166" fontId="5" fillId="0" borderId="0" xfId="15" applyFont="1" applyAlignment="1">
      <alignment vertical="center"/>
    </xf>
    <xf numFmtId="166" fontId="55" fillId="0" borderId="0" xfId="15" applyFont="1" applyFill="1" applyAlignment="1">
      <alignment vertical="center"/>
    </xf>
    <xf numFmtId="166" fontId="5" fillId="0" borderId="0" xfId="15" applyFont="1" applyBorder="1" applyAlignment="1">
      <alignment vertical="center"/>
    </xf>
    <xf numFmtId="166" fontId="7" fillId="0" borderId="0" xfId="15" applyFont="1" applyBorder="1" applyAlignment="1">
      <alignment vertical="center"/>
    </xf>
    <xf numFmtId="166" fontId="20" fillId="4" borderId="0" xfId="15" applyFont="1" applyFill="1" applyBorder="1" applyAlignment="1">
      <alignment vertical="center" wrapText="1"/>
    </xf>
    <xf numFmtId="166" fontId="48" fillId="0" borderId="0" xfId="15" applyFont="1" applyFill="1" applyAlignment="1">
      <alignment vertical="center"/>
    </xf>
    <xf numFmtId="166" fontId="7" fillId="0" borderId="0" xfId="15" applyFont="1" applyFill="1" applyBorder="1" applyAlignment="1">
      <alignment horizontal="left" vertical="center" wrapText="1" indent="2"/>
    </xf>
    <xf numFmtId="3" fontId="7" fillId="0" borderId="0" xfId="16" applyNumberFormat="1" applyFont="1" applyFill="1" applyBorder="1" applyAlignment="1">
      <alignment horizontal="right" vertical="center"/>
    </xf>
    <xf numFmtId="3" fontId="7" fillId="0" borderId="1" xfId="16" applyNumberFormat="1" applyFont="1" applyFill="1" applyBorder="1" applyAlignment="1">
      <alignment horizontal="right" vertical="top"/>
    </xf>
    <xf numFmtId="3" fontId="48" fillId="0" borderId="0" xfId="15" applyNumberFormat="1" applyFont="1" applyFill="1" applyAlignment="1">
      <alignment vertical="center"/>
    </xf>
    <xf numFmtId="3" fontId="7" fillId="0" borderId="0" xfId="16" applyNumberFormat="1" applyFont="1" applyFill="1" applyBorder="1" applyAlignment="1">
      <alignment horizontal="right" vertical="top"/>
    </xf>
    <xf numFmtId="166" fontId="7" fillId="0" borderId="0" xfId="15" applyFont="1" applyFill="1" applyBorder="1" applyAlignment="1">
      <alignment horizontal="center" vertical="center" wrapText="1"/>
    </xf>
    <xf numFmtId="168" fontId="7" fillId="0" borderId="0" xfId="16" applyNumberFormat="1" applyFont="1" applyFill="1" applyBorder="1" applyAlignment="1">
      <alignment horizontal="right" vertical="top"/>
    </xf>
    <xf numFmtId="166" fontId="7" fillId="0" borderId="0" xfId="16" applyNumberFormat="1" applyFont="1" applyFill="1" applyBorder="1" applyAlignment="1">
      <alignment horizontal="right" vertical="top"/>
    </xf>
    <xf numFmtId="3" fontId="7" fillId="0" borderId="0" xfId="16" applyNumberFormat="1" applyFont="1" applyFill="1" applyBorder="1" applyAlignment="1">
      <alignment vertical="center"/>
    </xf>
    <xf numFmtId="3" fontId="7" fillId="0" borderId="1" xfId="16" applyNumberFormat="1" applyFont="1" applyFill="1" applyBorder="1" applyAlignment="1">
      <alignment horizontal="right" vertical="center"/>
    </xf>
    <xf numFmtId="3" fontId="7" fillId="0" borderId="1" xfId="16" applyNumberFormat="1" applyFont="1" applyFill="1" applyBorder="1" applyAlignment="1">
      <alignment vertical="center"/>
    </xf>
    <xf numFmtId="3" fontId="56" fillId="0" borderId="0" xfId="19" applyNumberFormat="1" applyFont="1" applyFill="1"/>
    <xf numFmtId="166" fontId="20" fillId="4" borderId="0" xfId="15" applyFont="1" applyFill="1" applyBorder="1" applyAlignment="1">
      <alignment vertical="center"/>
    </xf>
    <xf numFmtId="3" fontId="38" fillId="0" borderId="0" xfId="15" applyNumberFormat="1" applyFont="1" applyFill="1" applyAlignment="1">
      <alignment vertical="center"/>
    </xf>
    <xf numFmtId="166" fontId="38" fillId="0" borderId="0" xfId="15" applyFont="1" applyFill="1" applyAlignment="1">
      <alignment horizontal="right" vertical="center"/>
    </xf>
    <xf numFmtId="4" fontId="38" fillId="0" borderId="0" xfId="15" applyNumberFormat="1" applyFont="1" applyFill="1" applyAlignment="1">
      <alignment vertical="center"/>
    </xf>
    <xf numFmtId="166" fontId="30" fillId="0" borderId="0" xfId="15" applyFont="1" applyFill="1" applyBorder="1" applyAlignment="1">
      <alignment horizontal="left" vertical="center" indent="1"/>
    </xf>
    <xf numFmtId="166" fontId="57" fillId="0" borderId="0" xfId="15" applyFont="1" applyFill="1" applyAlignment="1">
      <alignment vertical="center"/>
    </xf>
    <xf numFmtId="3" fontId="38" fillId="0" borderId="0" xfId="15" applyNumberFormat="1" applyFont="1" applyFill="1" applyBorder="1" applyAlignment="1">
      <alignment vertical="center"/>
    </xf>
    <xf numFmtId="10" fontId="7" fillId="0" borderId="0" xfId="16" applyNumberFormat="1" applyFont="1" applyFill="1" applyAlignment="1">
      <alignment vertical="center"/>
    </xf>
    <xf numFmtId="168" fontId="7" fillId="0" borderId="0" xfId="16" applyNumberFormat="1" applyFont="1" applyFill="1" applyAlignment="1">
      <alignment vertical="center"/>
    </xf>
    <xf numFmtId="166" fontId="20" fillId="4" borderId="0" xfId="15" applyFont="1" applyFill="1" applyBorder="1" applyAlignment="1">
      <alignment horizontal="center" vertical="center"/>
    </xf>
    <xf numFmtId="166" fontId="21" fillId="0" borderId="0" xfId="15" applyFont="1" applyFill="1" applyBorder="1" applyAlignment="1">
      <alignment horizontal="left" vertical="center" indent="1"/>
    </xf>
    <xf numFmtId="166" fontId="7" fillId="0" borderId="1" xfId="15" applyFont="1" applyFill="1" applyBorder="1" applyAlignment="1">
      <alignment horizontal="left" vertical="center" indent="2"/>
    </xf>
    <xf numFmtId="166" fontId="20" fillId="4" borderId="0" xfId="15" applyFont="1" applyFill="1" applyBorder="1" applyAlignment="1">
      <alignment horizontal="right" vertical="center"/>
    </xf>
    <xf numFmtId="166" fontId="30" fillId="0" borderId="0" xfId="15" applyFont="1" applyFill="1" applyBorder="1" applyAlignment="1">
      <alignment horizontal="left" vertical="center" indent="2"/>
    </xf>
    <xf numFmtId="171" fontId="30" fillId="0" borderId="0" xfId="15" applyNumberFormat="1" applyFont="1" applyFill="1" applyBorder="1" applyAlignment="1">
      <alignment horizontal="left" vertical="center" indent="2"/>
    </xf>
    <xf numFmtId="166" fontId="36" fillId="0" borderId="0" xfId="15" applyFont="1" applyFill="1" applyAlignment="1">
      <alignment vertical="center"/>
    </xf>
    <xf numFmtId="166" fontId="34" fillId="0" borderId="0" xfId="15" applyFont="1" applyAlignment="1">
      <alignment vertical="center"/>
    </xf>
    <xf numFmtId="3" fontId="34" fillId="0" borderId="0" xfId="15" applyNumberFormat="1" applyFont="1" applyFill="1" applyBorder="1" applyAlignment="1">
      <alignment vertical="center"/>
    </xf>
    <xf numFmtId="3" fontId="36" fillId="0" borderId="0" xfId="15" applyNumberFormat="1" applyFont="1" applyFill="1" applyAlignment="1">
      <alignment vertical="center"/>
    </xf>
    <xf numFmtId="171" fontId="5" fillId="0" borderId="0" xfId="15" applyNumberFormat="1" applyFont="1" applyFill="1" applyAlignment="1">
      <alignment vertical="center"/>
    </xf>
    <xf numFmtId="3" fontId="30" fillId="0" borderId="0" xfId="15" applyNumberFormat="1" applyFont="1" applyFill="1" applyAlignment="1">
      <alignment vertical="center"/>
    </xf>
    <xf numFmtId="1" fontId="7" fillId="0" borderId="0" xfId="15" applyNumberFormat="1" applyFont="1" applyFill="1" applyAlignment="1">
      <alignment vertical="center"/>
    </xf>
    <xf numFmtId="3" fontId="41" fillId="0" borderId="0" xfId="15" applyNumberFormat="1" applyFont="1" applyFill="1" applyAlignment="1">
      <alignment vertical="center"/>
    </xf>
    <xf numFmtId="166" fontId="58" fillId="0" borderId="0" xfId="15" applyFont="1" applyFill="1" applyAlignment="1">
      <alignment vertical="center"/>
    </xf>
    <xf numFmtId="0" fontId="40" fillId="0" borderId="0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2" fillId="0" borderId="0" xfId="0" applyFont="1" applyFill="1" applyBorder="1" applyAlignment="1">
      <alignment vertical="center"/>
    </xf>
    <xf numFmtId="0" fontId="20" fillId="3" borderId="0" xfId="0" applyFont="1" applyFill="1" applyBorder="1" applyAlignment="1">
      <alignment vertical="center" wrapText="1"/>
    </xf>
    <xf numFmtId="0" fontId="20" fillId="3" borderId="0" xfId="0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vertical="center"/>
    </xf>
    <xf numFmtId="3" fontId="31" fillId="0" borderId="0" xfId="0" applyNumberFormat="1" applyFont="1" applyAlignment="1">
      <alignment vertical="center"/>
    </xf>
    <xf numFmtId="10" fontId="9" fillId="0" borderId="0" xfId="0" applyNumberFormat="1" applyFont="1" applyFill="1" applyBorder="1" applyAlignment="1">
      <alignment vertical="center"/>
    </xf>
    <xf numFmtId="10" fontId="9" fillId="0" borderId="0" xfId="0" applyNumberFormat="1" applyFont="1" applyFill="1" applyBorder="1" applyAlignment="1">
      <alignment horizontal="right" vertical="center"/>
    </xf>
    <xf numFmtId="3" fontId="7" fillId="0" borderId="0" xfId="0" applyNumberFormat="1" applyFont="1" applyFill="1" applyBorder="1" applyAlignment="1">
      <alignment horizontal="right" vertical="center"/>
    </xf>
    <xf numFmtId="0" fontId="45" fillId="0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3" fontId="7" fillId="0" borderId="1" xfId="0" applyNumberFormat="1" applyFont="1" applyFill="1" applyBorder="1" applyAlignment="1">
      <alignment vertical="center"/>
    </xf>
    <xf numFmtId="3" fontId="7" fillId="0" borderId="1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3" fontId="45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45" fillId="0" borderId="0" xfId="0" applyFont="1" applyFill="1" applyAlignment="1">
      <alignment vertical="center" wrapText="1"/>
    </xf>
    <xf numFmtId="0" fontId="30" fillId="0" borderId="0" xfId="0" applyFont="1" applyFill="1" applyAlignment="1">
      <alignment vertical="center" wrapText="1"/>
    </xf>
    <xf numFmtId="3" fontId="30" fillId="0" borderId="0" xfId="0" applyNumberFormat="1" applyFont="1" applyFill="1" applyAlignment="1">
      <alignment vertical="center"/>
    </xf>
    <xf numFmtId="3" fontId="59" fillId="0" borderId="0" xfId="0" applyNumberFormat="1" applyFont="1" applyFill="1" applyBorder="1" applyAlignment="1">
      <alignment vertical="center"/>
    </xf>
    <xf numFmtId="3" fontId="59" fillId="0" borderId="0" xfId="0" applyNumberFormat="1" applyFont="1" applyFill="1" applyBorder="1" applyAlignment="1">
      <alignment horizontal="right" vertical="center"/>
    </xf>
    <xf numFmtId="0" fontId="30" fillId="0" borderId="0" xfId="0" applyFont="1" applyFill="1" applyBorder="1" applyAlignment="1">
      <alignment horizontal="right" vertical="center"/>
    </xf>
    <xf numFmtId="3" fontId="30" fillId="0" borderId="0" xfId="0" applyNumberFormat="1" applyFont="1" applyFill="1" applyBorder="1" applyAlignment="1">
      <alignment horizontal="right" vertical="center"/>
    </xf>
    <xf numFmtId="3" fontId="21" fillId="0" borderId="0" xfId="0" applyNumberFormat="1" applyFont="1" applyFill="1" applyBorder="1" applyAlignment="1">
      <alignment vertical="center"/>
    </xf>
    <xf numFmtId="3" fontId="30" fillId="0" borderId="0" xfId="0" applyNumberFormat="1" applyFont="1" applyFill="1" applyBorder="1" applyAlignment="1">
      <alignment vertical="center"/>
    </xf>
    <xf numFmtId="165" fontId="30" fillId="0" borderId="0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3" fontId="21" fillId="0" borderId="0" xfId="0" applyNumberFormat="1" applyFont="1" applyFill="1" applyBorder="1" applyAlignment="1">
      <alignment horizontal="right" vertical="center"/>
    </xf>
    <xf numFmtId="10" fontId="7" fillId="0" borderId="0" xfId="0" applyNumberFormat="1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3" fontId="7" fillId="0" borderId="1" xfId="0" quotePrefix="1" applyNumberFormat="1" applyFont="1" applyFill="1" applyBorder="1" applyAlignment="1">
      <alignment horizontal="right" vertical="center"/>
    </xf>
    <xf numFmtId="3" fontId="5" fillId="0" borderId="0" xfId="0" applyNumberFormat="1" applyFont="1" applyFill="1" applyBorder="1" applyAlignment="1">
      <alignment vertical="center"/>
    </xf>
    <xf numFmtId="0" fontId="7" fillId="0" borderId="0" xfId="0" quotePrefix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3" fontId="21" fillId="0" borderId="1" xfId="0" applyNumberFormat="1" applyFont="1" applyFill="1" applyBorder="1" applyAlignment="1">
      <alignment horizontal="right" vertical="center"/>
    </xf>
    <xf numFmtId="3" fontId="21" fillId="0" borderId="1" xfId="0" applyNumberFormat="1" applyFont="1" applyFill="1" applyBorder="1" applyAlignment="1">
      <alignment vertical="center"/>
    </xf>
    <xf numFmtId="165" fontId="21" fillId="0" borderId="0" xfId="0" applyNumberFormat="1" applyFont="1" applyFill="1" applyBorder="1" applyAlignment="1">
      <alignment horizontal="right" vertical="center"/>
    </xf>
    <xf numFmtId="165" fontId="7" fillId="0" borderId="0" xfId="0" applyNumberFormat="1" applyFont="1" applyFill="1" applyBorder="1" applyAlignment="1">
      <alignment horizontal="right" vertical="center"/>
    </xf>
    <xf numFmtId="165" fontId="7" fillId="0" borderId="0" xfId="0" applyNumberFormat="1" applyFont="1" applyFill="1" applyBorder="1" applyAlignment="1">
      <alignment vertical="center"/>
    </xf>
    <xf numFmtId="165" fontId="21" fillId="0" borderId="0" xfId="0" applyNumberFormat="1" applyFont="1" applyFill="1" applyBorder="1" applyAlignment="1">
      <alignment vertical="center"/>
    </xf>
    <xf numFmtId="165" fontId="21" fillId="0" borderId="1" xfId="0" applyNumberFormat="1" applyFont="1" applyFill="1" applyBorder="1" applyAlignment="1">
      <alignment vertical="center"/>
    </xf>
    <xf numFmtId="0" fontId="24" fillId="0" borderId="0" xfId="12" applyFont="1" applyFill="1" applyAlignment="1">
      <alignment vertical="center"/>
    </xf>
    <xf numFmtId="0" fontId="7" fillId="0" borderId="0" xfId="12" applyFont="1" applyFill="1" applyAlignment="1">
      <alignment vertical="center"/>
    </xf>
    <xf numFmtId="0" fontId="5" fillId="0" borderId="0" xfId="12" applyFont="1" applyFill="1" applyAlignment="1">
      <alignment vertical="center"/>
    </xf>
    <xf numFmtId="0" fontId="25" fillId="0" borderId="0" xfId="12" applyFont="1" applyFill="1" applyAlignment="1">
      <alignment vertical="center"/>
    </xf>
    <xf numFmtId="0" fontId="20" fillId="2" borderId="0" xfId="12" applyFont="1" applyFill="1" applyBorder="1" applyAlignment="1">
      <alignment vertical="center" wrapText="1"/>
    </xf>
    <xf numFmtId="0" fontId="20" fillId="2" borderId="0" xfId="12" applyFont="1" applyFill="1" applyBorder="1" applyAlignment="1">
      <alignment horizontal="center" vertical="center" wrapText="1"/>
    </xf>
    <xf numFmtId="0" fontId="21" fillId="0" borderId="0" xfId="12" applyFont="1" applyFill="1" applyBorder="1" applyAlignment="1">
      <alignment vertical="center"/>
    </xf>
    <xf numFmtId="164" fontId="22" fillId="0" borderId="0" xfId="12" applyNumberFormat="1" applyFont="1" applyFill="1" applyBorder="1" applyAlignment="1">
      <alignment horizontal="right" vertical="center"/>
    </xf>
    <xf numFmtId="164" fontId="5" fillId="0" borderId="0" xfId="12" applyNumberFormat="1" applyFont="1" applyFill="1" applyAlignment="1">
      <alignment vertical="center"/>
    </xf>
    <xf numFmtId="0" fontId="7" fillId="0" borderId="0" xfId="12" applyFont="1" applyFill="1" applyBorder="1" applyAlignment="1">
      <alignment horizontal="left" vertical="center" wrapText="1" indent="1"/>
    </xf>
    <xf numFmtId="164" fontId="23" fillId="0" borderId="0" xfId="12" applyNumberFormat="1" applyFont="1" applyFill="1" applyBorder="1" applyAlignment="1">
      <alignment horizontal="right" vertical="center"/>
    </xf>
    <xf numFmtId="0" fontId="7" fillId="0" borderId="1" xfId="12" applyFont="1" applyFill="1" applyBorder="1" applyAlignment="1">
      <alignment horizontal="left" vertical="center" wrapText="1" indent="1"/>
    </xf>
    <xf numFmtId="164" fontId="23" fillId="0" borderId="1" xfId="12" applyNumberFormat="1" applyFont="1" applyFill="1" applyBorder="1" applyAlignment="1">
      <alignment horizontal="right" vertical="center"/>
    </xf>
    <xf numFmtId="0" fontId="10" fillId="0" borderId="0" xfId="12" applyFont="1" applyFill="1" applyBorder="1" applyAlignment="1">
      <alignment vertical="center"/>
    </xf>
    <xf numFmtId="0" fontId="5" fillId="0" borderId="0" xfId="12" applyFont="1" applyFill="1" applyBorder="1" applyAlignment="1">
      <alignment vertical="center"/>
    </xf>
    <xf numFmtId="0" fontId="7" fillId="0" borderId="0" xfId="12" applyFont="1" applyFill="1" applyBorder="1" applyAlignment="1">
      <alignment vertical="center"/>
    </xf>
    <xf numFmtId="0" fontId="28" fillId="0" borderId="0" xfId="12" applyFont="1" applyFill="1" applyAlignment="1">
      <alignment vertical="center"/>
    </xf>
    <xf numFmtId="0" fontId="6" fillId="0" borderId="0" xfId="12" applyFont="1" applyFill="1" applyAlignment="1">
      <alignment vertical="center"/>
    </xf>
    <xf numFmtId="0" fontId="26" fillId="0" borderId="0" xfId="12" applyFont="1" applyFill="1" applyAlignment="1">
      <alignment vertical="center"/>
    </xf>
    <xf numFmtId="0" fontId="27" fillId="0" borderId="0" xfId="12" applyFont="1" applyFill="1" applyAlignment="1">
      <alignment vertical="center"/>
    </xf>
    <xf numFmtId="0" fontId="37" fillId="0" borderId="0" xfId="12" applyFont="1" applyFill="1" applyAlignment="1">
      <alignment vertical="center"/>
    </xf>
    <xf numFmtId="0" fontId="37" fillId="0" borderId="0" xfId="12" applyFont="1" applyFill="1" applyBorder="1" applyAlignment="1">
      <alignment vertical="center"/>
    </xf>
    <xf numFmtId="0" fontId="34" fillId="0" borderId="0" xfId="12" applyFont="1" applyFill="1" applyAlignment="1">
      <alignment vertical="center"/>
    </xf>
    <xf numFmtId="164" fontId="37" fillId="0" borderId="0" xfId="12" applyNumberFormat="1" applyFont="1" applyFill="1" applyAlignment="1">
      <alignment vertical="center"/>
    </xf>
    <xf numFmtId="164" fontId="37" fillId="0" borderId="0" xfId="12" applyNumberFormat="1" applyFont="1" applyFill="1" applyBorder="1" applyAlignment="1">
      <alignment horizontal="right" vertical="center"/>
    </xf>
    <xf numFmtId="2" fontId="37" fillId="0" borderId="0" xfId="12" applyNumberFormat="1" applyFont="1" applyFill="1" applyAlignment="1">
      <alignment vertical="center"/>
    </xf>
    <xf numFmtId="2" fontId="34" fillId="0" borderId="0" xfId="12" applyNumberFormat="1" applyFont="1" applyFill="1" applyAlignment="1">
      <alignment vertical="center"/>
    </xf>
    <xf numFmtId="164" fontId="7" fillId="0" borderId="0" xfId="12" applyNumberFormat="1" applyFont="1" applyFill="1" applyBorder="1" applyAlignment="1">
      <alignment vertical="center"/>
    </xf>
    <xf numFmtId="0" fontId="7" fillId="0" borderId="0" xfId="12" applyFont="1" applyFill="1" applyBorder="1" applyAlignment="1">
      <alignment horizontal="left" vertical="center" indent="1"/>
    </xf>
    <xf numFmtId="0" fontId="7" fillId="0" borderId="0" xfId="12" applyNumberFormat="1" applyFont="1" applyFill="1" applyBorder="1" applyAlignment="1">
      <alignment horizontal="left" vertical="center" wrapText="1" indent="1"/>
    </xf>
    <xf numFmtId="0" fontId="7" fillId="0" borderId="0" xfId="12" applyNumberFormat="1" applyFont="1" applyFill="1" applyAlignment="1">
      <alignment vertical="center"/>
    </xf>
    <xf numFmtId="0" fontId="5" fillId="0" borderId="0" xfId="12" applyNumberFormat="1" applyFont="1" applyFill="1" applyAlignment="1">
      <alignment vertical="center"/>
    </xf>
    <xf numFmtId="164" fontId="7" fillId="0" borderId="0" xfId="12" applyNumberFormat="1" applyFont="1" applyFill="1" applyAlignment="1">
      <alignment vertical="center"/>
    </xf>
    <xf numFmtId="0" fontId="7" fillId="0" borderId="1" xfId="12" applyNumberFormat="1" applyFont="1" applyFill="1" applyBorder="1" applyAlignment="1">
      <alignment horizontal="left" vertical="center" wrapText="1" indent="1"/>
    </xf>
    <xf numFmtId="164" fontId="7" fillId="0" borderId="1" xfId="12" applyNumberFormat="1" applyFont="1" applyFill="1" applyBorder="1" applyAlignment="1">
      <alignment vertical="center"/>
    </xf>
    <xf numFmtId="164" fontId="6" fillId="0" borderId="0" xfId="12" applyNumberFormat="1" applyFont="1" applyFill="1" applyAlignment="1">
      <alignment vertical="center"/>
    </xf>
    <xf numFmtId="0" fontId="11" fillId="0" borderId="0" xfId="12" applyFont="1" applyFill="1" applyAlignment="1">
      <alignment vertical="center"/>
    </xf>
    <xf numFmtId="0" fontId="31" fillId="0" borderId="0" xfId="12" applyFont="1" applyFill="1" applyAlignment="1">
      <alignment vertical="center"/>
    </xf>
    <xf numFmtId="2" fontId="31" fillId="0" borderId="0" xfId="12" applyNumberFormat="1" applyFont="1" applyFill="1" applyAlignment="1">
      <alignment vertical="center"/>
    </xf>
    <xf numFmtId="0" fontId="36" fillId="0" borderId="0" xfId="12" applyFont="1" applyFill="1" applyAlignment="1">
      <alignment vertical="center"/>
    </xf>
    <xf numFmtId="0" fontId="24" fillId="0" borderId="0" xfId="12" applyFont="1" applyFill="1" applyBorder="1" applyAlignment="1">
      <alignment vertical="center"/>
    </xf>
    <xf numFmtId="0" fontId="6" fillId="0" borderId="0" xfId="12" applyFont="1" applyFill="1" applyBorder="1" applyAlignment="1">
      <alignment vertical="center"/>
    </xf>
    <xf numFmtId="0" fontId="25" fillId="0" borderId="0" xfId="12" applyFont="1" applyFill="1" applyBorder="1" applyAlignment="1">
      <alignment vertical="center"/>
    </xf>
    <xf numFmtId="0" fontId="8" fillId="0" borderId="0" xfId="12" applyFont="1" applyFill="1" applyBorder="1" applyAlignment="1">
      <alignment vertical="center"/>
    </xf>
    <xf numFmtId="0" fontId="7" fillId="0" borderId="0" xfId="12" applyFont="1" applyFill="1" applyBorder="1" applyAlignment="1">
      <alignment horizontal="left" vertical="center" wrapText="1"/>
    </xf>
    <xf numFmtId="0" fontId="7" fillId="0" borderId="1" xfId="12" applyFont="1" applyFill="1" applyBorder="1" applyAlignment="1">
      <alignment horizontal="left" vertical="center" wrapText="1"/>
    </xf>
    <xf numFmtId="0" fontId="7" fillId="0" borderId="0" xfId="12" applyFont="1" applyFill="1" applyBorder="1" applyAlignment="1">
      <alignment horizontal="center" vertical="center"/>
    </xf>
    <xf numFmtId="164" fontId="6" fillId="0" borderId="0" xfId="12" applyNumberFormat="1" applyFont="1" applyFill="1" applyBorder="1" applyAlignment="1">
      <alignment vertical="center"/>
    </xf>
    <xf numFmtId="0" fontId="32" fillId="0" borderId="0" xfId="12" applyFont="1" applyFill="1" applyBorder="1" applyAlignment="1">
      <alignment vertical="center"/>
    </xf>
    <xf numFmtId="0" fontId="30" fillId="0" borderId="0" xfId="12" applyFont="1" applyFill="1" applyBorder="1" applyAlignment="1">
      <alignment vertical="center"/>
    </xf>
    <xf numFmtId="0" fontId="33" fillId="0" borderId="0" xfId="12" applyFont="1" applyFill="1" applyBorder="1" applyAlignment="1"/>
    <xf numFmtId="0" fontId="31" fillId="0" borderId="0" xfId="12" applyFont="1" applyFill="1" applyBorder="1" applyAlignment="1"/>
    <xf numFmtId="164" fontId="31" fillId="0" borderId="0" xfId="12" applyNumberFormat="1" applyFont="1" applyFill="1" applyBorder="1" applyAlignment="1">
      <alignment horizontal="right"/>
    </xf>
    <xf numFmtId="0" fontId="31" fillId="0" borderId="0" xfId="12" applyFont="1" applyFill="1" applyBorder="1" applyAlignment="1">
      <alignment horizontal="right"/>
    </xf>
    <xf numFmtId="0" fontId="31" fillId="0" borderId="0" xfId="12" applyFont="1" applyFill="1" applyBorder="1" applyAlignment="1">
      <alignment horizontal="left" indent="1"/>
    </xf>
    <xf numFmtId="0" fontId="31" fillId="0" borderId="0" xfId="12" applyFont="1" applyFill="1" applyAlignment="1">
      <alignment horizontal="right"/>
    </xf>
    <xf numFmtId="164" fontId="31" fillId="0" borderId="0" xfId="12" applyNumberFormat="1" applyFont="1" applyFill="1" applyBorder="1" applyAlignment="1"/>
    <xf numFmtId="2" fontId="31" fillId="0" borderId="0" xfId="12" applyNumberFormat="1" applyFont="1" applyFill="1" applyBorder="1" applyAlignment="1"/>
    <xf numFmtId="2" fontId="31" fillId="0" borderId="0" xfId="12" applyNumberFormat="1" applyFont="1" applyFill="1" applyBorder="1" applyAlignment="1">
      <alignment horizontal="right"/>
    </xf>
    <xf numFmtId="0" fontId="31" fillId="0" borderId="0" xfId="12" applyFont="1" applyFill="1" applyBorder="1" applyAlignment="1">
      <alignment vertical="center"/>
    </xf>
    <xf numFmtId="0" fontId="38" fillId="0" borderId="0" xfId="12" applyFont="1" applyFill="1" applyBorder="1" applyAlignment="1">
      <alignment vertical="center"/>
    </xf>
    <xf numFmtId="0" fontId="7" fillId="0" borderId="0" xfId="12" applyFont="1" applyFill="1" applyBorder="1" applyAlignment="1">
      <alignment horizontal="right" vertical="center" wrapText="1"/>
    </xf>
    <xf numFmtId="164" fontId="7" fillId="0" borderId="0" xfId="12" applyNumberFormat="1" applyFont="1" applyFill="1" applyBorder="1" applyAlignment="1">
      <alignment horizontal="right" vertical="center" wrapText="1"/>
    </xf>
    <xf numFmtId="164" fontId="5" fillId="0" borderId="0" xfId="12" applyNumberFormat="1" applyFont="1" applyFill="1" applyBorder="1" applyAlignment="1">
      <alignment vertical="center"/>
    </xf>
    <xf numFmtId="0" fontId="34" fillId="0" borderId="0" xfId="12" applyFont="1" applyFill="1" applyBorder="1" applyAlignment="1">
      <alignment vertical="center"/>
    </xf>
    <xf numFmtId="0" fontId="35" fillId="0" borderId="0" xfId="12" applyFont="1" applyFill="1" applyAlignment="1">
      <alignment vertical="center"/>
    </xf>
    <xf numFmtId="0" fontId="29" fillId="0" borderId="0" xfId="12" applyFont="1" applyFill="1" applyAlignment="1">
      <alignment vertical="center"/>
    </xf>
    <xf numFmtId="0" fontId="5" fillId="0" borderId="0" xfId="12" applyFont="1" applyAlignment="1">
      <alignment vertical="center"/>
    </xf>
    <xf numFmtId="0" fontId="8" fillId="0" borderId="0" xfId="12" applyFont="1" applyFill="1" applyAlignment="1">
      <alignment vertical="center"/>
    </xf>
    <xf numFmtId="0" fontId="21" fillId="0" borderId="0" xfId="12" applyFont="1" applyFill="1" applyBorder="1" applyAlignment="1">
      <alignment horizontal="left" vertical="center"/>
    </xf>
    <xf numFmtId="164" fontId="21" fillId="0" borderId="0" xfId="12" applyNumberFormat="1" applyFont="1" applyFill="1" applyBorder="1" applyAlignment="1">
      <alignment horizontal="right" vertical="center" wrapText="1"/>
    </xf>
    <xf numFmtId="0" fontId="7" fillId="0" borderId="1" xfId="12" applyFont="1" applyFill="1" applyBorder="1" applyAlignment="1">
      <alignment horizontal="left" vertical="center" indent="1"/>
    </xf>
    <xf numFmtId="164" fontId="7" fillId="0" borderId="1" xfId="12" applyNumberFormat="1" applyFont="1" applyFill="1" applyBorder="1" applyAlignment="1">
      <alignment horizontal="right" vertical="center" wrapText="1"/>
    </xf>
    <xf numFmtId="0" fontId="29" fillId="0" borderId="0" xfId="12" applyFont="1" applyAlignment="1">
      <alignment vertical="center"/>
    </xf>
    <xf numFmtId="0" fontId="20" fillId="0" borderId="0" xfId="12" applyFont="1" applyFill="1" applyBorder="1" applyAlignment="1">
      <alignment vertical="center"/>
    </xf>
    <xf numFmtId="0" fontId="21" fillId="0" borderId="0" xfId="12" applyFont="1" applyFill="1" applyBorder="1" applyAlignment="1">
      <alignment horizontal="left" vertical="center" wrapText="1"/>
    </xf>
    <xf numFmtId="165" fontId="21" fillId="0" borderId="0" xfId="12" applyNumberFormat="1" applyFont="1" applyFill="1" applyBorder="1" applyAlignment="1">
      <alignment horizontal="right" vertical="center" wrapText="1"/>
    </xf>
    <xf numFmtId="165" fontId="5" fillId="0" borderId="0" xfId="12" applyNumberFormat="1" applyFont="1" applyFill="1" applyAlignment="1">
      <alignment vertical="center"/>
    </xf>
    <xf numFmtId="165" fontId="7" fillId="0" borderId="0" xfId="12" applyNumberFormat="1" applyFont="1" applyFill="1" applyBorder="1" applyAlignment="1">
      <alignment horizontal="right" vertical="center" wrapText="1"/>
    </xf>
    <xf numFmtId="165" fontId="7" fillId="0" borderId="1" xfId="12" applyNumberFormat="1" applyFont="1" applyFill="1" applyBorder="1" applyAlignment="1">
      <alignment horizontal="right" vertical="center" wrapText="1"/>
    </xf>
    <xf numFmtId="0" fontId="12" fillId="0" borderId="0" xfId="12" applyFont="1" applyFill="1" applyAlignment="1">
      <alignment vertical="center"/>
    </xf>
    <xf numFmtId="164" fontId="21" fillId="0" borderId="0" xfId="12" applyNumberFormat="1" applyFont="1" applyFill="1" applyBorder="1" applyAlignment="1">
      <alignment horizontal="right" vertical="center"/>
    </xf>
    <xf numFmtId="164" fontId="7" fillId="0" borderId="0" xfId="12" applyNumberFormat="1" applyFont="1" applyFill="1" applyBorder="1" applyAlignment="1">
      <alignment horizontal="right" vertical="center"/>
    </xf>
    <xf numFmtId="164" fontId="7" fillId="0" borderId="1" xfId="12" applyNumberFormat="1" applyFont="1" applyFill="1" applyBorder="1" applyAlignment="1">
      <alignment horizontal="right" vertical="center"/>
    </xf>
    <xf numFmtId="0" fontId="7" fillId="0" borderId="0" xfId="12" applyFont="1" applyFill="1" applyBorder="1" applyAlignment="1">
      <alignment horizontal="right" vertical="center"/>
    </xf>
    <xf numFmtId="0" fontId="20" fillId="2" borderId="0" xfId="12" applyFont="1" applyFill="1" applyBorder="1" applyAlignment="1">
      <alignment horizontal="center" vertical="center"/>
    </xf>
    <xf numFmtId="0" fontId="14" fillId="0" borderId="0" xfId="12" applyFont="1" applyFill="1" applyAlignment="1">
      <alignment vertical="center"/>
    </xf>
    <xf numFmtId="0" fontId="7" fillId="0" borderId="0" xfId="12" applyFont="1" applyFill="1" applyBorder="1" applyAlignment="1">
      <alignment horizontal="left" vertical="top" wrapText="1" indent="1"/>
    </xf>
    <xf numFmtId="0" fontId="13" fillId="0" borderId="0" xfId="12" applyFont="1" applyFill="1" applyAlignment="1">
      <alignment vertical="center"/>
    </xf>
    <xf numFmtId="0" fontId="5" fillId="0" borderId="0" xfId="12" applyFill="1" applyAlignment="1">
      <alignment vertical="center"/>
    </xf>
    <xf numFmtId="0" fontId="5" fillId="0" borderId="0" xfId="12" applyFill="1" applyBorder="1" applyAlignment="1">
      <alignment vertical="center"/>
    </xf>
    <xf numFmtId="0" fontId="7" fillId="0" borderId="0" xfId="12" applyFont="1"/>
    <xf numFmtId="0" fontId="7" fillId="0" borderId="1" xfId="12" applyFont="1" applyBorder="1"/>
    <xf numFmtId="0" fontId="7" fillId="0" borderId="0" xfId="12" applyFont="1" applyFill="1" applyBorder="1" applyAlignment="1">
      <alignment horizontal="left" vertical="center"/>
    </xf>
    <xf numFmtId="0" fontId="20" fillId="2" borderId="0" xfId="12" applyFont="1" applyFill="1" applyBorder="1" applyAlignment="1">
      <alignment vertical="center"/>
    </xf>
    <xf numFmtId="0" fontId="9" fillId="0" borderId="0" xfId="12" applyFont="1" applyFill="1" applyBorder="1" applyAlignment="1">
      <alignment vertical="center"/>
    </xf>
    <xf numFmtId="0" fontId="9" fillId="0" borderId="0" xfId="12" applyFont="1" applyFill="1" applyBorder="1" applyAlignment="1">
      <alignment horizontal="right" vertical="center"/>
    </xf>
    <xf numFmtId="0" fontId="5" fillId="0" borderId="0" xfId="12" applyFont="1" applyBorder="1" applyAlignment="1">
      <alignment vertical="center"/>
    </xf>
    <xf numFmtId="3" fontId="5" fillId="0" borderId="0" xfId="12" applyNumberFormat="1" applyFont="1" applyBorder="1" applyAlignment="1">
      <alignment vertical="center"/>
    </xf>
    <xf numFmtId="164" fontId="21" fillId="0" borderId="0" xfId="12" applyNumberFormat="1" applyFont="1" applyFill="1" applyBorder="1" applyAlignment="1">
      <alignment vertical="center"/>
    </xf>
    <xf numFmtId="0" fontId="20" fillId="2" borderId="0" xfId="12" applyFont="1" applyFill="1" applyBorder="1" applyAlignment="1">
      <alignment horizontal="right" vertical="center"/>
    </xf>
    <xf numFmtId="0" fontId="7" fillId="0" borderId="0" xfId="12" applyFont="1" applyFill="1" applyBorder="1" applyAlignment="1">
      <alignment horizontal="left" vertical="center" indent="2"/>
    </xf>
    <xf numFmtId="0" fontId="20" fillId="2" borderId="0" xfId="12" applyFont="1" applyFill="1" applyBorder="1" applyAlignment="1">
      <alignment horizontal="center" vertical="center" wrapText="1"/>
    </xf>
    <xf numFmtId="167" fontId="60" fillId="3" borderId="0" xfId="15" applyNumberFormat="1" applyFont="1" applyFill="1" applyBorder="1" applyAlignment="1">
      <alignment horizontal="center" vertical="center"/>
    </xf>
    <xf numFmtId="167" fontId="60" fillId="3" borderId="2" xfId="15" applyNumberFormat="1" applyFont="1" applyFill="1" applyBorder="1" applyAlignment="1">
      <alignment horizontal="center" vertical="center"/>
    </xf>
    <xf numFmtId="166" fontId="20" fillId="3" borderId="0" xfId="15" applyFont="1" applyFill="1" applyBorder="1" applyAlignment="1">
      <alignment horizontal="center" vertical="center" wrapText="1"/>
    </xf>
    <xf numFmtId="166" fontId="20" fillId="3" borderId="2" xfId="15" applyFont="1" applyFill="1" applyBorder="1" applyAlignment="1">
      <alignment horizontal="center" vertical="center" wrapText="1"/>
    </xf>
    <xf numFmtId="166" fontId="20" fillId="3" borderId="0" xfId="15" applyFont="1" applyFill="1" applyBorder="1" applyAlignment="1">
      <alignment horizontal="center" vertical="center"/>
    </xf>
    <xf numFmtId="166" fontId="7" fillId="3" borderId="0" xfId="15" applyFont="1" applyFill="1" applyBorder="1" applyAlignment="1">
      <alignment horizontal="center" vertical="center"/>
    </xf>
    <xf numFmtId="166" fontId="7" fillId="0" borderId="7" xfId="15" applyFont="1" applyFill="1" applyBorder="1" applyAlignment="1">
      <alignment horizontal="left" vertical="center"/>
    </xf>
    <xf numFmtId="166" fontId="7" fillId="0" borderId="0" xfId="15" applyFont="1" applyFill="1" applyBorder="1" applyAlignment="1">
      <alignment horizontal="left" vertical="center"/>
    </xf>
    <xf numFmtId="166" fontId="7" fillId="0" borderId="1" xfId="15" applyFont="1" applyFill="1" applyBorder="1" applyAlignment="1">
      <alignment horizontal="left" vertical="center"/>
    </xf>
    <xf numFmtId="166" fontId="20" fillId="3" borderId="3" xfId="15" applyFont="1" applyFill="1" applyBorder="1" applyAlignment="1">
      <alignment horizontal="center" vertical="center"/>
    </xf>
    <xf numFmtId="166" fontId="20" fillId="3" borderId="4" xfId="15" applyFont="1" applyFill="1" applyBorder="1" applyAlignment="1">
      <alignment horizontal="center" vertical="center"/>
    </xf>
    <xf numFmtId="166" fontId="7" fillId="0" borderId="10" xfId="15" applyFont="1" applyFill="1" applyBorder="1" applyAlignment="1">
      <alignment horizontal="left" vertical="top"/>
    </xf>
    <xf numFmtId="1" fontId="21" fillId="0" borderId="0" xfId="15" applyNumberFormat="1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</cellXfs>
  <cellStyles count="20">
    <cellStyle name="Millares" xfId="14" builtinId="3"/>
    <cellStyle name="Normal" xfId="0" builtinId="0"/>
    <cellStyle name="Normal 10 2 2" xfId="19"/>
    <cellStyle name="Normal 2" xfId="1"/>
    <cellStyle name="Normal 2 2" xfId="3"/>
    <cellStyle name="Normal 2 3" xfId="10"/>
    <cellStyle name="Normal 2 4" xfId="12"/>
    <cellStyle name="Normal 3" xfId="4"/>
    <cellStyle name="Normal 3 2" xfId="5"/>
    <cellStyle name="Normal 4" xfId="6"/>
    <cellStyle name="Normal 5" xfId="7"/>
    <cellStyle name="Normal 5 2" xfId="11"/>
    <cellStyle name="Normal 6" xfId="2"/>
    <cellStyle name="Normal 7" xfId="13"/>
    <cellStyle name="Normal 8" xfId="15"/>
    <cellStyle name="Normal_8" xfId="18"/>
    <cellStyle name="Normal_Hoja1" xfId="17"/>
    <cellStyle name="Porcentaje 2" xfId="9"/>
    <cellStyle name="Porcentaje 3" xfId="8"/>
    <cellStyle name="Porcentaje 4" xfId="1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CCECFF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5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BF5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Homes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'Graf EPA'!#REF!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Dones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'Graf EPA'!#REF!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21387648"/>
        <c:axId val="421387256"/>
      </c:barChart>
      <c:catAx>
        <c:axId val="421387648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FFFFFF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138725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2138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6350">
            <a:noFill/>
          </a:ln>
        </c:spPr>
        <c:crossAx val="421387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40574200397213"/>
          <c:y val="9.9465245925734733E-2"/>
          <c:w val="0.80190800207214163"/>
          <c:h val="0.7454548373968426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2020</c:v>
                </c:pt>
                <c:pt idx="4">
                  <c:v>2021</c:v>
                </c:pt>
                <c:pt idx="8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'1.2'!$E$63:$E$78</c:f>
              <c:numCache>
                <c:formatCode>0.00</c:formatCode>
                <c:ptCount val="16"/>
                <c:pt idx="0">
                  <c:v>52.32</c:v>
                </c:pt>
                <c:pt idx="1">
                  <c:v>48.52</c:v>
                </c:pt>
                <c:pt idx="2">
                  <c:v>52.57</c:v>
                </c:pt>
                <c:pt idx="3">
                  <c:v>53.29</c:v>
                </c:pt>
                <c:pt idx="4">
                  <c:v>52.231404958677686</c:v>
                </c:pt>
                <c:pt idx="5">
                  <c:v>53.699015471167371</c:v>
                </c:pt>
                <c:pt idx="6">
                  <c:v>53.322119428090836</c:v>
                </c:pt>
                <c:pt idx="7">
                  <c:v>53.461429782424418</c:v>
                </c:pt>
                <c:pt idx="8">
                  <c:v>53.19</c:v>
                </c:pt>
                <c:pt idx="9">
                  <c:v>53.457999999999998</c:v>
                </c:pt>
                <c:pt idx="10">
                  <c:v>52.555999999999997</c:v>
                </c:pt>
                <c:pt idx="11">
                  <c:v>53.283000000000001</c:v>
                </c:pt>
                <c:pt idx="12" formatCode="General">
                  <c:v>54.881</c:v>
                </c:pt>
                <c:pt idx="13" formatCode="General">
                  <c:v>53.819000000000003</c:v>
                </c:pt>
                <c:pt idx="14" formatCode="General">
                  <c:v>57.621000000000002</c:v>
                </c:pt>
                <c:pt idx="15" formatCode="General">
                  <c:v>55.936999999999998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420712"/>
        <c:axId val="421417968"/>
      </c:areaChart>
      <c:catAx>
        <c:axId val="421420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17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21417968"/>
        <c:scaling>
          <c:orientation val="minMax"/>
          <c:max val="70"/>
          <c:min val="45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d'activitat. Dones</a:t>
                </a:r>
              </a:p>
            </c:rich>
          </c:tx>
          <c:layout>
            <c:manualLayout>
              <c:xMode val="edge"/>
              <c:yMode val="edge"/>
              <c:x val="2.1204410517387615E-2"/>
              <c:y val="0.133689839572192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20712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60442444694416"/>
          <c:y val="9.6287169986104676E-2"/>
          <c:w val="0.8012619422572177"/>
          <c:h val="0.7494593175853018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2020</c:v>
                </c:pt>
                <c:pt idx="4">
                  <c:v>2021</c:v>
                </c:pt>
                <c:pt idx="8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'1.2'!$D$63:$D$78</c:f>
              <c:numCache>
                <c:formatCode>0.00</c:formatCode>
                <c:ptCount val="16"/>
                <c:pt idx="0">
                  <c:v>65.38</c:v>
                </c:pt>
                <c:pt idx="1">
                  <c:v>60.93</c:v>
                </c:pt>
                <c:pt idx="2">
                  <c:v>61.45</c:v>
                </c:pt>
                <c:pt idx="3">
                  <c:v>60.98</c:v>
                </c:pt>
                <c:pt idx="4">
                  <c:v>56.202046035805623</c:v>
                </c:pt>
                <c:pt idx="5">
                  <c:v>57.43155149934811</c:v>
                </c:pt>
                <c:pt idx="6">
                  <c:v>58.322704081632651</c:v>
                </c:pt>
                <c:pt idx="7">
                  <c:v>59.052287581699346</c:v>
                </c:pt>
                <c:pt idx="8">
                  <c:v>59.067</c:v>
                </c:pt>
                <c:pt idx="9">
                  <c:v>61.847999999999999</c:v>
                </c:pt>
                <c:pt idx="10">
                  <c:v>60.448</c:v>
                </c:pt>
                <c:pt idx="11">
                  <c:v>61.963000000000001</c:v>
                </c:pt>
                <c:pt idx="12" formatCode="General">
                  <c:v>63.688000000000002</c:v>
                </c:pt>
                <c:pt idx="13" formatCode="General">
                  <c:v>64.912000000000006</c:v>
                </c:pt>
                <c:pt idx="14" formatCode="General">
                  <c:v>68.066000000000003</c:v>
                </c:pt>
                <c:pt idx="15" formatCode="General">
                  <c:v>63.432000000000002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414832"/>
        <c:axId val="421415224"/>
      </c:areaChart>
      <c:catAx>
        <c:axId val="42141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152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21415224"/>
        <c:scaling>
          <c:orientation val="minMax"/>
          <c:max val="70"/>
          <c:min val="45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d'activitat. Homes</a:t>
                </a:r>
              </a:p>
            </c:rich>
          </c:tx>
          <c:layout>
            <c:manualLayout>
              <c:xMode val="edge"/>
              <c:yMode val="edge"/>
              <c:x val="2.7135262550779873E-2"/>
              <c:y val="0.17106711033505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14832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s-ES" b="1"/>
              <a:t>Mitjana anual </a:t>
            </a:r>
          </a:p>
        </c:rich>
      </c:tx>
      <c:layout>
        <c:manualLayout>
          <c:xMode val="edge"/>
          <c:yMode val="edge"/>
          <c:x val="0.46562867333301128"/>
          <c:y val="9.50814075069884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53803474986111"/>
          <c:y val="0.16507239702322529"/>
          <c:w val="0.79742316525517476"/>
          <c:h val="0.5885189806914987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'1.3'!$I$41</c:f>
              <c:strCache>
                <c:ptCount val="1"/>
                <c:pt idx="0">
                  <c:v>Ocupats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'1.3'!$I$42:$I$45</c:f>
              <c:numCache>
                <c:formatCode>0.00</c:formatCode>
                <c:ptCount val="4"/>
                <c:pt idx="0">
                  <c:v>-0.28984385429583548</c:v>
                </c:pt>
                <c:pt idx="1">
                  <c:v>-0.89085474356264838</c:v>
                </c:pt>
                <c:pt idx="2">
                  <c:v>-0.82760585386811047</c:v>
                </c:pt>
                <c:pt idx="3">
                  <c:v>-0.34160856861983646</c:v>
                </c:pt>
              </c:numCache>
            </c:numRef>
          </c:val>
        </c:ser>
        <c:ser>
          <c:idx val="1"/>
          <c:order val="1"/>
          <c:tx>
            <c:strRef>
              <c:f>'1.3'!$J$41</c:f>
              <c:strCache>
                <c:ptCount val="1"/>
                <c:pt idx="0">
                  <c:v>Desocupats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'1.3'!$J$42:$J$45</c:f>
              <c:numCache>
                <c:formatCode>0.00</c:formatCode>
                <c:ptCount val="4"/>
                <c:pt idx="0">
                  <c:v>-9.4428767010407921E-2</c:v>
                </c:pt>
                <c:pt idx="1">
                  <c:v>-7.9214170084230012E-2</c:v>
                </c:pt>
                <c:pt idx="2">
                  <c:v>-8.8730023992832946E-2</c:v>
                </c:pt>
                <c:pt idx="3">
                  <c:v>-3.1431296870590285E-2</c:v>
                </c:pt>
              </c:numCache>
            </c:numRef>
          </c:val>
        </c:ser>
        <c:ser>
          <c:idx val="2"/>
          <c:order val="2"/>
          <c:tx>
            <c:strRef>
              <c:f>'1.3'!$K$41</c:f>
              <c:strCache>
                <c:ptCount val="1"/>
                <c:pt idx="0">
                  <c:v>Inactius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'1.3'!$K$42:$K$45</c:f>
              <c:numCache>
                <c:formatCode>0.00</c:formatCode>
                <c:ptCount val="4"/>
                <c:pt idx="0">
                  <c:v>-0.61572737869375671</c:v>
                </c:pt>
                <c:pt idx="1">
                  <c:v>-2.993108635312168E-2</c:v>
                </c:pt>
                <c:pt idx="2">
                  <c:v>-8.3664122139056593E-2</c:v>
                </c:pt>
                <c:pt idx="3">
                  <c:v>-0.62696013450957333</c:v>
                </c:pt>
              </c:numCache>
            </c:numRef>
          </c:val>
        </c:ser>
        <c:ser>
          <c:idx val="3"/>
          <c:order val="3"/>
          <c:tx>
            <c:strRef>
              <c:f>'1.3'!$L$41</c:f>
              <c:strCache>
                <c:ptCount val="1"/>
                <c:pt idx="0">
                  <c:v>Ocupats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'1.3'!$L$42:$L$45</c:f>
              <c:numCache>
                <c:formatCode>0.00</c:formatCode>
                <c:ptCount val="4"/>
                <c:pt idx="0">
                  <c:v>0.24074961955620564</c:v>
                </c:pt>
                <c:pt idx="1">
                  <c:v>0.78756452710798597</c:v>
                </c:pt>
                <c:pt idx="2">
                  <c:v>0.78398361958325935</c:v>
                </c:pt>
                <c:pt idx="3">
                  <c:v>0.2283542997810869</c:v>
                </c:pt>
              </c:numCache>
            </c:numRef>
          </c:val>
        </c:ser>
        <c:ser>
          <c:idx val="4"/>
          <c:order val="4"/>
          <c:tx>
            <c:strRef>
              <c:f>'1.3'!$M$41</c:f>
              <c:strCache>
                <c:ptCount val="1"/>
                <c:pt idx="0">
                  <c:v>Desocupats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'1.3'!$M$42:$M$45</c:f>
              <c:numCache>
                <c:formatCode>0.00</c:formatCode>
                <c:ptCount val="4"/>
                <c:pt idx="0">
                  <c:v>6.2563223503092916E-2</c:v>
                </c:pt>
                <c:pt idx="1">
                  <c:v>0.13679281696894779</c:v>
                </c:pt>
                <c:pt idx="2">
                  <c:v>8.6940146810311827E-2</c:v>
                </c:pt>
                <c:pt idx="3">
                  <c:v>4.2584991040256752E-2</c:v>
                </c:pt>
              </c:numCache>
            </c:numRef>
          </c:val>
        </c:ser>
        <c:ser>
          <c:idx val="5"/>
          <c:order val="5"/>
          <c:tx>
            <c:strRef>
              <c:f>'1.3'!$N$41</c:f>
              <c:strCache>
                <c:ptCount val="1"/>
                <c:pt idx="0">
                  <c:v>Inactius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</c:spPr>
          <c:invertIfNegative val="0"/>
          <c:cat>
            <c:strRef>
              <c:f>'1.3'!$H$42:$H$45</c:f>
              <c:strCache>
                <c:ptCount val="4"/>
                <c:pt idx="0">
                  <c:v>16-24 anys</c:v>
                </c:pt>
                <c:pt idx="1">
                  <c:v>25-29 anys</c:v>
                </c:pt>
                <c:pt idx="2">
                  <c:v>30-55 anys</c:v>
                </c:pt>
                <c:pt idx="3">
                  <c:v>55 i més</c:v>
                </c:pt>
              </c:strCache>
            </c:strRef>
          </c:cat>
          <c:val>
            <c:numRef>
              <c:f>'1.3'!$N$42:$N$45</c:f>
              <c:numCache>
                <c:formatCode>0.00</c:formatCode>
                <c:ptCount val="4"/>
                <c:pt idx="0">
                  <c:v>0.69668715694070149</c:v>
                </c:pt>
                <c:pt idx="1">
                  <c:v>7.5642655923066099E-2</c:v>
                </c:pt>
                <c:pt idx="2">
                  <c:v>0.12907623360642889</c:v>
                </c:pt>
                <c:pt idx="3">
                  <c:v>0.72906070917865629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21417576"/>
        <c:axId val="421383336"/>
      </c:barChart>
      <c:catAx>
        <c:axId val="421417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83336"/>
        <c:crossesAt val="-400"/>
        <c:auto val="1"/>
        <c:lblAlgn val="ctr"/>
        <c:lblOffset val="100"/>
        <c:tickLblSkip val="1"/>
        <c:tickMarkSkip val="1"/>
        <c:noMultiLvlLbl val="0"/>
      </c:catAx>
      <c:valAx>
        <c:axId val="421383336"/>
        <c:scaling>
          <c:orientation val="minMax"/>
          <c:max val="1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#0%;##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17576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27256033603534363"/>
          <c:y val="0.87320919514247319"/>
          <c:w val="0.57090336083680127"/>
          <c:h val="7.89476823770234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Mitjana anual</a:t>
            </a:r>
          </a:p>
        </c:rich>
      </c:tx>
      <c:layout>
        <c:manualLayout>
          <c:xMode val="edge"/>
          <c:yMode val="edge"/>
          <c:x val="0.39676080489938759"/>
          <c:y val="5.102624671916011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15"/>
      <c:rotY val="8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50535029275188"/>
          <c:y val="0.14703963254593175"/>
          <c:w val="0.61804482132041183"/>
          <c:h val="0.5319897637795274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54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</c:dPt>
          <c:dPt>
            <c:idx val="3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  <a:sp3d/>
            </c:spPr>
          </c:dPt>
          <c:dPt>
            <c:idx val="4"/>
            <c:bubble3D val="0"/>
            <c:spPr>
              <a:solidFill>
                <a:schemeClr val="accent1">
                  <a:shade val="53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1.4652014652014652E-2"/>
                  <c:y val="2.33333333333333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7582417582417582E-2"/>
                  <c:y val="1.66666666666666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164835164835165E-2"/>
                  <c:y val="7.15989501312336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8277638372126561E-2"/>
                  <c:y val="-0.102975328083989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'1.6'!$A$6:$A$10</c:f>
              <c:strCache>
                <c:ptCount val="5"/>
                <c:pt idx="0">
                  <c:v>Agricultura</c:v>
                </c:pt>
                <c:pt idx="1">
                  <c:v>Indústria</c:v>
                </c:pt>
                <c:pt idx="2">
                  <c:v>Construcció</c:v>
                </c:pt>
                <c:pt idx="3">
                  <c:v>Servicis</c:v>
                </c:pt>
                <c:pt idx="4">
                  <c:v>Desocupats &gt;1 any o busquen 1a ocupació</c:v>
                </c:pt>
              </c:strCache>
            </c:strRef>
          </c:cat>
          <c:val>
            <c:numRef>
              <c:f>'1.6'!$B$6:$B$10</c:f>
              <c:numCache>
                <c:formatCode>#,##0.0</c:formatCode>
                <c:ptCount val="5"/>
                <c:pt idx="0">
                  <c:v>2.5</c:v>
                </c:pt>
                <c:pt idx="1">
                  <c:v>39.825000000000003</c:v>
                </c:pt>
                <c:pt idx="2">
                  <c:v>24.524999999999999</c:v>
                </c:pt>
                <c:pt idx="3">
                  <c:v>321.52499999999998</c:v>
                </c:pt>
                <c:pt idx="4">
                  <c:v>23.4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39927304266611863"/>
          <c:y val="5.16695818951738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15"/>
      <c:rotY val="8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99200755681751"/>
          <c:y val="0.15955744151331441"/>
          <c:w val="0.58698720248231662"/>
          <c:h val="0.5498128332125523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  <a:sp3d/>
            </c:spPr>
          </c:dPt>
          <c:dPt>
            <c:idx val="3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1.0781905246941434E-2"/>
                  <c:y val="-2.33123423987684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4177313124450973E-2"/>
                  <c:y val="-2.40223854185344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436772016401175E-2"/>
                  <c:y val="3.72936245872491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'1.8'!$A$6:$A$9</c:f>
              <c:strCache>
                <c:ptCount val="4"/>
                <c:pt idx="0">
                  <c:v>Agricultura</c:v>
                </c:pt>
                <c:pt idx="1">
                  <c:v>Indústria</c:v>
                </c:pt>
                <c:pt idx="2">
                  <c:v>Construcció</c:v>
                </c:pt>
                <c:pt idx="3">
                  <c:v>Servicis</c:v>
                </c:pt>
              </c:strCache>
            </c:strRef>
          </c:cat>
          <c:val>
            <c:numRef>
              <c:f>'1.8'!$B$6:$B$9</c:f>
              <c:numCache>
                <c:formatCode>0.0</c:formatCode>
                <c:ptCount val="4"/>
                <c:pt idx="0">
                  <c:v>2.2000000000000002</c:v>
                </c:pt>
                <c:pt idx="1">
                  <c:v>39.125</c:v>
                </c:pt>
                <c:pt idx="2">
                  <c:v>22.824999999999999</c:v>
                </c:pt>
                <c:pt idx="3">
                  <c:v>301.20000000000005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44956885792734125"/>
          <c:y val="8.5715035620547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033882494175327"/>
          <c:y val="0.20190586176727909"/>
          <c:w val="0.71643456628089341"/>
          <c:h val="0.6666694663167104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('1.10'!$A$9,'1.10'!$A$8,'1.10'!$A$7,'1.10'!$A$6)</c:f>
              <c:strCache>
                <c:ptCount val="4"/>
                <c:pt idx="0">
                  <c:v>Altra situació</c:v>
                </c:pt>
                <c:pt idx="1">
                  <c:v>Assalariats sector privat</c:v>
                </c:pt>
                <c:pt idx="2">
                  <c:v>Assalariats sector públic</c:v>
                </c:pt>
                <c:pt idx="3">
                  <c:v>Empresaris</c:v>
                </c:pt>
              </c:strCache>
            </c:strRef>
          </c:cat>
          <c:val>
            <c:numRef>
              <c:f>('1.10'!$B$9,'1.10'!$B$8,'1.10'!$B$7,'1.10'!$B$6)</c:f>
              <c:numCache>
                <c:formatCode>0.0</c:formatCode>
                <c:ptCount val="4"/>
                <c:pt idx="0">
                  <c:v>0.52500000000000002</c:v>
                </c:pt>
                <c:pt idx="1">
                  <c:v>239.22499999999997</c:v>
                </c:pt>
                <c:pt idx="2">
                  <c:v>67.724999999999994</c:v>
                </c:pt>
                <c:pt idx="3">
                  <c:v>57.875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1386080"/>
        <c:axId val="424817968"/>
      </c:barChart>
      <c:catAx>
        <c:axId val="421386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crossAx val="424817968"/>
        <c:crosses val="autoZero"/>
        <c:auto val="1"/>
        <c:lblAlgn val="ctr"/>
        <c:lblOffset val="100"/>
        <c:tickMarkSkip val="1"/>
        <c:noMultiLvlLbl val="0"/>
      </c:catAx>
      <c:valAx>
        <c:axId val="42481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milers</a:t>
                </a:r>
              </a:p>
            </c:rich>
          </c:tx>
          <c:layout>
            <c:manualLayout>
              <c:xMode val="edge"/>
              <c:yMode val="edge"/>
              <c:x val="0.12618162898177054"/>
              <c:y val="0.14580988934172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86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40184916885389327"/>
          <c:y val="4.888897637795275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15"/>
      <c:rotY val="8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228171478565182"/>
          <c:y val="0.14851916010498686"/>
          <c:w val="0.61618563808556193"/>
          <c:h val="0.5870377952755905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  <a:sp3d/>
            </c:spPr>
          </c:dPt>
          <c:dPt>
            <c:idx val="3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-1.4035705214267571E-2"/>
                  <c:y val="-1.64414698162729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842265684531257E-2"/>
                  <c:y val="-2.76706036745407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5437908971056035E-2"/>
                  <c:y val="6.64994750656167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7365265831378467E-2"/>
                  <c:y val="2.06211723534557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'1.11'!$A$6:$A$9</c:f>
              <c:strCache>
                <c:ptCount val="4"/>
                <c:pt idx="0">
                  <c:v>Agricultura</c:v>
                </c:pt>
                <c:pt idx="1">
                  <c:v>Indústria</c:v>
                </c:pt>
                <c:pt idx="2">
                  <c:v>Construcció</c:v>
                </c:pt>
                <c:pt idx="3">
                  <c:v>Servicis</c:v>
                </c:pt>
              </c:strCache>
            </c:strRef>
          </c:cat>
          <c:val>
            <c:numRef>
              <c:f>'1.11'!$B$6:$B$9</c:f>
              <c:numCache>
                <c:formatCode>0.0</c:formatCode>
                <c:ptCount val="4"/>
                <c:pt idx="0">
                  <c:v>1.7000000000000002</c:v>
                </c:pt>
                <c:pt idx="1">
                  <c:v>37.75</c:v>
                </c:pt>
                <c:pt idx="2">
                  <c:v>17.274999999999999</c:v>
                </c:pt>
                <c:pt idx="3">
                  <c:v>250.25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40248037725833707"/>
          <c:y val="4.9513910761154856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15"/>
      <c:rotY val="12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052039880443778"/>
          <c:y val="0.1527753280839895"/>
          <c:w val="0.68976106673355964"/>
          <c:h val="0.6478320209973753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-2.6886559954653555E-2"/>
                  <c:y val="-9.686218997906247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0041588111345382E-2"/>
                  <c:y val="-9.61595741543543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1479162048301128E-2"/>
                  <c:y val="9.7318784884908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('1.12'!$A$6,'1.12'!$A$7,'1.12'!$A$8)</c:f>
              <c:strCache>
                <c:ptCount val="3"/>
                <c:pt idx="0">
                  <c:v>Indefinits total</c:v>
                </c:pt>
                <c:pt idx="1">
                  <c:v>Temporals total</c:v>
                </c:pt>
                <c:pt idx="2">
                  <c:v>No hi consta</c:v>
                </c:pt>
              </c:strCache>
            </c:strRef>
          </c:cat>
          <c:val>
            <c:numRef>
              <c:f>('1.12'!$B$6,'1.12'!$B$7,'1.12'!$B$8)</c:f>
              <c:numCache>
                <c:formatCode>0.0</c:formatCode>
                <c:ptCount val="3"/>
                <c:pt idx="0">
                  <c:v>256.55</c:v>
                </c:pt>
                <c:pt idx="1">
                  <c:v>45.849999999999994</c:v>
                </c:pt>
                <c:pt idx="2">
                  <c:v>4.55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44175627460629924"/>
          <c:y val="1.397116337279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902456528871392"/>
          <c:y val="0.10164085449583701"/>
          <c:w val="0.69910412565616797"/>
          <c:h val="0.7502679790026246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('1.13'!$A$11,'1.13'!$A$10,'1.13'!$A$9,'1.13'!$A$8,'1.13'!$A$7,'1.13'!$A$6)</c:f>
              <c:strCache>
                <c:ptCount val="6"/>
                <c:pt idx="0">
                  <c:v>Altres</c:v>
                </c:pt>
                <c:pt idx="1">
                  <c:v>Empresa Pública</c:v>
                </c:pt>
                <c:pt idx="2">
                  <c:v>Administració Local</c:v>
                </c:pt>
                <c:pt idx="3">
                  <c:v>Administració Autonòmica</c:v>
                </c:pt>
                <c:pt idx="4">
                  <c:v>Seguretat Social</c:v>
                </c:pt>
                <c:pt idx="5">
                  <c:v>Administració Central</c:v>
                </c:pt>
              </c:strCache>
            </c:strRef>
          </c:cat>
          <c:val>
            <c:numRef>
              <c:f>('1.13'!$B$11,'1.13'!$B$10,'1.13'!$B$9,'1.13'!$B$8,'1.13'!$B$7,'1.13'!$B$6)</c:f>
              <c:numCache>
                <c:formatCode>0.0</c:formatCode>
                <c:ptCount val="6"/>
                <c:pt idx="0">
                  <c:v>0.7</c:v>
                </c:pt>
                <c:pt idx="1">
                  <c:v>1.95</c:v>
                </c:pt>
                <c:pt idx="2">
                  <c:v>7.5</c:v>
                </c:pt>
                <c:pt idx="3">
                  <c:v>49.524999999999999</c:v>
                </c:pt>
                <c:pt idx="4">
                  <c:v>0.55000000000000004</c:v>
                </c:pt>
                <c:pt idx="5">
                  <c:v>7.4499999999999993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24819144"/>
        <c:axId val="424819536"/>
      </c:barChart>
      <c:catAx>
        <c:axId val="424819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crossAx val="424819536"/>
        <c:crosses val="autoZero"/>
        <c:auto val="1"/>
        <c:lblAlgn val="ctr"/>
        <c:lblOffset val="100"/>
        <c:tickMarkSkip val="1"/>
        <c:noMultiLvlLbl val="0"/>
      </c:catAx>
      <c:valAx>
        <c:axId val="42481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milers</a:t>
                </a:r>
              </a:p>
            </c:rich>
          </c:tx>
          <c:layout>
            <c:manualLayout>
              <c:xMode val="edge"/>
              <c:yMode val="edge"/>
              <c:x val="0.14228149105004817"/>
              <c:y val="3.189539129221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819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s-ES" b="1"/>
              <a:t>Taxa mitjana anual </a:t>
            </a:r>
          </a:p>
        </c:rich>
      </c:tx>
      <c:layout>
        <c:manualLayout>
          <c:xMode val="edge"/>
          <c:yMode val="edge"/>
          <c:x val="0.32914331396348373"/>
          <c:y val="5.05335735854334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694368989902467"/>
          <c:y val="0.18396893178321361"/>
          <c:w val="0.715248598837809"/>
          <c:h val="0.7201417322834645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('1.15'!$A$9,'1.15'!$A$8,'1.15'!$A$7,'1.15'!$A$6)</c:f>
              <c:strCache>
                <c:ptCount val="4"/>
                <c:pt idx="0">
                  <c:v>Servicis</c:v>
                </c:pt>
                <c:pt idx="1">
                  <c:v>Construcció</c:v>
                </c:pt>
                <c:pt idx="2">
                  <c:v>Indústria</c:v>
                </c:pt>
                <c:pt idx="3">
                  <c:v>Agricultura</c:v>
                </c:pt>
              </c:strCache>
            </c:strRef>
          </c:cat>
          <c:val>
            <c:numRef>
              <c:f>('1.15'!$B$9,'1.15'!$B$8,'1.15'!$B$7,'1.15'!$B$6)</c:f>
              <c:numCache>
                <c:formatCode>0.0</c:formatCode>
                <c:ptCount val="4"/>
                <c:pt idx="0">
                  <c:v>6.3214369022626604</c:v>
                </c:pt>
                <c:pt idx="1">
                  <c:v>6.9317023445463803</c:v>
                </c:pt>
                <c:pt idx="2">
                  <c:v>1.75768989328311</c:v>
                </c:pt>
                <c:pt idx="3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24817576"/>
        <c:axId val="424816792"/>
      </c:barChart>
      <c:catAx>
        <c:axId val="424817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816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8167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817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copies="2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84974388542333"/>
          <c:y val="1.9718357321640231E-2"/>
          <c:w val="0.79976942904558457"/>
          <c:h val="0.696994640375835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'1.1'!$C$61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'1.1'!$C$69:$C$72</c:f>
              <c:numCache>
                <c:formatCode>0.00</c:formatCode>
                <c:ptCount val="4"/>
                <c:pt idx="0">
                  <c:v>-4.2756539235412472</c:v>
                </c:pt>
                <c:pt idx="1">
                  <c:v>-5.9905412506568601</c:v>
                </c:pt>
                <c:pt idx="2">
                  <c:v>6.7775293460033543</c:v>
                </c:pt>
                <c:pt idx="3">
                  <c:v>8.1926449417615519</c:v>
                </c:pt>
              </c:numCache>
            </c:numRef>
          </c:val>
        </c:ser>
        <c:ser>
          <c:idx val="1"/>
          <c:order val="1"/>
          <c:tx>
            <c:strRef>
              <c:f>'1.1'!$D$61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'1.1'!$D$69:$D$72</c:f>
              <c:numCache>
                <c:formatCode>0.00</c:formatCode>
                <c:ptCount val="4"/>
                <c:pt idx="0">
                  <c:v>4.6425519794930086</c:v>
                </c:pt>
                <c:pt idx="1">
                  <c:v>3.4295046271094241</c:v>
                </c:pt>
                <c:pt idx="2">
                  <c:v>-1.3289473684210407</c:v>
                </c:pt>
                <c:pt idx="3">
                  <c:v>9.4279237231630635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21388432"/>
        <c:axId val="421384904"/>
      </c:barChart>
      <c:catAx>
        <c:axId val="421388432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84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384904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Variació anual (%) de la població activa</a:t>
                </a:r>
              </a:p>
            </c:rich>
          </c:tx>
          <c:layout>
            <c:manualLayout>
              <c:xMode val="edge"/>
              <c:yMode val="edge"/>
              <c:x val="0.21643939126443276"/>
              <c:y val="0.845608076171621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88432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036580629215073"/>
          <c:y val="0.92542593235377746"/>
          <c:w val="0.33926803432082203"/>
          <c:h val="7.457418047969229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Mitjana anual </a:t>
            </a:r>
          </a:p>
        </c:rich>
      </c:tx>
      <c:layout>
        <c:manualLayout>
          <c:xMode val="edge"/>
          <c:yMode val="edge"/>
          <c:x val="0.39651202701999005"/>
          <c:y val="4.777769028871391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15"/>
      <c:rotY val="8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22142998325249"/>
          <c:y val="0.20416351706036745"/>
          <c:w val="0.65787942954116474"/>
          <c:h val="0.4564622047244094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54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</c:dPt>
          <c:dPt>
            <c:idx val="3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  <a:sp3d/>
            </c:spPr>
          </c:dPt>
          <c:dPt>
            <c:idx val="4"/>
            <c:bubble3D val="0"/>
            <c:spPr>
              <a:solidFill>
                <a:schemeClr val="accent1">
                  <a:shade val="53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1.6137986786147263E-3"/>
                  <c:y val="-5.46839895013123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506073617316354E-2"/>
                  <c:y val="5.80086614173228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746918321939335E-2"/>
                  <c:y val="5.91388451443569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9507323961335795E-2"/>
                  <c:y val="-4.28874015748031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1109124136763939E-2"/>
                  <c:y val="-2.88692913385826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'1.17'!$A$6:$A$10</c:f>
              <c:strCache>
                <c:ptCount val="5"/>
                <c:pt idx="0">
                  <c:v>Ja l'ha trobada</c:v>
                </c:pt>
                <c:pt idx="1">
                  <c:v>Menys de 3 mesos</c:v>
                </c:pt>
                <c:pt idx="2">
                  <c:v>De 3 a 11 mesos</c:v>
                </c:pt>
                <c:pt idx="3">
                  <c:v>D'1 a 2 anys</c:v>
                </c:pt>
                <c:pt idx="4">
                  <c:v>2 o més anys</c:v>
                </c:pt>
              </c:strCache>
            </c:strRef>
          </c:cat>
          <c:val>
            <c:numRef>
              <c:f>'1.17'!$B$6:$B$10</c:f>
              <c:numCache>
                <c:formatCode>0.0</c:formatCode>
                <c:ptCount val="5"/>
                <c:pt idx="0">
                  <c:v>2.6</c:v>
                </c:pt>
                <c:pt idx="1">
                  <c:v>11.350000000000001</c:v>
                </c:pt>
                <c:pt idx="2">
                  <c:v>12.925000000000001</c:v>
                </c:pt>
                <c:pt idx="3">
                  <c:v>5.55</c:v>
                </c:pt>
                <c:pt idx="4">
                  <c:v>14.025000000000002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copies="2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Evolució de la taxa de desocupació registrada. 2018- 2023</a:t>
            </a:r>
          </a:p>
        </c:rich>
      </c:tx>
      <c:layout>
        <c:manualLayout>
          <c:xMode val="edge"/>
          <c:yMode val="edge"/>
          <c:x val="0.22909205099362578"/>
          <c:y val="5.022519685039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823474435847297E-2"/>
          <c:y val="0.14361720778082376"/>
          <c:w val="0.92271471034815522"/>
          <c:h val="0.60840498687664046"/>
        </c:manualLayout>
      </c:layout>
      <c:lineChart>
        <c:grouping val="standard"/>
        <c:varyColors val="0"/>
        <c:ser>
          <c:idx val="3"/>
          <c:order val="0"/>
          <c:tx>
            <c:v>Espanya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('2.2'!$B$36:$B$47,'2.2'!$B$48:$B$59,'2.2'!$B$60:$B$71,'2.2'!$B$72:$B$83,'2.2'!$B$84:$B$95,'2.2'!$B$96:$B$107)</c:f>
              <c:strCache>
                <c:ptCount val="72"/>
                <c:pt idx="0">
                  <c:v>Gn
2018</c:v>
                </c:pt>
                <c:pt idx="1">
                  <c:v>Fb </c:v>
                </c:pt>
                <c:pt idx="2">
                  <c:v>Mç </c:v>
                </c:pt>
                <c:pt idx="3">
                  <c:v>Ab</c:v>
                </c:pt>
                <c:pt idx="4">
                  <c:v>Mg </c:v>
                </c:pt>
                <c:pt idx="5">
                  <c:v>Jn </c:v>
                </c:pt>
                <c:pt idx="6">
                  <c:v>Jl</c:v>
                </c:pt>
                <c:pt idx="7">
                  <c:v>Ag </c:v>
                </c:pt>
                <c:pt idx="8">
                  <c:v>St 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  <c:pt idx="12">
                  <c:v>Gn
2019</c:v>
                </c:pt>
                <c:pt idx="13">
                  <c:v>Fb </c:v>
                </c:pt>
                <c:pt idx="14">
                  <c:v>Mç </c:v>
                </c:pt>
                <c:pt idx="15">
                  <c:v>Ab</c:v>
                </c:pt>
                <c:pt idx="16">
                  <c:v>Mg </c:v>
                </c:pt>
                <c:pt idx="17">
                  <c:v>Jn </c:v>
                </c:pt>
                <c:pt idx="18">
                  <c:v>Jl</c:v>
                </c:pt>
                <c:pt idx="19">
                  <c:v>Ag </c:v>
                </c:pt>
                <c:pt idx="20">
                  <c:v>St </c:v>
                </c:pt>
                <c:pt idx="21">
                  <c:v>Oc</c:v>
                </c:pt>
                <c:pt idx="22">
                  <c:v>Nv</c:v>
                </c:pt>
                <c:pt idx="23">
                  <c:v>Ds</c:v>
                </c:pt>
                <c:pt idx="24">
                  <c:v>Gn
2020</c:v>
                </c:pt>
                <c:pt idx="25">
                  <c:v>Fb </c:v>
                </c:pt>
                <c:pt idx="26">
                  <c:v>Mç </c:v>
                </c:pt>
                <c:pt idx="27">
                  <c:v>Ab</c:v>
                </c:pt>
                <c:pt idx="28">
                  <c:v>Mg </c:v>
                </c:pt>
                <c:pt idx="29">
                  <c:v>Jn </c:v>
                </c:pt>
                <c:pt idx="30">
                  <c:v>Jl</c:v>
                </c:pt>
                <c:pt idx="31">
                  <c:v>Ag </c:v>
                </c:pt>
                <c:pt idx="32">
                  <c:v>St </c:v>
                </c:pt>
                <c:pt idx="33">
                  <c:v>Oc</c:v>
                </c:pt>
                <c:pt idx="34">
                  <c:v>Nv</c:v>
                </c:pt>
                <c:pt idx="35">
                  <c:v>Ds</c:v>
                </c:pt>
                <c:pt idx="36">
                  <c:v>Gn
2021</c:v>
                </c:pt>
                <c:pt idx="37">
                  <c:v>Fb </c:v>
                </c:pt>
                <c:pt idx="38">
                  <c:v>Mç </c:v>
                </c:pt>
                <c:pt idx="39">
                  <c:v>Ab</c:v>
                </c:pt>
                <c:pt idx="40">
                  <c:v>Mg </c:v>
                </c:pt>
                <c:pt idx="41">
                  <c:v>Jn </c:v>
                </c:pt>
                <c:pt idx="42">
                  <c:v>Jl</c:v>
                </c:pt>
                <c:pt idx="43">
                  <c:v>Ag </c:v>
                </c:pt>
                <c:pt idx="44">
                  <c:v>St </c:v>
                </c:pt>
                <c:pt idx="45">
                  <c:v>Oc</c:v>
                </c:pt>
                <c:pt idx="46">
                  <c:v>Nv</c:v>
                </c:pt>
                <c:pt idx="47">
                  <c:v>Ds</c:v>
                </c:pt>
                <c:pt idx="48">
                  <c:v>Gn
2022</c:v>
                </c:pt>
                <c:pt idx="49">
                  <c:v>Fb </c:v>
                </c:pt>
                <c:pt idx="50">
                  <c:v>Mç </c:v>
                </c:pt>
                <c:pt idx="51">
                  <c:v>Ab</c:v>
                </c:pt>
                <c:pt idx="52">
                  <c:v>Mg </c:v>
                </c:pt>
                <c:pt idx="53">
                  <c:v>Jn </c:v>
                </c:pt>
                <c:pt idx="54">
                  <c:v>Jl</c:v>
                </c:pt>
                <c:pt idx="55">
                  <c:v>Ag </c:v>
                </c:pt>
                <c:pt idx="56">
                  <c:v>St </c:v>
                </c:pt>
                <c:pt idx="57">
                  <c:v>Oc</c:v>
                </c:pt>
                <c:pt idx="58">
                  <c:v>Nv</c:v>
                </c:pt>
                <c:pt idx="59">
                  <c:v>Ds</c:v>
                </c:pt>
                <c:pt idx="60">
                  <c:v>Gn
2023</c:v>
                </c:pt>
                <c:pt idx="61">
                  <c:v>Fb </c:v>
                </c:pt>
                <c:pt idx="62">
                  <c:v>Mç </c:v>
                </c:pt>
                <c:pt idx="63">
                  <c:v>Ab</c:v>
                </c:pt>
                <c:pt idx="64">
                  <c:v>Mg </c:v>
                </c:pt>
                <c:pt idx="65">
                  <c:v>Jn </c:v>
                </c:pt>
                <c:pt idx="66">
                  <c:v>Jl</c:v>
                </c:pt>
                <c:pt idx="67">
                  <c:v>Ag </c:v>
                </c:pt>
                <c:pt idx="68">
                  <c:v>St </c:v>
                </c:pt>
                <c:pt idx="69">
                  <c:v>Oc</c:v>
                </c:pt>
                <c:pt idx="70">
                  <c:v>Nv</c:v>
                </c:pt>
                <c:pt idx="71">
                  <c:v>Ds</c:v>
                </c:pt>
              </c:strCache>
            </c:strRef>
          </c:cat>
          <c:val>
            <c:numRef>
              <c:f>('2.2'!$F$36:$F$47,'2.2'!$F$48:$F$59,'2.2'!$F$60:$F$71,'2.2'!$F$72:$F$83,'2.2'!$F$84:$F$95,'2.2'!$F$96:$F$107)</c:f>
              <c:numCache>
                <c:formatCode>0.0%</c:formatCode>
                <c:ptCount val="72"/>
                <c:pt idx="0">
                  <c:v>0.1533536832818703</c:v>
                </c:pt>
                <c:pt idx="1">
                  <c:v>0.15307666519629468</c:v>
                </c:pt>
                <c:pt idx="2">
                  <c:v>0.15097269519188355</c:v>
                </c:pt>
                <c:pt idx="3">
                  <c:v>0.14609214329508627</c:v>
                </c:pt>
                <c:pt idx="4">
                  <c:v>0.14242489270386266</c:v>
                </c:pt>
                <c:pt idx="5">
                  <c:v>0.13848480336340546</c:v>
                </c:pt>
                <c:pt idx="6">
                  <c:v>0.13717603045418744</c:v>
                </c:pt>
                <c:pt idx="7">
                  <c:v>0.13923461976021703</c:v>
                </c:pt>
                <c:pt idx="8">
                  <c:v>0.14012903649251773</c:v>
                </c:pt>
                <c:pt idx="9">
                  <c:v>0.14231942804670078</c:v>
                </c:pt>
                <c:pt idx="10">
                  <c:v>0.14223914469369014</c:v>
                </c:pt>
                <c:pt idx="11">
                  <c:v>0.14002785430058157</c:v>
                </c:pt>
                <c:pt idx="12">
                  <c:v>0.14395447973713033</c:v>
                </c:pt>
                <c:pt idx="13">
                  <c:v>0.14409813800657173</c:v>
                </c:pt>
                <c:pt idx="14">
                  <c:v>0.14261047097480831</c:v>
                </c:pt>
                <c:pt idx="15">
                  <c:v>0.137331394339295</c:v>
                </c:pt>
                <c:pt idx="16">
                  <c:v>0.13368167216530646</c:v>
                </c:pt>
                <c:pt idx="17">
                  <c:v>0.13091187706198995</c:v>
                </c:pt>
                <c:pt idx="18">
                  <c:v>0.13042717311273766</c:v>
                </c:pt>
                <c:pt idx="19">
                  <c:v>0.1327820174108883</c:v>
                </c:pt>
                <c:pt idx="20">
                  <c:v>0.13338433886266188</c:v>
                </c:pt>
                <c:pt idx="21">
                  <c:v>0.13721054449673994</c:v>
                </c:pt>
                <c:pt idx="22">
                  <c:v>0.13809680901593333</c:v>
                </c:pt>
                <c:pt idx="23">
                  <c:v>0.13660369618722742</c:v>
                </c:pt>
                <c:pt idx="24">
                  <c:v>0.14150755407885468</c:v>
                </c:pt>
                <c:pt idx="25">
                  <c:v>0.14116807716728566</c:v>
                </c:pt>
                <c:pt idx="26">
                  <c:v>0.15431334858355586</c:v>
                </c:pt>
                <c:pt idx="27">
                  <c:v>0.17434212202846847</c:v>
                </c:pt>
                <c:pt idx="28">
                  <c:v>0.17555134879318504</c:v>
                </c:pt>
                <c:pt idx="29">
                  <c:v>0.17578374713313188</c:v>
                </c:pt>
                <c:pt idx="30">
                  <c:v>0.16476274901964208</c:v>
                </c:pt>
                <c:pt idx="31">
                  <c:v>0.1660631970584896</c:v>
                </c:pt>
                <c:pt idx="32">
                  <c:v>0.16491344902575569</c:v>
                </c:pt>
                <c:pt idx="33">
                  <c:v>0.16588737475123677</c:v>
                </c:pt>
                <c:pt idx="34">
                  <c:v>0.16698297353896316</c:v>
                </c:pt>
                <c:pt idx="35">
                  <c:v>0.16857961073703287</c:v>
                </c:pt>
                <c:pt idx="36">
                  <c:v>0.17341345999999999</c:v>
                </c:pt>
                <c:pt idx="37">
                  <c:v>0.17535723</c:v>
                </c:pt>
                <c:pt idx="38">
                  <c:v>0.17276986</c:v>
                </c:pt>
                <c:pt idx="39">
                  <c:v>0.16844901000000001</c:v>
                </c:pt>
                <c:pt idx="40">
                  <c:v>0.1628761</c:v>
                </c:pt>
                <c:pt idx="41">
                  <c:v>0.15568646</c:v>
                </c:pt>
                <c:pt idx="42">
                  <c:v>0.14570717</c:v>
                </c:pt>
                <c:pt idx="43">
                  <c:v>0.14218516</c:v>
                </c:pt>
                <c:pt idx="44">
                  <c:v>0.13893908999999999</c:v>
                </c:pt>
                <c:pt idx="45">
                  <c:v>0.13985555</c:v>
                </c:pt>
                <c:pt idx="46">
                  <c:v>0.1366617</c:v>
                </c:pt>
                <c:pt idx="47">
                  <c:v>0.13336475</c:v>
                </c:pt>
                <c:pt idx="48">
                  <c:v>0.13427164931167601</c:v>
                </c:pt>
                <c:pt idx="49">
                  <c:v>0.13378178284908501</c:v>
                </c:pt>
                <c:pt idx="50">
                  <c:v>0.13365619921408101</c:v>
                </c:pt>
                <c:pt idx="51">
                  <c:v>0.12923638369378401</c:v>
                </c:pt>
                <c:pt idx="52">
                  <c:v>0.12498144299922199</c:v>
                </c:pt>
                <c:pt idx="53">
                  <c:v>0.123168116165115</c:v>
                </c:pt>
                <c:pt idx="54">
                  <c:v>0.122580305110538</c:v>
                </c:pt>
                <c:pt idx="55">
                  <c:v>0.124298751588675</c:v>
                </c:pt>
                <c:pt idx="56">
                  <c:v>0.12505022124552101</c:v>
                </c:pt>
                <c:pt idx="57">
                  <c:v>0.124102385067993</c:v>
                </c:pt>
                <c:pt idx="58">
                  <c:v>0.12267560180178599</c:v>
                </c:pt>
                <c:pt idx="59">
                  <c:v>0.120813911903201</c:v>
                </c:pt>
                <c:pt idx="60">
                  <c:v>0.12333907253875</c:v>
                </c:pt>
                <c:pt idx="61">
                  <c:v>0.12345009647802201</c:v>
                </c:pt>
                <c:pt idx="62">
                  <c:v>0.121382498250673</c:v>
                </c:pt>
                <c:pt idx="63">
                  <c:v>0.117063965204541</c:v>
                </c:pt>
                <c:pt idx="64">
                  <c:v>0.11499588567206299</c:v>
                </c:pt>
                <c:pt idx="65">
                  <c:v>0.112885487337946</c:v>
                </c:pt>
                <c:pt idx="66">
                  <c:v>0.111018365739397</c:v>
                </c:pt>
                <c:pt idx="67">
                  <c:v>0.112047593383359</c:v>
                </c:pt>
                <c:pt idx="68">
                  <c:v>0.112867128228515</c:v>
                </c:pt>
                <c:pt idx="69">
                  <c:v>0.114605563723658</c:v>
                </c:pt>
                <c:pt idx="70">
                  <c:v>0.113584980105825</c:v>
                </c:pt>
                <c:pt idx="71">
                  <c:v>0.112448021796373</c:v>
                </c:pt>
              </c:numCache>
            </c:numRef>
          </c:val>
          <c:smooth val="0"/>
        </c:ser>
        <c:ser>
          <c:idx val="2"/>
          <c:order val="1"/>
          <c:tx>
            <c:v>Comunitat Valenciana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('2.2'!$B$36:$B$47,'2.2'!$B$48:$B$59,'2.2'!$B$60:$B$71,'2.2'!$B$72:$B$83,'2.2'!$B$84:$B$95,'2.2'!$B$96:$B$107)</c:f>
              <c:strCache>
                <c:ptCount val="72"/>
                <c:pt idx="0">
                  <c:v>Gn
2018</c:v>
                </c:pt>
                <c:pt idx="1">
                  <c:v>Fb </c:v>
                </c:pt>
                <c:pt idx="2">
                  <c:v>Mç </c:v>
                </c:pt>
                <c:pt idx="3">
                  <c:v>Ab</c:v>
                </c:pt>
                <c:pt idx="4">
                  <c:v>Mg </c:v>
                </c:pt>
                <c:pt idx="5">
                  <c:v>Jn </c:v>
                </c:pt>
                <c:pt idx="6">
                  <c:v>Jl</c:v>
                </c:pt>
                <c:pt idx="7">
                  <c:v>Ag </c:v>
                </c:pt>
                <c:pt idx="8">
                  <c:v>St 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  <c:pt idx="12">
                  <c:v>Gn
2019</c:v>
                </c:pt>
                <c:pt idx="13">
                  <c:v>Fb </c:v>
                </c:pt>
                <c:pt idx="14">
                  <c:v>Mç </c:v>
                </c:pt>
                <c:pt idx="15">
                  <c:v>Ab</c:v>
                </c:pt>
                <c:pt idx="16">
                  <c:v>Mg </c:v>
                </c:pt>
                <c:pt idx="17">
                  <c:v>Jn </c:v>
                </c:pt>
                <c:pt idx="18">
                  <c:v>Jl</c:v>
                </c:pt>
                <c:pt idx="19">
                  <c:v>Ag </c:v>
                </c:pt>
                <c:pt idx="20">
                  <c:v>St </c:v>
                </c:pt>
                <c:pt idx="21">
                  <c:v>Oc</c:v>
                </c:pt>
                <c:pt idx="22">
                  <c:v>Nv</c:v>
                </c:pt>
                <c:pt idx="23">
                  <c:v>Ds</c:v>
                </c:pt>
                <c:pt idx="24">
                  <c:v>Gn
2020</c:v>
                </c:pt>
                <c:pt idx="25">
                  <c:v>Fb </c:v>
                </c:pt>
                <c:pt idx="26">
                  <c:v>Mç </c:v>
                </c:pt>
                <c:pt idx="27">
                  <c:v>Ab</c:v>
                </c:pt>
                <c:pt idx="28">
                  <c:v>Mg </c:v>
                </c:pt>
                <c:pt idx="29">
                  <c:v>Jn </c:v>
                </c:pt>
                <c:pt idx="30">
                  <c:v>Jl</c:v>
                </c:pt>
                <c:pt idx="31">
                  <c:v>Ag </c:v>
                </c:pt>
                <c:pt idx="32">
                  <c:v>St </c:v>
                </c:pt>
                <c:pt idx="33">
                  <c:v>Oc</c:v>
                </c:pt>
                <c:pt idx="34">
                  <c:v>Nv</c:v>
                </c:pt>
                <c:pt idx="35">
                  <c:v>Ds</c:v>
                </c:pt>
                <c:pt idx="36">
                  <c:v>Gn
2021</c:v>
                </c:pt>
                <c:pt idx="37">
                  <c:v>Fb </c:v>
                </c:pt>
                <c:pt idx="38">
                  <c:v>Mç </c:v>
                </c:pt>
                <c:pt idx="39">
                  <c:v>Ab</c:v>
                </c:pt>
                <c:pt idx="40">
                  <c:v>Mg </c:v>
                </c:pt>
                <c:pt idx="41">
                  <c:v>Jn </c:v>
                </c:pt>
                <c:pt idx="42">
                  <c:v>Jl</c:v>
                </c:pt>
                <c:pt idx="43">
                  <c:v>Ag </c:v>
                </c:pt>
                <c:pt idx="44">
                  <c:v>St </c:v>
                </c:pt>
                <c:pt idx="45">
                  <c:v>Oc</c:v>
                </c:pt>
                <c:pt idx="46">
                  <c:v>Nv</c:v>
                </c:pt>
                <c:pt idx="47">
                  <c:v>Ds</c:v>
                </c:pt>
                <c:pt idx="48">
                  <c:v>Gn
2022</c:v>
                </c:pt>
                <c:pt idx="49">
                  <c:v>Fb </c:v>
                </c:pt>
                <c:pt idx="50">
                  <c:v>Mç </c:v>
                </c:pt>
                <c:pt idx="51">
                  <c:v>Ab</c:v>
                </c:pt>
                <c:pt idx="52">
                  <c:v>Mg </c:v>
                </c:pt>
                <c:pt idx="53">
                  <c:v>Jn </c:v>
                </c:pt>
                <c:pt idx="54">
                  <c:v>Jl</c:v>
                </c:pt>
                <c:pt idx="55">
                  <c:v>Ag </c:v>
                </c:pt>
                <c:pt idx="56">
                  <c:v>St </c:v>
                </c:pt>
                <c:pt idx="57">
                  <c:v>Oc</c:v>
                </c:pt>
                <c:pt idx="58">
                  <c:v>Nv</c:v>
                </c:pt>
                <c:pt idx="59">
                  <c:v>Ds</c:v>
                </c:pt>
                <c:pt idx="60">
                  <c:v>Gn
2023</c:v>
                </c:pt>
                <c:pt idx="61">
                  <c:v>Fb </c:v>
                </c:pt>
                <c:pt idx="62">
                  <c:v>Mç </c:v>
                </c:pt>
                <c:pt idx="63">
                  <c:v>Ab</c:v>
                </c:pt>
                <c:pt idx="64">
                  <c:v>Mg </c:v>
                </c:pt>
                <c:pt idx="65">
                  <c:v>Jn </c:v>
                </c:pt>
                <c:pt idx="66">
                  <c:v>Jl</c:v>
                </c:pt>
                <c:pt idx="67">
                  <c:v>Ag </c:v>
                </c:pt>
                <c:pt idx="68">
                  <c:v>St </c:v>
                </c:pt>
                <c:pt idx="69">
                  <c:v>Oc</c:v>
                </c:pt>
                <c:pt idx="70">
                  <c:v>Nv</c:v>
                </c:pt>
                <c:pt idx="71">
                  <c:v>Ds</c:v>
                </c:pt>
              </c:strCache>
            </c:strRef>
          </c:cat>
          <c:val>
            <c:numRef>
              <c:f>('2.2'!$E$36:$E$47,'2.2'!$E$48:$E$59,'2.2'!$E$60:$E$71,'2.2'!$E$72:$E$83,'2.2'!$E$84:$E$95,'2.2'!$E$96:$E$107)</c:f>
              <c:numCache>
                <c:formatCode>0.0%</c:formatCode>
                <c:ptCount val="72"/>
                <c:pt idx="0">
                  <c:v>0.16376565740356699</c:v>
                </c:pt>
                <c:pt idx="1">
                  <c:v>0.1629174616341767</c:v>
                </c:pt>
                <c:pt idx="2">
                  <c:v>0.15922189962671093</c:v>
                </c:pt>
                <c:pt idx="3">
                  <c:v>0.15647327302631578</c:v>
                </c:pt>
                <c:pt idx="4">
                  <c:v>0.15387171052631576</c:v>
                </c:pt>
                <c:pt idx="5">
                  <c:v>0.15094695723684212</c:v>
                </c:pt>
                <c:pt idx="6">
                  <c:v>0.15033648704236938</c:v>
                </c:pt>
                <c:pt idx="7">
                  <c:v>0.15345907034142328</c:v>
                </c:pt>
                <c:pt idx="8">
                  <c:v>0.15425545043192102</c:v>
                </c:pt>
                <c:pt idx="9">
                  <c:v>0.1545878687162443</c:v>
                </c:pt>
                <c:pt idx="10">
                  <c:v>0.15312172829248027</c:v>
                </c:pt>
                <c:pt idx="11">
                  <c:v>0.15128001661819693</c:v>
                </c:pt>
                <c:pt idx="12">
                  <c:v>0.15621079046424091</c:v>
                </c:pt>
                <c:pt idx="13">
                  <c:v>0.15700418235048097</c:v>
                </c:pt>
                <c:pt idx="14">
                  <c:v>0.15491217063989959</c:v>
                </c:pt>
                <c:pt idx="15">
                  <c:v>0.15001684470008217</c:v>
                </c:pt>
                <c:pt idx="16">
                  <c:v>0.14642440427280198</c:v>
                </c:pt>
                <c:pt idx="17">
                  <c:v>0.14434264585045192</c:v>
                </c:pt>
                <c:pt idx="18">
                  <c:v>0.14407245190339746</c:v>
                </c:pt>
                <c:pt idx="19">
                  <c:v>0.14943184609087187</c:v>
                </c:pt>
                <c:pt idx="20">
                  <c:v>0.1493475235366353</c:v>
                </c:pt>
                <c:pt idx="21">
                  <c:v>0.14851773338768853</c:v>
                </c:pt>
                <c:pt idx="22">
                  <c:v>0.14696575621687727</c:v>
                </c:pt>
                <c:pt idx="23">
                  <c:v>0.14576600081532817</c:v>
                </c:pt>
                <c:pt idx="24">
                  <c:v>0.15128435823359471</c:v>
                </c:pt>
                <c:pt idx="25">
                  <c:v>0.15116054477919935</c:v>
                </c:pt>
                <c:pt idx="26">
                  <c:v>0.16583862979777136</c:v>
                </c:pt>
                <c:pt idx="27">
                  <c:v>0.1882668606641561</c:v>
                </c:pt>
                <c:pt idx="28">
                  <c:v>0.18851292365628208</c:v>
                </c:pt>
                <c:pt idx="29">
                  <c:v>0.19547928791509758</c:v>
                </c:pt>
                <c:pt idx="30">
                  <c:v>0.17753499571481043</c:v>
                </c:pt>
                <c:pt idx="31">
                  <c:v>0.17985879280088152</c:v>
                </c:pt>
                <c:pt idx="32">
                  <c:v>0.17849406195159775</c:v>
                </c:pt>
                <c:pt idx="33">
                  <c:v>0.17826843209013529</c:v>
                </c:pt>
                <c:pt idx="34">
                  <c:v>0.17832600024672068</c:v>
                </c:pt>
                <c:pt idx="35">
                  <c:v>0.17998314075414285</c:v>
                </c:pt>
                <c:pt idx="36">
                  <c:v>0.18751883999999999</c:v>
                </c:pt>
                <c:pt idx="37">
                  <c:v>0.19102094</c:v>
                </c:pt>
                <c:pt idx="38">
                  <c:v>0.18729523000000001</c:v>
                </c:pt>
                <c:pt idx="39">
                  <c:v>0.18206035000000001</c:v>
                </c:pt>
                <c:pt idx="40">
                  <c:v>0.17702334</c:v>
                </c:pt>
                <c:pt idx="41">
                  <c:v>0.17347202</c:v>
                </c:pt>
                <c:pt idx="42">
                  <c:v>0.17027012</c:v>
                </c:pt>
                <c:pt idx="43">
                  <c:v>0.17292943</c:v>
                </c:pt>
                <c:pt idx="44">
                  <c:v>0.17024315000000001</c:v>
                </c:pt>
                <c:pt idx="45">
                  <c:v>0.17007565999999999</c:v>
                </c:pt>
                <c:pt idx="46">
                  <c:v>0.15768166</c:v>
                </c:pt>
                <c:pt idx="47">
                  <c:v>0.15030102000000001</c:v>
                </c:pt>
                <c:pt idx="48">
                  <c:v>0.145252263906856</c:v>
                </c:pt>
                <c:pt idx="49">
                  <c:v>0.145691704398448</c:v>
                </c:pt>
                <c:pt idx="50">
                  <c:v>0.14573536545925</c:v>
                </c:pt>
                <c:pt idx="51">
                  <c:v>0.14366659963804501</c:v>
                </c:pt>
                <c:pt idx="52">
                  <c:v>0.141850392117434</c:v>
                </c:pt>
                <c:pt idx="53">
                  <c:v>0.14026462899658201</c:v>
                </c:pt>
                <c:pt idx="54">
                  <c:v>0.13652481149579601</c:v>
                </c:pt>
                <c:pt idx="55">
                  <c:v>0.13928585527614401</c:v>
                </c:pt>
                <c:pt idx="56">
                  <c:v>0.13879238877264999</c:v>
                </c:pt>
                <c:pt idx="57">
                  <c:v>0.13821764041002499</c:v>
                </c:pt>
                <c:pt idx="58">
                  <c:v>0.13224266282106201</c:v>
                </c:pt>
                <c:pt idx="59">
                  <c:v>0.13183263826635999</c:v>
                </c:pt>
                <c:pt idx="60">
                  <c:v>0.13483625136782901</c:v>
                </c:pt>
                <c:pt idx="61">
                  <c:v>0.13419845239956199</c:v>
                </c:pt>
                <c:pt idx="62">
                  <c:v>0.13299124589651401</c:v>
                </c:pt>
                <c:pt idx="63">
                  <c:v>0.131448724479799</c:v>
                </c:pt>
                <c:pt idx="64">
                  <c:v>0.12967514401034499</c:v>
                </c:pt>
                <c:pt idx="65">
                  <c:v>0.127582193659626</c:v>
                </c:pt>
                <c:pt idx="66">
                  <c:v>0.123964809607053</c:v>
                </c:pt>
                <c:pt idx="67">
                  <c:v>0.12517709204225899</c:v>
                </c:pt>
                <c:pt idx="68">
                  <c:v>0.124559170023562</c:v>
                </c:pt>
                <c:pt idx="69">
                  <c:v>0.12481851317488001</c:v>
                </c:pt>
                <c:pt idx="70">
                  <c:v>0.122877970992482</c:v>
                </c:pt>
                <c:pt idx="71">
                  <c:v>0.123213987394639</c:v>
                </c:pt>
              </c:numCache>
            </c:numRef>
          </c:val>
          <c:smooth val="0"/>
        </c:ser>
        <c:ser>
          <c:idx val="1"/>
          <c:order val="2"/>
          <c:tx>
            <c:v>Província València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('2.2'!$B$36:$B$47,'2.2'!$B$48:$B$59,'2.2'!$B$60:$B$71,'2.2'!$B$72:$B$83,'2.2'!$B$84:$B$95,'2.2'!$B$96:$B$107)</c:f>
              <c:strCache>
                <c:ptCount val="72"/>
                <c:pt idx="0">
                  <c:v>Gn
2018</c:v>
                </c:pt>
                <c:pt idx="1">
                  <c:v>Fb </c:v>
                </c:pt>
                <c:pt idx="2">
                  <c:v>Mç </c:v>
                </c:pt>
                <c:pt idx="3">
                  <c:v>Ab</c:v>
                </c:pt>
                <c:pt idx="4">
                  <c:v>Mg </c:v>
                </c:pt>
                <c:pt idx="5">
                  <c:v>Jn </c:v>
                </c:pt>
                <c:pt idx="6">
                  <c:v>Jl</c:v>
                </c:pt>
                <c:pt idx="7">
                  <c:v>Ag </c:v>
                </c:pt>
                <c:pt idx="8">
                  <c:v>St 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  <c:pt idx="12">
                  <c:v>Gn
2019</c:v>
                </c:pt>
                <c:pt idx="13">
                  <c:v>Fb </c:v>
                </c:pt>
                <c:pt idx="14">
                  <c:v>Mç </c:v>
                </c:pt>
                <c:pt idx="15">
                  <c:v>Ab</c:v>
                </c:pt>
                <c:pt idx="16">
                  <c:v>Mg </c:v>
                </c:pt>
                <c:pt idx="17">
                  <c:v>Jn </c:v>
                </c:pt>
                <c:pt idx="18">
                  <c:v>Jl</c:v>
                </c:pt>
                <c:pt idx="19">
                  <c:v>Ag </c:v>
                </c:pt>
                <c:pt idx="20">
                  <c:v>St </c:v>
                </c:pt>
                <c:pt idx="21">
                  <c:v>Oc</c:v>
                </c:pt>
                <c:pt idx="22">
                  <c:v>Nv</c:v>
                </c:pt>
                <c:pt idx="23">
                  <c:v>Ds</c:v>
                </c:pt>
                <c:pt idx="24">
                  <c:v>Gn
2020</c:v>
                </c:pt>
                <c:pt idx="25">
                  <c:v>Fb </c:v>
                </c:pt>
                <c:pt idx="26">
                  <c:v>Mç </c:v>
                </c:pt>
                <c:pt idx="27">
                  <c:v>Ab</c:v>
                </c:pt>
                <c:pt idx="28">
                  <c:v>Mg </c:v>
                </c:pt>
                <c:pt idx="29">
                  <c:v>Jn </c:v>
                </c:pt>
                <c:pt idx="30">
                  <c:v>Jl</c:v>
                </c:pt>
                <c:pt idx="31">
                  <c:v>Ag </c:v>
                </c:pt>
                <c:pt idx="32">
                  <c:v>St </c:v>
                </c:pt>
                <c:pt idx="33">
                  <c:v>Oc</c:v>
                </c:pt>
                <c:pt idx="34">
                  <c:v>Nv</c:v>
                </c:pt>
                <c:pt idx="35">
                  <c:v>Ds</c:v>
                </c:pt>
                <c:pt idx="36">
                  <c:v>Gn
2021</c:v>
                </c:pt>
                <c:pt idx="37">
                  <c:v>Fb </c:v>
                </c:pt>
                <c:pt idx="38">
                  <c:v>Mç </c:v>
                </c:pt>
                <c:pt idx="39">
                  <c:v>Ab</c:v>
                </c:pt>
                <c:pt idx="40">
                  <c:v>Mg </c:v>
                </c:pt>
                <c:pt idx="41">
                  <c:v>Jn </c:v>
                </c:pt>
                <c:pt idx="42">
                  <c:v>Jl</c:v>
                </c:pt>
                <c:pt idx="43">
                  <c:v>Ag </c:v>
                </c:pt>
                <c:pt idx="44">
                  <c:v>St </c:v>
                </c:pt>
                <c:pt idx="45">
                  <c:v>Oc</c:v>
                </c:pt>
                <c:pt idx="46">
                  <c:v>Nv</c:v>
                </c:pt>
                <c:pt idx="47">
                  <c:v>Ds</c:v>
                </c:pt>
                <c:pt idx="48">
                  <c:v>Gn
2022</c:v>
                </c:pt>
                <c:pt idx="49">
                  <c:v>Fb </c:v>
                </c:pt>
                <c:pt idx="50">
                  <c:v>Mç </c:v>
                </c:pt>
                <c:pt idx="51">
                  <c:v>Ab</c:v>
                </c:pt>
                <c:pt idx="52">
                  <c:v>Mg </c:v>
                </c:pt>
                <c:pt idx="53">
                  <c:v>Jn </c:v>
                </c:pt>
                <c:pt idx="54">
                  <c:v>Jl</c:v>
                </c:pt>
                <c:pt idx="55">
                  <c:v>Ag </c:v>
                </c:pt>
                <c:pt idx="56">
                  <c:v>St </c:v>
                </c:pt>
                <c:pt idx="57">
                  <c:v>Oc</c:v>
                </c:pt>
                <c:pt idx="58">
                  <c:v>Nv</c:v>
                </c:pt>
                <c:pt idx="59">
                  <c:v>Ds</c:v>
                </c:pt>
                <c:pt idx="60">
                  <c:v>Gn
2023</c:v>
                </c:pt>
                <c:pt idx="61">
                  <c:v>Fb </c:v>
                </c:pt>
                <c:pt idx="62">
                  <c:v>Mç </c:v>
                </c:pt>
                <c:pt idx="63">
                  <c:v>Ab</c:v>
                </c:pt>
                <c:pt idx="64">
                  <c:v>Mg </c:v>
                </c:pt>
                <c:pt idx="65">
                  <c:v>Jn </c:v>
                </c:pt>
                <c:pt idx="66">
                  <c:v>Jl</c:v>
                </c:pt>
                <c:pt idx="67">
                  <c:v>Ag </c:v>
                </c:pt>
                <c:pt idx="68">
                  <c:v>St </c:v>
                </c:pt>
                <c:pt idx="69">
                  <c:v>Oc</c:v>
                </c:pt>
                <c:pt idx="70">
                  <c:v>Nv</c:v>
                </c:pt>
                <c:pt idx="71">
                  <c:v>Ds</c:v>
                </c:pt>
              </c:strCache>
            </c:strRef>
          </c:cat>
          <c:val>
            <c:numRef>
              <c:f>('2.2'!$D$36:$D$47,'2.2'!$D$48:$D$59,'2.2'!$D$60:$D$71,'2.2'!$D$72:$D$83,'2.2'!$D$84:$D$95,'2.2'!$D$96:$D$107)</c:f>
              <c:numCache>
                <c:formatCode>0.0%</c:formatCode>
                <c:ptCount val="72"/>
                <c:pt idx="0">
                  <c:v>0.1552001607717042</c:v>
                </c:pt>
                <c:pt idx="1">
                  <c:v>0.15419051446945337</c:v>
                </c:pt>
                <c:pt idx="2">
                  <c:v>0.15186334405144694</c:v>
                </c:pt>
                <c:pt idx="3">
                  <c:v>0.14816771653543306</c:v>
                </c:pt>
                <c:pt idx="4">
                  <c:v>0.14655196850393704</c:v>
                </c:pt>
                <c:pt idx="5">
                  <c:v>0.14483937007874015</c:v>
                </c:pt>
                <c:pt idx="6">
                  <c:v>0.14667145135566187</c:v>
                </c:pt>
                <c:pt idx="7">
                  <c:v>0.14957416267942583</c:v>
                </c:pt>
                <c:pt idx="8">
                  <c:v>0.14882695374800639</c:v>
                </c:pt>
                <c:pt idx="9">
                  <c:v>0.14599519615692555</c:v>
                </c:pt>
                <c:pt idx="10">
                  <c:v>0.14266453162530024</c:v>
                </c:pt>
                <c:pt idx="11">
                  <c:v>0.14099359487590074</c:v>
                </c:pt>
                <c:pt idx="12">
                  <c:v>0.1451700241740532</c:v>
                </c:pt>
                <c:pt idx="13">
                  <c:v>0.14622240128928282</c:v>
                </c:pt>
                <c:pt idx="14">
                  <c:v>0.14478646253021757</c:v>
                </c:pt>
                <c:pt idx="15">
                  <c:v>0.14352610441767069</c:v>
                </c:pt>
                <c:pt idx="16">
                  <c:v>0.1403566265060241</c:v>
                </c:pt>
                <c:pt idx="17">
                  <c:v>0.1396546184738956</c:v>
                </c:pt>
                <c:pt idx="18">
                  <c:v>0.14115032154340834</c:v>
                </c:pt>
                <c:pt idx="19">
                  <c:v>0.146975884244373</c:v>
                </c:pt>
                <c:pt idx="20">
                  <c:v>0.14490755627009644</c:v>
                </c:pt>
                <c:pt idx="21">
                  <c:v>0.14390210355987054</c:v>
                </c:pt>
                <c:pt idx="22">
                  <c:v>0.14001132686084142</c:v>
                </c:pt>
                <c:pt idx="23">
                  <c:v>0.13907847896440129</c:v>
                </c:pt>
                <c:pt idx="24">
                  <c:v>0.14123186663460768</c:v>
                </c:pt>
                <c:pt idx="25">
                  <c:v>0.14146269135208783</c:v>
                </c:pt>
                <c:pt idx="26">
                  <c:v>0.15578985333012743</c:v>
                </c:pt>
                <c:pt idx="27">
                  <c:v>0.17696630146082337</c:v>
                </c:pt>
                <c:pt idx="28">
                  <c:v>0.17720949535192562</c:v>
                </c:pt>
                <c:pt idx="29">
                  <c:v>0.18447294156706506</c:v>
                </c:pt>
                <c:pt idx="30">
                  <c:v>0.1693325396825397</c:v>
                </c:pt>
                <c:pt idx="31">
                  <c:v>0.17184285714285713</c:v>
                </c:pt>
                <c:pt idx="32">
                  <c:v>0.16902857142857142</c:v>
                </c:pt>
                <c:pt idx="33">
                  <c:v>0.16690999518690838</c:v>
                </c:pt>
                <c:pt idx="34">
                  <c:v>0.16511952510829456</c:v>
                </c:pt>
                <c:pt idx="35">
                  <c:v>0.16717311086154341</c:v>
                </c:pt>
                <c:pt idx="36">
                  <c:v>0.17281916999999999</c:v>
                </c:pt>
                <c:pt idx="37">
                  <c:v>0.17670087000000001</c:v>
                </c:pt>
                <c:pt idx="38">
                  <c:v>0.17343164</c:v>
                </c:pt>
                <c:pt idx="39">
                  <c:v>0.16784995999999999</c:v>
                </c:pt>
                <c:pt idx="40">
                  <c:v>0.16414972</c:v>
                </c:pt>
                <c:pt idx="41">
                  <c:v>0.16290099</c:v>
                </c:pt>
                <c:pt idx="42">
                  <c:v>0.1620972</c:v>
                </c:pt>
                <c:pt idx="43">
                  <c:v>0.16504334000000001</c:v>
                </c:pt>
                <c:pt idx="44">
                  <c:v>0.16111515000000001</c:v>
                </c:pt>
                <c:pt idx="45">
                  <c:v>0.16115589999999999</c:v>
                </c:pt>
                <c:pt idx="46">
                  <c:v>0.14739352999999999</c:v>
                </c:pt>
                <c:pt idx="47">
                  <c:v>0.14049348</c:v>
                </c:pt>
                <c:pt idx="48">
                  <c:v>0.135312720709409</c:v>
                </c:pt>
                <c:pt idx="49">
                  <c:v>0.13597033665541899</c:v>
                </c:pt>
                <c:pt idx="50">
                  <c:v>0.136795887938476</c:v>
                </c:pt>
                <c:pt idx="51">
                  <c:v>0.135044681016396</c:v>
                </c:pt>
                <c:pt idx="52">
                  <c:v>0.13393503768746601</c:v>
                </c:pt>
                <c:pt idx="53">
                  <c:v>0.13338487838992899</c:v>
                </c:pt>
                <c:pt idx="54">
                  <c:v>0.13054116028433799</c:v>
                </c:pt>
                <c:pt idx="55">
                  <c:v>0.13335167774975201</c:v>
                </c:pt>
                <c:pt idx="56">
                  <c:v>0.13146449591072401</c:v>
                </c:pt>
                <c:pt idx="57">
                  <c:v>0.13105102352581699</c:v>
                </c:pt>
                <c:pt idx="58">
                  <c:v>0.124741827069966</c:v>
                </c:pt>
                <c:pt idx="59">
                  <c:v>0.124100213871066</c:v>
                </c:pt>
                <c:pt idx="60">
                  <c:v>0.12522290110884801</c:v>
                </c:pt>
                <c:pt idx="61">
                  <c:v>0.124482914686581</c:v>
                </c:pt>
                <c:pt idx="62">
                  <c:v>0.123730104850268</c:v>
                </c:pt>
                <c:pt idx="63">
                  <c:v>0.123433913506118</c:v>
                </c:pt>
                <c:pt idx="64">
                  <c:v>0.122084061716197</c:v>
                </c:pt>
                <c:pt idx="65">
                  <c:v>0.120825416128297</c:v>
                </c:pt>
                <c:pt idx="66">
                  <c:v>0.11772584072093201</c:v>
                </c:pt>
                <c:pt idx="67">
                  <c:v>0.11900065938896601</c:v>
                </c:pt>
                <c:pt idx="68">
                  <c:v>0.117585171074804</c:v>
                </c:pt>
                <c:pt idx="69">
                  <c:v>0.116291530352599</c:v>
                </c:pt>
                <c:pt idx="70">
                  <c:v>0.113312250090876</c:v>
                </c:pt>
                <c:pt idx="71">
                  <c:v>0.113593602326427</c:v>
                </c:pt>
              </c:numCache>
            </c:numRef>
          </c:val>
          <c:smooth val="0"/>
        </c:ser>
        <c:ser>
          <c:idx val="0"/>
          <c:order val="3"/>
          <c:tx>
            <c:v>València ciutat</c:v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Ref>
              <c:f>('2.2'!$B$36:$B$47,'2.2'!$B$48:$B$59,'2.2'!$B$60:$B$71,'2.2'!$B$72:$B$83,'2.2'!$B$84:$B$95,'2.2'!$B$96:$B$107)</c:f>
              <c:strCache>
                <c:ptCount val="72"/>
                <c:pt idx="0">
                  <c:v>Gn
2018</c:v>
                </c:pt>
                <c:pt idx="1">
                  <c:v>Fb </c:v>
                </c:pt>
                <c:pt idx="2">
                  <c:v>Mç </c:v>
                </c:pt>
                <c:pt idx="3">
                  <c:v>Ab</c:v>
                </c:pt>
                <c:pt idx="4">
                  <c:v>Mg </c:v>
                </c:pt>
                <c:pt idx="5">
                  <c:v>Jn </c:v>
                </c:pt>
                <c:pt idx="6">
                  <c:v>Jl</c:v>
                </c:pt>
                <c:pt idx="7">
                  <c:v>Ag </c:v>
                </c:pt>
                <c:pt idx="8">
                  <c:v>St 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  <c:pt idx="12">
                  <c:v>Gn
2019</c:v>
                </c:pt>
                <c:pt idx="13">
                  <c:v>Fb </c:v>
                </c:pt>
                <c:pt idx="14">
                  <c:v>Mç </c:v>
                </c:pt>
                <c:pt idx="15">
                  <c:v>Ab</c:v>
                </c:pt>
                <c:pt idx="16">
                  <c:v>Mg </c:v>
                </c:pt>
                <c:pt idx="17">
                  <c:v>Jn </c:v>
                </c:pt>
                <c:pt idx="18">
                  <c:v>Jl</c:v>
                </c:pt>
                <c:pt idx="19">
                  <c:v>Ag </c:v>
                </c:pt>
                <c:pt idx="20">
                  <c:v>St </c:v>
                </c:pt>
                <c:pt idx="21">
                  <c:v>Oc</c:v>
                </c:pt>
                <c:pt idx="22">
                  <c:v>Nv</c:v>
                </c:pt>
                <c:pt idx="23">
                  <c:v>Ds</c:v>
                </c:pt>
                <c:pt idx="24">
                  <c:v>Gn
2020</c:v>
                </c:pt>
                <c:pt idx="25">
                  <c:v>Fb </c:v>
                </c:pt>
                <c:pt idx="26">
                  <c:v>Mç </c:v>
                </c:pt>
                <c:pt idx="27">
                  <c:v>Ab</c:v>
                </c:pt>
                <c:pt idx="28">
                  <c:v>Mg </c:v>
                </c:pt>
                <c:pt idx="29">
                  <c:v>Jn </c:v>
                </c:pt>
                <c:pt idx="30">
                  <c:v>Jl</c:v>
                </c:pt>
                <c:pt idx="31">
                  <c:v>Ag </c:v>
                </c:pt>
                <c:pt idx="32">
                  <c:v>St </c:v>
                </c:pt>
                <c:pt idx="33">
                  <c:v>Oc</c:v>
                </c:pt>
                <c:pt idx="34">
                  <c:v>Nv</c:v>
                </c:pt>
                <c:pt idx="35">
                  <c:v>Ds</c:v>
                </c:pt>
                <c:pt idx="36">
                  <c:v>Gn
2021</c:v>
                </c:pt>
                <c:pt idx="37">
                  <c:v>Fb </c:v>
                </c:pt>
                <c:pt idx="38">
                  <c:v>Mç </c:v>
                </c:pt>
                <c:pt idx="39">
                  <c:v>Ab</c:v>
                </c:pt>
                <c:pt idx="40">
                  <c:v>Mg </c:v>
                </c:pt>
                <c:pt idx="41">
                  <c:v>Jn </c:v>
                </c:pt>
                <c:pt idx="42">
                  <c:v>Jl</c:v>
                </c:pt>
                <c:pt idx="43">
                  <c:v>Ag </c:v>
                </c:pt>
                <c:pt idx="44">
                  <c:v>St </c:v>
                </c:pt>
                <c:pt idx="45">
                  <c:v>Oc</c:v>
                </c:pt>
                <c:pt idx="46">
                  <c:v>Nv</c:v>
                </c:pt>
                <c:pt idx="47">
                  <c:v>Ds</c:v>
                </c:pt>
                <c:pt idx="48">
                  <c:v>Gn
2022</c:v>
                </c:pt>
                <c:pt idx="49">
                  <c:v>Fb </c:v>
                </c:pt>
                <c:pt idx="50">
                  <c:v>Mç </c:v>
                </c:pt>
                <c:pt idx="51">
                  <c:v>Ab</c:v>
                </c:pt>
                <c:pt idx="52">
                  <c:v>Mg </c:v>
                </c:pt>
                <c:pt idx="53">
                  <c:v>Jn </c:v>
                </c:pt>
                <c:pt idx="54">
                  <c:v>Jl</c:v>
                </c:pt>
                <c:pt idx="55">
                  <c:v>Ag </c:v>
                </c:pt>
                <c:pt idx="56">
                  <c:v>St </c:v>
                </c:pt>
                <c:pt idx="57">
                  <c:v>Oc</c:v>
                </c:pt>
                <c:pt idx="58">
                  <c:v>Nv</c:v>
                </c:pt>
                <c:pt idx="59">
                  <c:v>Ds</c:v>
                </c:pt>
                <c:pt idx="60">
                  <c:v>Gn
2023</c:v>
                </c:pt>
                <c:pt idx="61">
                  <c:v>Fb </c:v>
                </c:pt>
                <c:pt idx="62">
                  <c:v>Mç </c:v>
                </c:pt>
                <c:pt idx="63">
                  <c:v>Ab</c:v>
                </c:pt>
                <c:pt idx="64">
                  <c:v>Mg </c:v>
                </c:pt>
                <c:pt idx="65">
                  <c:v>Jn </c:v>
                </c:pt>
                <c:pt idx="66">
                  <c:v>Jl</c:v>
                </c:pt>
                <c:pt idx="67">
                  <c:v>Ag </c:v>
                </c:pt>
                <c:pt idx="68">
                  <c:v>St </c:v>
                </c:pt>
                <c:pt idx="69">
                  <c:v>Oc</c:v>
                </c:pt>
                <c:pt idx="70">
                  <c:v>Nv</c:v>
                </c:pt>
                <c:pt idx="71">
                  <c:v>Ds</c:v>
                </c:pt>
              </c:strCache>
            </c:strRef>
          </c:cat>
          <c:val>
            <c:numRef>
              <c:f>('2.2'!$C$36:$C$47,'2.2'!$C$48:$C$59,'2.2'!$C$60:$C$71,'2.2'!$C$72:$C$83,'2.2'!$C$84:$C$95,'2.2'!$C$96:$C$107)</c:f>
              <c:numCache>
                <c:formatCode>0.0%</c:formatCode>
                <c:ptCount val="72"/>
                <c:pt idx="0">
                  <c:v>0.15114285714285713</c:v>
                </c:pt>
                <c:pt idx="1">
                  <c:v>0.15011168831168831</c:v>
                </c:pt>
                <c:pt idx="2">
                  <c:v>0.14790389610389609</c:v>
                </c:pt>
                <c:pt idx="3">
                  <c:v>0.14373282442748092</c:v>
                </c:pt>
                <c:pt idx="4">
                  <c:v>0.14202035623409667</c:v>
                </c:pt>
                <c:pt idx="5">
                  <c:v>0.14003562340966919</c:v>
                </c:pt>
                <c:pt idx="6">
                  <c:v>0.14553684210526316</c:v>
                </c:pt>
                <c:pt idx="7">
                  <c:v>0.14732894736842103</c:v>
                </c:pt>
                <c:pt idx="8">
                  <c:v>0.14622105263157895</c:v>
                </c:pt>
                <c:pt idx="9">
                  <c:v>0.14508923884514435</c:v>
                </c:pt>
                <c:pt idx="10">
                  <c:v>0.14298425196850395</c:v>
                </c:pt>
                <c:pt idx="11">
                  <c:v>0.14049343832021</c:v>
                </c:pt>
                <c:pt idx="12">
                  <c:v>0.14420689655172414</c:v>
                </c:pt>
                <c:pt idx="13">
                  <c:v>0.14444827586206896</c:v>
                </c:pt>
                <c:pt idx="14">
                  <c:v>0.14254111405835546</c:v>
                </c:pt>
                <c:pt idx="15">
                  <c:v>0.14337967914438501</c:v>
                </c:pt>
                <c:pt idx="16">
                  <c:v>0.14059625668449197</c:v>
                </c:pt>
                <c:pt idx="17">
                  <c:v>0.13953208556149732</c:v>
                </c:pt>
                <c:pt idx="18">
                  <c:v>0.14145430107526882</c:v>
                </c:pt>
                <c:pt idx="19">
                  <c:v>0.14593548387096775</c:v>
                </c:pt>
                <c:pt idx="20">
                  <c:v>0.14366129032258063</c:v>
                </c:pt>
                <c:pt idx="21">
                  <c:v>0.14287466666666665</c:v>
                </c:pt>
                <c:pt idx="22">
                  <c:v>0.14059999999999997</c:v>
                </c:pt>
                <c:pt idx="23">
                  <c:v>0.13931199999999999</c:v>
                </c:pt>
                <c:pt idx="24">
                  <c:v>0.137752079002079</c:v>
                </c:pt>
                <c:pt idx="25">
                  <c:v>0.13824844074844075</c:v>
                </c:pt>
                <c:pt idx="26">
                  <c:v>0.15155405405405406</c:v>
                </c:pt>
                <c:pt idx="27">
                  <c:v>0.18008080245193647</c:v>
                </c:pt>
                <c:pt idx="28">
                  <c:v>0.18035943159654499</c:v>
                </c:pt>
                <c:pt idx="29">
                  <c:v>0.18879632209529118</c:v>
                </c:pt>
                <c:pt idx="30">
                  <c:v>0.17454959785522789</c:v>
                </c:pt>
                <c:pt idx="31">
                  <c:v>0.17644235924932977</c:v>
                </c:pt>
                <c:pt idx="32">
                  <c:v>0.17427882037533513</c:v>
                </c:pt>
                <c:pt idx="33">
                  <c:v>0.17013449367088607</c:v>
                </c:pt>
                <c:pt idx="34">
                  <c:v>0.17026371308016877</c:v>
                </c:pt>
                <c:pt idx="35">
                  <c:v>0.17221782700421942</c:v>
                </c:pt>
                <c:pt idx="36">
                  <c:v>0.18301587</c:v>
                </c:pt>
                <c:pt idx="37">
                  <c:v>0.18628352000000001</c:v>
                </c:pt>
                <c:pt idx="38">
                  <c:v>0.18255062999999999</c:v>
                </c:pt>
                <c:pt idx="39">
                  <c:v>0.1812037</c:v>
                </c:pt>
                <c:pt idx="40">
                  <c:v>0.17627723000000001</c:v>
                </c:pt>
                <c:pt idx="41">
                  <c:v>0.17405772999999999</c:v>
                </c:pt>
                <c:pt idx="42">
                  <c:v>0.17140406999999999</c:v>
                </c:pt>
                <c:pt idx="43">
                  <c:v>0.17314845000000001</c:v>
                </c:pt>
                <c:pt idx="44">
                  <c:v>0.16856109</c:v>
                </c:pt>
                <c:pt idx="45">
                  <c:v>0.16925385000000001</c:v>
                </c:pt>
                <c:pt idx="46">
                  <c:v>0.15536361000000001</c:v>
                </c:pt>
                <c:pt idx="47">
                  <c:v>0.14713166</c:v>
                </c:pt>
                <c:pt idx="48">
                  <c:v>0.141328252585738</c:v>
                </c:pt>
                <c:pt idx="49">
                  <c:v>0.14129831246597699</c:v>
                </c:pt>
                <c:pt idx="50">
                  <c:v>0.14114044637996701</c:v>
                </c:pt>
                <c:pt idx="51">
                  <c:v>0.136478650500791</c:v>
                </c:pt>
                <c:pt idx="52">
                  <c:v>0.13470479704797</c:v>
                </c:pt>
                <c:pt idx="53">
                  <c:v>0.13371112282551401</c:v>
                </c:pt>
                <c:pt idx="54">
                  <c:v>0.13456997863247899</c:v>
                </c:pt>
                <c:pt idx="55">
                  <c:v>0.137625534188034</c:v>
                </c:pt>
                <c:pt idx="56">
                  <c:v>0.13568108974359</c:v>
                </c:pt>
                <c:pt idx="57">
                  <c:v>0.129801375095493</c:v>
                </c:pt>
                <c:pt idx="58">
                  <c:v>0.124367201426025</c:v>
                </c:pt>
                <c:pt idx="59">
                  <c:v>0.12323402088108</c:v>
                </c:pt>
                <c:pt idx="60">
                  <c:v>0.12236255572065401</c:v>
                </c:pt>
                <c:pt idx="61">
                  <c:v>0.12177067855373901</c:v>
                </c:pt>
                <c:pt idx="62">
                  <c:v>0.12089153046062399</c:v>
                </c:pt>
                <c:pt idx="63">
                  <c:v>0.119269316218218</c:v>
                </c:pt>
                <c:pt idx="64">
                  <c:v>0.117410515921995</c:v>
                </c:pt>
                <c:pt idx="65">
                  <c:v>0.116477412984448</c:v>
                </c:pt>
                <c:pt idx="66">
                  <c:v>0.111000464252553</c:v>
                </c:pt>
                <c:pt idx="67">
                  <c:v>0.112147168059424</c:v>
                </c:pt>
                <c:pt idx="68">
                  <c:v>0.11082172701949899</c:v>
                </c:pt>
                <c:pt idx="69">
                  <c:v>0.11755828220858899</c:v>
                </c:pt>
                <c:pt idx="70">
                  <c:v>0.115406134969325</c:v>
                </c:pt>
                <c:pt idx="71">
                  <c:v>0.11519509202453999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179840"/>
        <c:axId val="425178664"/>
      </c:lineChart>
      <c:catAx>
        <c:axId val="42517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78664"/>
        <c:crossesAt val="0"/>
        <c:auto val="1"/>
        <c:lblAlgn val="ctr"/>
        <c:lblOffset val="100"/>
        <c:tickLblSkip val="4"/>
        <c:tickMarkSkip val="1"/>
        <c:noMultiLvlLbl val="0"/>
      </c:catAx>
      <c:valAx>
        <c:axId val="425178664"/>
        <c:scaling>
          <c:orientation val="minMax"/>
          <c:max val="0.22000000000000003"/>
          <c:min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79840"/>
        <c:crosses val="autoZero"/>
        <c:crossBetween val="between"/>
        <c:majorUnit val="2.0000000000000004E-2"/>
        <c:minorUnit val="0.0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5943757030371197E-2"/>
          <c:y val="0.16425643044619428"/>
          <c:w val="0.91891891891891897"/>
          <c:h val="6.38297872340425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5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copies="2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Desocupació registrada a la ciutat de València.
Mitjanes anuals. 2023</a:t>
            </a:r>
          </a:p>
        </c:rich>
      </c:tx>
      <c:layout>
        <c:manualLayout>
          <c:xMode val="edge"/>
          <c:yMode val="edge"/>
          <c:x val="0.29872503937007872"/>
          <c:y val="6.796885432049025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116685821169838E-2"/>
          <c:y val="0.24666686740467728"/>
          <c:w val="0.91480045970807611"/>
          <c:h val="0.630000512695729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'2.3'!$D$4</c:f>
              <c:strCache>
                <c:ptCount val="1"/>
                <c:pt idx="0">
                  <c:v>Homes 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'2.3'!$A$6:$A$15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'2.3'!$H$6:$H$15</c:f>
              <c:numCache>
                <c:formatCode>0.0%</c:formatCode>
                <c:ptCount val="10"/>
                <c:pt idx="0">
                  <c:v>-8.1584838860831992E-3</c:v>
                </c:pt>
                <c:pt idx="1">
                  <c:v>-1.9739331146630602E-2</c:v>
                </c:pt>
                <c:pt idx="2">
                  <c:v>-3.2805747904409904E-2</c:v>
                </c:pt>
                <c:pt idx="3">
                  <c:v>-3.4798077089949898E-2</c:v>
                </c:pt>
                <c:pt idx="4">
                  <c:v>-3.3256972284410199E-2</c:v>
                </c:pt>
                <c:pt idx="5">
                  <c:v>-3.8551916835875798E-2</c:v>
                </c:pt>
                <c:pt idx="6">
                  <c:v>-4.7984241856267699E-2</c:v>
                </c:pt>
                <c:pt idx="7">
                  <c:v>-5.4612033807118897E-2</c:v>
                </c:pt>
                <c:pt idx="8">
                  <c:v>-6.9077246142899298E-2</c:v>
                </c:pt>
                <c:pt idx="9">
                  <c:v>-6.4774995227434407E-2</c:v>
                </c:pt>
              </c:numCache>
            </c:numRef>
          </c:val>
        </c:ser>
        <c:ser>
          <c:idx val="1"/>
          <c:order val="1"/>
          <c:tx>
            <c:strRef>
              <c:f>'2.3'!$F$4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'2.3'!$A$6:$A$15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'2.3'!$G$6:$G$15</c:f>
              <c:numCache>
                <c:formatCode>0.0%</c:formatCode>
                <c:ptCount val="10"/>
                <c:pt idx="0">
                  <c:v>8.1584838860831992E-3</c:v>
                </c:pt>
                <c:pt idx="1">
                  <c:v>1.9739331146630602E-2</c:v>
                </c:pt>
                <c:pt idx="2">
                  <c:v>3.2805747904409904E-2</c:v>
                </c:pt>
                <c:pt idx="3">
                  <c:v>3.4798077089949898E-2</c:v>
                </c:pt>
                <c:pt idx="4">
                  <c:v>3.3256972284410199E-2</c:v>
                </c:pt>
                <c:pt idx="5">
                  <c:v>3.8551916835875798E-2</c:v>
                </c:pt>
                <c:pt idx="6">
                  <c:v>4.7984241856267699E-2</c:v>
                </c:pt>
                <c:pt idx="7">
                  <c:v>5.4612033807118897E-2</c:v>
                </c:pt>
                <c:pt idx="8">
                  <c:v>6.9077246142899298E-2</c:v>
                </c:pt>
                <c:pt idx="9">
                  <c:v>6.4774995227434407E-2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25180232"/>
        <c:axId val="425177488"/>
      </c:barChart>
      <c:catAx>
        <c:axId val="425180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7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5177488"/>
        <c:scaling>
          <c:orientation val="minMax"/>
          <c:max val="0.1"/>
          <c:min val="-0.1"/>
        </c:scaling>
        <c:delete val="0"/>
        <c:axPos val="b"/>
        <c:numFmt formatCode="0%" sourceLinked="0"/>
        <c:majorTickMark val="cross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80232"/>
        <c:crosses val="autoZero"/>
        <c:crossBetween val="between"/>
        <c:majorUnit val="2.0000000000000004E-2"/>
      </c:valAx>
      <c:spPr>
        <a:noFill/>
        <a:ln w="25400"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 b="1"/>
              <a:t>1r trimestre 2023</a:t>
            </a:r>
          </a:p>
        </c:rich>
      </c:tx>
      <c:layout>
        <c:manualLayout>
          <c:xMode val="edge"/>
          <c:yMode val="edge"/>
          <c:x val="0.4"/>
          <c:y val="2.450966356478167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295471293872932E-2"/>
          <c:y val="0.13015418892574118"/>
          <c:w val="0.89204576389859425"/>
          <c:h val="0.746022904693183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'2.12'!$P$16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'2.12'!$A$28:$A$37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'2.12'!$P$17:$P$26</c:f>
              <c:numCache>
                <c:formatCode>#,##0.00</c:formatCode>
                <c:ptCount val="10"/>
                <c:pt idx="0">
                  <c:v>-0.71982469114025394</c:v>
                </c:pt>
                <c:pt idx="1">
                  <c:v>-2.0434608574122946</c:v>
                </c:pt>
                <c:pt idx="2">
                  <c:v>-3.391520858633486</c:v>
                </c:pt>
                <c:pt idx="3">
                  <c:v>-3.6235472906504196</c:v>
                </c:pt>
                <c:pt idx="4">
                  <c:v>-3.3637048243858425</c:v>
                </c:pt>
                <c:pt idx="5">
                  <c:v>-3.9403787051296835</c:v>
                </c:pt>
                <c:pt idx="6">
                  <c:v>-4.800640447227555</c:v>
                </c:pt>
                <c:pt idx="7">
                  <c:v>-5.5102885404723301</c:v>
                </c:pt>
                <c:pt idx="8">
                  <c:v>-6.8929489745381511</c:v>
                </c:pt>
                <c:pt idx="9">
                  <c:v>-6.2735333826332971</c:v>
                </c:pt>
              </c:numCache>
            </c:numRef>
          </c:val>
        </c:ser>
        <c:ser>
          <c:idx val="1"/>
          <c:order val="1"/>
          <c:tx>
            <c:strRef>
              <c:f>'2.12'!$P$27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'2.12'!$A$28:$A$37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'2.12'!$P$28:$P$37</c:f>
              <c:numCache>
                <c:formatCode>#,##0.00</c:formatCode>
                <c:ptCount val="10"/>
                <c:pt idx="0">
                  <c:v>0.58345827934082783</c:v>
                </c:pt>
                <c:pt idx="1">
                  <c:v>1.8657096141712515</c:v>
                </c:pt>
                <c:pt idx="2">
                  <c:v>4.2992733909102627</c:v>
                </c:pt>
                <c:pt idx="3">
                  <c:v>5.0075646044356397</c:v>
                </c:pt>
                <c:pt idx="4">
                  <c:v>5.7368874536116738</c:v>
                </c:pt>
                <c:pt idx="5">
                  <c:v>6.472994701384696</c:v>
                </c:pt>
                <c:pt idx="6">
                  <c:v>7.2280982652292796</c:v>
                </c:pt>
                <c:pt idx="7">
                  <c:v>8.1121054024166011</c:v>
                </c:pt>
                <c:pt idx="8">
                  <c:v>9.8082050516631956</c:v>
                </c:pt>
                <c:pt idx="9">
                  <c:v>10.325854664613255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25177880"/>
        <c:axId val="425184544"/>
      </c:barChart>
      <c:catAx>
        <c:axId val="425177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8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5184544"/>
        <c:scaling>
          <c:orientation val="minMax"/>
          <c:max val="9"/>
          <c:min val="-9"/>
        </c:scaling>
        <c:delete val="0"/>
        <c:axPos val="b"/>
        <c:numFmt formatCode="0\%;0\%" sourceLinked="0"/>
        <c:majorTickMark val="cross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77880"/>
        <c:crosses val="autoZero"/>
        <c:crossBetween val="between"/>
        <c:majorUnit val="3"/>
        <c:minorUnit val="3"/>
      </c:valAx>
      <c:spPr>
        <a:noFill/>
        <a:ln w="25400"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 b="1"/>
              <a:t>4t trimestre. 2023</a:t>
            </a:r>
          </a:p>
        </c:rich>
      </c:tx>
      <c:layout>
        <c:manualLayout>
          <c:xMode val="edge"/>
          <c:yMode val="edge"/>
          <c:x val="0.35490175214584663"/>
          <c:y val="6.916598111803189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855025737915798E-2"/>
          <c:y val="0.17689538481471084"/>
          <c:w val="0.89973904568407592"/>
          <c:h val="0.689530989787954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'2.12'!$P$16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'2.12'!$A$28:$A$37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'2.12'!$R$17:$R$26</c:f>
              <c:numCache>
                <c:formatCode>#,##0.00</c:formatCode>
                <c:ptCount val="10"/>
                <c:pt idx="0">
                  <c:v>-0.82325991189427306</c:v>
                </c:pt>
                <c:pt idx="1">
                  <c:v>-2.0123348017621145</c:v>
                </c:pt>
                <c:pt idx="2">
                  <c:v>-3.3120704845814974</c:v>
                </c:pt>
                <c:pt idx="3">
                  <c:v>-3.4713656387665206</c:v>
                </c:pt>
                <c:pt idx="4">
                  <c:v>-3.3444933920704853</c:v>
                </c:pt>
                <c:pt idx="5">
                  <c:v>-3.7695154185022033</c:v>
                </c:pt>
                <c:pt idx="6">
                  <c:v>-4.7633480176211451</c:v>
                </c:pt>
                <c:pt idx="7">
                  <c:v>-5.4188546255506607</c:v>
                </c:pt>
                <c:pt idx="8">
                  <c:v>-6.8807048458149787</c:v>
                </c:pt>
                <c:pt idx="9">
                  <c:v>-6.6579735682819381</c:v>
                </c:pt>
              </c:numCache>
            </c:numRef>
          </c:val>
        </c:ser>
        <c:ser>
          <c:idx val="1"/>
          <c:order val="1"/>
          <c:tx>
            <c:strRef>
              <c:f>'2.12'!$P$27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'2.12'!$A$28:$A$37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'2.12'!$R$28:$R$37</c:f>
              <c:numCache>
                <c:formatCode>#,##0.00</c:formatCode>
                <c:ptCount val="10"/>
                <c:pt idx="0">
                  <c:v>0.63154185022026432</c:v>
                </c:pt>
                <c:pt idx="1">
                  <c:v>1.9573568281938325</c:v>
                </c:pt>
                <c:pt idx="2">
                  <c:v>4.1529515418502205</c:v>
                </c:pt>
                <c:pt idx="3">
                  <c:v>4.9254625550660798</c:v>
                </c:pt>
                <c:pt idx="4">
                  <c:v>5.4851101321585904</c:v>
                </c:pt>
                <c:pt idx="5">
                  <c:v>6.2632599118942736</c:v>
                </c:pt>
                <c:pt idx="6">
                  <c:v>7.3014977973568289</c:v>
                </c:pt>
                <c:pt idx="7">
                  <c:v>7.9859030837004399</c:v>
                </c:pt>
                <c:pt idx="8">
                  <c:v>9.9369162995594706</c:v>
                </c:pt>
                <c:pt idx="9">
                  <c:v>10.906079295154186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25177096"/>
        <c:axId val="425178272"/>
      </c:barChart>
      <c:catAx>
        <c:axId val="425177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7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5178272"/>
        <c:scaling>
          <c:orientation val="minMax"/>
          <c:max val="9"/>
          <c:min val="-9"/>
        </c:scaling>
        <c:delete val="0"/>
        <c:axPos val="b"/>
        <c:numFmt formatCode="0\%;0\%" sourceLinked="0"/>
        <c:majorTickMark val="cross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77096"/>
        <c:crosses val="autoZero"/>
        <c:crossBetween val="between"/>
        <c:majorUnit val="3"/>
        <c:minorUnit val="3"/>
      </c:valAx>
      <c:spPr>
        <a:noFill/>
        <a:ln w="25400"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Desocupació segons sector econòmic. Desembre 2023</a:t>
            </a:r>
          </a:p>
        </c:rich>
      </c:tx>
      <c:layout>
        <c:manualLayout>
          <c:xMode val="edge"/>
          <c:yMode val="edge"/>
          <c:x val="0.18828827067146409"/>
          <c:y val="3.252050524934383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view3D>
      <c:rotX val="25"/>
      <c:rotY val="8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7441727068884603"/>
          <c:y val="0.24439433203760921"/>
          <c:w val="0.50580513092922585"/>
          <c:h val="0.5365083523285221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54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6">
                  <a:tint val="77000"/>
                </a:schemeClr>
              </a:solidFill>
              <a:ln>
                <a:noFill/>
              </a:ln>
              <a:effectLst/>
              <a:sp3d/>
            </c:spPr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</c:dPt>
          <c:dPt>
            <c:idx val="3"/>
            <c:bubble3D val="0"/>
            <c:spPr>
              <a:solidFill>
                <a:schemeClr val="accent6">
                  <a:shade val="76000"/>
                </a:schemeClr>
              </a:solidFill>
              <a:ln>
                <a:noFill/>
              </a:ln>
              <a:effectLst/>
              <a:sp3d/>
            </c:spPr>
          </c:dPt>
          <c:dPt>
            <c:idx val="4"/>
            <c:bubble3D val="0"/>
            <c:spPr>
              <a:solidFill>
                <a:schemeClr val="accent6">
                  <a:shade val="53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-4.3513497071145267E-3"/>
                  <c:y val="3.70498189308614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rgbClr val="333333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812761815370118E-3"/>
                  <c:y val="3.054918768065384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rgbClr val="333333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030070744468199E-2"/>
                  <c:y val="4.529926243396790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rgbClr val="333333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188950305052926E-3"/>
                  <c:y val="3.418676700222594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rgbClr val="333333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407780153308752E-2"/>
                  <c:y val="-0.10275341373467557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rgbClr val="333333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333333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('2.13'!$A$6:$A$7,'2.13'!$A$12:$A$13,'2.13'!$A$29)</c:f>
              <c:strCache>
                <c:ptCount val="5"/>
                <c:pt idx="0">
                  <c:v> Agricultura, ramaderia i pesca</c:v>
                </c:pt>
                <c:pt idx="1">
                  <c:v>  Indústria</c:v>
                </c:pt>
                <c:pt idx="2">
                  <c:v> Construcció</c:v>
                </c:pt>
                <c:pt idx="3">
                  <c:v> Servicis</c:v>
                </c:pt>
                <c:pt idx="4">
                  <c:v>Sense ocupació anterior</c:v>
                </c:pt>
              </c:strCache>
            </c:strRef>
          </c:cat>
          <c:val>
            <c:numRef>
              <c:f>('2.13'!$M$6:$M$7,'2.13'!$M$12:$M$13,'2.13'!$M$29)</c:f>
              <c:numCache>
                <c:formatCode>#,##0</c:formatCode>
                <c:ptCount val="5"/>
                <c:pt idx="0">
                  <c:v>652</c:v>
                </c:pt>
                <c:pt idx="1">
                  <c:v>4082</c:v>
                </c:pt>
                <c:pt idx="2">
                  <c:v>3087</c:v>
                </c:pt>
                <c:pt idx="3">
                  <c:v>36417</c:v>
                </c:pt>
                <c:pt idx="4">
                  <c:v>2704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5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 b="1"/>
              <a:t>Mitjana anual. 2023</a:t>
            </a:r>
          </a:p>
        </c:rich>
      </c:tx>
      <c:layout>
        <c:manualLayout>
          <c:xMode val="edge"/>
          <c:yMode val="edge"/>
          <c:x val="0.4517225556595636"/>
          <c:y val="2.232148866007133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850015532436358"/>
          <c:y val="0.13993191551057324"/>
          <c:w val="0.6738377716231293"/>
          <c:h val="0.76101358556787035"/>
        </c:manualLayout>
      </c:layout>
      <c:barChart>
        <c:barDir val="bar"/>
        <c:grouping val="clustered"/>
        <c:varyColors val="0"/>
        <c:ser>
          <c:idx val="0"/>
          <c:order val="0"/>
          <c:tx>
            <c:v>Homes</c:v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('2.16'!$A$32,'2.16'!$A$29,'2.16'!$A$26,'2.16'!$A$23,'2.16'!$A$20,'2.16'!$A$17,'2.16'!$A$14,'2.16'!$A$11,'2.16'!$A$8,'2.16'!$A$5)</c:f>
              <c:strCache>
                <c:ptCount val="10"/>
                <c:pt idx="0">
                  <c:v>Ocupacions militars</c:v>
                </c:pt>
                <c:pt idx="1">
                  <c:v>Ocupacions elementals</c:v>
                </c:pt>
                <c:pt idx="2">
                  <c:v>Operadors maquinària</c:v>
                </c:pt>
                <c:pt idx="3">
                  <c:v>Artesans i treballadors qualificats </c:v>
                </c:pt>
                <c:pt idx="4">
                  <c:v>Treballadors agricultura i pesca</c:v>
                </c:pt>
                <c:pt idx="5">
                  <c:v>Treballadors servicis</c:v>
                </c:pt>
                <c:pt idx="6">
                  <c:v>Empleats administratius</c:v>
                </c:pt>
                <c:pt idx="7">
                  <c:v>Tècnics i professionals de suport</c:v>
                </c:pt>
                <c:pt idx="8">
                  <c:v>Tècnics i professionals científics</c:v>
                </c:pt>
                <c:pt idx="9">
                  <c:v>Directors i gerents</c:v>
                </c:pt>
              </c:strCache>
            </c:strRef>
          </c:cat>
          <c:val>
            <c:numRef>
              <c:f>('2.16'!$N$33,'2.16'!$N$30,'2.16'!$N$27,'2.16'!$N$24,'2.16'!$N$21,'2.16'!$N$18,'2.16'!$N$15,'2.16'!$N$12,'2.16'!$N$9,'2.16'!$N$6)</c:f>
              <c:numCache>
                <c:formatCode>#,##0</c:formatCode>
                <c:ptCount val="10"/>
                <c:pt idx="0">
                  <c:v>19.833333333333332</c:v>
                </c:pt>
                <c:pt idx="1">
                  <c:v>4267.25</c:v>
                </c:pt>
                <c:pt idx="2">
                  <c:v>1515.6666666666667</c:v>
                </c:pt>
                <c:pt idx="3">
                  <c:v>3399.75</c:v>
                </c:pt>
                <c:pt idx="4">
                  <c:v>273.16666666666669</c:v>
                </c:pt>
                <c:pt idx="5">
                  <c:v>3310.3333333333335</c:v>
                </c:pt>
                <c:pt idx="6">
                  <c:v>1495.0833333333333</c:v>
                </c:pt>
                <c:pt idx="7">
                  <c:v>2546.8333333333335</c:v>
                </c:pt>
                <c:pt idx="8">
                  <c:v>2061.4166666666665</c:v>
                </c:pt>
                <c:pt idx="9">
                  <c:v>498.16666666666669</c:v>
                </c:pt>
              </c:numCache>
            </c:numRef>
          </c:val>
        </c:ser>
        <c:ser>
          <c:idx val="1"/>
          <c:order val="1"/>
          <c:tx>
            <c:v>Dones</c:v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('2.16'!$A$32,'2.16'!$A$29,'2.16'!$A$26,'2.16'!$A$23,'2.16'!$A$20,'2.16'!$A$17,'2.16'!$A$14,'2.16'!$A$11,'2.16'!$A$8,'2.16'!$A$5)</c:f>
              <c:strCache>
                <c:ptCount val="10"/>
                <c:pt idx="0">
                  <c:v>Ocupacions militars</c:v>
                </c:pt>
                <c:pt idx="1">
                  <c:v>Ocupacions elementals</c:v>
                </c:pt>
                <c:pt idx="2">
                  <c:v>Operadors maquinària</c:v>
                </c:pt>
                <c:pt idx="3">
                  <c:v>Artesans i treballadors qualificats </c:v>
                </c:pt>
                <c:pt idx="4">
                  <c:v>Treballadors agricultura i pesca</c:v>
                </c:pt>
                <c:pt idx="5">
                  <c:v>Treballadors servicis</c:v>
                </c:pt>
                <c:pt idx="6">
                  <c:v>Empleats administratius</c:v>
                </c:pt>
                <c:pt idx="7">
                  <c:v>Tècnics i professionals de suport</c:v>
                </c:pt>
                <c:pt idx="8">
                  <c:v>Tècnics i professionals científics</c:v>
                </c:pt>
                <c:pt idx="9">
                  <c:v>Directors i gerents</c:v>
                </c:pt>
              </c:strCache>
            </c:strRef>
          </c:cat>
          <c:val>
            <c:numRef>
              <c:f>('2.16'!$N$34,'2.16'!$N$31,'2.16'!$N$28,'2.16'!$N$25,'2.16'!$N$22,'2.16'!$N$19,'2.16'!$N$16,'2.16'!$N$13,'2.16'!$N$10,'2.16'!$N$7)</c:f>
              <c:numCache>
                <c:formatCode>#,##0</c:formatCode>
                <c:ptCount val="10"/>
                <c:pt idx="0">
                  <c:v>12</c:v>
                </c:pt>
                <c:pt idx="1">
                  <c:v>7148</c:v>
                </c:pt>
                <c:pt idx="2">
                  <c:v>465.66666666666669</c:v>
                </c:pt>
                <c:pt idx="3">
                  <c:v>535.75</c:v>
                </c:pt>
                <c:pt idx="4">
                  <c:v>89</c:v>
                </c:pt>
                <c:pt idx="5">
                  <c:v>9438</c:v>
                </c:pt>
                <c:pt idx="6">
                  <c:v>5055</c:v>
                </c:pt>
                <c:pt idx="7">
                  <c:v>2236.9166666666665</c:v>
                </c:pt>
                <c:pt idx="8">
                  <c:v>3372.1666666666665</c:v>
                </c:pt>
                <c:pt idx="9">
                  <c:v>277.5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30"/>
        <c:axId val="425181408"/>
        <c:axId val="425182584"/>
      </c:barChart>
      <c:catAx>
        <c:axId val="425181408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8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51825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000000"/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814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5443416843535214"/>
          <c:y val="0.19999116696951344"/>
          <c:w val="9.8364285407627566E-2"/>
          <c:h val="0.1404109589041096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Evolució de la contractació registrada. 2018 - 2023</a:t>
            </a:r>
          </a:p>
        </c:rich>
      </c:tx>
      <c:layout>
        <c:manualLayout>
          <c:xMode val="edge"/>
          <c:yMode val="edge"/>
          <c:x val="0.26342791361606116"/>
          <c:y val="1.68916885389326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823474435847297E-2"/>
          <c:y val="0.14361720778082376"/>
          <c:w val="0.92271471034815522"/>
          <c:h val="0.70731581819599287"/>
        </c:manualLayout>
      </c:layout>
      <c:lineChart>
        <c:grouping val="standard"/>
        <c:varyColors val="0"/>
        <c:ser>
          <c:idx val="0"/>
          <c:order val="0"/>
          <c:tx>
            <c:v>València ciutat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('3.1'!$I$5:$I$16,'3.1'!$K$5:$K$16,'3.1'!$M$5:$M$16,'3.1'!$O$5:$O$16,'3.1'!$Q$5:$Q$16,'3.1'!$S$5:$S$16)</c:f>
              <c:strCache>
                <c:ptCount val="72"/>
                <c:pt idx="0">
                  <c:v>Gn
2018</c:v>
                </c:pt>
                <c:pt idx="1">
                  <c:v>Fb  </c:v>
                </c:pt>
                <c:pt idx="2">
                  <c:v>Mç  </c:v>
                </c:pt>
                <c:pt idx="3">
                  <c:v>Ab </c:v>
                </c:pt>
                <c:pt idx="4">
                  <c:v>Mg  </c:v>
                </c:pt>
                <c:pt idx="5">
                  <c:v>Jn  </c:v>
                </c:pt>
                <c:pt idx="6">
                  <c:v>Jl </c:v>
                </c:pt>
                <c:pt idx="7">
                  <c:v> Ag  </c:v>
                </c:pt>
                <c:pt idx="8">
                  <c:v>St  </c:v>
                </c:pt>
                <c:pt idx="9">
                  <c:v>Oc </c:v>
                </c:pt>
                <c:pt idx="10">
                  <c:v>Nv </c:v>
                </c:pt>
                <c:pt idx="11">
                  <c:v>Ds </c:v>
                </c:pt>
                <c:pt idx="12">
                  <c:v>Gn
2019</c:v>
                </c:pt>
                <c:pt idx="13">
                  <c:v>Fb  </c:v>
                </c:pt>
                <c:pt idx="14">
                  <c:v>Mç  </c:v>
                </c:pt>
                <c:pt idx="15">
                  <c:v>Ab </c:v>
                </c:pt>
                <c:pt idx="16">
                  <c:v>Mg  </c:v>
                </c:pt>
                <c:pt idx="17">
                  <c:v>Jn  </c:v>
                </c:pt>
                <c:pt idx="18">
                  <c:v>Jl </c:v>
                </c:pt>
                <c:pt idx="19">
                  <c:v> Ag  </c:v>
                </c:pt>
                <c:pt idx="20">
                  <c:v>St  </c:v>
                </c:pt>
                <c:pt idx="21">
                  <c:v>Oc </c:v>
                </c:pt>
                <c:pt idx="22">
                  <c:v>Nv </c:v>
                </c:pt>
                <c:pt idx="23">
                  <c:v>Ds </c:v>
                </c:pt>
                <c:pt idx="24">
                  <c:v>Gn
2020 </c:v>
                </c:pt>
                <c:pt idx="25">
                  <c:v>Fb  </c:v>
                </c:pt>
                <c:pt idx="26">
                  <c:v>Mç  </c:v>
                </c:pt>
                <c:pt idx="27">
                  <c:v>Ab </c:v>
                </c:pt>
                <c:pt idx="28">
                  <c:v>Mg  </c:v>
                </c:pt>
                <c:pt idx="29">
                  <c:v>Jn  </c:v>
                </c:pt>
                <c:pt idx="30">
                  <c:v>Jl </c:v>
                </c:pt>
                <c:pt idx="31">
                  <c:v> Ag  </c:v>
                </c:pt>
                <c:pt idx="32">
                  <c:v>St  </c:v>
                </c:pt>
                <c:pt idx="33">
                  <c:v>Oc </c:v>
                </c:pt>
                <c:pt idx="34">
                  <c:v>Nv </c:v>
                </c:pt>
                <c:pt idx="35">
                  <c:v>Ds </c:v>
                </c:pt>
                <c:pt idx="36">
                  <c:v>Gn
2021 </c:v>
                </c:pt>
                <c:pt idx="37">
                  <c:v>Fb  </c:v>
                </c:pt>
                <c:pt idx="38">
                  <c:v>Mç  </c:v>
                </c:pt>
                <c:pt idx="39">
                  <c:v>Ab </c:v>
                </c:pt>
                <c:pt idx="40">
                  <c:v>Mg  </c:v>
                </c:pt>
                <c:pt idx="41">
                  <c:v>Jn  </c:v>
                </c:pt>
                <c:pt idx="42">
                  <c:v>Jl </c:v>
                </c:pt>
                <c:pt idx="43">
                  <c:v> Ag  </c:v>
                </c:pt>
                <c:pt idx="44">
                  <c:v>St  </c:v>
                </c:pt>
                <c:pt idx="45">
                  <c:v>Oc </c:v>
                </c:pt>
                <c:pt idx="46">
                  <c:v>Nv </c:v>
                </c:pt>
                <c:pt idx="47">
                  <c:v>Ds </c:v>
                </c:pt>
                <c:pt idx="48">
                  <c:v>Gn
2022 </c:v>
                </c:pt>
                <c:pt idx="49">
                  <c:v>Fb  </c:v>
                </c:pt>
                <c:pt idx="50">
                  <c:v>Mç  </c:v>
                </c:pt>
                <c:pt idx="51">
                  <c:v>Ab </c:v>
                </c:pt>
                <c:pt idx="52">
                  <c:v>Mg  </c:v>
                </c:pt>
                <c:pt idx="53">
                  <c:v>Jn  </c:v>
                </c:pt>
                <c:pt idx="54">
                  <c:v>Jl </c:v>
                </c:pt>
                <c:pt idx="55">
                  <c:v> Ag  </c:v>
                </c:pt>
                <c:pt idx="56">
                  <c:v>St  </c:v>
                </c:pt>
                <c:pt idx="57">
                  <c:v>Oc </c:v>
                </c:pt>
                <c:pt idx="58">
                  <c:v>Nv </c:v>
                </c:pt>
                <c:pt idx="59">
                  <c:v>Ds </c:v>
                </c:pt>
                <c:pt idx="60">
                  <c:v>Gn
2023 </c:v>
                </c:pt>
                <c:pt idx="61">
                  <c:v>Fb  </c:v>
                </c:pt>
                <c:pt idx="62">
                  <c:v>Mç  </c:v>
                </c:pt>
                <c:pt idx="63">
                  <c:v>Ab </c:v>
                </c:pt>
                <c:pt idx="64">
                  <c:v>Mg  </c:v>
                </c:pt>
                <c:pt idx="65">
                  <c:v>Jn  </c:v>
                </c:pt>
                <c:pt idx="66">
                  <c:v>Jl </c:v>
                </c:pt>
                <c:pt idx="67">
                  <c:v> Ag  </c:v>
                </c:pt>
                <c:pt idx="68">
                  <c:v>St  </c:v>
                </c:pt>
                <c:pt idx="69">
                  <c:v>Oc </c:v>
                </c:pt>
                <c:pt idx="70">
                  <c:v>Nv </c:v>
                </c:pt>
                <c:pt idx="71">
                  <c:v>Ds </c:v>
                </c:pt>
              </c:strCache>
            </c:strRef>
          </c:cat>
          <c:val>
            <c:numRef>
              <c:f>('3.1'!$J$5:$J$16,'3.1'!$L$5:$L$16,'3.1'!$N$5:$N$16,'3.1'!$P$5:$P$16,'3.1'!$R$5:$R$16,'3.1'!$T$5:$T$16)</c:f>
              <c:numCache>
                <c:formatCode>#,##0_ ;\-#,##0\ </c:formatCode>
                <c:ptCount val="72"/>
                <c:pt idx="0">
                  <c:v>35598</c:v>
                </c:pt>
                <c:pt idx="1">
                  <c:v>34709</c:v>
                </c:pt>
                <c:pt idx="2">
                  <c:v>37716</c:v>
                </c:pt>
                <c:pt idx="3">
                  <c:v>33748</c:v>
                </c:pt>
                <c:pt idx="4">
                  <c:v>40781</c:v>
                </c:pt>
                <c:pt idx="5">
                  <c:v>41562</c:v>
                </c:pt>
                <c:pt idx="6">
                  <c:v>44578</c:v>
                </c:pt>
                <c:pt idx="7">
                  <c:v>31165</c:v>
                </c:pt>
                <c:pt idx="8">
                  <c:v>40686</c:v>
                </c:pt>
                <c:pt idx="9">
                  <c:v>47333</c:v>
                </c:pt>
                <c:pt idx="10">
                  <c:v>44851</c:v>
                </c:pt>
                <c:pt idx="11">
                  <c:v>40876</c:v>
                </c:pt>
                <c:pt idx="12">
                  <c:v>38500</c:v>
                </c:pt>
                <c:pt idx="13">
                  <c:v>32597</c:v>
                </c:pt>
                <c:pt idx="14">
                  <c:v>38654</c:v>
                </c:pt>
                <c:pt idx="15">
                  <c:v>34839</c:v>
                </c:pt>
                <c:pt idx="16">
                  <c:v>41708</c:v>
                </c:pt>
                <c:pt idx="17">
                  <c:v>37759</c:v>
                </c:pt>
                <c:pt idx="18">
                  <c:v>42786</c:v>
                </c:pt>
                <c:pt idx="19">
                  <c:v>29039</c:v>
                </c:pt>
                <c:pt idx="20">
                  <c:v>40676</c:v>
                </c:pt>
                <c:pt idx="21">
                  <c:v>47872</c:v>
                </c:pt>
                <c:pt idx="22">
                  <c:v>37743</c:v>
                </c:pt>
                <c:pt idx="23">
                  <c:v>39528</c:v>
                </c:pt>
                <c:pt idx="24">
                  <c:v>33108</c:v>
                </c:pt>
                <c:pt idx="25">
                  <c:v>33493</c:v>
                </c:pt>
                <c:pt idx="26">
                  <c:v>27613</c:v>
                </c:pt>
                <c:pt idx="27">
                  <c:v>12315</c:v>
                </c:pt>
                <c:pt idx="28">
                  <c:v>12965</c:v>
                </c:pt>
                <c:pt idx="29">
                  <c:v>17151</c:v>
                </c:pt>
                <c:pt idx="30">
                  <c:v>29637</c:v>
                </c:pt>
                <c:pt idx="31">
                  <c:v>23051</c:v>
                </c:pt>
                <c:pt idx="32">
                  <c:v>33989</c:v>
                </c:pt>
                <c:pt idx="33">
                  <c:v>34993</c:v>
                </c:pt>
                <c:pt idx="34">
                  <c:v>36637</c:v>
                </c:pt>
                <c:pt idx="35">
                  <c:v>36986</c:v>
                </c:pt>
                <c:pt idx="36">
                  <c:v>28142</c:v>
                </c:pt>
                <c:pt idx="37">
                  <c:v>23466</c:v>
                </c:pt>
                <c:pt idx="38">
                  <c:v>26611</c:v>
                </c:pt>
                <c:pt idx="39">
                  <c:v>27834</c:v>
                </c:pt>
                <c:pt idx="40">
                  <c:v>29467</c:v>
                </c:pt>
                <c:pt idx="41">
                  <c:v>35231</c:v>
                </c:pt>
                <c:pt idx="42">
                  <c:v>39773</c:v>
                </c:pt>
                <c:pt idx="43">
                  <c:v>31182</c:v>
                </c:pt>
                <c:pt idx="44">
                  <c:v>42473</c:v>
                </c:pt>
                <c:pt idx="45">
                  <c:v>44461</c:v>
                </c:pt>
                <c:pt idx="46">
                  <c:v>49993</c:v>
                </c:pt>
                <c:pt idx="47">
                  <c:v>40231</c:v>
                </c:pt>
                <c:pt idx="48">
                  <c:v>40134</c:v>
                </c:pt>
                <c:pt idx="49">
                  <c:v>35567</c:v>
                </c:pt>
                <c:pt idx="50">
                  <c:v>42054</c:v>
                </c:pt>
                <c:pt idx="51">
                  <c:v>31162</c:v>
                </c:pt>
                <c:pt idx="52">
                  <c:v>38289</c:v>
                </c:pt>
                <c:pt idx="53">
                  <c:v>40392</c:v>
                </c:pt>
                <c:pt idx="54">
                  <c:v>38019</c:v>
                </c:pt>
                <c:pt idx="55">
                  <c:v>20323</c:v>
                </c:pt>
                <c:pt idx="56">
                  <c:v>28490</c:v>
                </c:pt>
                <c:pt idx="57">
                  <c:v>28907</c:v>
                </c:pt>
                <c:pt idx="58">
                  <c:v>30746</c:v>
                </c:pt>
                <c:pt idx="59">
                  <c:v>24055</c:v>
                </c:pt>
                <c:pt idx="60">
                  <c:v>20996</c:v>
                </c:pt>
                <c:pt idx="61">
                  <c:v>21733</c:v>
                </c:pt>
                <c:pt idx="62">
                  <c:v>27384</c:v>
                </c:pt>
                <c:pt idx="63">
                  <c:v>20299</c:v>
                </c:pt>
                <c:pt idx="64">
                  <c:v>24690</c:v>
                </c:pt>
                <c:pt idx="65">
                  <c:v>26933</c:v>
                </c:pt>
                <c:pt idx="66">
                  <c:v>25493</c:v>
                </c:pt>
                <c:pt idx="67">
                  <c:v>15339</c:v>
                </c:pt>
                <c:pt idx="68">
                  <c:v>25057</c:v>
                </c:pt>
                <c:pt idx="69">
                  <c:v>29002</c:v>
                </c:pt>
                <c:pt idx="70">
                  <c:v>28520</c:v>
                </c:pt>
                <c:pt idx="71">
                  <c:v>21449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182976"/>
        <c:axId val="425183760"/>
      </c:lineChart>
      <c:catAx>
        <c:axId val="42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83760"/>
        <c:crossesAt val="0"/>
        <c:auto val="1"/>
        <c:lblAlgn val="ctr"/>
        <c:lblOffset val="100"/>
        <c:tickLblSkip val="4"/>
        <c:tickMarkSkip val="1"/>
        <c:noMultiLvlLbl val="0"/>
      </c:catAx>
      <c:valAx>
        <c:axId val="425183760"/>
        <c:scaling>
          <c:orientation val="minMax"/>
          <c:max val="6000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25182976"/>
        <c:crosses val="autoZero"/>
        <c:crossBetween val="between"/>
        <c:majorUnit val="10000"/>
        <c:minorUnit val="0.01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5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copies="2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Contractació total (milers). 2023</a:t>
            </a:r>
          </a:p>
        </c:rich>
      </c:tx>
      <c:layout>
        <c:manualLayout>
          <c:xMode val="edge"/>
          <c:yMode val="edge"/>
          <c:x val="0.39429993514492284"/>
          <c:y val="2.359892370433101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333333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86296341759766"/>
          <c:y val="0.15695105926364053"/>
          <c:w val="0.79554138002937425"/>
          <c:h val="0.732450900533985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2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'3.8'!$P$28:$P$37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'3.8'!$O$17:$O$26</c:f>
              <c:numCache>
                <c:formatCode>#,##0.00</c:formatCode>
                <c:ptCount val="10"/>
                <c:pt idx="0">
                  <c:v>-8.1440000000000001</c:v>
                </c:pt>
                <c:pt idx="1">
                  <c:v>-28.186</c:v>
                </c:pt>
                <c:pt idx="2">
                  <c:v>-24.343</c:v>
                </c:pt>
                <c:pt idx="3">
                  <c:v>-18.899000000000001</c:v>
                </c:pt>
                <c:pt idx="4">
                  <c:v>-14.88</c:v>
                </c:pt>
                <c:pt idx="5">
                  <c:v>-14.337999999999999</c:v>
                </c:pt>
                <c:pt idx="6">
                  <c:v>-13.195</c:v>
                </c:pt>
                <c:pt idx="7">
                  <c:v>-9.7929999999999993</c:v>
                </c:pt>
                <c:pt idx="8">
                  <c:v>-6.2229999999999999</c:v>
                </c:pt>
                <c:pt idx="9">
                  <c:v>-4.1740000000000004</c:v>
                </c:pt>
              </c:numCache>
            </c:numRef>
          </c:val>
        </c:ser>
        <c:ser>
          <c:idx val="3"/>
          <c:order val="1"/>
          <c:spPr>
            <a:solidFill>
              <a:schemeClr val="accent2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'3.8'!$P$28:$P$37</c:f>
              <c:strCache>
                <c:ptCount val="10"/>
                <c:pt idx="0">
                  <c:v>16 a 19 anys</c:v>
                </c:pt>
                <c:pt idx="1">
                  <c:v>20 a 24 anys</c:v>
                </c:pt>
                <c:pt idx="2">
                  <c:v>25 a 29 anys</c:v>
                </c:pt>
                <c:pt idx="3">
                  <c:v>30 a 34 anys</c:v>
                </c:pt>
                <c:pt idx="4">
                  <c:v>35 a 39 anys</c:v>
                </c:pt>
                <c:pt idx="5">
                  <c:v>40 a 44 anys</c:v>
                </c:pt>
                <c:pt idx="6">
                  <c:v>45 a 49 anys</c:v>
                </c:pt>
                <c:pt idx="7">
                  <c:v>50 a 54 anys</c:v>
                </c:pt>
                <c:pt idx="8">
                  <c:v>55 a 59 anys</c:v>
                </c:pt>
                <c:pt idx="9">
                  <c:v>60 i més</c:v>
                </c:pt>
              </c:strCache>
            </c:strRef>
          </c:cat>
          <c:val>
            <c:numRef>
              <c:f>'3.8'!$O$28:$O$37</c:f>
              <c:numCache>
                <c:formatCode>#,##0.00</c:formatCode>
                <c:ptCount val="10"/>
                <c:pt idx="0">
                  <c:v>7.7649999999999997</c:v>
                </c:pt>
                <c:pt idx="1">
                  <c:v>31.524000000000001</c:v>
                </c:pt>
                <c:pt idx="2">
                  <c:v>24.919</c:v>
                </c:pt>
                <c:pt idx="3">
                  <c:v>17.678999999999998</c:v>
                </c:pt>
                <c:pt idx="4">
                  <c:v>14.254</c:v>
                </c:pt>
                <c:pt idx="5">
                  <c:v>14.371</c:v>
                </c:pt>
                <c:pt idx="6">
                  <c:v>13.361000000000001</c:v>
                </c:pt>
                <c:pt idx="7">
                  <c:v>10.536</c:v>
                </c:pt>
                <c:pt idx="8">
                  <c:v>6.7830000000000004</c:v>
                </c:pt>
                <c:pt idx="9">
                  <c:v>3.528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22883896"/>
        <c:axId val="522885072"/>
      </c:barChart>
      <c:catAx>
        <c:axId val="522883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22885072"/>
        <c:crossesAt val="-400"/>
        <c:auto val="1"/>
        <c:lblAlgn val="ctr"/>
        <c:lblOffset val="100"/>
        <c:tickLblSkip val="1"/>
        <c:tickMarkSkip val="1"/>
        <c:noMultiLvlLbl val="0"/>
      </c:catAx>
      <c:valAx>
        <c:axId val="522885072"/>
        <c:scaling>
          <c:orientation val="minMax"/>
          <c:max val="50"/>
          <c:min val="-50"/>
        </c:scaling>
        <c:delete val="0"/>
        <c:axPos val="b"/>
        <c:majorGridlines>
          <c:spPr>
            <a:ln w="3175" cap="flat" cmpd="sng" algn="ctr">
              <a:solidFill>
                <a:srgbClr val="000000"/>
              </a:solidFill>
              <a:prstDash val="sysDash"/>
              <a:round/>
            </a:ln>
            <a:effectLst/>
          </c:spPr>
        </c:majorGridlines>
        <c:numFmt formatCode="#,##0\ ;#,##0\ " sourceLinked="0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22883896"/>
        <c:crosses val="autoZero"/>
        <c:crossBetween val="between"/>
        <c:majorUnit val="10"/>
        <c:minorUnit val="0.7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600" b="0" i="0" u="none" strike="noStrike" baseline="0">
          <a:solidFill>
            <a:srgbClr val="333333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baseline="0">
                <a:solidFill>
                  <a:srgbClr val="333333"/>
                </a:solidFill>
                <a:latin typeface="Arial Narrow" panose="020B0606020202030204" pitchFamily="34" charset="0"/>
                <a:ea typeface="Arial"/>
                <a:cs typeface="Arial"/>
              </a:defRPr>
            </a:pPr>
            <a:r>
              <a:rPr lang="es-ES" b="1"/>
              <a:t>Evolució del nombre de contractes. 2023</a:t>
            </a:r>
          </a:p>
        </c:rich>
      </c:tx>
      <c:layout>
        <c:manualLayout>
          <c:xMode val="edge"/>
          <c:yMode val="edge"/>
          <c:x val="0.26385854399778974"/>
          <c:y val="4.966457996445668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rgbClr val="333333"/>
              </a:solidFill>
              <a:latin typeface="Arial Narrow" panose="020B0606020202030204" pitchFamily="34" charset="0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45578830258731E-2"/>
          <c:y val="0.17590397664716578"/>
          <c:w val="0.88605713367506922"/>
          <c:h val="0.65301339275865644"/>
        </c:manualLayout>
      </c:layout>
      <c:areaChart>
        <c:grouping val="stacked"/>
        <c:varyColors val="0"/>
        <c:ser>
          <c:idx val="0"/>
          <c:order val="0"/>
          <c:tx>
            <c:v>Homes</c:v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cat>
            <c:strRef>
              <c:f>'3.8'!$B$3:$M$3</c:f>
              <c:strCache>
                <c:ptCount val="12"/>
                <c:pt idx="0">
                  <c:v>Gn</c:v>
                </c:pt>
                <c:pt idx="1">
                  <c:v>Fb</c:v>
                </c:pt>
                <c:pt idx="2">
                  <c:v>Mr</c:v>
                </c:pt>
                <c:pt idx="3">
                  <c:v>Ab</c:v>
                </c:pt>
                <c:pt idx="4">
                  <c:v>Mg</c:v>
                </c:pt>
                <c:pt idx="5">
                  <c:v>Jn</c:v>
                </c:pt>
                <c:pt idx="6">
                  <c:v>Jl</c:v>
                </c:pt>
                <c:pt idx="7">
                  <c:v>Ag</c:v>
                </c:pt>
                <c:pt idx="8">
                  <c:v>St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</c:strCache>
            </c:strRef>
          </c:cat>
          <c:val>
            <c:numRef>
              <c:f>'3.8'!$B$16:$M$16</c:f>
              <c:numCache>
                <c:formatCode>#,##0</c:formatCode>
                <c:ptCount val="12"/>
                <c:pt idx="0">
                  <c:v>10517</c:v>
                </c:pt>
                <c:pt idx="1">
                  <c:v>11212</c:v>
                </c:pt>
                <c:pt idx="2">
                  <c:v>13751</c:v>
                </c:pt>
                <c:pt idx="3">
                  <c:v>10225</c:v>
                </c:pt>
                <c:pt idx="4">
                  <c:v>11931</c:v>
                </c:pt>
                <c:pt idx="5">
                  <c:v>12939</c:v>
                </c:pt>
                <c:pt idx="6">
                  <c:v>12452</c:v>
                </c:pt>
                <c:pt idx="7">
                  <c:v>7509</c:v>
                </c:pt>
                <c:pt idx="8">
                  <c:v>11538</c:v>
                </c:pt>
                <c:pt idx="9">
                  <c:v>15091</c:v>
                </c:pt>
                <c:pt idx="10">
                  <c:v>14559</c:v>
                </c:pt>
                <c:pt idx="11">
                  <c:v>10451</c:v>
                </c:pt>
              </c:numCache>
            </c:numRef>
          </c:val>
        </c:ser>
        <c:ser>
          <c:idx val="1"/>
          <c:order val="1"/>
          <c:tx>
            <c:v>Dones</c:v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cat>
            <c:strRef>
              <c:f>'3.8'!$B$3:$M$3</c:f>
              <c:strCache>
                <c:ptCount val="12"/>
                <c:pt idx="0">
                  <c:v>Gn</c:v>
                </c:pt>
                <c:pt idx="1">
                  <c:v>Fb</c:v>
                </c:pt>
                <c:pt idx="2">
                  <c:v>Mr</c:v>
                </c:pt>
                <c:pt idx="3">
                  <c:v>Ab</c:v>
                </c:pt>
                <c:pt idx="4">
                  <c:v>Mg</c:v>
                </c:pt>
                <c:pt idx="5">
                  <c:v>Jn</c:v>
                </c:pt>
                <c:pt idx="6">
                  <c:v>Jl</c:v>
                </c:pt>
                <c:pt idx="7">
                  <c:v>Ag</c:v>
                </c:pt>
                <c:pt idx="8">
                  <c:v>St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</c:strCache>
            </c:strRef>
          </c:cat>
          <c:val>
            <c:numRef>
              <c:f>'3.8'!$B$27:$M$27</c:f>
              <c:numCache>
                <c:formatCode>#,##0</c:formatCode>
                <c:ptCount val="12"/>
                <c:pt idx="0">
                  <c:v>10479</c:v>
                </c:pt>
                <c:pt idx="1">
                  <c:v>10521</c:v>
                </c:pt>
                <c:pt idx="2">
                  <c:v>13633</c:v>
                </c:pt>
                <c:pt idx="3">
                  <c:v>10074</c:v>
                </c:pt>
                <c:pt idx="4">
                  <c:v>12759</c:v>
                </c:pt>
                <c:pt idx="5">
                  <c:v>13994</c:v>
                </c:pt>
                <c:pt idx="6">
                  <c:v>13041</c:v>
                </c:pt>
                <c:pt idx="7">
                  <c:v>7830</c:v>
                </c:pt>
                <c:pt idx="8">
                  <c:v>13519</c:v>
                </c:pt>
                <c:pt idx="9">
                  <c:v>13911</c:v>
                </c:pt>
                <c:pt idx="10">
                  <c:v>13961</c:v>
                </c:pt>
                <c:pt idx="11">
                  <c:v>10998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888208"/>
        <c:axId val="522885856"/>
      </c:areaChart>
      <c:catAx>
        <c:axId val="52288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 panose="020B0606020202030204" pitchFamily="34" charset="0"/>
                <a:ea typeface="Arial"/>
                <a:cs typeface="Arial"/>
              </a:defRPr>
            </a:pPr>
            <a:endParaRPr lang="es-ES"/>
          </a:p>
        </c:txPr>
        <c:crossAx val="522885856"/>
        <c:crosses val="autoZero"/>
        <c:auto val="1"/>
        <c:lblAlgn val="ctr"/>
        <c:lblOffset val="100"/>
        <c:noMultiLvlLbl val="0"/>
      </c:catAx>
      <c:valAx>
        <c:axId val="522885856"/>
        <c:scaling>
          <c:orientation val="minMax"/>
          <c:max val="5000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 Narrow" panose="020B0606020202030204" pitchFamily="34" charset="0"/>
                <a:ea typeface="Arial"/>
                <a:cs typeface="Arial"/>
              </a:defRPr>
            </a:pPr>
            <a:endParaRPr lang="es-ES"/>
          </a:p>
        </c:txPr>
        <c:crossAx val="522888208"/>
        <c:crosses val="autoZero"/>
        <c:crossBetween val="midCat"/>
        <c:majorUnit val="10000"/>
        <c:minorUnit val="200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35354848936565847"/>
          <c:y val="0.90066036827363793"/>
          <c:w val="0.29290271642873911"/>
          <c:h val="8.3726829228313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 Narrow" panose="020B0606020202030204" pitchFamily="34" charset="0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 Narrow" panose="020B0606020202030204" pitchFamily="34" charset="0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56364979549181"/>
          <c:y val="1.9718330033884825E-2"/>
          <c:w val="0.83118939079983423"/>
          <c:h val="0.6967427600961645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'1.1'!$F$61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'1.1'!$F$69:$F$72</c:f>
              <c:numCache>
                <c:formatCode>0.00</c:formatCode>
                <c:ptCount val="4"/>
                <c:pt idx="0">
                  <c:v>-9.0934724376145493</c:v>
                </c:pt>
                <c:pt idx="1">
                  <c:v>-4.6526054590570718</c:v>
                </c:pt>
                <c:pt idx="2">
                  <c:v>9.6616785946649486</c:v>
                </c:pt>
                <c:pt idx="3">
                  <c:v>9.9673687333135632</c:v>
                </c:pt>
              </c:numCache>
            </c:numRef>
          </c:val>
        </c:ser>
        <c:ser>
          <c:idx val="1"/>
          <c:order val="1"/>
          <c:tx>
            <c:strRef>
              <c:f>'1.1'!$G$61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'1.1'!$G$69:$G$72</c:f>
              <c:numCache>
                <c:formatCode>0.00</c:formatCode>
                <c:ptCount val="4"/>
                <c:pt idx="0">
                  <c:v>2.1478099103669956</c:v>
                </c:pt>
                <c:pt idx="1">
                  <c:v>4.2384105960264939</c:v>
                </c:pt>
                <c:pt idx="2">
                  <c:v>1.588310038119441</c:v>
                </c:pt>
                <c:pt idx="3">
                  <c:v>12.585991244527811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21382944"/>
        <c:axId val="421386864"/>
      </c:barChart>
      <c:catAx>
        <c:axId val="421382944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8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386864"/>
        <c:scaling>
          <c:orientation val="minMax"/>
          <c:max val="15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Variació anual (%) de la població ocupada</a:t>
                </a:r>
              </a:p>
            </c:rich>
          </c:tx>
          <c:layout>
            <c:manualLayout>
              <c:xMode val="edge"/>
              <c:yMode val="edge"/>
              <c:x val="0.21643939126443276"/>
              <c:y val="0.845608076171621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8294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036580629215073"/>
          <c:y val="0.92542593235377746"/>
          <c:w val="0.33926803432082203"/>
          <c:h val="7.4574067646222569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Evolució del nombre de contractes. 2023</a:t>
            </a:r>
          </a:p>
        </c:rich>
      </c:tx>
      <c:layout>
        <c:manualLayout>
          <c:xMode val="edge"/>
          <c:yMode val="edge"/>
          <c:x val="0.26432298674404187"/>
          <c:y val="3.748025125500089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667368678425242E-2"/>
          <c:y val="0.17804941662091495"/>
          <c:w val="0.88707490001728584"/>
          <c:h val="0.65122183887375751"/>
        </c:manualLayout>
      </c:layout>
      <c:areaChart>
        <c:grouping val="stacked"/>
        <c:varyColors val="0"/>
        <c:ser>
          <c:idx val="0"/>
          <c:order val="0"/>
          <c:tx>
            <c:strRef>
              <c:f>'3.12'!$A$30</c:f>
              <c:strCache>
                <c:ptCount val="1"/>
                <c:pt idx="0">
                  <c:v>Espanyols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cat>
            <c:strRef>
              <c:f>'3.8'!$B$3:$M$3</c:f>
              <c:strCache>
                <c:ptCount val="12"/>
                <c:pt idx="0">
                  <c:v>Gn</c:v>
                </c:pt>
                <c:pt idx="1">
                  <c:v>Fb</c:v>
                </c:pt>
                <c:pt idx="2">
                  <c:v>Mr</c:v>
                </c:pt>
                <c:pt idx="3">
                  <c:v>Ab</c:v>
                </c:pt>
                <c:pt idx="4">
                  <c:v>Mg</c:v>
                </c:pt>
                <c:pt idx="5">
                  <c:v>Jn</c:v>
                </c:pt>
                <c:pt idx="6">
                  <c:v>Jl</c:v>
                </c:pt>
                <c:pt idx="7">
                  <c:v>Ag</c:v>
                </c:pt>
                <c:pt idx="8">
                  <c:v>St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</c:strCache>
            </c:strRef>
          </c:cat>
          <c:val>
            <c:numRef>
              <c:f>'3.12'!$B$30:$M$30</c:f>
              <c:numCache>
                <c:formatCode>#,##0_ ;\-#,##0\ </c:formatCode>
                <c:ptCount val="12"/>
                <c:pt idx="0">
                  <c:v>15228</c:v>
                </c:pt>
                <c:pt idx="1">
                  <c:v>14884</c:v>
                </c:pt>
                <c:pt idx="2">
                  <c:v>19736</c:v>
                </c:pt>
                <c:pt idx="3">
                  <c:v>14889</c:v>
                </c:pt>
                <c:pt idx="4">
                  <c:v>18052</c:v>
                </c:pt>
                <c:pt idx="5">
                  <c:v>20348</c:v>
                </c:pt>
                <c:pt idx="6">
                  <c:v>19277</c:v>
                </c:pt>
                <c:pt idx="7">
                  <c:v>11003</c:v>
                </c:pt>
                <c:pt idx="8">
                  <c:v>19387</c:v>
                </c:pt>
                <c:pt idx="9">
                  <c:v>20074</c:v>
                </c:pt>
                <c:pt idx="10">
                  <c:v>19409</c:v>
                </c:pt>
                <c:pt idx="11">
                  <c:v>15519</c:v>
                </c:pt>
              </c:numCache>
            </c:numRef>
          </c:val>
        </c:ser>
        <c:ser>
          <c:idx val="1"/>
          <c:order val="1"/>
          <c:tx>
            <c:strRef>
              <c:f>'3.12'!$A$31</c:f>
              <c:strCache>
                <c:ptCount val="1"/>
                <c:pt idx="0">
                  <c:v>Estrangers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cat>
            <c:strRef>
              <c:f>'3.8'!$B$3:$M$3</c:f>
              <c:strCache>
                <c:ptCount val="12"/>
                <c:pt idx="0">
                  <c:v>Gn</c:v>
                </c:pt>
                <c:pt idx="1">
                  <c:v>Fb</c:v>
                </c:pt>
                <c:pt idx="2">
                  <c:v>Mr</c:v>
                </c:pt>
                <c:pt idx="3">
                  <c:v>Ab</c:v>
                </c:pt>
                <c:pt idx="4">
                  <c:v>Mg</c:v>
                </c:pt>
                <c:pt idx="5">
                  <c:v>Jn</c:v>
                </c:pt>
                <c:pt idx="6">
                  <c:v>Jl</c:v>
                </c:pt>
                <c:pt idx="7">
                  <c:v>Ag</c:v>
                </c:pt>
                <c:pt idx="8">
                  <c:v>St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</c:strCache>
            </c:strRef>
          </c:cat>
          <c:val>
            <c:numRef>
              <c:f>'3.12'!$B$31:$M$31</c:f>
              <c:numCache>
                <c:formatCode>#,##0_ ;\-#,##0\ </c:formatCode>
                <c:ptCount val="12"/>
                <c:pt idx="0">
                  <c:v>5768</c:v>
                </c:pt>
                <c:pt idx="1">
                  <c:v>6849</c:v>
                </c:pt>
                <c:pt idx="2">
                  <c:v>7648</c:v>
                </c:pt>
                <c:pt idx="3">
                  <c:v>5409</c:v>
                </c:pt>
                <c:pt idx="4">
                  <c:v>6637</c:v>
                </c:pt>
                <c:pt idx="5">
                  <c:v>6582</c:v>
                </c:pt>
                <c:pt idx="6">
                  <c:v>6216</c:v>
                </c:pt>
                <c:pt idx="7">
                  <c:v>4336</c:v>
                </c:pt>
                <c:pt idx="8">
                  <c:v>5670</c:v>
                </c:pt>
                <c:pt idx="9">
                  <c:v>8928</c:v>
                </c:pt>
                <c:pt idx="10">
                  <c:v>9110</c:v>
                </c:pt>
                <c:pt idx="11">
                  <c:v>5930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883504"/>
        <c:axId val="522889384"/>
      </c:areaChart>
      <c:catAx>
        <c:axId val="52288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89384"/>
        <c:crosses val="autoZero"/>
        <c:auto val="1"/>
        <c:lblAlgn val="ctr"/>
        <c:lblOffset val="100"/>
        <c:noMultiLvlLbl val="0"/>
      </c:catAx>
      <c:valAx>
        <c:axId val="522889384"/>
        <c:scaling>
          <c:orientation val="minMax"/>
          <c:max val="5000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numFmt formatCode="#,##0_ ;\-#,##0\ 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83504"/>
        <c:crosses val="autoZero"/>
        <c:crossBetween val="midCat"/>
        <c:majorUnit val="10000"/>
        <c:minorUnit val="200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37394847375133083"/>
          <c:y val="0.91828510817215814"/>
          <c:w val="0.28001768072501665"/>
          <c:h val="7.634275109637717E-2"/>
        </c:manualLayout>
      </c:layout>
      <c:overlay val="0"/>
      <c:spPr>
        <a:solidFill>
          <a:srgbClr val="FCF6F6"/>
        </a:solidFill>
        <a:ln w="3175">
          <a:solidFill>
            <a:srgbClr val="000000"/>
          </a:solidFill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es-ES" sz="1000" b="1"/>
              <a:t>Homes</a:t>
            </a:r>
          </a:p>
        </c:rich>
      </c:tx>
      <c:layout>
        <c:manualLayout>
          <c:xMode val="edge"/>
          <c:yMode val="edge"/>
          <c:x val="0.43430720524341232"/>
          <c:y val="4.395581625171347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20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3722670012171412"/>
          <c:y val="0.38461538461538464"/>
          <c:w val="0.74087723268781491"/>
          <c:h val="0.5329670329670329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76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2">
                  <a:tint val="77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-2.6836330272469525E-2"/>
                  <c:y val="0.1273653543307086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191452763319752E-2"/>
                  <c:y val="2.508527527176511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('3.14'!$A$5,'3.14'!$A$8)</c:f>
              <c:strCache>
                <c:ptCount val="2"/>
                <c:pt idx="0">
                  <c:v>Indefinits</c:v>
                </c:pt>
                <c:pt idx="1">
                  <c:v>Temporals</c:v>
                </c:pt>
              </c:strCache>
            </c:strRef>
          </c:cat>
          <c:val>
            <c:numRef>
              <c:f>('3.14'!$N$6,'3.14'!$N$9)</c:f>
              <c:numCache>
                <c:formatCode>#,##0</c:formatCode>
                <c:ptCount val="2"/>
                <c:pt idx="0">
                  <c:v>76559</c:v>
                </c:pt>
                <c:pt idx="1">
                  <c:v>65616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es-ES" sz="1000" b="1"/>
              <a:t>Dones</a:t>
            </a:r>
          </a:p>
        </c:rich>
      </c:tx>
      <c:layout>
        <c:manualLayout>
          <c:xMode val="edge"/>
          <c:yMode val="edge"/>
          <c:x val="0.32275228713694737"/>
          <c:y val="5.263182082784399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autoTitleDeleted val="0"/>
    <c:view3D>
      <c:rotX val="20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873056881037328"/>
          <c:y val="0.39473785654260007"/>
          <c:w val="0.68180027950514566"/>
          <c:h val="0.6052619422572178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76000"/>
                </a:schemeClr>
              </a:solidFill>
              <a:ln>
                <a:noFill/>
              </a:ln>
              <a:effectLst/>
              <a:sp3d/>
            </c:spPr>
          </c:dPt>
          <c:dPt>
            <c:idx val="1"/>
            <c:bubble3D val="0"/>
            <c:spPr>
              <a:solidFill>
                <a:schemeClr val="accent2">
                  <a:tint val="77000"/>
                </a:schemeClr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-4.7308901202164545E-4"/>
                  <c:y val="-3.5106263468039256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0253774354338006E-2"/>
                  <c:y val="-0.2547496062992126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('3.14'!$A$5,'3.14'!$A$8)</c:f>
              <c:strCache>
                <c:ptCount val="2"/>
                <c:pt idx="0">
                  <c:v>Indefinits</c:v>
                </c:pt>
                <c:pt idx="1">
                  <c:v>Temporals</c:v>
                </c:pt>
              </c:strCache>
            </c:strRef>
          </c:cat>
          <c:val>
            <c:numRef>
              <c:f>('3.14'!$N$7,'3.14'!$N$10)</c:f>
              <c:numCache>
                <c:formatCode>#,##0</c:formatCode>
                <c:ptCount val="2"/>
                <c:pt idx="0">
                  <c:v>68132</c:v>
                </c:pt>
                <c:pt idx="1">
                  <c:v>76588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490704909097835"/>
          <c:y val="2.3676115485564302E-2"/>
          <c:w val="0.23294316165451176"/>
          <c:h val="0.30220543930063215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Evolució del nombre de persones afiliades a València ciutat. 2019-2023</a:t>
            </a:r>
          </a:p>
        </c:rich>
      </c:tx>
      <c:layout>
        <c:manualLayout>
          <c:xMode val="edge"/>
          <c:yMode val="edge"/>
          <c:x val="0.17928665482471257"/>
          <c:y val="1.8324524502930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329031653521522E-2"/>
          <c:y val="0.12827229229905446"/>
          <c:w val="0.89295096085014547"/>
          <c:h val="0.73428708117170971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('4.1'!$A$30:$A$41,'4.1'!$C$30:$C$41,'4.1'!$E$30:$E$41,'4.1'!$G$30:$G$41,'4.1'!$I$30:$I$41)</c:f>
              <c:strCache>
                <c:ptCount val="60"/>
                <c:pt idx="0">
                  <c:v>Gn 
2019</c:v>
                </c:pt>
                <c:pt idx="1">
                  <c:v>Fb </c:v>
                </c:pt>
                <c:pt idx="2">
                  <c:v>Mç </c:v>
                </c:pt>
                <c:pt idx="3">
                  <c:v>Ab</c:v>
                </c:pt>
                <c:pt idx="4">
                  <c:v>Mg </c:v>
                </c:pt>
                <c:pt idx="5">
                  <c:v>Jn </c:v>
                </c:pt>
                <c:pt idx="6">
                  <c:v>Jl</c:v>
                </c:pt>
                <c:pt idx="7">
                  <c:v>Ag </c:v>
                </c:pt>
                <c:pt idx="8">
                  <c:v>St </c:v>
                </c:pt>
                <c:pt idx="9">
                  <c:v>Oc</c:v>
                </c:pt>
                <c:pt idx="10">
                  <c:v>Nv</c:v>
                </c:pt>
                <c:pt idx="11">
                  <c:v>Ds</c:v>
                </c:pt>
                <c:pt idx="12">
                  <c:v>Gn 
2021</c:v>
                </c:pt>
                <c:pt idx="13">
                  <c:v>Fb </c:v>
                </c:pt>
                <c:pt idx="14">
                  <c:v>Mç </c:v>
                </c:pt>
                <c:pt idx="15">
                  <c:v>Ab</c:v>
                </c:pt>
                <c:pt idx="16">
                  <c:v>Mg </c:v>
                </c:pt>
                <c:pt idx="17">
                  <c:v>Jn </c:v>
                </c:pt>
                <c:pt idx="18">
                  <c:v>Jl</c:v>
                </c:pt>
                <c:pt idx="19">
                  <c:v>Ag </c:v>
                </c:pt>
                <c:pt idx="20">
                  <c:v>St </c:v>
                </c:pt>
                <c:pt idx="21">
                  <c:v>Oc</c:v>
                </c:pt>
                <c:pt idx="22">
                  <c:v>Nv</c:v>
                </c:pt>
                <c:pt idx="23">
                  <c:v>Ds</c:v>
                </c:pt>
                <c:pt idx="24">
                  <c:v>Gn 
2021</c:v>
                </c:pt>
                <c:pt idx="25">
                  <c:v>Fb </c:v>
                </c:pt>
                <c:pt idx="26">
                  <c:v>Mç </c:v>
                </c:pt>
                <c:pt idx="27">
                  <c:v>Ab</c:v>
                </c:pt>
                <c:pt idx="28">
                  <c:v>Mg </c:v>
                </c:pt>
                <c:pt idx="29">
                  <c:v>Jn </c:v>
                </c:pt>
                <c:pt idx="30">
                  <c:v>Jl</c:v>
                </c:pt>
                <c:pt idx="31">
                  <c:v>Ag </c:v>
                </c:pt>
                <c:pt idx="32">
                  <c:v>St </c:v>
                </c:pt>
                <c:pt idx="33">
                  <c:v>Oc</c:v>
                </c:pt>
                <c:pt idx="34">
                  <c:v>Nv</c:v>
                </c:pt>
                <c:pt idx="35">
                  <c:v>Ds</c:v>
                </c:pt>
                <c:pt idx="36">
                  <c:v>Gn 
2022</c:v>
                </c:pt>
                <c:pt idx="37">
                  <c:v>Fb </c:v>
                </c:pt>
                <c:pt idx="38">
                  <c:v>Mç </c:v>
                </c:pt>
                <c:pt idx="39">
                  <c:v>Ab</c:v>
                </c:pt>
                <c:pt idx="40">
                  <c:v>Mg </c:v>
                </c:pt>
                <c:pt idx="41">
                  <c:v>Jn </c:v>
                </c:pt>
                <c:pt idx="42">
                  <c:v>Jl</c:v>
                </c:pt>
                <c:pt idx="43">
                  <c:v>Ag </c:v>
                </c:pt>
                <c:pt idx="44">
                  <c:v>St </c:v>
                </c:pt>
                <c:pt idx="45">
                  <c:v>Oc</c:v>
                </c:pt>
                <c:pt idx="46">
                  <c:v>Nv</c:v>
                </c:pt>
                <c:pt idx="47">
                  <c:v>Ds</c:v>
                </c:pt>
                <c:pt idx="48">
                  <c:v>Gn 
2023</c:v>
                </c:pt>
                <c:pt idx="49">
                  <c:v>Fb </c:v>
                </c:pt>
                <c:pt idx="50">
                  <c:v>Mç </c:v>
                </c:pt>
                <c:pt idx="51">
                  <c:v>Ab</c:v>
                </c:pt>
                <c:pt idx="52">
                  <c:v>Mg </c:v>
                </c:pt>
                <c:pt idx="53">
                  <c:v>Jn </c:v>
                </c:pt>
                <c:pt idx="54">
                  <c:v>Jl</c:v>
                </c:pt>
                <c:pt idx="55">
                  <c:v>Ag </c:v>
                </c:pt>
                <c:pt idx="56">
                  <c:v>St </c:v>
                </c:pt>
                <c:pt idx="57">
                  <c:v>Oc</c:v>
                </c:pt>
                <c:pt idx="58">
                  <c:v>Nv</c:v>
                </c:pt>
                <c:pt idx="59">
                  <c:v>Ds</c:v>
                </c:pt>
              </c:strCache>
            </c:strRef>
          </c:cat>
          <c:val>
            <c:numRef>
              <c:f>('4.1'!$B$30:$B$41,'4.1'!$D$30:$D$41,'4.1'!$F$30:$F$41,'4.1'!$H$30:$H$41,'4.1'!$J$30:$J$41)</c:f>
              <c:numCache>
                <c:formatCode>#,##0</c:formatCode>
                <c:ptCount val="60"/>
                <c:pt idx="0">
                  <c:v>378383</c:v>
                </c:pt>
                <c:pt idx="1">
                  <c:v>380702</c:v>
                </c:pt>
                <c:pt idx="2">
                  <c:v>385107</c:v>
                </c:pt>
                <c:pt idx="3">
                  <c:v>382788</c:v>
                </c:pt>
                <c:pt idx="4">
                  <c:v>383903</c:v>
                </c:pt>
                <c:pt idx="5">
                  <c:v>386192</c:v>
                </c:pt>
                <c:pt idx="6">
                  <c:v>378809</c:v>
                </c:pt>
                <c:pt idx="7">
                  <c:v>377421</c:v>
                </c:pt>
                <c:pt idx="8">
                  <c:v>382695</c:v>
                </c:pt>
                <c:pt idx="9">
                  <c:v>385852</c:v>
                </c:pt>
                <c:pt idx="10">
                  <c:v>393974</c:v>
                </c:pt>
                <c:pt idx="11">
                  <c:v>391705</c:v>
                </c:pt>
                <c:pt idx="12">
                  <c:v>383773</c:v>
                </c:pt>
                <c:pt idx="13">
                  <c:v>389493</c:v>
                </c:pt>
                <c:pt idx="14">
                  <c:v>369244</c:v>
                </c:pt>
                <c:pt idx="15">
                  <c:v>368949</c:v>
                </c:pt>
                <c:pt idx="16">
                  <c:v>371422</c:v>
                </c:pt>
                <c:pt idx="17">
                  <c:v>371426</c:v>
                </c:pt>
                <c:pt idx="18">
                  <c:v>370863</c:v>
                </c:pt>
                <c:pt idx="19">
                  <c:v>370698</c:v>
                </c:pt>
                <c:pt idx="20">
                  <c:v>378363</c:v>
                </c:pt>
                <c:pt idx="21">
                  <c:v>384571</c:v>
                </c:pt>
                <c:pt idx="22">
                  <c:v>388970</c:v>
                </c:pt>
                <c:pt idx="23">
                  <c:v>387082</c:v>
                </c:pt>
                <c:pt idx="24">
                  <c:v>382846</c:v>
                </c:pt>
                <c:pt idx="25">
                  <c:v>382426</c:v>
                </c:pt>
                <c:pt idx="26">
                  <c:v>381976</c:v>
                </c:pt>
                <c:pt idx="27">
                  <c:v>385055</c:v>
                </c:pt>
                <c:pt idx="28">
                  <c:v>388901</c:v>
                </c:pt>
                <c:pt idx="29">
                  <c:v>387413</c:v>
                </c:pt>
                <c:pt idx="30">
                  <c:v>391302</c:v>
                </c:pt>
                <c:pt idx="31">
                  <c:v>384958</c:v>
                </c:pt>
                <c:pt idx="32">
                  <c:v>397094</c:v>
                </c:pt>
                <c:pt idx="33">
                  <c:v>403673</c:v>
                </c:pt>
                <c:pt idx="34">
                  <c:v>409049</c:v>
                </c:pt>
                <c:pt idx="35">
                  <c:v>401345</c:v>
                </c:pt>
                <c:pt idx="36">
                  <c:v>406147</c:v>
                </c:pt>
                <c:pt idx="37">
                  <c:v>409011</c:v>
                </c:pt>
                <c:pt idx="38">
                  <c:v>410096</c:v>
                </c:pt>
                <c:pt idx="39">
                  <c:v>414640</c:v>
                </c:pt>
                <c:pt idx="40">
                  <c:v>412047</c:v>
                </c:pt>
                <c:pt idx="41">
                  <c:v>411802</c:v>
                </c:pt>
                <c:pt idx="42">
                  <c:v>413606</c:v>
                </c:pt>
                <c:pt idx="43">
                  <c:v>405793</c:v>
                </c:pt>
                <c:pt idx="44">
                  <c:v>414253</c:v>
                </c:pt>
                <c:pt idx="45">
                  <c:v>419422</c:v>
                </c:pt>
                <c:pt idx="46">
                  <c:v>426608</c:v>
                </c:pt>
                <c:pt idx="47">
                  <c:v>423929</c:v>
                </c:pt>
                <c:pt idx="48">
                  <c:v>421437</c:v>
                </c:pt>
                <c:pt idx="49">
                  <c:v>425719</c:v>
                </c:pt>
                <c:pt idx="50">
                  <c:v>427653</c:v>
                </c:pt>
                <c:pt idx="51">
                  <c:v>432045</c:v>
                </c:pt>
                <c:pt idx="52">
                  <c:v>432684</c:v>
                </c:pt>
                <c:pt idx="53">
                  <c:v>430267</c:v>
                </c:pt>
                <c:pt idx="54">
                  <c:v>430248</c:v>
                </c:pt>
                <c:pt idx="55">
                  <c:v>425243</c:v>
                </c:pt>
                <c:pt idx="56">
                  <c:v>437825</c:v>
                </c:pt>
                <c:pt idx="57">
                  <c:v>439853</c:v>
                </c:pt>
                <c:pt idx="58">
                  <c:v>446597</c:v>
                </c:pt>
                <c:pt idx="59">
                  <c:v>445421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884680"/>
        <c:axId val="522886248"/>
      </c:lineChart>
      <c:catAx>
        <c:axId val="522884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22886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22886248"/>
        <c:scaling>
          <c:orientation val="minMax"/>
          <c:min val="320000"/>
        </c:scaling>
        <c:delete val="0"/>
        <c:axPos val="l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522884680"/>
        <c:crosses val="autoZero"/>
        <c:crossBetween val="midCat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6350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copies="2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25" b="1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Afiliacions a la Seguretat Social segons règim. Mitjana 2023</a:t>
            </a:r>
          </a:p>
        </c:rich>
      </c:tx>
      <c:layout>
        <c:manualLayout>
          <c:xMode val="edge"/>
          <c:yMode val="edge"/>
          <c:x val="0.24322821403818268"/>
          <c:y val="3.817507725327437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25" b="1" i="0" u="none" strike="noStrike" kern="1200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2229738437495556E-2"/>
          <c:y val="0.19553159299395137"/>
          <c:w val="0.73310825927492285"/>
          <c:h val="0.53910853496903732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54000"/>
                </a:schemeClr>
              </a:solidFill>
              <a:ln>
                <a:noFill/>
              </a:ln>
              <a:effectLst/>
            </c:spPr>
          </c:dPt>
          <c:dPt>
            <c:idx val="1"/>
            <c:bubble3D val="0"/>
            <c:spPr>
              <a:solidFill>
                <a:schemeClr val="accent6">
                  <a:tint val="77000"/>
                </a:schemeClr>
              </a:solidFill>
              <a:ln>
                <a:noFill/>
              </a:ln>
              <a:effectLst/>
            </c:spPr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3"/>
            <c:bubble3D val="0"/>
            <c:spPr>
              <a:solidFill>
                <a:schemeClr val="accent6">
                  <a:shade val="76000"/>
                </a:schemeClr>
              </a:solidFill>
              <a:ln>
                <a:noFill/>
              </a:ln>
              <a:effectLst/>
            </c:spPr>
          </c:dPt>
          <c:dPt>
            <c:idx val="4"/>
            <c:bubble3D val="0"/>
            <c:spPr>
              <a:solidFill>
                <a:schemeClr val="accent6">
                  <a:shade val="53000"/>
                </a:schemeClr>
              </a:solidFill>
              <a:ln>
                <a:noFill/>
              </a:ln>
              <a:effectLst/>
            </c:spPr>
          </c:dPt>
          <c:dPt>
            <c:idx val="5"/>
            <c:bubble3D val="0"/>
            <c:spPr>
              <a:solidFill>
                <a:schemeClr val="accent6">
                  <a:shade val="53000"/>
                </a:schemeClr>
              </a:solidFill>
              <a:ln>
                <a:noFill/>
              </a:ln>
              <a:effectLst/>
            </c:spPr>
          </c:dPt>
          <c:dLbls>
            <c:dLbl>
              <c:idx val="0"/>
              <c:layout>
                <c:manualLayout>
                  <c:x val="8.3573592926262985E-2"/>
                  <c:y val="0.2959787401574803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270519907352403E-2"/>
                  <c:y val="-3.171732283464567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6407712407300385E-3"/>
                  <c:y val="5.096325459317463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265974149776751E-2"/>
                  <c:y val="1.091128608923884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3546233341423156"/>
                  <c:y val="7.41826771653543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8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Altres
17,8%</a:t>
                    </a:r>
                  </a:p>
                </c:rich>
              </c:tx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'4.2'!$A$13:$A$17</c:f>
              <c:strCache>
                <c:ptCount val="5"/>
                <c:pt idx="0">
                  <c:v>General</c:v>
                </c:pt>
                <c:pt idx="1">
                  <c:v>Agrari</c:v>
                </c:pt>
                <c:pt idx="2">
                  <c:v>Mar</c:v>
                </c:pt>
                <c:pt idx="3">
                  <c:v>Emp. Llar</c:v>
                </c:pt>
                <c:pt idx="4">
                  <c:v>Autònom</c:v>
                </c:pt>
              </c:strCache>
            </c:strRef>
          </c:cat>
          <c:val>
            <c:numRef>
              <c:f>'4.2'!$I$6:$I$10</c:f>
              <c:numCache>
                <c:formatCode>#,##0</c:formatCode>
                <c:ptCount val="5"/>
                <c:pt idx="0">
                  <c:v>358091.08333333331</c:v>
                </c:pt>
                <c:pt idx="1">
                  <c:v>3173.25</c:v>
                </c:pt>
                <c:pt idx="2">
                  <c:v>3052.3333333333335</c:v>
                </c:pt>
                <c:pt idx="3">
                  <c:v>10409.166666666666</c:v>
                </c:pt>
                <c:pt idx="4">
                  <c:v>58190.166666666664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cust"/>
        <c:custSplit>
          <c:secondPiePt val="1"/>
          <c:secondPiePt val="2"/>
          <c:secondPiePt val="3"/>
          <c:secondPiePt val="4"/>
        </c:custSplit>
        <c:secondPieSize val="75"/>
        <c:ser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serLines>
      </c:ofPie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84974388542333"/>
          <c:y val="1.9718357321640231E-2"/>
          <c:w val="0.79976942904558457"/>
          <c:h val="0.69674306744439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'1.1'!$I$61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'1.1'!$I$69:$I$72</c:f>
              <c:numCache>
                <c:formatCode>0.00</c:formatCode>
                <c:ptCount val="4"/>
                <c:pt idx="0">
                  <c:v>35.506402793946442</c:v>
                </c:pt>
                <c:pt idx="1">
                  <c:v>-13.402061855670111</c:v>
                </c:pt>
                <c:pt idx="2">
                  <c:v>-11.111111111111114</c:v>
                </c:pt>
                <c:pt idx="3">
                  <c:v>-4.7991071428571397</c:v>
                </c:pt>
              </c:numCache>
            </c:numRef>
          </c:val>
        </c:ser>
        <c:ser>
          <c:idx val="1"/>
          <c:order val="1"/>
          <c:tx>
            <c:strRef>
              <c:f>'1.1'!$J$61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'1.1'!$J$69:$J$72</c:f>
              <c:numCache>
                <c:formatCode>0.00</c:formatCode>
                <c:ptCount val="4"/>
                <c:pt idx="0">
                  <c:v>18.050541516245485</c:v>
                </c:pt>
                <c:pt idx="1">
                  <c:v>-0.30581039755352118</c:v>
                </c:pt>
                <c:pt idx="2">
                  <c:v>-15.414110429447847</c:v>
                </c:pt>
                <c:pt idx="3">
                  <c:v>-8.8848594741613862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21382160"/>
        <c:axId val="421381768"/>
      </c:barChart>
      <c:catAx>
        <c:axId val="421382160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81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38176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Variació anual (%) de la població desocupada</a:t>
                </a:r>
              </a:p>
            </c:rich>
          </c:tx>
          <c:layout>
            <c:manualLayout>
              <c:xMode val="edge"/>
              <c:yMode val="edge"/>
              <c:x val="0.21643939126443276"/>
              <c:y val="0.845608076171621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82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036580629215073"/>
          <c:y val="0.92542593235377746"/>
          <c:w val="0.33926803432082203"/>
          <c:h val="7.4574067646222569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84974388542333"/>
          <c:y val="1.9718357321640231E-2"/>
          <c:w val="0.79976942904558457"/>
          <c:h val="0.6967427600961645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'1.1'!$L$61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'1.1'!$L$69:$L$72</c:f>
              <c:numCache>
                <c:formatCode>0.00</c:formatCode>
                <c:ptCount val="4"/>
                <c:pt idx="0">
                  <c:v>4.2342342342342372</c:v>
                </c:pt>
                <c:pt idx="1">
                  <c:v>13.13742437337943</c:v>
                </c:pt>
                <c:pt idx="2">
                  <c:v>-6.0924369747899121</c:v>
                </c:pt>
                <c:pt idx="3">
                  <c:v>-9.5383363839739737</c:v>
                </c:pt>
              </c:numCache>
            </c:numRef>
          </c:val>
        </c:ser>
        <c:ser>
          <c:idx val="1"/>
          <c:order val="1"/>
          <c:tx>
            <c:strRef>
              <c:f>'1.1'!$M$61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cat>
            <c:numRef>
              <c:f>'1.1'!$A$69:$A$72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'1.1'!$M$69:$M$72</c:f>
              <c:numCache>
                <c:formatCode>0.00</c:formatCode>
                <c:ptCount val="4"/>
                <c:pt idx="0">
                  <c:v>1.5066469719350142</c:v>
                </c:pt>
                <c:pt idx="1">
                  <c:v>-2.6193247962747379</c:v>
                </c:pt>
                <c:pt idx="2">
                  <c:v>-1.1207411835027068</c:v>
                </c:pt>
                <c:pt idx="3">
                  <c:v>-0.86141756082815968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21385688"/>
        <c:axId val="421386472"/>
      </c:barChart>
      <c:catAx>
        <c:axId val="421385688"/>
        <c:scaling>
          <c:orientation val="minMax"/>
        </c:scaling>
        <c:delete val="0"/>
        <c:axPos val="l"/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86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386472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Variació anual (%) de la població inactiva</a:t>
                </a:r>
              </a:p>
            </c:rich>
          </c:tx>
          <c:layout>
            <c:manualLayout>
              <c:xMode val="edge"/>
              <c:yMode val="edge"/>
              <c:x val="0.21643939126443276"/>
              <c:y val="0.845608076171621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8568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036580629215073"/>
          <c:y val="0.92542593235377746"/>
          <c:w val="0.33926803432082203"/>
          <c:h val="7.4574067646222569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21522309711285"/>
          <c:y val="0.10730832175389841"/>
          <c:w val="0.79809853768278949"/>
          <c:h val="0.7376118573413617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2020</c:v>
                </c:pt>
                <c:pt idx="4">
                  <c:v>2021</c:v>
                </c:pt>
                <c:pt idx="8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'1.2'!$H$63:$H$78</c:f>
              <c:numCache>
                <c:formatCode>0.00</c:formatCode>
                <c:ptCount val="16"/>
                <c:pt idx="0">
                  <c:v>44.8</c:v>
                </c:pt>
                <c:pt idx="1">
                  <c:v>39.4</c:v>
                </c:pt>
                <c:pt idx="2">
                  <c:v>41.9</c:v>
                </c:pt>
                <c:pt idx="3">
                  <c:v>43.77</c:v>
                </c:pt>
                <c:pt idx="4">
                  <c:v>42.424242424242422</c:v>
                </c:pt>
                <c:pt idx="5">
                  <c:v>43.009845288326304</c:v>
                </c:pt>
                <c:pt idx="6">
                  <c:v>44.547238575834037</c:v>
                </c:pt>
                <c:pt idx="7">
                  <c:v>46.256004521051139</c:v>
                </c:pt>
                <c:pt idx="8">
                  <c:v>44.457000000000001</c:v>
                </c:pt>
                <c:pt idx="9">
                  <c:v>46.031999999999996</c:v>
                </c:pt>
                <c:pt idx="10">
                  <c:v>44.887999999999998</c:v>
                </c:pt>
                <c:pt idx="11">
                  <c:v>45.850999999999999</c:v>
                </c:pt>
                <c:pt idx="12">
                  <c:v>48.154000000000003</c:v>
                </c:pt>
                <c:pt idx="13">
                  <c:v>47.622</c:v>
                </c:pt>
                <c:pt idx="14">
                  <c:v>49.396999999999998</c:v>
                </c:pt>
                <c:pt idx="15">
                  <c:v>49.878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419928"/>
        <c:axId val="421420320"/>
      </c:areaChart>
      <c:catAx>
        <c:axId val="421419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203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21420320"/>
        <c:scaling>
          <c:orientation val="minMax"/>
          <c:max val="70"/>
          <c:min val="30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de treball. Dones</a:t>
                </a:r>
              </a:p>
            </c:rich>
          </c:tx>
          <c:layout>
            <c:manualLayout>
              <c:xMode val="edge"/>
              <c:yMode val="edge"/>
              <c:x val="2.1204410517387615E-2"/>
              <c:y val="0.133689839572192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19928"/>
        <c:crosses val="autoZero"/>
        <c:crossBetween val="midCat"/>
        <c:maj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60442444694416"/>
          <c:y val="0.10413037154878589"/>
          <c:w val="0.8012619422572177"/>
          <c:h val="0.74161602076024136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2020</c:v>
                </c:pt>
                <c:pt idx="4">
                  <c:v>2021</c:v>
                </c:pt>
                <c:pt idx="8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'1.2'!$G$63:$G$78</c:f>
              <c:numCache>
                <c:formatCode>0.00</c:formatCode>
                <c:ptCount val="16"/>
                <c:pt idx="0">
                  <c:v>56.21</c:v>
                </c:pt>
                <c:pt idx="1">
                  <c:v>50.8</c:v>
                </c:pt>
                <c:pt idx="2">
                  <c:v>51.5</c:v>
                </c:pt>
                <c:pt idx="3">
                  <c:v>52.17</c:v>
                </c:pt>
                <c:pt idx="4">
                  <c:v>48.721227621483372</c:v>
                </c:pt>
                <c:pt idx="5">
                  <c:v>48.696219035202084</c:v>
                </c:pt>
                <c:pt idx="6">
                  <c:v>50.382653061224488</c:v>
                </c:pt>
                <c:pt idx="7">
                  <c:v>50.686274509803923</c:v>
                </c:pt>
                <c:pt idx="8">
                  <c:v>50.756</c:v>
                </c:pt>
                <c:pt idx="9">
                  <c:v>54.164999999999999</c:v>
                </c:pt>
                <c:pt idx="10">
                  <c:v>54.323999999999998</c:v>
                </c:pt>
                <c:pt idx="11">
                  <c:v>55.368000000000002</c:v>
                </c:pt>
                <c:pt idx="12">
                  <c:v>57.761000000000003</c:v>
                </c:pt>
                <c:pt idx="13">
                  <c:v>58.332999999999998</c:v>
                </c:pt>
                <c:pt idx="14">
                  <c:v>60.682000000000002</c:v>
                </c:pt>
                <c:pt idx="15">
                  <c:v>56.478999999999999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419144"/>
        <c:axId val="421416400"/>
      </c:areaChart>
      <c:catAx>
        <c:axId val="421419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16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21416400"/>
        <c:scaling>
          <c:orientation val="minMax"/>
          <c:max val="70"/>
          <c:min val="30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de treball. Homes</a:t>
                </a:r>
              </a:p>
            </c:rich>
          </c:tx>
          <c:layout>
            <c:manualLayout>
              <c:xMode val="edge"/>
              <c:yMode val="edge"/>
              <c:x val="2.7135262550779873E-2"/>
              <c:y val="0.17106711033505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19144"/>
        <c:crosses val="autoZero"/>
        <c:crossBetween val="midCat"/>
        <c:maj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60442444694416"/>
          <c:y val="0.10413030724100664"/>
          <c:w val="0.8012619422572177"/>
          <c:h val="0.7416161803304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2020</c:v>
                </c:pt>
                <c:pt idx="4">
                  <c:v>2021</c:v>
                </c:pt>
                <c:pt idx="8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'1.2'!$J$63:$J$78</c:f>
              <c:numCache>
                <c:formatCode>0.00</c:formatCode>
                <c:ptCount val="16"/>
                <c:pt idx="0">
                  <c:v>14.03</c:v>
                </c:pt>
                <c:pt idx="1">
                  <c:v>16.7</c:v>
                </c:pt>
                <c:pt idx="2">
                  <c:v>16.2</c:v>
                </c:pt>
                <c:pt idx="3">
                  <c:v>14.39</c:v>
                </c:pt>
                <c:pt idx="4">
                  <c:v>13.310580204778157</c:v>
                </c:pt>
                <c:pt idx="5">
                  <c:v>15.209988649262202</c:v>
                </c:pt>
                <c:pt idx="6">
                  <c:v>13.613996719518862</c:v>
                </c:pt>
                <c:pt idx="7">
                  <c:v>14.167127836192586</c:v>
                </c:pt>
                <c:pt idx="8">
                  <c:v>14.071</c:v>
                </c:pt>
                <c:pt idx="9">
                  <c:v>12.369</c:v>
                </c:pt>
                <c:pt idx="10">
                  <c:v>10.077999999999999</c:v>
                </c:pt>
                <c:pt idx="11">
                  <c:v>10.593999999999999</c:v>
                </c:pt>
                <c:pt idx="12">
                  <c:v>9.3059999999999992</c:v>
                </c:pt>
                <c:pt idx="13">
                  <c:v>10.135</c:v>
                </c:pt>
                <c:pt idx="14">
                  <c:v>10.848000000000001</c:v>
                </c:pt>
                <c:pt idx="15">
                  <c:v>10.962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416792"/>
        <c:axId val="421422280"/>
      </c:areaChart>
      <c:catAx>
        <c:axId val="42141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222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21422280"/>
        <c:scaling>
          <c:orientation val="minMax"/>
          <c:max val="2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de desocupació. Homes</a:t>
                </a:r>
              </a:p>
            </c:rich>
          </c:tx>
          <c:layout>
            <c:manualLayout>
              <c:xMode val="edge"/>
              <c:yMode val="edge"/>
              <c:x val="2.7135262550779873E-2"/>
              <c:y val="0.17106711033505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16792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 verticalDpi="12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19347366679453"/>
          <c:y val="0.10730838802432485"/>
          <c:w val="0.79812046416834004"/>
          <c:h val="0.73761169529825243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'1.2'!$A$63:$A$78</c:f>
              <c:numCache>
                <c:formatCode>General</c:formatCode>
                <c:ptCount val="16"/>
                <c:pt idx="0">
                  <c:v>2020</c:v>
                </c:pt>
                <c:pt idx="4">
                  <c:v>2021</c:v>
                </c:pt>
                <c:pt idx="8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'1.2'!$K$63:$K$78</c:f>
              <c:numCache>
                <c:formatCode>0.00</c:formatCode>
                <c:ptCount val="16"/>
                <c:pt idx="0">
                  <c:v>14.36</c:v>
                </c:pt>
                <c:pt idx="1">
                  <c:v>18.7</c:v>
                </c:pt>
                <c:pt idx="2">
                  <c:v>20.3</c:v>
                </c:pt>
                <c:pt idx="3">
                  <c:v>17.86</c:v>
                </c:pt>
                <c:pt idx="4">
                  <c:v>18.776371308016877</c:v>
                </c:pt>
                <c:pt idx="5">
                  <c:v>19.905709795704556</c:v>
                </c:pt>
                <c:pt idx="6">
                  <c:v>16.456361724500528</c:v>
                </c:pt>
                <c:pt idx="7">
                  <c:v>13.477801268498943</c:v>
                </c:pt>
                <c:pt idx="8">
                  <c:v>16.417999999999999</c:v>
                </c:pt>
                <c:pt idx="9">
                  <c:v>13.891999999999999</c:v>
                </c:pt>
                <c:pt idx="10">
                  <c:v>14.59</c:v>
                </c:pt>
                <c:pt idx="11">
                  <c:v>13.949</c:v>
                </c:pt>
                <c:pt idx="12">
                  <c:v>12.257</c:v>
                </c:pt>
                <c:pt idx="13">
                  <c:v>11.515000000000001</c:v>
                </c:pt>
                <c:pt idx="14">
                  <c:v>14.272</c:v>
                </c:pt>
                <c:pt idx="15">
                  <c:v>10.832000000000001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418360"/>
        <c:axId val="421418752"/>
      </c:areaChart>
      <c:catAx>
        <c:axId val="421418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187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21418752"/>
        <c:scaling>
          <c:orientation val="minMax"/>
          <c:max val="2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s-ES" b="1"/>
                  <a:t>Taxa de desocupació. Dones</a:t>
                </a:r>
              </a:p>
            </c:rich>
          </c:tx>
          <c:layout>
            <c:manualLayout>
              <c:xMode val="edge"/>
              <c:yMode val="edge"/>
              <c:x val="2.1204410517387615E-2"/>
              <c:y val="0.133689839572192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418360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62</xdr:row>
      <xdr:rowOff>0</xdr:rowOff>
    </xdr:from>
    <xdr:to>
      <xdr:col>7</xdr:col>
      <xdr:colOff>274320</xdr:colOff>
      <xdr:row>62</xdr:row>
      <xdr:rowOff>0</xdr:rowOff>
    </xdr:to>
    <xdr:graphicFrame macro="">
      <xdr:nvGraphicFramePr>
        <xdr:cNvPr id="2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0</xdr:rowOff>
    </xdr:from>
    <xdr:to>
      <xdr:col>7</xdr:col>
      <xdr:colOff>0</xdr:colOff>
      <xdr:row>40</xdr:row>
      <xdr:rowOff>190499</xdr:rowOff>
    </xdr:to>
    <xdr:graphicFrame macro="">
      <xdr:nvGraphicFramePr>
        <xdr:cNvPr id="3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27</xdr:row>
      <xdr:rowOff>1</xdr:rowOff>
    </xdr:from>
    <xdr:to>
      <xdr:col>12</xdr:col>
      <xdr:colOff>476249</xdr:colOff>
      <xdr:row>41</xdr:row>
      <xdr:rowOff>1</xdr:rowOff>
    </xdr:to>
    <xdr:graphicFrame macro="">
      <xdr:nvGraphicFramePr>
        <xdr:cNvPr id="4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42</xdr:row>
      <xdr:rowOff>0</xdr:rowOff>
    </xdr:from>
    <xdr:to>
      <xdr:col>7</xdr:col>
      <xdr:colOff>0</xdr:colOff>
      <xdr:row>56</xdr:row>
      <xdr:rowOff>0</xdr:rowOff>
    </xdr:to>
    <xdr:graphicFrame macro="">
      <xdr:nvGraphicFramePr>
        <xdr:cNvPr id="5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9526</xdr:colOff>
      <xdr:row>42</xdr:row>
      <xdr:rowOff>0</xdr:rowOff>
    </xdr:from>
    <xdr:to>
      <xdr:col>13</xdr:col>
      <xdr:colOff>0</xdr:colOff>
      <xdr:row>56</xdr:row>
      <xdr:rowOff>0</xdr:rowOff>
    </xdr:to>
    <xdr:graphicFrame macro="">
      <xdr:nvGraphicFramePr>
        <xdr:cNvPr id="6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6</xdr:col>
      <xdr:colOff>714374</xdr:colOff>
      <xdr:row>32</xdr:row>
      <xdr:rowOff>0</xdr:rowOff>
    </xdr:to>
    <xdr:graphicFrame macro="">
      <xdr:nvGraphicFramePr>
        <xdr:cNvPr id="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1704975</xdr:colOff>
      <xdr:row>11</xdr:row>
      <xdr:rowOff>180975</xdr:rowOff>
    </xdr:from>
    <xdr:to>
      <xdr:col>5</xdr:col>
      <xdr:colOff>704849</xdr:colOff>
      <xdr:row>31</xdr:row>
      <xdr:rowOff>180975</xdr:rowOff>
    </xdr:to>
    <xdr:graphicFrame macro="">
      <xdr:nvGraphicFramePr>
        <xdr:cNvPr id="2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17</xdr:row>
      <xdr:rowOff>0</xdr:rowOff>
    </xdr:from>
    <xdr:to>
      <xdr:col>9</xdr:col>
      <xdr:colOff>0</xdr:colOff>
      <xdr:row>37</xdr:row>
      <xdr:rowOff>0</xdr:rowOff>
    </xdr:to>
    <xdr:graphicFrame macro="">
      <xdr:nvGraphicFramePr>
        <xdr:cNvPr id="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</xdr:rowOff>
    </xdr:from>
    <xdr:to>
      <xdr:col>6</xdr:col>
      <xdr:colOff>0</xdr:colOff>
      <xdr:row>32</xdr:row>
      <xdr:rowOff>0</xdr:rowOff>
    </xdr:to>
    <xdr:graphicFrame macro="">
      <xdr:nvGraphicFramePr>
        <xdr:cNvPr id="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1076324</xdr:colOff>
      <xdr:row>38</xdr:row>
      <xdr:rowOff>47625</xdr:rowOff>
    </xdr:from>
    <xdr:to>
      <xdr:col>5</xdr:col>
      <xdr:colOff>666749</xdr:colOff>
      <xdr:row>51</xdr:row>
      <xdr:rowOff>142875</xdr:rowOff>
    </xdr:to>
    <xdr:graphicFrame macro="">
      <xdr:nvGraphicFramePr>
        <xdr:cNvPr id="2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37</xdr:row>
      <xdr:rowOff>95250</xdr:rowOff>
    </xdr:from>
    <xdr:to>
      <xdr:col>12</xdr:col>
      <xdr:colOff>28574</xdr:colOff>
      <xdr:row>51</xdr:row>
      <xdr:rowOff>171450</xdr:rowOff>
    </xdr:to>
    <xdr:graphicFrame macro="">
      <xdr:nvGraphicFramePr>
        <xdr:cNvPr id="3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0</xdr:rowOff>
    </xdr:from>
    <xdr:to>
      <xdr:col>9</xdr:col>
      <xdr:colOff>0</xdr:colOff>
      <xdr:row>50</xdr:row>
      <xdr:rowOff>0</xdr:rowOff>
    </xdr:to>
    <xdr:graphicFrame macro="">
      <xdr:nvGraphicFramePr>
        <xdr:cNvPr id="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35</xdr:row>
      <xdr:rowOff>0</xdr:rowOff>
    </xdr:from>
    <xdr:to>
      <xdr:col>9</xdr:col>
      <xdr:colOff>0</xdr:colOff>
      <xdr:row>54</xdr:row>
      <xdr:rowOff>190499</xdr:rowOff>
    </xdr:to>
    <xdr:graphicFrame macro="">
      <xdr:nvGraphicFramePr>
        <xdr:cNvPr id="2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28</xdr:row>
      <xdr:rowOff>57150</xdr:rowOff>
    </xdr:from>
    <xdr:to>
      <xdr:col>9</xdr:col>
      <xdr:colOff>0</xdr:colOff>
      <xdr:row>56</xdr:row>
      <xdr:rowOff>114299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" y="5391150"/>
          <a:ext cx="5324475" cy="539114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17</xdr:row>
      <xdr:rowOff>0</xdr:rowOff>
    </xdr:from>
    <xdr:to>
      <xdr:col>7</xdr:col>
      <xdr:colOff>0</xdr:colOff>
      <xdr:row>32</xdr:row>
      <xdr:rowOff>0</xdr:rowOff>
    </xdr:to>
    <xdr:graphicFrame macro="">
      <xdr:nvGraphicFramePr>
        <xdr:cNvPr id="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7</xdr:col>
      <xdr:colOff>0</xdr:colOff>
      <xdr:row>48</xdr:row>
      <xdr:rowOff>0</xdr:rowOff>
    </xdr:to>
    <xdr:graphicFrame macro="">
      <xdr:nvGraphicFramePr>
        <xdr:cNvPr id="3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0.30612</cdr:x>
      <cdr:y>0.18406</cdr:y>
    </cdr:from>
    <cdr:to>
      <cdr:x>0.37379</cdr:x>
      <cdr:y>0.27701</cdr:y>
    </cdr:to>
    <cdr:pic>
      <cdr:nvPicPr>
        <cdr:cNvPr id="94209" name="Picture 1" descr="IconoHombr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250655" y="504214"/>
          <a:ext cx="276663" cy="29546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0.77378</cdr:x>
      <cdr:y>0.17166</cdr:y>
    </cdr:from>
    <cdr:to>
      <cdr:x>0.82692</cdr:x>
      <cdr:y>0.26258</cdr:y>
    </cdr:to>
    <cdr:pic>
      <cdr:nvPicPr>
        <cdr:cNvPr id="94210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679231" y="597772"/>
          <a:ext cx="252689" cy="3166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33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2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8</xdr:col>
      <xdr:colOff>0</xdr:colOff>
      <xdr:row>42</xdr:row>
      <xdr:rowOff>161924</xdr:rowOff>
    </xdr:to>
    <xdr:graphicFrame macro="">
      <xdr:nvGraphicFramePr>
        <xdr:cNvPr id="3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8</xdr:col>
      <xdr:colOff>0</xdr:colOff>
      <xdr:row>54</xdr:row>
      <xdr:rowOff>0</xdr:rowOff>
    </xdr:to>
    <xdr:graphicFrame macro="">
      <xdr:nvGraphicFramePr>
        <xdr:cNvPr id="4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15</xdr:col>
      <xdr:colOff>466725</xdr:colOff>
      <xdr:row>53</xdr:row>
      <xdr:rowOff>161924</xdr:rowOff>
    </xdr:to>
    <xdr:graphicFrame macro="">
      <xdr:nvGraphicFramePr>
        <xdr:cNvPr id="5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22</xdr:row>
      <xdr:rowOff>1</xdr:rowOff>
    </xdr:from>
    <xdr:to>
      <xdr:col>15</xdr:col>
      <xdr:colOff>476249</xdr:colOff>
      <xdr:row>32</xdr:row>
      <xdr:rowOff>0</xdr:rowOff>
    </xdr:to>
    <xdr:graphicFrame macro="">
      <xdr:nvGraphicFramePr>
        <xdr:cNvPr id="6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22</xdr:row>
      <xdr:rowOff>0</xdr:rowOff>
    </xdr:from>
    <xdr:to>
      <xdr:col>8</xdr:col>
      <xdr:colOff>1</xdr:colOff>
      <xdr:row>32</xdr:row>
      <xdr:rowOff>0</xdr:rowOff>
    </xdr:to>
    <xdr:graphicFrame macro="">
      <xdr:nvGraphicFramePr>
        <xdr:cNvPr id="7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666749</xdr:colOff>
      <xdr:row>38</xdr:row>
      <xdr:rowOff>0</xdr:rowOff>
    </xdr:from>
    <xdr:to>
      <xdr:col>11</xdr:col>
      <xdr:colOff>0</xdr:colOff>
      <xdr:row>58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30</xdr:row>
      <xdr:rowOff>0</xdr:rowOff>
    </xdr:from>
    <xdr:to>
      <xdr:col>10</xdr:col>
      <xdr:colOff>666749</xdr:colOff>
      <xdr:row>49</xdr:row>
      <xdr:rowOff>190499</xdr:rowOff>
    </xdr:to>
    <xdr:graphicFrame macro="">
      <xdr:nvGraphicFramePr>
        <xdr:cNvPr id="2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1285874</xdr:colOff>
      <xdr:row>13</xdr:row>
      <xdr:rowOff>9525</xdr:rowOff>
    </xdr:from>
    <xdr:to>
      <xdr:col>5</xdr:col>
      <xdr:colOff>514349</xdr:colOff>
      <xdr:row>23</xdr:row>
      <xdr:rowOff>9525</xdr:rowOff>
    </xdr:to>
    <xdr:graphicFrame macro="">
      <xdr:nvGraphicFramePr>
        <xdr:cNvPr id="2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12</xdr:col>
      <xdr:colOff>666749</xdr:colOff>
      <xdr:row>23</xdr:row>
      <xdr:rowOff>0</xdr:rowOff>
    </xdr:to>
    <xdr:graphicFrame macro="">
      <xdr:nvGraphicFramePr>
        <xdr:cNvPr id="3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16</xdr:row>
      <xdr:rowOff>0</xdr:rowOff>
    </xdr:from>
    <xdr:to>
      <xdr:col>6</xdr:col>
      <xdr:colOff>952499</xdr:colOff>
      <xdr:row>35</xdr:row>
      <xdr:rowOff>190499</xdr:rowOff>
    </xdr:to>
    <xdr:graphicFrame macro="">
      <xdr:nvGraphicFramePr>
        <xdr:cNvPr id="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952499</xdr:colOff>
      <xdr:row>39</xdr:row>
      <xdr:rowOff>0</xdr:rowOff>
    </xdr:to>
    <xdr:graphicFrame macro="">
      <xdr:nvGraphicFramePr>
        <xdr:cNvPr id="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11</xdr:row>
      <xdr:rowOff>95250</xdr:rowOff>
    </xdr:from>
    <xdr:to>
      <xdr:col>13</xdr:col>
      <xdr:colOff>0</xdr:colOff>
      <xdr:row>31</xdr:row>
      <xdr:rowOff>95250</xdr:rowOff>
    </xdr:to>
    <xdr:graphicFrame macro="">
      <xdr:nvGraphicFramePr>
        <xdr:cNvPr id="2" name="Gráfico 10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13</xdr:row>
      <xdr:rowOff>85725</xdr:rowOff>
    </xdr:from>
    <xdr:to>
      <xdr:col>4</xdr:col>
      <xdr:colOff>571500</xdr:colOff>
      <xdr:row>33</xdr:row>
      <xdr:rowOff>85725</xdr:rowOff>
    </xdr:to>
    <xdr:graphicFrame macro="">
      <xdr:nvGraphicFramePr>
        <xdr:cNvPr id="2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895351</xdr:colOff>
      <xdr:row>11</xdr:row>
      <xdr:rowOff>104775</xdr:rowOff>
    </xdr:from>
    <xdr:to>
      <xdr:col>5</xdr:col>
      <xdr:colOff>304800</xdr:colOff>
      <xdr:row>30</xdr:row>
      <xdr:rowOff>104774</xdr:rowOff>
    </xdr:to>
    <xdr:graphicFrame macro="">
      <xdr:nvGraphicFramePr>
        <xdr:cNvPr id="2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11</xdr:row>
      <xdr:rowOff>0</xdr:rowOff>
    </xdr:from>
    <xdr:to>
      <xdr:col>6</xdr:col>
      <xdr:colOff>0</xdr:colOff>
      <xdr:row>26</xdr:row>
      <xdr:rowOff>0</xdr:rowOff>
    </xdr:to>
    <xdr:graphicFrame macro="">
      <xdr:nvGraphicFramePr>
        <xdr:cNvPr id="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1590675</xdr:colOff>
      <xdr:row>11</xdr:row>
      <xdr:rowOff>38100</xdr:rowOff>
    </xdr:from>
    <xdr:to>
      <xdr:col>6</xdr:col>
      <xdr:colOff>9525</xdr:colOff>
      <xdr:row>31</xdr:row>
      <xdr:rowOff>38100</xdr:rowOff>
    </xdr:to>
    <xdr:graphicFrame macro="">
      <xdr:nvGraphicFramePr>
        <xdr:cNvPr id="2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6</xdr:col>
      <xdr:colOff>1</xdr:colOff>
      <xdr:row>31</xdr:row>
      <xdr:rowOff>0</xdr:rowOff>
    </xdr:to>
    <xdr:graphicFrame macro="">
      <xdr:nvGraphicFramePr>
        <xdr:cNvPr id="2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14</xdr:row>
      <xdr:rowOff>0</xdr:rowOff>
    </xdr:from>
    <xdr:to>
      <xdr:col>6</xdr:col>
      <xdr:colOff>0</xdr:colOff>
      <xdr:row>34</xdr:row>
      <xdr:rowOff>0</xdr:rowOff>
    </xdr:to>
    <xdr:graphicFrame macro="">
      <xdr:nvGraphicFramePr>
        <xdr:cNvPr id="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3"/>
  <sheetViews>
    <sheetView tabSelected="1" zoomScaleNormal="100" workbookViewId="0"/>
  </sheetViews>
  <sheetFormatPr baseColWidth="10" defaultColWidth="11.42578125" defaultRowHeight="15" customHeight="1"/>
  <cols>
    <col min="1" max="1" width="10.7109375" style="320" customWidth="1"/>
    <col min="2" max="13" width="7.140625" style="320" customWidth="1"/>
    <col min="14" max="16384" width="11.42578125" style="320"/>
  </cols>
  <sheetData>
    <row r="1" spans="1:15" ht="15" customHeight="1">
      <c r="A1" s="318" t="s">
        <v>121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</row>
    <row r="2" spans="1:15" ht="15" customHeight="1">
      <c r="A2" s="321" t="s">
        <v>122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</row>
    <row r="3" spans="1:15" ht="15" customHeight="1">
      <c r="A3" s="319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</row>
    <row r="4" spans="1:15" ht="15" customHeight="1">
      <c r="A4" s="322"/>
      <c r="B4" s="420" t="s">
        <v>74</v>
      </c>
      <c r="C4" s="420"/>
      <c r="D4" s="420"/>
      <c r="E4" s="420" t="s">
        <v>75</v>
      </c>
      <c r="F4" s="420"/>
      <c r="G4" s="420"/>
      <c r="H4" s="420" t="s">
        <v>76</v>
      </c>
      <c r="I4" s="420"/>
      <c r="J4" s="420"/>
      <c r="K4" s="420" t="s">
        <v>77</v>
      </c>
      <c r="L4" s="420"/>
      <c r="M4" s="420"/>
    </row>
    <row r="5" spans="1:15" ht="15" customHeight="1">
      <c r="A5" s="322"/>
      <c r="B5" s="323" t="s">
        <v>3</v>
      </c>
      <c r="C5" s="323" t="s">
        <v>4</v>
      </c>
      <c r="D5" s="323" t="s">
        <v>5</v>
      </c>
      <c r="E5" s="323" t="s">
        <v>3</v>
      </c>
      <c r="F5" s="323" t="s">
        <v>4</v>
      </c>
      <c r="G5" s="323" t="s">
        <v>5</v>
      </c>
      <c r="H5" s="323" t="s">
        <v>3</v>
      </c>
      <c r="I5" s="323" t="s">
        <v>4</v>
      </c>
      <c r="J5" s="323" t="s">
        <v>5</v>
      </c>
      <c r="K5" s="323" t="s">
        <v>3</v>
      </c>
      <c r="L5" s="323" t="s">
        <v>4</v>
      </c>
      <c r="M5" s="323" t="s">
        <v>5</v>
      </c>
    </row>
    <row r="6" spans="1:15" ht="15" customHeight="1">
      <c r="A6" s="324" t="s">
        <v>88</v>
      </c>
      <c r="B6" s="325">
        <f>AVERAGE(B7:B10)</f>
        <v>373.97500000000002</v>
      </c>
      <c r="C6" s="325">
        <f t="shared" ref="C6:M6" si="0">AVERAGE(C7:C10)</f>
        <v>190.3</v>
      </c>
      <c r="D6" s="325">
        <f t="shared" si="0"/>
        <v>183.67500000000001</v>
      </c>
      <c r="E6" s="325">
        <f t="shared" si="0"/>
        <v>312.17499999999995</v>
      </c>
      <c r="F6" s="325">
        <f t="shared" si="0"/>
        <v>161.14999999999998</v>
      </c>
      <c r="G6" s="325">
        <f t="shared" si="0"/>
        <v>150.94999999999999</v>
      </c>
      <c r="H6" s="325">
        <f t="shared" si="0"/>
        <v>61.824999999999996</v>
      </c>
      <c r="I6" s="325">
        <f t="shared" si="0"/>
        <v>29.125</v>
      </c>
      <c r="J6" s="325">
        <f t="shared" si="0"/>
        <v>32.699999999999996</v>
      </c>
      <c r="K6" s="325">
        <f t="shared" si="0"/>
        <v>287.52499999999998</v>
      </c>
      <c r="L6" s="325">
        <f t="shared" si="0"/>
        <v>115.72500000000001</v>
      </c>
      <c r="M6" s="325">
        <f t="shared" si="0"/>
        <v>171.79999999999998</v>
      </c>
      <c r="O6" s="326"/>
    </row>
    <row r="7" spans="1:15" ht="15" customHeight="1">
      <c r="A7" s="327" t="s">
        <v>0</v>
      </c>
      <c r="B7" s="328">
        <v>384.8</v>
      </c>
      <c r="C7" s="328">
        <v>199.6</v>
      </c>
      <c r="D7" s="328">
        <v>185.2</v>
      </c>
      <c r="E7" s="328">
        <v>330.3</v>
      </c>
      <c r="F7" s="328">
        <v>171.6</v>
      </c>
      <c r="G7" s="328">
        <v>158.6</v>
      </c>
      <c r="H7" s="328">
        <v>54.6</v>
      </c>
      <c r="I7" s="328">
        <v>28</v>
      </c>
      <c r="J7" s="328">
        <v>26.6</v>
      </c>
      <c r="K7" s="328">
        <v>274.39999999999998</v>
      </c>
      <c r="L7" s="328">
        <v>105.7</v>
      </c>
      <c r="M7" s="328">
        <v>168.8</v>
      </c>
    </row>
    <row r="8" spans="1:15" ht="15" customHeight="1">
      <c r="A8" s="327" t="s">
        <v>1</v>
      </c>
      <c r="B8" s="328">
        <v>358.9</v>
      </c>
      <c r="C8" s="328">
        <v>186.4</v>
      </c>
      <c r="D8" s="328">
        <v>172.5</v>
      </c>
      <c r="E8" s="328">
        <v>295.5</v>
      </c>
      <c r="F8" s="328">
        <v>155.30000000000001</v>
      </c>
      <c r="G8" s="328">
        <v>140.1</v>
      </c>
      <c r="H8" s="328">
        <v>63.4</v>
      </c>
      <c r="I8" s="328">
        <v>31.1</v>
      </c>
      <c r="J8" s="328">
        <v>32.299999999999997</v>
      </c>
      <c r="K8" s="328">
        <v>302.5</v>
      </c>
      <c r="L8" s="328">
        <v>119.4</v>
      </c>
      <c r="M8" s="328">
        <v>183.1</v>
      </c>
    </row>
    <row r="9" spans="1:15" ht="15" customHeight="1">
      <c r="A9" s="327" t="s">
        <v>2</v>
      </c>
      <c r="B9" s="328">
        <v>373</v>
      </c>
      <c r="C9" s="328">
        <v>184.1</v>
      </c>
      <c r="D9" s="328">
        <v>188.9</v>
      </c>
      <c r="E9" s="328">
        <v>304.8</v>
      </c>
      <c r="F9" s="328">
        <v>154.19999999999999</v>
      </c>
      <c r="G9" s="328">
        <v>150.6</v>
      </c>
      <c r="H9" s="328">
        <v>68.2</v>
      </c>
      <c r="I9" s="328">
        <v>29.9</v>
      </c>
      <c r="J9" s="328">
        <v>38.299999999999997</v>
      </c>
      <c r="K9" s="328">
        <v>285.89999999999998</v>
      </c>
      <c r="L9" s="328">
        <v>115.5</v>
      </c>
      <c r="M9" s="328">
        <v>170.4</v>
      </c>
    </row>
    <row r="10" spans="1:15" ht="15" customHeight="1">
      <c r="A10" s="329" t="s">
        <v>32</v>
      </c>
      <c r="B10" s="330">
        <v>379.2</v>
      </c>
      <c r="C10" s="330">
        <v>191.1</v>
      </c>
      <c r="D10" s="330">
        <v>188.1</v>
      </c>
      <c r="E10" s="330">
        <v>318.10000000000002</v>
      </c>
      <c r="F10" s="330">
        <v>163.5</v>
      </c>
      <c r="G10" s="330">
        <v>154.5</v>
      </c>
      <c r="H10" s="330">
        <v>61.1</v>
      </c>
      <c r="I10" s="330">
        <v>27.5</v>
      </c>
      <c r="J10" s="330">
        <v>33.6</v>
      </c>
      <c r="K10" s="330">
        <v>287.3</v>
      </c>
      <c r="L10" s="330">
        <v>122.3</v>
      </c>
      <c r="M10" s="330">
        <v>164.9</v>
      </c>
    </row>
    <row r="11" spans="1:15" ht="15" customHeight="1">
      <c r="A11" s="324" t="s">
        <v>91</v>
      </c>
      <c r="B11" s="325">
        <f>AVERAGE(B12:B15)</f>
        <v>368.92499999999995</v>
      </c>
      <c r="C11" s="325">
        <f t="shared" ref="C11:M11" si="1">AVERAGE(C12:C15)</f>
        <v>178.89999999999998</v>
      </c>
      <c r="D11" s="325">
        <f t="shared" si="1"/>
        <v>189.97500000000002</v>
      </c>
      <c r="E11" s="325">
        <f t="shared" si="1"/>
        <v>311.10000000000002</v>
      </c>
      <c r="F11" s="325">
        <f t="shared" si="1"/>
        <v>153.72499999999999</v>
      </c>
      <c r="G11" s="325">
        <f t="shared" si="1"/>
        <v>157.375</v>
      </c>
      <c r="H11" s="325">
        <f t="shared" si="1"/>
        <v>57.85</v>
      </c>
      <c r="I11" s="325">
        <f t="shared" si="1"/>
        <v>25.174999999999997</v>
      </c>
      <c r="J11" s="325">
        <f t="shared" si="1"/>
        <v>32.599999999999994</v>
      </c>
      <c r="K11" s="325">
        <f t="shared" si="1"/>
        <v>298.22500000000002</v>
      </c>
      <c r="L11" s="325">
        <f t="shared" si="1"/>
        <v>130.92500000000001</v>
      </c>
      <c r="M11" s="325">
        <f t="shared" si="1"/>
        <v>167.3</v>
      </c>
    </row>
    <row r="12" spans="1:15" ht="15" customHeight="1">
      <c r="A12" s="327" t="s">
        <v>0</v>
      </c>
      <c r="B12" s="328">
        <v>365.4</v>
      </c>
      <c r="C12" s="328">
        <v>175.8</v>
      </c>
      <c r="D12" s="328">
        <v>189.6</v>
      </c>
      <c r="E12" s="328">
        <v>306.39999999999998</v>
      </c>
      <c r="F12" s="328">
        <v>152.4</v>
      </c>
      <c r="G12" s="328">
        <v>154</v>
      </c>
      <c r="H12" s="328">
        <v>59.1</v>
      </c>
      <c r="I12" s="328">
        <v>23.4</v>
      </c>
      <c r="J12" s="328">
        <v>35.6</v>
      </c>
      <c r="K12" s="328">
        <v>310.39999999999998</v>
      </c>
      <c r="L12" s="328">
        <v>137</v>
      </c>
      <c r="M12" s="328">
        <v>173.4</v>
      </c>
    </row>
    <row r="13" spans="1:15" ht="15" customHeight="1">
      <c r="A13" s="327" t="s">
        <v>1</v>
      </c>
      <c r="B13" s="328">
        <v>367.2</v>
      </c>
      <c r="C13" s="328">
        <v>176.2</v>
      </c>
      <c r="D13" s="328">
        <v>190.9</v>
      </c>
      <c r="E13" s="328">
        <v>302.3</v>
      </c>
      <c r="F13" s="328">
        <v>149.4</v>
      </c>
      <c r="G13" s="328">
        <v>152.9</v>
      </c>
      <c r="H13" s="328">
        <v>64.900000000000006</v>
      </c>
      <c r="I13" s="328">
        <v>26.8</v>
      </c>
      <c r="J13" s="328">
        <v>38</v>
      </c>
      <c r="K13" s="328">
        <v>295.2</v>
      </c>
      <c r="L13" s="328">
        <v>130.6</v>
      </c>
      <c r="M13" s="328">
        <v>164.6</v>
      </c>
    </row>
    <row r="14" spans="1:15" ht="15" customHeight="1">
      <c r="A14" s="327" t="s">
        <v>2</v>
      </c>
      <c r="B14" s="328">
        <v>373.2</v>
      </c>
      <c r="C14" s="328">
        <v>182.9</v>
      </c>
      <c r="D14" s="328">
        <v>190.2</v>
      </c>
      <c r="E14" s="328">
        <v>316.89999999999998</v>
      </c>
      <c r="F14" s="328">
        <v>158</v>
      </c>
      <c r="G14" s="328">
        <v>158.9</v>
      </c>
      <c r="H14" s="328">
        <v>56.3</v>
      </c>
      <c r="I14" s="328">
        <v>24.9</v>
      </c>
      <c r="J14" s="328">
        <v>31.3</v>
      </c>
      <c r="K14" s="328">
        <v>297.2</v>
      </c>
      <c r="L14" s="328">
        <v>130.69999999999999</v>
      </c>
      <c r="M14" s="328">
        <v>166.5</v>
      </c>
    </row>
    <row r="15" spans="1:15" ht="15" customHeight="1">
      <c r="A15" s="329" t="s">
        <v>32</v>
      </c>
      <c r="B15" s="330">
        <v>369.9</v>
      </c>
      <c r="C15" s="330">
        <v>180.7</v>
      </c>
      <c r="D15" s="330">
        <v>189.2</v>
      </c>
      <c r="E15" s="330">
        <v>318.8</v>
      </c>
      <c r="F15" s="330">
        <v>155.1</v>
      </c>
      <c r="G15" s="330">
        <v>163.69999999999999</v>
      </c>
      <c r="H15" s="330">
        <v>51.1</v>
      </c>
      <c r="I15" s="330">
        <v>25.6</v>
      </c>
      <c r="J15" s="330">
        <v>25.5</v>
      </c>
      <c r="K15" s="330">
        <v>290.10000000000002</v>
      </c>
      <c r="L15" s="330">
        <v>125.4</v>
      </c>
      <c r="M15" s="330">
        <v>164.7</v>
      </c>
    </row>
    <row r="16" spans="1:15" ht="15" customHeight="1">
      <c r="A16" s="324" t="s">
        <v>108</v>
      </c>
      <c r="B16" s="325">
        <f>AVERAGE(B17:B20)</f>
        <v>378.47499999999997</v>
      </c>
      <c r="C16" s="325">
        <f t="shared" ref="C16:M16" si="2">AVERAGE(C17:C20)</f>
        <v>191.02500000000001</v>
      </c>
      <c r="D16" s="325">
        <f t="shared" si="2"/>
        <v>187.47500000000002</v>
      </c>
      <c r="E16" s="325">
        <f t="shared" si="2"/>
        <v>328.45</v>
      </c>
      <c r="F16" s="325">
        <f t="shared" si="2"/>
        <v>168.55</v>
      </c>
      <c r="G16" s="325">
        <f t="shared" si="2"/>
        <v>159.9</v>
      </c>
      <c r="H16" s="325">
        <f t="shared" si="2"/>
        <v>50.05</v>
      </c>
      <c r="I16" s="325">
        <f t="shared" si="2"/>
        <v>22.4</v>
      </c>
      <c r="J16" s="325">
        <f t="shared" si="2"/>
        <v>27.575000000000003</v>
      </c>
      <c r="K16" s="325">
        <f t="shared" si="2"/>
        <v>288.375</v>
      </c>
      <c r="L16" s="325">
        <f t="shared" si="2"/>
        <v>122.92500000000001</v>
      </c>
      <c r="M16" s="325">
        <f t="shared" si="2"/>
        <v>165.42499999999998</v>
      </c>
    </row>
    <row r="17" spans="1:14" ht="15" customHeight="1">
      <c r="A17" s="327" t="s">
        <v>0</v>
      </c>
      <c r="B17" s="328">
        <v>367.4</v>
      </c>
      <c r="C17" s="328">
        <v>179.8</v>
      </c>
      <c r="D17" s="328">
        <v>187.6</v>
      </c>
      <c r="E17" s="328">
        <v>311.3</v>
      </c>
      <c r="F17" s="328">
        <v>154.5</v>
      </c>
      <c r="G17" s="328">
        <v>156.80000000000001</v>
      </c>
      <c r="H17" s="328">
        <v>56.1</v>
      </c>
      <c r="I17" s="328">
        <v>25.3</v>
      </c>
      <c r="J17" s="328">
        <v>30.8</v>
      </c>
      <c r="K17" s="328">
        <v>289.7</v>
      </c>
      <c r="L17" s="328">
        <v>124.6</v>
      </c>
      <c r="M17" s="328">
        <v>165.1</v>
      </c>
    </row>
    <row r="18" spans="1:14" ht="15" customHeight="1">
      <c r="A18" s="327" t="s">
        <v>1</v>
      </c>
      <c r="B18" s="328">
        <v>379.4</v>
      </c>
      <c r="C18" s="328">
        <v>190.8</v>
      </c>
      <c r="D18" s="328">
        <v>188.6</v>
      </c>
      <c r="E18" s="328">
        <v>329.5</v>
      </c>
      <c r="F18" s="328">
        <v>167.1</v>
      </c>
      <c r="G18" s="328">
        <v>162.4</v>
      </c>
      <c r="H18" s="328">
        <v>49.9</v>
      </c>
      <c r="I18" s="328">
        <v>23.6</v>
      </c>
      <c r="J18" s="328">
        <v>26.2</v>
      </c>
      <c r="K18" s="328">
        <v>281.89999999999998</v>
      </c>
      <c r="L18" s="328">
        <v>117.7</v>
      </c>
      <c r="M18" s="328">
        <v>164.2</v>
      </c>
    </row>
    <row r="19" spans="1:14" ht="15" customHeight="1">
      <c r="A19" s="327" t="s">
        <v>2</v>
      </c>
      <c r="B19" s="328">
        <v>374.4</v>
      </c>
      <c r="C19" s="328">
        <v>191.5</v>
      </c>
      <c r="D19" s="328">
        <v>183</v>
      </c>
      <c r="E19" s="328">
        <v>328.4</v>
      </c>
      <c r="F19" s="328">
        <v>172.1</v>
      </c>
      <c r="G19" s="328">
        <v>156.30000000000001</v>
      </c>
      <c r="H19" s="328">
        <v>46.1</v>
      </c>
      <c r="I19" s="328">
        <v>19.3</v>
      </c>
      <c r="J19" s="328">
        <v>26.7</v>
      </c>
      <c r="K19" s="328">
        <v>290.60000000000002</v>
      </c>
      <c r="L19" s="328">
        <v>125.3</v>
      </c>
      <c r="M19" s="328">
        <v>165.2</v>
      </c>
    </row>
    <row r="20" spans="1:14" ht="15" customHeight="1">
      <c r="A20" s="329" t="s">
        <v>32</v>
      </c>
      <c r="B20" s="330">
        <v>392.7</v>
      </c>
      <c r="C20" s="330">
        <v>202</v>
      </c>
      <c r="D20" s="330">
        <v>190.7</v>
      </c>
      <c r="E20" s="330">
        <v>344.6</v>
      </c>
      <c r="F20" s="330">
        <v>180.5</v>
      </c>
      <c r="G20" s="330">
        <v>164.1</v>
      </c>
      <c r="H20" s="330">
        <v>48.1</v>
      </c>
      <c r="I20" s="330">
        <v>21.4</v>
      </c>
      <c r="J20" s="330">
        <v>26.6</v>
      </c>
      <c r="K20" s="330">
        <v>291.3</v>
      </c>
      <c r="L20" s="330">
        <v>124.1</v>
      </c>
      <c r="M20" s="330">
        <v>167.2</v>
      </c>
    </row>
    <row r="21" spans="1:14" ht="15" customHeight="1">
      <c r="A21" s="324" t="s">
        <v>123</v>
      </c>
      <c r="B21" s="325">
        <f>AVERAGE(B22:B25)</f>
        <v>411.8</v>
      </c>
      <c r="C21" s="325">
        <f t="shared" ref="C21:M21" si="3">AVERAGE(C22:C25)</f>
        <v>206.67500000000001</v>
      </c>
      <c r="D21" s="325">
        <f t="shared" si="3"/>
        <v>205.14999999999998</v>
      </c>
      <c r="E21" s="325">
        <f t="shared" si="3"/>
        <v>365.4</v>
      </c>
      <c r="F21" s="325">
        <f t="shared" si="3"/>
        <v>185.35000000000002</v>
      </c>
      <c r="G21" s="325">
        <f t="shared" si="3"/>
        <v>180.02499999999998</v>
      </c>
      <c r="H21" s="325">
        <f t="shared" si="3"/>
        <v>46.4</v>
      </c>
      <c r="I21" s="325">
        <f t="shared" si="3"/>
        <v>21.324999999999999</v>
      </c>
      <c r="J21" s="325">
        <f t="shared" si="3"/>
        <v>25.125</v>
      </c>
      <c r="K21" s="325">
        <f t="shared" si="3"/>
        <v>275.17500000000001</v>
      </c>
      <c r="L21" s="325">
        <f t="shared" si="3"/>
        <v>111.2</v>
      </c>
      <c r="M21" s="325">
        <f t="shared" si="3"/>
        <v>164</v>
      </c>
      <c r="N21" s="326"/>
    </row>
    <row r="22" spans="1:14" ht="15" customHeight="1">
      <c r="A22" s="327" t="s">
        <v>0</v>
      </c>
      <c r="B22" s="328">
        <v>403.8</v>
      </c>
      <c r="C22" s="328">
        <v>203.1</v>
      </c>
      <c r="D22" s="328">
        <v>200.7</v>
      </c>
      <c r="E22" s="328">
        <v>360.3</v>
      </c>
      <c r="F22" s="328">
        <v>184.2</v>
      </c>
      <c r="G22" s="328">
        <v>176.1</v>
      </c>
      <c r="H22" s="328">
        <v>43.4</v>
      </c>
      <c r="I22" s="328">
        <v>18.899999999999999</v>
      </c>
      <c r="J22" s="328">
        <v>24.6</v>
      </c>
      <c r="K22" s="328">
        <v>280.8</v>
      </c>
      <c r="L22" s="328">
        <v>115.8</v>
      </c>
      <c r="M22" s="328">
        <v>165</v>
      </c>
      <c r="N22" s="326"/>
    </row>
    <row r="23" spans="1:14" ht="15" customHeight="1">
      <c r="A23" s="327" t="s">
        <v>1</v>
      </c>
      <c r="B23" s="328">
        <v>405.1</v>
      </c>
      <c r="C23" s="328">
        <v>207.2</v>
      </c>
      <c r="D23" s="328">
        <v>198</v>
      </c>
      <c r="E23" s="328">
        <v>361.4</v>
      </c>
      <c r="F23" s="328">
        <v>186.2</v>
      </c>
      <c r="G23" s="328">
        <v>175.2</v>
      </c>
      <c r="H23" s="328">
        <v>43.7</v>
      </c>
      <c r="I23" s="328">
        <v>21</v>
      </c>
      <c r="J23" s="328">
        <v>22.8</v>
      </c>
      <c r="K23" s="328">
        <v>281.89999999999998</v>
      </c>
      <c r="L23" s="328">
        <v>112</v>
      </c>
      <c r="M23" s="328">
        <v>169.9</v>
      </c>
      <c r="N23" s="326"/>
    </row>
    <row r="24" spans="1:14" ht="15" customHeight="1">
      <c r="A24" s="327" t="s">
        <v>2</v>
      </c>
      <c r="B24" s="328">
        <v>430.8</v>
      </c>
      <c r="C24" s="328">
        <v>215.7</v>
      </c>
      <c r="D24" s="328">
        <v>215.1</v>
      </c>
      <c r="E24" s="328">
        <v>376.8</v>
      </c>
      <c r="F24" s="328">
        <v>192.3</v>
      </c>
      <c r="G24" s="328">
        <v>184.4</v>
      </c>
      <c r="H24" s="328">
        <v>54</v>
      </c>
      <c r="I24" s="328">
        <v>23.4</v>
      </c>
      <c r="J24" s="328">
        <v>30.7</v>
      </c>
      <c r="K24" s="328">
        <v>259.39999999999998</v>
      </c>
      <c r="L24" s="328">
        <v>101.3</v>
      </c>
      <c r="M24" s="328">
        <v>158.19999999999999</v>
      </c>
      <c r="N24" s="326"/>
    </row>
    <row r="25" spans="1:14" ht="15" customHeight="1">
      <c r="A25" s="329" t="s">
        <v>32</v>
      </c>
      <c r="B25" s="330">
        <v>407.5</v>
      </c>
      <c r="C25" s="330">
        <v>200.7</v>
      </c>
      <c r="D25" s="330">
        <v>206.8</v>
      </c>
      <c r="E25" s="330">
        <v>363.1</v>
      </c>
      <c r="F25" s="330">
        <v>178.7</v>
      </c>
      <c r="G25" s="330">
        <v>184.4</v>
      </c>
      <c r="H25" s="330">
        <v>44.5</v>
      </c>
      <c r="I25" s="330">
        <v>22</v>
      </c>
      <c r="J25" s="330">
        <v>22.4</v>
      </c>
      <c r="K25" s="330">
        <v>278.60000000000002</v>
      </c>
      <c r="L25" s="330">
        <v>115.7</v>
      </c>
      <c r="M25" s="330">
        <v>162.9</v>
      </c>
    </row>
    <row r="26" spans="1:14" ht="15" customHeight="1">
      <c r="A26" s="331" t="s">
        <v>106</v>
      </c>
      <c r="B26" s="332"/>
      <c r="C26" s="332"/>
      <c r="D26" s="332"/>
      <c r="E26" s="332"/>
      <c r="F26" s="332"/>
      <c r="G26" s="332"/>
      <c r="H26" s="332"/>
      <c r="I26" s="332"/>
      <c r="J26" s="332"/>
      <c r="K26" s="332"/>
      <c r="L26" s="332"/>
      <c r="M26" s="332"/>
    </row>
    <row r="27" spans="1:14" ht="15" customHeight="1">
      <c r="A27" s="331" t="s">
        <v>105</v>
      </c>
      <c r="B27" s="333"/>
      <c r="C27" s="333"/>
      <c r="D27" s="333"/>
      <c r="E27" s="333"/>
      <c r="F27" s="333"/>
      <c r="G27" s="333"/>
      <c r="H27" s="333"/>
      <c r="I27" s="333"/>
      <c r="J27" s="333"/>
      <c r="K27" s="333"/>
      <c r="L27" s="333"/>
      <c r="M27" s="333"/>
    </row>
    <row r="28" spans="1:14" ht="15" customHeight="1">
      <c r="A28" s="334"/>
      <c r="B28" s="334"/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</row>
    <row r="29" spans="1:14" ht="15" customHeight="1">
      <c r="A29" s="334"/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</row>
    <row r="30" spans="1:14" ht="15" customHeight="1">
      <c r="A30" s="334"/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</row>
    <row r="31" spans="1:14" ht="15" customHeight="1">
      <c r="A31" s="334"/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</row>
    <row r="32" spans="1:14" ht="15" customHeight="1">
      <c r="A32" s="334"/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</row>
    <row r="33" spans="1:13" ht="15" customHeight="1">
      <c r="A33" s="334"/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</row>
    <row r="34" spans="1:13" ht="15" customHeight="1">
      <c r="A34" s="334"/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</row>
    <row r="35" spans="1:13" ht="15" customHeight="1">
      <c r="A35" s="334"/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</row>
    <row r="36" spans="1:13" ht="15" customHeight="1">
      <c r="A36" s="334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</row>
    <row r="37" spans="1:13" ht="15" customHeight="1">
      <c r="A37" s="334"/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</row>
    <row r="38" spans="1:13" s="335" customFormat="1" ht="15" customHeight="1">
      <c r="A38" s="334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</row>
    <row r="39" spans="1:13" s="335" customFormat="1" ht="15" customHeight="1">
      <c r="A39" s="334"/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</row>
    <row r="40" spans="1:13" s="335" customFormat="1" ht="15" customHeight="1">
      <c r="A40" s="334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</row>
    <row r="41" spans="1:13" s="335" customFormat="1" ht="15" customHeight="1">
      <c r="A41" s="334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</row>
    <row r="42" spans="1:13" s="335" customFormat="1" ht="15" customHeight="1">
      <c r="A42" s="334"/>
      <c r="B42" s="334"/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</row>
    <row r="43" spans="1:13" s="335" customFormat="1" ht="15" customHeight="1">
      <c r="A43" s="336"/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</row>
    <row r="44" spans="1:13" s="335" customFormat="1" ht="15" customHeight="1">
      <c r="A44" s="336"/>
      <c r="B44" s="336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</row>
    <row r="45" spans="1:13" s="335" customFormat="1" ht="15" customHeight="1">
      <c r="A45" s="336"/>
      <c r="B45" s="336"/>
      <c r="C45" s="336"/>
      <c r="D45" s="336"/>
      <c r="E45" s="336"/>
      <c r="F45" s="336"/>
      <c r="G45" s="336"/>
      <c r="H45" s="336"/>
      <c r="I45" s="336"/>
      <c r="J45" s="336"/>
      <c r="K45" s="336"/>
      <c r="L45" s="336"/>
      <c r="M45" s="336"/>
    </row>
    <row r="46" spans="1:13" s="335" customFormat="1" ht="15" customHeight="1"/>
    <row r="47" spans="1:13" s="335" customFormat="1" ht="15" customHeight="1"/>
    <row r="48" spans="1:13" s="335" customFormat="1" ht="15" customHeight="1"/>
    <row r="59" spans="1:14" ht="15" customHeight="1">
      <c r="A59" s="337"/>
      <c r="B59" s="337"/>
      <c r="C59" s="337"/>
      <c r="D59" s="337"/>
      <c r="E59" s="337"/>
      <c r="F59" s="337"/>
      <c r="G59" s="337"/>
      <c r="H59" s="337"/>
      <c r="I59" s="337"/>
      <c r="J59" s="337"/>
      <c r="K59" s="337"/>
      <c r="L59" s="337"/>
      <c r="M59" s="337"/>
    </row>
    <row r="60" spans="1:14" ht="15" customHeight="1">
      <c r="A60" s="338"/>
      <c r="B60" s="338" t="s">
        <v>7</v>
      </c>
      <c r="C60" s="338"/>
      <c r="D60" s="338"/>
      <c r="E60" s="338" t="s">
        <v>8</v>
      </c>
      <c r="F60" s="338"/>
      <c r="G60" s="338"/>
      <c r="H60" s="339" t="s">
        <v>9</v>
      </c>
      <c r="I60" s="339"/>
      <c r="J60" s="338"/>
      <c r="K60" s="338" t="s">
        <v>11</v>
      </c>
      <c r="L60" s="338"/>
      <c r="M60" s="338"/>
      <c r="N60" s="340"/>
    </row>
    <row r="61" spans="1:14" ht="15" customHeight="1">
      <c r="A61" s="338"/>
      <c r="B61" s="338" t="s">
        <v>3</v>
      </c>
      <c r="C61" s="338" t="s">
        <v>4</v>
      </c>
      <c r="D61" s="338" t="s">
        <v>5</v>
      </c>
      <c r="E61" s="338" t="s">
        <v>3</v>
      </c>
      <c r="F61" s="338" t="s">
        <v>4</v>
      </c>
      <c r="G61" s="338" t="s">
        <v>5</v>
      </c>
      <c r="H61" s="338" t="s">
        <v>3</v>
      </c>
      <c r="I61" s="338" t="s">
        <v>4</v>
      </c>
      <c r="J61" s="338" t="s">
        <v>5</v>
      </c>
      <c r="K61" s="338" t="s">
        <v>3</v>
      </c>
      <c r="L61" s="338" t="s">
        <v>4</v>
      </c>
      <c r="M61" s="338" t="s">
        <v>5</v>
      </c>
      <c r="N61" s="340"/>
    </row>
    <row r="62" spans="1:14" ht="15" customHeight="1">
      <c r="A62" s="338">
        <v>2018</v>
      </c>
      <c r="B62" s="341">
        <v>374.32499999999999</v>
      </c>
      <c r="C62" s="341">
        <v>198.8</v>
      </c>
      <c r="D62" s="341">
        <v>175.55</v>
      </c>
      <c r="E62" s="341">
        <v>325.17500000000001</v>
      </c>
      <c r="F62" s="341">
        <v>177.32499999999999</v>
      </c>
      <c r="G62" s="341">
        <v>147.82499999999999</v>
      </c>
      <c r="H62" s="341">
        <v>49.174999999999997</v>
      </c>
      <c r="I62" s="341">
        <v>21.475000000000001</v>
      </c>
      <c r="J62" s="341">
        <v>27.700000000000003</v>
      </c>
      <c r="K62" s="341">
        <v>280.25</v>
      </c>
      <c r="L62" s="341">
        <v>111</v>
      </c>
      <c r="M62" s="341">
        <v>169.25</v>
      </c>
      <c r="N62" s="340"/>
    </row>
    <row r="63" spans="1:14" ht="15" customHeight="1">
      <c r="A63" s="338">
        <v>2019</v>
      </c>
      <c r="B63" s="341">
        <v>374</v>
      </c>
      <c r="C63" s="341">
        <v>190.3</v>
      </c>
      <c r="D63" s="341">
        <v>183.7</v>
      </c>
      <c r="E63" s="341">
        <v>312.2</v>
      </c>
      <c r="F63" s="341">
        <v>161.19999999999999</v>
      </c>
      <c r="G63" s="341">
        <v>151</v>
      </c>
      <c r="H63" s="341">
        <v>61.8</v>
      </c>
      <c r="I63" s="341">
        <v>29.1</v>
      </c>
      <c r="J63" s="342">
        <v>32.700000000000003</v>
      </c>
      <c r="K63" s="342">
        <v>287.5</v>
      </c>
      <c r="L63" s="341">
        <v>115.7</v>
      </c>
      <c r="M63" s="341">
        <v>171.8</v>
      </c>
      <c r="N63" s="340"/>
    </row>
    <row r="64" spans="1:14" ht="15" customHeight="1">
      <c r="A64" s="338">
        <v>2020</v>
      </c>
      <c r="B64" s="341">
        <v>368.9</v>
      </c>
      <c r="C64" s="341">
        <v>178.9</v>
      </c>
      <c r="D64" s="341">
        <v>190</v>
      </c>
      <c r="E64" s="341">
        <v>311.10000000000002</v>
      </c>
      <c r="F64" s="341">
        <v>153.69999999999999</v>
      </c>
      <c r="G64" s="341">
        <v>157.4</v>
      </c>
      <c r="H64" s="341">
        <v>57.9</v>
      </c>
      <c r="I64" s="341">
        <v>25.2</v>
      </c>
      <c r="J64" s="342">
        <v>32.6</v>
      </c>
      <c r="K64" s="342">
        <v>298.2</v>
      </c>
      <c r="L64" s="341">
        <v>130.9</v>
      </c>
      <c r="M64" s="341">
        <v>167.3</v>
      </c>
      <c r="N64" s="340"/>
    </row>
    <row r="65" spans="1:14" ht="15" customHeight="1">
      <c r="A65" s="338">
        <v>2021</v>
      </c>
      <c r="B65" s="341">
        <v>378.47499999999997</v>
      </c>
      <c r="C65" s="341">
        <v>191.02500000000001</v>
      </c>
      <c r="D65" s="341">
        <v>187.47500000000002</v>
      </c>
      <c r="E65" s="341">
        <v>328.45</v>
      </c>
      <c r="F65" s="341">
        <v>168.55</v>
      </c>
      <c r="G65" s="341">
        <v>159.9</v>
      </c>
      <c r="H65" s="341">
        <v>50.05</v>
      </c>
      <c r="I65" s="341">
        <v>22.4</v>
      </c>
      <c r="J65" s="341">
        <v>27.575000000000003</v>
      </c>
      <c r="K65" s="341">
        <v>288.375</v>
      </c>
      <c r="L65" s="341">
        <v>122.92500000000001</v>
      </c>
      <c r="M65" s="341">
        <v>165.42499999999998</v>
      </c>
      <c r="N65" s="340"/>
    </row>
    <row r="66" spans="1:14" ht="15" customHeight="1">
      <c r="A66" s="338">
        <v>2022</v>
      </c>
      <c r="B66" s="341">
        <v>411.8</v>
      </c>
      <c r="C66" s="341">
        <v>206.67500000000001</v>
      </c>
      <c r="D66" s="341">
        <v>205.14999999999998</v>
      </c>
      <c r="E66" s="341">
        <v>365.4</v>
      </c>
      <c r="F66" s="341">
        <v>185.35000000000002</v>
      </c>
      <c r="G66" s="341">
        <v>180.02499999999998</v>
      </c>
      <c r="H66" s="341">
        <v>46.4</v>
      </c>
      <c r="I66" s="341">
        <v>21.324999999999999</v>
      </c>
      <c r="J66" s="341">
        <v>25.125</v>
      </c>
      <c r="K66" s="341">
        <v>275.17500000000001</v>
      </c>
      <c r="L66" s="341">
        <v>111.2</v>
      </c>
      <c r="M66" s="341">
        <v>164</v>
      </c>
      <c r="N66" s="340"/>
    </row>
    <row r="67" spans="1:14" ht="15" customHeight="1">
      <c r="A67" s="338"/>
      <c r="B67" s="341"/>
      <c r="C67" s="341"/>
      <c r="D67" s="341"/>
      <c r="E67" s="341"/>
      <c r="F67" s="341"/>
      <c r="G67" s="341"/>
      <c r="H67" s="341"/>
      <c r="I67" s="341"/>
      <c r="J67" s="342"/>
      <c r="K67" s="342"/>
      <c r="L67" s="341"/>
      <c r="M67" s="341"/>
      <c r="N67" s="340"/>
    </row>
    <row r="68" spans="1:14" ht="15" customHeight="1">
      <c r="A68" s="338"/>
      <c r="B68" s="341"/>
      <c r="C68" s="341"/>
      <c r="D68" s="341"/>
      <c r="E68" s="341"/>
      <c r="F68" s="341"/>
      <c r="G68" s="341"/>
      <c r="H68" s="341"/>
      <c r="I68" s="341"/>
      <c r="J68" s="341"/>
      <c r="K68" s="341"/>
      <c r="L68" s="341"/>
      <c r="M68" s="341"/>
      <c r="N68" s="340"/>
    </row>
    <row r="69" spans="1:14" ht="15" customHeight="1">
      <c r="A69" s="338">
        <v>2020</v>
      </c>
      <c r="B69" s="343">
        <f t="shared" ref="B69:M72" si="4">(B63-B62)/B62*100</f>
        <v>-8.6822947973015069E-2</v>
      </c>
      <c r="C69" s="343">
        <f t="shared" si="4"/>
        <v>-4.2756539235412472</v>
      </c>
      <c r="D69" s="343">
        <f t="shared" si="4"/>
        <v>4.6425519794930086</v>
      </c>
      <c r="E69" s="343">
        <f t="shared" si="4"/>
        <v>-3.9901591450757357</v>
      </c>
      <c r="F69" s="343">
        <f t="shared" si="4"/>
        <v>-9.0934724376145493</v>
      </c>
      <c r="G69" s="343">
        <f t="shared" si="4"/>
        <v>2.1478099103669956</v>
      </c>
      <c r="H69" s="343">
        <f t="shared" si="4"/>
        <v>25.673614641586173</v>
      </c>
      <c r="I69" s="343">
        <f t="shared" si="4"/>
        <v>35.506402793946442</v>
      </c>
      <c r="J69" s="343">
        <f t="shared" si="4"/>
        <v>18.050541516245485</v>
      </c>
      <c r="K69" s="343">
        <f t="shared" si="4"/>
        <v>2.5869759143621764</v>
      </c>
      <c r="L69" s="343">
        <f t="shared" si="4"/>
        <v>4.2342342342342372</v>
      </c>
      <c r="M69" s="343">
        <f t="shared" si="4"/>
        <v>1.5066469719350142</v>
      </c>
      <c r="N69" s="340"/>
    </row>
    <row r="70" spans="1:14" ht="15" customHeight="1">
      <c r="A70" s="338">
        <v>2021</v>
      </c>
      <c r="B70" s="343">
        <f t="shared" si="4"/>
        <v>-1.3636363636363695</v>
      </c>
      <c r="C70" s="343">
        <f t="shared" si="4"/>
        <v>-5.9905412506568601</v>
      </c>
      <c r="D70" s="343">
        <f t="shared" si="4"/>
        <v>3.4295046271094241</v>
      </c>
      <c r="E70" s="343">
        <f t="shared" si="4"/>
        <v>-0.35233824471491543</v>
      </c>
      <c r="F70" s="343">
        <f t="shared" si="4"/>
        <v>-4.6526054590570718</v>
      </c>
      <c r="G70" s="343">
        <f t="shared" si="4"/>
        <v>4.2384105960264939</v>
      </c>
      <c r="H70" s="343">
        <f t="shared" si="4"/>
        <v>-6.3106796116504844</v>
      </c>
      <c r="I70" s="343">
        <f t="shared" si="4"/>
        <v>-13.402061855670111</v>
      </c>
      <c r="J70" s="343">
        <f t="shared" si="4"/>
        <v>-0.30581039755352118</v>
      </c>
      <c r="K70" s="343">
        <f t="shared" si="4"/>
        <v>3.7217391304347784</v>
      </c>
      <c r="L70" s="343">
        <f t="shared" si="4"/>
        <v>13.13742437337943</v>
      </c>
      <c r="M70" s="343">
        <f t="shared" si="4"/>
        <v>-2.6193247962747379</v>
      </c>
      <c r="N70" s="340"/>
    </row>
    <row r="71" spans="1:14" ht="15" customHeight="1">
      <c r="A71" s="338">
        <v>2022</v>
      </c>
      <c r="B71" s="343">
        <f t="shared" si="4"/>
        <v>2.5955543507725642</v>
      </c>
      <c r="C71" s="343">
        <f t="shared" si="4"/>
        <v>6.7775293460033543</v>
      </c>
      <c r="D71" s="343">
        <f t="shared" si="4"/>
        <v>-1.3289473684210407</v>
      </c>
      <c r="E71" s="343">
        <f t="shared" si="4"/>
        <v>5.5769848923175713</v>
      </c>
      <c r="F71" s="343">
        <f t="shared" si="4"/>
        <v>9.6616785946649486</v>
      </c>
      <c r="G71" s="343">
        <f t="shared" si="4"/>
        <v>1.588310038119441</v>
      </c>
      <c r="H71" s="343">
        <f t="shared" si="4"/>
        <v>-13.557858376511229</v>
      </c>
      <c r="I71" s="343">
        <f t="shared" si="4"/>
        <v>-11.111111111111114</v>
      </c>
      <c r="J71" s="343">
        <f t="shared" si="4"/>
        <v>-15.414110429447847</v>
      </c>
      <c r="K71" s="343">
        <f t="shared" si="4"/>
        <v>-3.2947686116700168</v>
      </c>
      <c r="L71" s="343">
        <f t="shared" si="4"/>
        <v>-6.0924369747899121</v>
      </c>
      <c r="M71" s="343">
        <f t="shared" si="4"/>
        <v>-1.1207411835027068</v>
      </c>
      <c r="N71" s="340"/>
    </row>
    <row r="72" spans="1:14" ht="15" customHeight="1">
      <c r="A72" s="338">
        <v>2023</v>
      </c>
      <c r="B72" s="343">
        <f t="shared" si="4"/>
        <v>8.8050729902899931</v>
      </c>
      <c r="C72" s="343">
        <f t="shared" si="4"/>
        <v>8.1926449417615519</v>
      </c>
      <c r="D72" s="343">
        <f t="shared" si="4"/>
        <v>9.4279237231630635</v>
      </c>
      <c r="E72" s="343">
        <f t="shared" si="4"/>
        <v>11.249809712284971</v>
      </c>
      <c r="F72" s="343">
        <f t="shared" si="4"/>
        <v>9.9673687333135632</v>
      </c>
      <c r="G72" s="343">
        <f t="shared" si="4"/>
        <v>12.585991244527811</v>
      </c>
      <c r="H72" s="343">
        <f t="shared" si="4"/>
        <v>-7.2927072927072896</v>
      </c>
      <c r="I72" s="343">
        <f t="shared" si="4"/>
        <v>-4.7991071428571397</v>
      </c>
      <c r="J72" s="343">
        <f t="shared" si="4"/>
        <v>-8.8848594741613862</v>
      </c>
      <c r="K72" s="343">
        <f t="shared" si="4"/>
        <v>-4.577373211963585</v>
      </c>
      <c r="L72" s="343">
        <f t="shared" si="4"/>
        <v>-9.5383363839739737</v>
      </c>
      <c r="M72" s="343">
        <f t="shared" si="4"/>
        <v>-0.86141756082815968</v>
      </c>
      <c r="N72" s="340"/>
    </row>
    <row r="73" spans="1:14" ht="15" customHeight="1">
      <c r="A73" s="340"/>
      <c r="B73" s="340"/>
      <c r="C73" s="340"/>
      <c r="D73" s="340"/>
      <c r="E73" s="340"/>
      <c r="F73" s="340"/>
      <c r="G73" s="340"/>
      <c r="H73" s="340"/>
      <c r="I73" s="340"/>
      <c r="J73" s="340"/>
      <c r="K73" s="340"/>
      <c r="L73" s="340"/>
      <c r="M73" s="340"/>
      <c r="N73" s="340"/>
    </row>
    <row r="74" spans="1:14" ht="15" customHeight="1">
      <c r="A74" s="340"/>
      <c r="B74" s="344"/>
      <c r="C74" s="344"/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0"/>
    </row>
    <row r="75" spans="1:14" ht="15" customHeight="1">
      <c r="A75" s="340"/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0"/>
    </row>
    <row r="76" spans="1:14" ht="15" customHeight="1">
      <c r="A76" s="340"/>
      <c r="B76" s="344"/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0"/>
    </row>
    <row r="77" spans="1:14" ht="15" customHeight="1">
      <c r="A77" s="340"/>
      <c r="B77" s="340"/>
      <c r="C77" s="340"/>
      <c r="D77" s="340"/>
      <c r="E77" s="340"/>
      <c r="F77" s="340"/>
      <c r="G77" s="340"/>
      <c r="H77" s="340"/>
      <c r="I77" s="340"/>
      <c r="J77" s="340"/>
      <c r="K77" s="340"/>
      <c r="L77" s="340"/>
      <c r="M77" s="340"/>
      <c r="N77" s="340"/>
    </row>
    <row r="78" spans="1:14" ht="15" customHeight="1">
      <c r="A78" s="340"/>
      <c r="B78" s="340"/>
      <c r="C78" s="340"/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40"/>
    </row>
    <row r="79" spans="1:14" ht="15" customHeight="1">
      <c r="A79" s="340"/>
      <c r="B79" s="340"/>
      <c r="C79" s="340"/>
      <c r="D79" s="340"/>
      <c r="E79" s="340"/>
      <c r="F79" s="340"/>
      <c r="G79" s="340"/>
      <c r="H79" s="340"/>
      <c r="I79" s="340"/>
      <c r="J79" s="340"/>
      <c r="K79" s="340"/>
      <c r="L79" s="340"/>
      <c r="M79" s="340"/>
      <c r="N79" s="340"/>
    </row>
    <row r="80" spans="1:14" ht="15" customHeight="1">
      <c r="A80" s="340"/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</row>
    <row r="81" spans="1:14" ht="15" customHeight="1">
      <c r="A81" s="340"/>
      <c r="B81" s="340"/>
      <c r="C81" s="340"/>
      <c r="D81" s="340"/>
      <c r="E81" s="340"/>
      <c r="F81" s="340"/>
      <c r="G81" s="340"/>
      <c r="H81" s="340"/>
      <c r="I81" s="340"/>
      <c r="J81" s="340"/>
      <c r="K81" s="340"/>
      <c r="L81" s="340"/>
      <c r="M81" s="340"/>
      <c r="N81" s="340"/>
    </row>
    <row r="82" spans="1:14" ht="15" customHeight="1">
      <c r="A82" s="340"/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</row>
    <row r="83" spans="1:14" ht="15" customHeight="1">
      <c r="A83" s="340"/>
      <c r="B83" s="340"/>
      <c r="C83" s="340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</row>
    <row r="84" spans="1:14" ht="15" customHeight="1">
      <c r="A84" s="34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</row>
    <row r="85" spans="1:14" ht="15" customHeight="1">
      <c r="A85" s="34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</row>
    <row r="86" spans="1:14" ht="15" customHeight="1">
      <c r="A86" s="34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</row>
    <row r="87" spans="1:14" ht="15" customHeight="1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</row>
    <row r="88" spans="1:14" ht="15" customHeight="1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</row>
    <row r="89" spans="1:14" ht="15" customHeight="1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</row>
    <row r="90" spans="1:14" ht="15" customHeight="1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</row>
    <row r="91" spans="1:14" ht="15" customHeight="1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</row>
    <row r="92" spans="1:14" ht="15" customHeight="1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</row>
    <row r="93" spans="1:14" ht="15" customHeight="1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</row>
    <row r="94" spans="1:14" ht="15" customHeight="1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</row>
    <row r="95" spans="1:14" ht="15" customHeight="1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</row>
    <row r="96" spans="1:14" ht="15" customHeight="1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</row>
    <row r="97" spans="1:14" ht="15" customHeight="1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</row>
    <row r="98" spans="1:14" ht="15" customHeight="1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</row>
    <row r="99" spans="1:14" ht="15" customHeight="1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</row>
    <row r="100" spans="1:14" ht="15" customHeight="1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</row>
    <row r="101" spans="1:14" ht="15" customHeight="1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</row>
    <row r="102" spans="1:14" ht="15" customHeight="1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</row>
    <row r="103" spans="1:14" ht="15" customHeight="1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</row>
    <row r="104" spans="1:14" ht="15" customHeight="1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</row>
    <row r="105" spans="1:14" ht="15" customHeight="1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</row>
    <row r="106" spans="1:14" ht="15" customHeight="1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</row>
    <row r="107" spans="1:14" ht="15" customHeight="1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</row>
    <row r="108" spans="1:14" ht="15" customHeight="1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</row>
    <row r="109" spans="1:14" ht="15" customHeight="1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</row>
    <row r="110" spans="1:14" ht="15" customHeight="1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</row>
    <row r="111" spans="1:14" ht="15" customHeight="1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</row>
    <row r="112" spans="1:14" ht="15" customHeight="1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</row>
    <row r="113" spans="1:14" ht="15" customHeight="1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</row>
    <row r="114" spans="1:14" ht="15" customHeight="1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</row>
    <row r="115" spans="1:14" ht="15" customHeight="1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</row>
    <row r="116" spans="1:14" ht="15" customHeight="1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</row>
    <row r="117" spans="1:14" ht="15" customHeight="1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</row>
    <row r="118" spans="1:14" ht="15" customHeight="1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</row>
    <row r="119" spans="1:14" ht="15" customHeight="1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</row>
    <row r="120" spans="1:14" ht="15" customHeight="1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</row>
    <row r="121" spans="1:14" ht="15" customHeight="1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</row>
    <row r="122" spans="1:14" ht="15" customHeight="1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</row>
    <row r="123" spans="1:14" ht="15" customHeight="1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</row>
    <row r="124" spans="1:14" ht="15" customHeight="1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</row>
    <row r="125" spans="1:14" ht="15" customHeight="1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</row>
    <row r="126" spans="1:14" ht="15" customHeight="1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</row>
    <row r="127" spans="1:14" ht="15" customHeight="1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</row>
    <row r="128" spans="1:14" ht="15" customHeight="1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</row>
    <row r="129" spans="1:14" ht="15" customHeight="1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</row>
    <row r="130" spans="1:14" ht="15" customHeight="1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</row>
    <row r="131" spans="1:14" ht="1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</row>
    <row r="132" spans="1:14" ht="15" customHeight="1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</row>
    <row r="133" spans="1:14" ht="15" customHeight="1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</row>
    <row r="134" spans="1:14" ht="15" customHeight="1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</row>
    <row r="135" spans="1:14" ht="15" customHeight="1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</row>
    <row r="136" spans="1:14" ht="15" customHeight="1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</row>
    <row r="137" spans="1:14" ht="15" customHeight="1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</row>
    <row r="138" spans="1:14" ht="15" customHeight="1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</row>
    <row r="139" spans="1:14" ht="15" customHeight="1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</row>
    <row r="140" spans="1:14" ht="15" customHeight="1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</row>
    <row r="141" spans="1:14" ht="15" customHeight="1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</row>
    <row r="142" spans="1:14" ht="15" customHeight="1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</row>
    <row r="143" spans="1:14" ht="15" customHeight="1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</row>
    <row r="144" spans="1:14" ht="15" customHeight="1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</row>
    <row r="145" spans="1:14" ht="15" customHeight="1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</row>
    <row r="146" spans="1:14" ht="15" customHeight="1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</row>
    <row r="147" spans="1:14" ht="15" customHeight="1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</row>
    <row r="148" spans="1:14" ht="15" customHeight="1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</row>
    <row r="149" spans="1:14" ht="15" customHeight="1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</row>
    <row r="150" spans="1:14" ht="15" customHeight="1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</row>
    <row r="151" spans="1:14" ht="15" customHeight="1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</row>
    <row r="152" spans="1:14" ht="15" customHeight="1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</row>
    <row r="153" spans="1:14" ht="15" customHeight="1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</row>
    <row r="154" spans="1:14" ht="15" customHeight="1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</row>
    <row r="155" spans="1:14" ht="15" customHeight="1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</row>
    <row r="156" spans="1:14" ht="15" customHeight="1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</row>
    <row r="157" spans="1:14" ht="15" customHeight="1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</row>
    <row r="158" spans="1:14" ht="15" customHeight="1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</row>
    <row r="159" spans="1:14" ht="15" customHeight="1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</row>
    <row r="160" spans="1:14" ht="15" customHeight="1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</row>
    <row r="161" spans="1:14" ht="15" customHeight="1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</row>
    <row r="162" spans="1:14" ht="15" customHeight="1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</row>
    <row r="163" spans="1:14" ht="15" customHeight="1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</row>
    <row r="164" spans="1:14" ht="15" customHeight="1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</row>
    <row r="165" spans="1:14" ht="15" customHeight="1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</row>
    <row r="166" spans="1:14" ht="15" customHeight="1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</row>
    <row r="167" spans="1:14" ht="15" customHeight="1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</row>
    <row r="168" spans="1:14" ht="15" customHeight="1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</row>
    <row r="169" spans="1:14" ht="15" customHeight="1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</row>
    <row r="170" spans="1:14" ht="15" customHeight="1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</row>
    <row r="171" spans="1:14" ht="15" customHeight="1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</row>
    <row r="172" spans="1:14" ht="15" customHeight="1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</row>
    <row r="173" spans="1:14" ht="15" customHeight="1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</row>
    <row r="174" spans="1:14" ht="15" customHeight="1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</row>
    <row r="175" spans="1:14" ht="15" customHeight="1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</row>
    <row r="176" spans="1:14" ht="15" customHeight="1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</row>
    <row r="177" spans="1:14" ht="15" customHeight="1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</row>
    <row r="178" spans="1:14" ht="15" customHeight="1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</row>
    <row r="179" spans="1:14" ht="15" customHeight="1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</row>
    <row r="180" spans="1:14" ht="15" customHeight="1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</row>
    <row r="181" spans="1:14" ht="15" customHeight="1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</row>
    <row r="182" spans="1:14" ht="15" customHeight="1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</row>
    <row r="183" spans="1:14" ht="15" customHeight="1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</row>
    <row r="184" spans="1:14" ht="15" customHeight="1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</row>
    <row r="185" spans="1:14" ht="15" customHeight="1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</row>
    <row r="186" spans="1:14" ht="15" customHeight="1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</row>
    <row r="187" spans="1:14" ht="15" customHeight="1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</row>
    <row r="188" spans="1:14" ht="15" customHeight="1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</row>
    <row r="189" spans="1:14" ht="15" customHeight="1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</row>
    <row r="190" spans="1:14" ht="15" customHeight="1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</row>
    <row r="191" spans="1:14" ht="15" customHeight="1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</row>
    <row r="192" spans="1:14" ht="15" customHeight="1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</row>
    <row r="193" spans="1:14" ht="15" customHeight="1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</row>
  </sheetData>
  <mergeCells count="4">
    <mergeCell ref="B4:D4"/>
    <mergeCell ref="E4:G4"/>
    <mergeCell ref="H4:J4"/>
    <mergeCell ref="K4:M4"/>
  </mergeCells>
  <pageMargins left="0.23622047244094491" right="0.23622047244094491" top="0.39370078740157483" bottom="0.74803149606299213" header="0" footer="0.31496062992125984"/>
  <pageSetup paperSize="9" scale="88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workbookViewId="0"/>
  </sheetViews>
  <sheetFormatPr baseColWidth="10" defaultColWidth="11.42578125" defaultRowHeight="15" customHeight="1"/>
  <cols>
    <col min="1" max="1" width="21.42578125" style="320" customWidth="1"/>
    <col min="2" max="6" width="10.7109375" style="320" customWidth="1"/>
    <col min="7" max="16384" width="11.42578125" style="407"/>
  </cols>
  <sheetData>
    <row r="1" spans="1:7" s="335" customFormat="1" ht="15" customHeight="1">
      <c r="A1" s="318" t="s">
        <v>141</v>
      </c>
      <c r="B1" s="319"/>
      <c r="C1" s="319"/>
      <c r="D1" s="319"/>
      <c r="E1" s="319"/>
      <c r="F1" s="319"/>
    </row>
    <row r="2" spans="1:7" s="335" customFormat="1" ht="15" customHeight="1">
      <c r="A2" s="321" t="s">
        <v>142</v>
      </c>
      <c r="B2" s="319"/>
      <c r="C2" s="319"/>
      <c r="D2" s="319"/>
      <c r="E2" s="319"/>
      <c r="F2" s="319"/>
    </row>
    <row r="3" spans="1:7" s="335" customFormat="1" ht="15" customHeight="1">
      <c r="A3" s="406"/>
      <c r="B3" s="319"/>
      <c r="C3" s="319"/>
      <c r="D3" s="319"/>
      <c r="E3" s="319"/>
      <c r="F3" s="319"/>
    </row>
    <row r="4" spans="1:7" s="335" customFormat="1" ht="15" customHeight="1">
      <c r="A4" s="323"/>
      <c r="B4" s="323" t="s">
        <v>54</v>
      </c>
      <c r="C4" s="323" t="s">
        <v>0</v>
      </c>
      <c r="D4" s="323" t="s">
        <v>1</v>
      </c>
      <c r="E4" s="323" t="s">
        <v>2</v>
      </c>
      <c r="F4" s="323" t="s">
        <v>32</v>
      </c>
      <c r="G4" s="359"/>
    </row>
    <row r="5" spans="1:7" s="335" customFormat="1" ht="15" customHeight="1">
      <c r="A5" s="393" t="s">
        <v>3</v>
      </c>
      <c r="B5" s="399">
        <f>SUM(B6:B9)</f>
        <v>365.34999999999991</v>
      </c>
      <c r="C5" s="399">
        <v>360.3</v>
      </c>
      <c r="D5" s="399">
        <v>361.4</v>
      </c>
      <c r="E5" s="399">
        <v>376.8</v>
      </c>
      <c r="F5" s="399">
        <v>363.1</v>
      </c>
      <c r="G5" s="359"/>
    </row>
    <row r="6" spans="1:7" s="335" customFormat="1" ht="15" customHeight="1">
      <c r="A6" s="346" t="s">
        <v>71</v>
      </c>
      <c r="B6" s="400">
        <f t="shared" ref="B6:B9" si="0">AVERAGE(C6:F6)</f>
        <v>57.875</v>
      </c>
      <c r="C6" s="400">
        <v>54.3</v>
      </c>
      <c r="D6" s="400">
        <v>52.5</v>
      </c>
      <c r="E6" s="400">
        <v>63.8</v>
      </c>
      <c r="F6" s="400">
        <v>60.9</v>
      </c>
      <c r="G6" s="359"/>
    </row>
    <row r="7" spans="1:7" s="335" customFormat="1" ht="15" customHeight="1">
      <c r="A7" s="346" t="s">
        <v>30</v>
      </c>
      <c r="B7" s="400">
        <f t="shared" si="0"/>
        <v>67.724999999999994</v>
      </c>
      <c r="C7" s="400">
        <v>59.4</v>
      </c>
      <c r="D7" s="400">
        <v>66.099999999999994</v>
      </c>
      <c r="E7" s="400">
        <v>72</v>
      </c>
      <c r="F7" s="400">
        <v>73.400000000000006</v>
      </c>
      <c r="G7" s="359"/>
    </row>
    <row r="8" spans="1:7" s="335" customFormat="1" ht="15" customHeight="1">
      <c r="A8" s="346" t="s">
        <v>31</v>
      </c>
      <c r="B8" s="400">
        <f t="shared" si="0"/>
        <v>239.22499999999997</v>
      </c>
      <c r="C8" s="400">
        <v>245.1</v>
      </c>
      <c r="D8" s="400">
        <v>242.2</v>
      </c>
      <c r="E8" s="400">
        <v>240.9</v>
      </c>
      <c r="F8" s="400">
        <v>228.7</v>
      </c>
      <c r="G8" s="359"/>
    </row>
    <row r="9" spans="1:7" s="335" customFormat="1" ht="15" customHeight="1">
      <c r="A9" s="389" t="s">
        <v>73</v>
      </c>
      <c r="B9" s="401">
        <f t="shared" si="0"/>
        <v>0.52500000000000002</v>
      </c>
      <c r="C9" s="401">
        <v>1.5</v>
      </c>
      <c r="D9" s="401">
        <v>0.6</v>
      </c>
      <c r="E9" s="401">
        <v>0</v>
      </c>
      <c r="F9" s="401">
        <v>0</v>
      </c>
      <c r="G9" s="359"/>
    </row>
    <row r="10" spans="1:7" s="335" customFormat="1" ht="15" customHeight="1">
      <c r="A10" s="331" t="s">
        <v>106</v>
      </c>
      <c r="B10" s="399"/>
      <c r="C10" s="400"/>
      <c r="D10" s="400"/>
      <c r="E10" s="345"/>
      <c r="F10" s="380"/>
      <c r="G10" s="359"/>
    </row>
    <row r="11" spans="1:7" ht="15" customHeight="1">
      <c r="A11" s="331" t="s">
        <v>105</v>
      </c>
      <c r="B11" s="332"/>
      <c r="C11" s="332"/>
      <c r="D11" s="332"/>
      <c r="E11" s="332"/>
      <c r="F11" s="332"/>
    </row>
    <row r="12" spans="1:7" ht="15" customHeight="1">
      <c r="A12" s="332"/>
      <c r="B12" s="332"/>
      <c r="C12" s="332"/>
      <c r="D12" s="332"/>
      <c r="E12" s="332"/>
      <c r="F12" s="332"/>
    </row>
    <row r="13" spans="1:7" ht="15" customHeight="1">
      <c r="A13" s="332"/>
      <c r="B13" s="332"/>
      <c r="C13" s="332"/>
      <c r="D13" s="332"/>
      <c r="E13" s="332"/>
      <c r="F13" s="332"/>
    </row>
    <row r="14" spans="1:7" ht="15" customHeight="1">
      <c r="A14" s="332"/>
      <c r="B14" s="332"/>
      <c r="C14" s="332"/>
      <c r="D14" s="332"/>
      <c r="E14" s="332"/>
      <c r="F14" s="332"/>
    </row>
    <row r="46" spans="1:6" ht="15" customHeight="1">
      <c r="A46" s="384"/>
      <c r="B46" s="384"/>
      <c r="C46" s="384"/>
      <c r="D46" s="384"/>
      <c r="E46" s="384"/>
      <c r="F46" s="384"/>
    </row>
    <row r="47" spans="1:6" ht="15" customHeight="1">
      <c r="A47" s="384"/>
      <c r="B47" s="384"/>
      <c r="C47" s="384"/>
      <c r="D47" s="384"/>
      <c r="E47" s="384"/>
      <c r="F47" s="384"/>
    </row>
    <row r="48" spans="1:6" ht="15" customHeight="1">
      <c r="A48" s="384"/>
      <c r="B48" s="384"/>
      <c r="C48" s="384"/>
      <c r="D48" s="384"/>
      <c r="E48" s="384"/>
      <c r="F48" s="384"/>
    </row>
    <row r="49" spans="1:6" ht="15" customHeight="1">
      <c r="A49" s="384"/>
      <c r="B49" s="384"/>
      <c r="C49" s="384"/>
      <c r="D49" s="384"/>
      <c r="E49" s="384"/>
      <c r="F49" s="384"/>
    </row>
    <row r="50" spans="1:6" ht="15" customHeight="1">
      <c r="A50" s="384"/>
      <c r="B50" s="384"/>
      <c r="C50" s="384"/>
      <c r="D50" s="384"/>
      <c r="E50" s="384"/>
      <c r="F50" s="384"/>
    </row>
    <row r="51" spans="1:6" ht="15" customHeight="1">
      <c r="A51" s="384"/>
      <c r="B51" s="384"/>
      <c r="C51" s="384"/>
      <c r="D51" s="384"/>
      <c r="E51" s="384"/>
      <c r="F51" s="384"/>
    </row>
    <row r="52" spans="1:6" ht="15" customHeight="1">
      <c r="A52" s="384"/>
      <c r="B52" s="384"/>
      <c r="C52" s="384"/>
      <c r="D52" s="384"/>
      <c r="E52" s="384"/>
      <c r="F52" s="384"/>
    </row>
    <row r="53" spans="1:6" ht="15" customHeight="1">
      <c r="A53" s="384"/>
      <c r="B53" s="384"/>
      <c r="C53" s="384"/>
      <c r="D53" s="384"/>
      <c r="E53" s="384"/>
      <c r="F53" s="384"/>
    </row>
    <row r="54" spans="1:6" ht="15" customHeight="1">
      <c r="A54" s="384"/>
      <c r="B54" s="384"/>
      <c r="C54" s="384"/>
      <c r="D54" s="384"/>
      <c r="E54" s="384"/>
      <c r="F54" s="384"/>
    </row>
    <row r="55" spans="1:6" ht="15" customHeight="1">
      <c r="A55" s="384"/>
      <c r="B55" s="384"/>
      <c r="C55" s="384"/>
      <c r="D55" s="384"/>
      <c r="E55" s="384"/>
      <c r="F55" s="384"/>
    </row>
    <row r="56" spans="1:6" ht="15" customHeight="1">
      <c r="A56" s="384"/>
      <c r="B56" s="384"/>
      <c r="C56" s="384"/>
      <c r="D56" s="384"/>
      <c r="E56" s="384"/>
      <c r="F56" s="384"/>
    </row>
    <row r="57" spans="1:6" ht="15" customHeight="1">
      <c r="A57" s="384"/>
      <c r="B57" s="384"/>
      <c r="C57" s="384"/>
      <c r="D57" s="384"/>
      <c r="E57" s="384"/>
      <c r="F57" s="384"/>
    </row>
    <row r="58" spans="1:6" ht="15" customHeight="1">
      <c r="A58" s="384"/>
      <c r="B58" s="384"/>
      <c r="C58" s="384"/>
      <c r="D58" s="384"/>
      <c r="E58" s="384"/>
      <c r="F58" s="384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workbookViewId="0"/>
  </sheetViews>
  <sheetFormatPr baseColWidth="10" defaultColWidth="11.42578125" defaultRowHeight="15" customHeight="1"/>
  <cols>
    <col min="1" max="1" width="32.140625" style="320" customWidth="1"/>
    <col min="2" max="6" width="10.7109375" style="320" customWidth="1"/>
    <col min="7" max="16384" width="11.42578125" style="320"/>
  </cols>
  <sheetData>
    <row r="1" spans="1:8" ht="15" customHeight="1">
      <c r="A1" s="318" t="s">
        <v>143</v>
      </c>
      <c r="B1" s="319"/>
      <c r="C1" s="319"/>
      <c r="D1" s="319"/>
      <c r="E1" s="319"/>
      <c r="F1" s="319"/>
    </row>
    <row r="2" spans="1:8" ht="15" customHeight="1">
      <c r="A2" s="321" t="s">
        <v>144</v>
      </c>
      <c r="B2" s="319"/>
      <c r="C2" s="319"/>
      <c r="D2" s="319"/>
      <c r="E2" s="319"/>
      <c r="F2" s="319"/>
    </row>
    <row r="3" spans="1:8" ht="15" customHeight="1">
      <c r="A3" s="386"/>
      <c r="B3" s="319"/>
      <c r="C3" s="319"/>
      <c r="D3" s="319"/>
      <c r="E3" s="319"/>
      <c r="F3" s="319"/>
    </row>
    <row r="4" spans="1:8" ht="15" customHeight="1">
      <c r="A4" s="322"/>
      <c r="B4" s="323" t="s">
        <v>54</v>
      </c>
      <c r="C4" s="323" t="s">
        <v>0</v>
      </c>
      <c r="D4" s="323" t="s">
        <v>1</v>
      </c>
      <c r="E4" s="323" t="s">
        <v>2</v>
      </c>
      <c r="F4" s="323" t="s">
        <v>32</v>
      </c>
      <c r="G4" s="332"/>
      <c r="H4" s="332"/>
    </row>
    <row r="5" spans="1:8" ht="15" customHeight="1">
      <c r="A5" s="393" t="s">
        <v>3</v>
      </c>
      <c r="B5" s="388">
        <f>AVERAGE(C5:F5)</f>
        <v>306.92500000000001</v>
      </c>
      <c r="C5" s="388">
        <v>304.5</v>
      </c>
      <c r="D5" s="388">
        <v>308.2</v>
      </c>
      <c r="E5" s="388">
        <v>312.89999999999998</v>
      </c>
      <c r="F5" s="388">
        <v>302.10000000000002</v>
      </c>
      <c r="G5" s="332"/>
      <c r="H5" s="332"/>
    </row>
    <row r="6" spans="1:8" ht="15" customHeight="1">
      <c r="A6" s="346" t="s">
        <v>22</v>
      </c>
      <c r="B6" s="380">
        <f t="shared" ref="B6:B9" si="0">AVERAGE(C6:F6)</f>
        <v>1.7000000000000002</v>
      </c>
      <c r="C6" s="380">
        <v>1.1000000000000001</v>
      </c>
      <c r="D6" s="380">
        <v>2</v>
      </c>
      <c r="E6" s="380">
        <v>2.7</v>
      </c>
      <c r="F6" s="380">
        <v>1</v>
      </c>
      <c r="G6" s="332"/>
      <c r="H6" s="332"/>
    </row>
    <row r="7" spans="1:8" ht="15" customHeight="1">
      <c r="A7" s="346" t="s">
        <v>23</v>
      </c>
      <c r="B7" s="380">
        <f t="shared" si="0"/>
        <v>37.75</v>
      </c>
      <c r="C7" s="380">
        <v>36.5</v>
      </c>
      <c r="D7" s="380">
        <v>36.6</v>
      </c>
      <c r="E7" s="380">
        <v>36.200000000000003</v>
      </c>
      <c r="F7" s="380">
        <v>41.7</v>
      </c>
      <c r="G7" s="332"/>
      <c r="H7" s="332"/>
    </row>
    <row r="8" spans="1:8" ht="15" customHeight="1">
      <c r="A8" s="346" t="s">
        <v>24</v>
      </c>
      <c r="B8" s="380">
        <f t="shared" si="0"/>
        <v>17.274999999999999</v>
      </c>
      <c r="C8" s="380">
        <v>15.9</v>
      </c>
      <c r="D8" s="380">
        <v>17.399999999999999</v>
      </c>
      <c r="E8" s="380">
        <v>17.899999999999999</v>
      </c>
      <c r="F8" s="380">
        <v>17.899999999999999</v>
      </c>
      <c r="G8" s="332"/>
      <c r="H8" s="332"/>
    </row>
    <row r="9" spans="1:8" ht="15" customHeight="1">
      <c r="A9" s="389" t="s">
        <v>25</v>
      </c>
      <c r="B9" s="390">
        <f t="shared" si="0"/>
        <v>250.25</v>
      </c>
      <c r="C9" s="390">
        <v>251.1</v>
      </c>
      <c r="D9" s="390">
        <v>252.2</v>
      </c>
      <c r="E9" s="390">
        <v>256.2</v>
      </c>
      <c r="F9" s="390">
        <v>241.5</v>
      </c>
      <c r="G9" s="332"/>
      <c r="H9" s="332"/>
    </row>
    <row r="10" spans="1:8" ht="15" customHeight="1">
      <c r="A10" s="331" t="s">
        <v>106</v>
      </c>
      <c r="B10" s="332"/>
      <c r="C10" s="332"/>
      <c r="D10" s="332"/>
      <c r="E10" s="332"/>
      <c r="F10" s="332"/>
      <c r="G10" s="332"/>
      <c r="H10" s="332"/>
    </row>
    <row r="11" spans="1:8" ht="15" customHeight="1">
      <c r="A11" s="331" t="s">
        <v>105</v>
      </c>
    </row>
    <row r="46" spans="1:13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</row>
    <row r="47" spans="1:13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</row>
    <row r="48" spans="1:13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</row>
    <row r="49" spans="1:13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</row>
    <row r="50" spans="1:13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</row>
    <row r="51" spans="1:13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</row>
    <row r="52" spans="1:13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1:13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</row>
    <row r="54" spans="1:13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</row>
    <row r="55" spans="1:13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</row>
    <row r="56" spans="1:13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</row>
    <row r="57" spans="1:13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</row>
    <row r="58" spans="1:13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workbookViewId="0"/>
  </sheetViews>
  <sheetFormatPr baseColWidth="10" defaultColWidth="11.42578125" defaultRowHeight="15" customHeight="1"/>
  <cols>
    <col min="1" max="1" width="32.140625" style="320" customWidth="1"/>
    <col min="2" max="6" width="10.7109375" style="320" customWidth="1"/>
    <col min="7" max="16384" width="11.42578125" style="407"/>
  </cols>
  <sheetData>
    <row r="1" spans="1:8" ht="15" customHeight="1">
      <c r="A1" s="318" t="s">
        <v>145</v>
      </c>
      <c r="B1" s="319"/>
      <c r="C1" s="319"/>
      <c r="D1" s="319"/>
      <c r="E1" s="319"/>
      <c r="F1" s="319"/>
    </row>
    <row r="2" spans="1:8" ht="15" customHeight="1">
      <c r="A2" s="321" t="s">
        <v>146</v>
      </c>
      <c r="B2" s="319"/>
      <c r="C2" s="319"/>
      <c r="D2" s="319"/>
      <c r="E2" s="319"/>
      <c r="F2" s="319"/>
    </row>
    <row r="3" spans="1:8" ht="15" customHeight="1">
      <c r="A3" s="386"/>
      <c r="B3" s="319"/>
      <c r="C3" s="319"/>
      <c r="D3" s="319"/>
      <c r="E3" s="319"/>
      <c r="F3" s="319"/>
    </row>
    <row r="4" spans="1:8" ht="15" customHeight="1">
      <c r="A4" s="322"/>
      <c r="B4" s="403" t="s">
        <v>54</v>
      </c>
      <c r="C4" s="323" t="s">
        <v>0</v>
      </c>
      <c r="D4" s="323" t="s">
        <v>1</v>
      </c>
      <c r="E4" s="323" t="s">
        <v>2</v>
      </c>
      <c r="F4" s="323" t="s">
        <v>32</v>
      </c>
      <c r="G4" s="408"/>
      <c r="H4" s="408"/>
    </row>
    <row r="5" spans="1:8" ht="15" customHeight="1">
      <c r="A5" s="393" t="s">
        <v>3</v>
      </c>
      <c r="B5" s="388">
        <v>306.92500000000001</v>
      </c>
      <c r="C5" s="388">
        <v>304.5</v>
      </c>
      <c r="D5" s="388">
        <v>308.2</v>
      </c>
      <c r="E5" s="388">
        <v>312.89999999999998</v>
      </c>
      <c r="F5" s="388">
        <v>302.10000000000002</v>
      </c>
      <c r="G5" s="408"/>
      <c r="H5" s="408"/>
    </row>
    <row r="6" spans="1:8" ht="15" customHeight="1">
      <c r="A6" s="346" t="s">
        <v>83</v>
      </c>
      <c r="B6" s="380">
        <f t="shared" ref="B6:B8" si="0">AVERAGE(C6:F6)</f>
        <v>256.55</v>
      </c>
      <c r="C6" s="409">
        <v>251.7</v>
      </c>
      <c r="D6" s="409">
        <v>262.2</v>
      </c>
      <c r="E6" s="409">
        <v>260.89999999999998</v>
      </c>
      <c r="F6" s="409">
        <v>251.4</v>
      </c>
      <c r="G6" s="408"/>
      <c r="H6" s="408"/>
    </row>
    <row r="7" spans="1:8" ht="15" customHeight="1">
      <c r="A7" s="346" t="s">
        <v>84</v>
      </c>
      <c r="B7" s="380">
        <f t="shared" si="0"/>
        <v>45.849999999999994</v>
      </c>
      <c r="C7" s="409">
        <v>49.8</v>
      </c>
      <c r="D7" s="409">
        <v>40.6</v>
      </c>
      <c r="E7" s="409">
        <v>49.3</v>
      </c>
      <c r="F7" s="409">
        <v>43.7</v>
      </c>
      <c r="G7" s="408"/>
      <c r="H7" s="408"/>
    </row>
    <row r="8" spans="1:8" ht="15" customHeight="1">
      <c r="A8" s="389" t="s">
        <v>93</v>
      </c>
      <c r="B8" s="390">
        <f t="shared" si="0"/>
        <v>4.55</v>
      </c>
      <c r="C8" s="410">
        <v>3</v>
      </c>
      <c r="D8" s="410">
        <v>5.5</v>
      </c>
      <c r="E8" s="410">
        <v>2.7</v>
      </c>
      <c r="F8" s="410">
        <v>7</v>
      </c>
      <c r="G8" s="408"/>
      <c r="H8" s="408"/>
    </row>
    <row r="9" spans="1:8" ht="15" customHeight="1">
      <c r="A9" s="331" t="s">
        <v>106</v>
      </c>
      <c r="B9" s="332"/>
      <c r="C9" s="332"/>
      <c r="D9" s="332"/>
      <c r="E9" s="332"/>
      <c r="F9" s="332"/>
      <c r="G9" s="408"/>
      <c r="H9" s="408"/>
    </row>
    <row r="10" spans="1:8" ht="15" customHeight="1">
      <c r="A10" s="331" t="s">
        <v>105</v>
      </c>
    </row>
    <row r="11" spans="1:8" ht="15" customHeight="1">
      <c r="F11" s="411"/>
    </row>
    <row r="46" spans="1:13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</row>
    <row r="47" spans="1:13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</row>
    <row r="48" spans="1:13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</row>
    <row r="49" spans="1:13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</row>
    <row r="50" spans="1:13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</row>
    <row r="51" spans="1:13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</row>
    <row r="52" spans="1:13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1:13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</row>
    <row r="54" spans="1:13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</row>
    <row r="55" spans="1:13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</row>
    <row r="56" spans="1:13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</row>
    <row r="57" spans="1:13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</row>
    <row r="58" spans="1:13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workbookViewId="0"/>
  </sheetViews>
  <sheetFormatPr baseColWidth="10" defaultColWidth="11.42578125" defaultRowHeight="15" customHeight="1"/>
  <cols>
    <col min="1" max="1" width="21.42578125" style="320" customWidth="1"/>
    <col min="2" max="6" width="10.7109375" style="320" customWidth="1"/>
    <col min="7" max="16384" width="11.42578125" style="320"/>
  </cols>
  <sheetData>
    <row r="1" spans="1:8" ht="15" customHeight="1">
      <c r="A1" s="318" t="s">
        <v>147</v>
      </c>
      <c r="B1" s="319"/>
      <c r="C1" s="319"/>
    </row>
    <row r="2" spans="1:8" ht="15" customHeight="1">
      <c r="A2" s="321" t="s">
        <v>148</v>
      </c>
      <c r="B2" s="319"/>
      <c r="C2" s="319"/>
    </row>
    <row r="3" spans="1:8" ht="15" customHeight="1">
      <c r="A3" s="319"/>
      <c r="B3" s="319"/>
      <c r="C3" s="319"/>
    </row>
    <row r="4" spans="1:8" ht="15" customHeight="1">
      <c r="A4" s="412"/>
      <c r="B4" s="403" t="s">
        <v>54</v>
      </c>
      <c r="C4" s="403" t="s">
        <v>0</v>
      </c>
      <c r="D4" s="403" t="s">
        <v>1</v>
      </c>
      <c r="E4" s="403" t="s">
        <v>2</v>
      </c>
      <c r="F4" s="403" t="s">
        <v>32</v>
      </c>
      <c r="G4" s="332"/>
      <c r="H4" s="332"/>
    </row>
    <row r="5" spans="1:8" ht="15" customHeight="1">
      <c r="A5" s="387" t="s">
        <v>3</v>
      </c>
      <c r="B5" s="388">
        <f>AVERAGE(C5:F5)</f>
        <v>67.675000000000011</v>
      </c>
      <c r="C5" s="388">
        <f t="shared" ref="C5:F5" si="0">SUM(C6:C11)</f>
        <v>59.499999999999993</v>
      </c>
      <c r="D5" s="388">
        <f t="shared" si="0"/>
        <v>65.900000000000006</v>
      </c>
      <c r="E5" s="388">
        <f t="shared" si="0"/>
        <v>71.900000000000006</v>
      </c>
      <c r="F5" s="388">
        <f t="shared" si="0"/>
        <v>73.400000000000006</v>
      </c>
      <c r="G5" s="332"/>
      <c r="H5" s="332"/>
    </row>
    <row r="6" spans="1:8" ht="15" customHeight="1">
      <c r="A6" s="346" t="s">
        <v>33</v>
      </c>
      <c r="B6" s="380">
        <f t="shared" ref="B6:B11" si="1">AVERAGE(C6:F6)</f>
        <v>7.4499999999999993</v>
      </c>
      <c r="C6" s="380">
        <v>7.7</v>
      </c>
      <c r="D6" s="380">
        <v>8.3000000000000007</v>
      </c>
      <c r="E6" s="380">
        <v>6.7</v>
      </c>
      <c r="F6" s="380">
        <v>7.1</v>
      </c>
      <c r="G6" s="332"/>
      <c r="H6" s="332"/>
    </row>
    <row r="7" spans="1:8" ht="15" customHeight="1">
      <c r="A7" s="346" t="s">
        <v>89</v>
      </c>
      <c r="B7" s="380">
        <f t="shared" si="1"/>
        <v>0.55000000000000004</v>
      </c>
      <c r="C7" s="380">
        <v>0.5</v>
      </c>
      <c r="D7" s="380">
        <v>0.5</v>
      </c>
      <c r="E7" s="380">
        <v>0.6</v>
      </c>
      <c r="F7" s="380">
        <v>0.6</v>
      </c>
      <c r="G7" s="332"/>
      <c r="H7" s="332"/>
    </row>
    <row r="8" spans="1:8" ht="15" customHeight="1">
      <c r="A8" s="346" t="s">
        <v>36</v>
      </c>
      <c r="B8" s="380">
        <f t="shared" si="1"/>
        <v>49.524999999999999</v>
      </c>
      <c r="C8" s="380">
        <v>40.9</v>
      </c>
      <c r="D8" s="380">
        <v>47.2</v>
      </c>
      <c r="E8" s="380">
        <v>56</v>
      </c>
      <c r="F8" s="380">
        <v>54</v>
      </c>
      <c r="G8" s="332"/>
      <c r="H8" s="332"/>
    </row>
    <row r="9" spans="1:8" ht="15" customHeight="1">
      <c r="A9" s="346" t="s">
        <v>34</v>
      </c>
      <c r="B9" s="380">
        <f t="shared" si="1"/>
        <v>7.5</v>
      </c>
      <c r="C9" s="380">
        <v>8.5</v>
      </c>
      <c r="D9" s="380">
        <v>7.1</v>
      </c>
      <c r="E9" s="380">
        <v>6.4</v>
      </c>
      <c r="F9" s="380">
        <v>8</v>
      </c>
      <c r="G9" s="332"/>
      <c r="H9" s="332"/>
    </row>
    <row r="10" spans="1:8" ht="15" customHeight="1">
      <c r="A10" s="346" t="s">
        <v>35</v>
      </c>
      <c r="B10" s="380">
        <f t="shared" si="1"/>
        <v>1.95</v>
      </c>
      <c r="C10" s="380">
        <v>1.6</v>
      </c>
      <c r="D10" s="380">
        <v>2.1</v>
      </c>
      <c r="E10" s="380">
        <v>1.4</v>
      </c>
      <c r="F10" s="380">
        <v>2.7</v>
      </c>
      <c r="G10" s="332"/>
      <c r="H10" s="332"/>
    </row>
    <row r="11" spans="1:8" ht="15" customHeight="1">
      <c r="A11" s="389" t="s">
        <v>87</v>
      </c>
      <c r="B11" s="390">
        <f t="shared" si="1"/>
        <v>0.7</v>
      </c>
      <c r="C11" s="390">
        <v>0.3</v>
      </c>
      <c r="D11" s="390">
        <v>0.7</v>
      </c>
      <c r="E11" s="390">
        <v>0.8</v>
      </c>
      <c r="F11" s="390">
        <v>1</v>
      </c>
      <c r="G11" s="332"/>
      <c r="H11" s="332"/>
    </row>
    <row r="12" spans="1:8" ht="15" customHeight="1">
      <c r="A12" s="331" t="s">
        <v>106</v>
      </c>
      <c r="B12" s="380"/>
      <c r="C12" s="380"/>
      <c r="D12" s="380"/>
      <c r="E12" s="380"/>
      <c r="F12" s="380"/>
      <c r="G12" s="332"/>
      <c r="H12" s="332"/>
    </row>
    <row r="13" spans="1:8" ht="15" customHeight="1">
      <c r="A13" s="331" t="s">
        <v>105</v>
      </c>
      <c r="B13" s="332"/>
      <c r="C13" s="332"/>
      <c r="D13" s="332"/>
      <c r="E13" s="332"/>
      <c r="F13" s="332"/>
      <c r="G13" s="332"/>
      <c r="H13" s="332"/>
    </row>
    <row r="46" spans="1:13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</row>
    <row r="47" spans="1:13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</row>
    <row r="48" spans="1:13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</row>
    <row r="49" spans="1:13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</row>
    <row r="50" spans="1:13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</row>
    <row r="51" spans="1:13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</row>
    <row r="52" spans="1:13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1:13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</row>
    <row r="54" spans="1:13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</row>
    <row r="55" spans="1:13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</row>
    <row r="56" spans="1:13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</row>
    <row r="57" spans="1:13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</row>
    <row r="58" spans="1:13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58"/>
  <sheetViews>
    <sheetView workbookViewId="0"/>
  </sheetViews>
  <sheetFormatPr baseColWidth="10" defaultColWidth="11.42578125" defaultRowHeight="15" customHeight="1"/>
  <cols>
    <col min="1" max="1" width="10.7109375" style="407" customWidth="1"/>
    <col min="2" max="16" width="7.140625" style="407" customWidth="1"/>
    <col min="17" max="16384" width="11.42578125" style="407"/>
  </cols>
  <sheetData>
    <row r="1" spans="1:52" s="320" customFormat="1" ht="15" customHeight="1">
      <c r="A1" s="318" t="s">
        <v>149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35"/>
      <c r="P1" s="335"/>
    </row>
    <row r="2" spans="1:52" s="320" customFormat="1" ht="15" customHeight="1">
      <c r="A2" s="321" t="s">
        <v>150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35"/>
      <c r="P2" s="335"/>
    </row>
    <row r="3" spans="1:52" s="320" customFormat="1" ht="15" customHeight="1">
      <c r="A3" s="386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35"/>
    </row>
    <row r="4" spans="1:52" s="320" customFormat="1" ht="15" customHeight="1">
      <c r="A4" s="322"/>
      <c r="B4" s="420" t="s">
        <v>54</v>
      </c>
      <c r="C4" s="420" t="s">
        <v>0</v>
      </c>
      <c r="D4" s="420"/>
      <c r="E4" s="420" t="s">
        <v>0</v>
      </c>
      <c r="F4" s="420" t="s">
        <v>1</v>
      </c>
      <c r="G4" s="420"/>
      <c r="H4" s="420" t="s">
        <v>1</v>
      </c>
      <c r="I4" s="420" t="s">
        <v>2</v>
      </c>
      <c r="J4" s="420"/>
      <c r="K4" s="420" t="s">
        <v>151</v>
      </c>
      <c r="L4" s="420"/>
      <c r="M4" s="420" t="s">
        <v>32</v>
      </c>
      <c r="N4" s="420" t="s">
        <v>32</v>
      </c>
      <c r="O4" s="420"/>
      <c r="P4" s="420"/>
      <c r="Q4" s="333"/>
      <c r="R4" s="333"/>
      <c r="S4" s="333"/>
      <c r="T4" s="333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</row>
    <row r="5" spans="1:52" s="320" customFormat="1" ht="15" customHeight="1">
      <c r="A5" s="322"/>
      <c r="B5" s="323" t="s">
        <v>3</v>
      </c>
      <c r="C5" s="323" t="s">
        <v>4</v>
      </c>
      <c r="D5" s="323" t="s">
        <v>5</v>
      </c>
      <c r="E5" s="323" t="s">
        <v>3</v>
      </c>
      <c r="F5" s="323" t="s">
        <v>4</v>
      </c>
      <c r="G5" s="323" t="s">
        <v>5</v>
      </c>
      <c r="H5" s="323" t="s">
        <v>3</v>
      </c>
      <c r="I5" s="323" t="s">
        <v>4</v>
      </c>
      <c r="J5" s="323" t="s">
        <v>5</v>
      </c>
      <c r="K5" s="323" t="s">
        <v>3</v>
      </c>
      <c r="L5" s="323" t="s">
        <v>4</v>
      </c>
      <c r="M5" s="323" t="s">
        <v>5</v>
      </c>
      <c r="N5" s="323" t="s">
        <v>3</v>
      </c>
      <c r="O5" s="323" t="s">
        <v>4</v>
      </c>
      <c r="P5" s="323" t="s">
        <v>5</v>
      </c>
      <c r="Q5" s="333"/>
      <c r="R5" s="333"/>
      <c r="S5" s="333"/>
      <c r="T5" s="333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</row>
    <row r="6" spans="1:52" s="320" customFormat="1" ht="15" customHeight="1">
      <c r="A6" s="387" t="s">
        <v>3</v>
      </c>
      <c r="B6" s="399">
        <f>AVERAGE(E6,H6,K6,N6)</f>
        <v>46.4</v>
      </c>
      <c r="C6" s="399">
        <f t="shared" ref="C6:D10" si="0">AVERAGE(F6,I6,L6,O6)</f>
        <v>21.324999999999999</v>
      </c>
      <c r="D6" s="399">
        <f t="shared" si="0"/>
        <v>25.125</v>
      </c>
      <c r="E6" s="399">
        <f>SUM(E7:E10)</f>
        <v>43.4</v>
      </c>
      <c r="F6" s="399">
        <f t="shared" ref="F6:P6" si="1">SUM(F7:F10)</f>
        <v>18.899999999999999</v>
      </c>
      <c r="G6" s="399">
        <f t="shared" si="1"/>
        <v>24.599999999999998</v>
      </c>
      <c r="H6" s="399">
        <f t="shared" si="1"/>
        <v>43.699999999999996</v>
      </c>
      <c r="I6" s="399">
        <f t="shared" si="1"/>
        <v>20.9</v>
      </c>
      <c r="J6" s="399">
        <f t="shared" si="1"/>
        <v>22.8</v>
      </c>
      <c r="K6" s="399">
        <f t="shared" si="1"/>
        <v>54</v>
      </c>
      <c r="L6" s="399">
        <f t="shared" si="1"/>
        <v>23.5</v>
      </c>
      <c r="M6" s="399">
        <f t="shared" si="1"/>
        <v>30.7</v>
      </c>
      <c r="N6" s="399">
        <f t="shared" si="1"/>
        <v>44.5</v>
      </c>
      <c r="O6" s="399">
        <f t="shared" si="1"/>
        <v>22</v>
      </c>
      <c r="P6" s="399">
        <f t="shared" si="1"/>
        <v>22.4</v>
      </c>
      <c r="Q6" s="332"/>
      <c r="R6" s="332"/>
      <c r="S6" s="332"/>
      <c r="T6" s="332"/>
    </row>
    <row r="7" spans="1:52" s="320" customFormat="1" ht="15" customHeight="1">
      <c r="A7" s="346" t="s">
        <v>79</v>
      </c>
      <c r="B7" s="400">
        <f t="shared" ref="B7:B10" si="2">AVERAGE(E7,H7,K7,N7)</f>
        <v>5.55</v>
      </c>
      <c r="C7" s="400">
        <f t="shared" si="0"/>
        <v>3.5999999999999996</v>
      </c>
      <c r="D7" s="400">
        <f t="shared" si="0"/>
        <v>1.9750000000000001</v>
      </c>
      <c r="E7" s="400">
        <v>5.8</v>
      </c>
      <c r="F7" s="400">
        <v>2.4</v>
      </c>
      <c r="G7" s="400">
        <v>3.5</v>
      </c>
      <c r="H7" s="400">
        <v>7.1</v>
      </c>
      <c r="I7" s="400">
        <v>5.2</v>
      </c>
      <c r="J7" s="400">
        <v>1.8</v>
      </c>
      <c r="K7" s="400">
        <v>6.1</v>
      </c>
      <c r="L7" s="400">
        <v>4.5999999999999996</v>
      </c>
      <c r="M7" s="400">
        <v>1.6</v>
      </c>
      <c r="N7" s="400">
        <v>3.2</v>
      </c>
      <c r="O7" s="400">
        <v>2.2000000000000002</v>
      </c>
      <c r="P7" s="400">
        <v>1</v>
      </c>
      <c r="Q7" s="332"/>
      <c r="R7" s="332"/>
      <c r="S7" s="332"/>
      <c r="T7" s="332"/>
    </row>
    <row r="8" spans="1:52" s="320" customFormat="1" ht="15" customHeight="1">
      <c r="A8" s="346" t="s">
        <v>80</v>
      </c>
      <c r="B8" s="400">
        <f t="shared" si="2"/>
        <v>4.9749999999999996</v>
      </c>
      <c r="C8" s="400">
        <f t="shared" si="0"/>
        <v>1.625</v>
      </c>
      <c r="D8" s="400">
        <f t="shared" si="0"/>
        <v>3.4000000000000004</v>
      </c>
      <c r="E8" s="400">
        <v>3.4</v>
      </c>
      <c r="F8" s="400">
        <v>0.7</v>
      </c>
      <c r="G8" s="400">
        <v>2.7</v>
      </c>
      <c r="H8" s="400">
        <v>4.3</v>
      </c>
      <c r="I8" s="400">
        <v>1.9</v>
      </c>
      <c r="J8" s="400">
        <v>2.5</v>
      </c>
      <c r="K8" s="400">
        <v>7.7</v>
      </c>
      <c r="L8" s="400">
        <v>2.2000000000000002</v>
      </c>
      <c r="M8" s="400">
        <v>5.6</v>
      </c>
      <c r="N8" s="400">
        <v>4.5</v>
      </c>
      <c r="O8" s="400">
        <v>1.7</v>
      </c>
      <c r="P8" s="400">
        <v>2.8</v>
      </c>
      <c r="Q8" s="332"/>
      <c r="R8" s="332"/>
      <c r="S8" s="332"/>
      <c r="T8" s="332"/>
    </row>
    <row r="9" spans="1:52" s="320" customFormat="1" ht="15" customHeight="1">
      <c r="A9" s="346" t="s">
        <v>81</v>
      </c>
      <c r="B9" s="400">
        <f t="shared" si="2"/>
        <v>25.15</v>
      </c>
      <c r="C9" s="400">
        <f t="shared" si="0"/>
        <v>12.3</v>
      </c>
      <c r="D9" s="400">
        <f t="shared" si="0"/>
        <v>12.850000000000001</v>
      </c>
      <c r="E9" s="400">
        <v>27.8</v>
      </c>
      <c r="F9" s="400">
        <v>14.1</v>
      </c>
      <c r="G9" s="400">
        <v>13.7</v>
      </c>
      <c r="H9" s="400">
        <v>22.9</v>
      </c>
      <c r="I9" s="400">
        <v>10.6</v>
      </c>
      <c r="J9" s="400">
        <v>12.3</v>
      </c>
      <c r="K9" s="400">
        <v>28.5</v>
      </c>
      <c r="L9" s="400">
        <v>13.3</v>
      </c>
      <c r="M9" s="400">
        <v>15.2</v>
      </c>
      <c r="N9" s="400">
        <v>21.4</v>
      </c>
      <c r="O9" s="400">
        <v>11.2</v>
      </c>
      <c r="P9" s="400">
        <v>10.199999999999999</v>
      </c>
      <c r="Q9" s="332"/>
      <c r="R9" s="332"/>
      <c r="S9" s="332"/>
      <c r="T9" s="332"/>
    </row>
    <row r="10" spans="1:52" s="320" customFormat="1" ht="15" customHeight="1">
      <c r="A10" s="389" t="s">
        <v>55</v>
      </c>
      <c r="B10" s="401">
        <f t="shared" si="2"/>
        <v>10.725</v>
      </c>
      <c r="C10" s="401">
        <f t="shared" si="0"/>
        <v>3.8000000000000003</v>
      </c>
      <c r="D10" s="401">
        <f t="shared" si="0"/>
        <v>6.9</v>
      </c>
      <c r="E10" s="401">
        <v>6.4</v>
      </c>
      <c r="F10" s="401">
        <v>1.7</v>
      </c>
      <c r="G10" s="401">
        <v>4.7</v>
      </c>
      <c r="H10" s="401">
        <v>9.4</v>
      </c>
      <c r="I10" s="401">
        <v>3.2</v>
      </c>
      <c r="J10" s="401">
        <v>6.2</v>
      </c>
      <c r="K10" s="401">
        <v>11.7</v>
      </c>
      <c r="L10" s="401">
        <v>3.4</v>
      </c>
      <c r="M10" s="401">
        <v>8.3000000000000007</v>
      </c>
      <c r="N10" s="401">
        <v>15.4</v>
      </c>
      <c r="O10" s="401">
        <v>6.9</v>
      </c>
      <c r="P10" s="401">
        <v>8.4</v>
      </c>
      <c r="Q10" s="332"/>
      <c r="R10" s="332"/>
      <c r="S10" s="332"/>
      <c r="T10" s="332"/>
    </row>
    <row r="11" spans="1:52" ht="15" customHeight="1">
      <c r="A11" s="331" t="s">
        <v>106</v>
      </c>
      <c r="B11" s="413"/>
      <c r="C11" s="408"/>
      <c r="D11" s="408"/>
      <c r="E11" s="413"/>
      <c r="F11" s="408"/>
      <c r="G11" s="408"/>
      <c r="H11" s="413"/>
      <c r="I11" s="408"/>
      <c r="J11" s="408"/>
      <c r="K11" s="408"/>
      <c r="L11" s="414"/>
      <c r="M11" s="408"/>
      <c r="N11" s="408"/>
      <c r="O11" s="333"/>
      <c r="P11" s="359"/>
      <c r="Q11" s="408"/>
      <c r="R11" s="408"/>
      <c r="S11" s="408"/>
      <c r="T11" s="408"/>
    </row>
    <row r="12" spans="1:52" ht="15" customHeight="1">
      <c r="A12" s="331" t="s">
        <v>105</v>
      </c>
      <c r="B12" s="408"/>
      <c r="C12" s="408"/>
      <c r="D12" s="408"/>
      <c r="E12" s="408"/>
      <c r="F12" s="408"/>
      <c r="G12" s="408"/>
      <c r="H12" s="408"/>
      <c r="I12" s="408"/>
      <c r="J12" s="408"/>
      <c r="K12" s="408"/>
      <c r="L12" s="414"/>
      <c r="M12" s="408"/>
      <c r="N12" s="408"/>
      <c r="O12" s="408"/>
      <c r="P12" s="408"/>
      <c r="Q12" s="408"/>
      <c r="R12" s="408"/>
      <c r="S12" s="408"/>
      <c r="T12" s="408"/>
    </row>
    <row r="13" spans="1:52" ht="15" customHeight="1">
      <c r="A13" s="408"/>
      <c r="B13" s="408"/>
      <c r="C13" s="408"/>
      <c r="D13" s="408"/>
      <c r="E13" s="408"/>
      <c r="F13" s="408"/>
      <c r="G13" s="408"/>
      <c r="H13" s="408"/>
      <c r="I13" s="408"/>
      <c r="J13" s="408"/>
      <c r="K13" s="408"/>
      <c r="L13" s="408"/>
      <c r="M13" s="408"/>
      <c r="N13" s="408"/>
      <c r="O13" s="408"/>
      <c r="P13" s="408"/>
      <c r="Q13" s="408"/>
      <c r="R13" s="408"/>
      <c r="S13" s="408"/>
      <c r="T13" s="408"/>
    </row>
    <row r="46" spans="1:13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</row>
    <row r="47" spans="1:13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</row>
    <row r="48" spans="1:13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</row>
    <row r="49" spans="1:13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</row>
    <row r="50" spans="1:13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</row>
    <row r="51" spans="1:13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</row>
    <row r="52" spans="1:13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1:13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</row>
    <row r="54" spans="1:13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</row>
    <row r="55" spans="1:13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</row>
    <row r="56" spans="1:13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</row>
    <row r="57" spans="1:13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</row>
    <row r="58" spans="1:13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scale="8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8"/>
  <sheetViews>
    <sheetView workbookViewId="0"/>
  </sheetViews>
  <sheetFormatPr baseColWidth="10" defaultColWidth="11.42578125" defaultRowHeight="15" customHeight="1"/>
  <cols>
    <col min="1" max="1" width="32.140625" style="385" customWidth="1"/>
    <col min="2" max="7" width="10.7109375" style="385" customWidth="1"/>
    <col min="8" max="16384" width="11.42578125" style="385"/>
  </cols>
  <sheetData>
    <row r="1" spans="1:10" ht="15" customHeight="1">
      <c r="A1" s="318" t="s">
        <v>152</v>
      </c>
      <c r="B1" s="319"/>
      <c r="C1" s="319"/>
      <c r="D1" s="319"/>
      <c r="E1" s="319"/>
      <c r="F1" s="319"/>
      <c r="G1" s="319"/>
      <c r="H1" s="320"/>
    </row>
    <row r="2" spans="1:10" ht="15" customHeight="1">
      <c r="A2" s="321" t="s">
        <v>153</v>
      </c>
      <c r="B2" s="319"/>
      <c r="C2" s="319"/>
      <c r="D2" s="319"/>
      <c r="E2" s="319"/>
      <c r="F2" s="319"/>
      <c r="G2" s="319"/>
      <c r="H2" s="320"/>
    </row>
    <row r="3" spans="1:10" ht="15" customHeight="1">
      <c r="A3" s="361"/>
      <c r="B3" s="333"/>
      <c r="C3" s="333"/>
      <c r="D3" s="333"/>
      <c r="E3" s="333"/>
      <c r="F3" s="333"/>
      <c r="G3" s="333"/>
      <c r="H3" s="320"/>
    </row>
    <row r="4" spans="1:10" ht="30" customHeight="1">
      <c r="A4" s="322"/>
      <c r="B4" s="323" t="s">
        <v>72</v>
      </c>
      <c r="C4" s="323" t="s">
        <v>54</v>
      </c>
      <c r="D4" s="323" t="s">
        <v>0</v>
      </c>
      <c r="E4" s="323" t="s">
        <v>1</v>
      </c>
      <c r="F4" s="323" t="s">
        <v>2</v>
      </c>
      <c r="G4" s="323" t="s">
        <v>32</v>
      </c>
      <c r="H4" s="332"/>
      <c r="I4" s="415"/>
      <c r="J4" s="415"/>
    </row>
    <row r="5" spans="1:10" ht="15" customHeight="1">
      <c r="A5" s="393" t="s">
        <v>3</v>
      </c>
      <c r="B5" s="380">
        <v>11.2676056338028</v>
      </c>
      <c r="C5" s="388">
        <f>AVERAGE(D5:G5)</f>
        <v>46.4</v>
      </c>
      <c r="D5" s="388">
        <v>43.5</v>
      </c>
      <c r="E5" s="388">
        <v>43.7</v>
      </c>
      <c r="F5" s="388">
        <v>54</v>
      </c>
      <c r="G5" s="388">
        <v>44.4</v>
      </c>
      <c r="H5" s="332"/>
      <c r="I5" s="415"/>
      <c r="J5" s="415"/>
    </row>
    <row r="6" spans="1:10" ht="15" customHeight="1">
      <c r="A6" s="327" t="s">
        <v>22</v>
      </c>
      <c r="B6" s="380">
        <v>12</v>
      </c>
      <c r="C6" s="380">
        <f>AVERAGE(D6:G6)</f>
        <v>0.3</v>
      </c>
      <c r="D6" s="380">
        <v>0</v>
      </c>
      <c r="E6" s="380">
        <v>1.2</v>
      </c>
      <c r="F6" s="380">
        <v>0</v>
      </c>
      <c r="G6" s="380">
        <v>0</v>
      </c>
      <c r="H6" s="332"/>
      <c r="I6" s="415"/>
      <c r="J6" s="415"/>
    </row>
    <row r="7" spans="1:10" ht="15" customHeight="1">
      <c r="A7" s="327" t="s">
        <v>23</v>
      </c>
      <c r="B7" s="380">
        <v>1.75768989328311</v>
      </c>
      <c r="C7" s="380">
        <f t="shared" ref="C7:C10" si="0">AVERAGE(D7:G7)</f>
        <v>0.7</v>
      </c>
      <c r="D7" s="380">
        <v>1.5</v>
      </c>
      <c r="E7" s="380">
        <v>0</v>
      </c>
      <c r="F7" s="380">
        <v>1.3</v>
      </c>
      <c r="G7" s="380">
        <v>0</v>
      </c>
      <c r="H7" s="332"/>
      <c r="I7" s="416"/>
      <c r="J7" s="415"/>
    </row>
    <row r="8" spans="1:10" ht="15" customHeight="1">
      <c r="A8" s="327" t="s">
        <v>24</v>
      </c>
      <c r="B8" s="380">
        <v>6.9317023445463803</v>
      </c>
      <c r="C8" s="380">
        <f t="shared" si="0"/>
        <v>1.7</v>
      </c>
      <c r="D8" s="380">
        <v>2.9</v>
      </c>
      <c r="E8" s="380">
        <v>3.1</v>
      </c>
      <c r="F8" s="380">
        <v>0</v>
      </c>
      <c r="G8" s="380">
        <v>0.8</v>
      </c>
      <c r="H8" s="332"/>
      <c r="I8" s="415"/>
      <c r="J8" s="415"/>
    </row>
    <row r="9" spans="1:10" ht="15" customHeight="1">
      <c r="A9" s="327" t="s">
        <v>25</v>
      </c>
      <c r="B9" s="380">
        <v>6.3214369022626604</v>
      </c>
      <c r="C9" s="380">
        <f t="shared" si="0"/>
        <v>20.325000000000003</v>
      </c>
      <c r="D9" s="380">
        <v>18.2</v>
      </c>
      <c r="E9" s="380">
        <v>17.3</v>
      </c>
      <c r="F9" s="380">
        <v>24.2</v>
      </c>
      <c r="G9" s="380">
        <v>21.6</v>
      </c>
      <c r="H9" s="332"/>
      <c r="I9" s="415"/>
      <c r="J9" s="415"/>
    </row>
    <row r="10" spans="1:10" ht="15" customHeight="1">
      <c r="A10" s="329" t="s">
        <v>86</v>
      </c>
      <c r="B10" s="390" t="s">
        <v>110</v>
      </c>
      <c r="C10" s="390">
        <f t="shared" si="0"/>
        <v>23.4</v>
      </c>
      <c r="D10" s="390">
        <v>20.8</v>
      </c>
      <c r="E10" s="390">
        <v>22.2</v>
      </c>
      <c r="F10" s="390">
        <v>28.6</v>
      </c>
      <c r="G10" s="390">
        <v>22</v>
      </c>
      <c r="H10" s="332"/>
      <c r="I10" s="415"/>
      <c r="J10" s="415"/>
    </row>
    <row r="11" spans="1:10" ht="15" customHeight="1">
      <c r="A11" s="331" t="s">
        <v>106</v>
      </c>
      <c r="B11" s="402"/>
      <c r="C11" s="380"/>
      <c r="D11" s="380"/>
      <c r="E11" s="400"/>
      <c r="F11" s="380"/>
      <c r="G11" s="400"/>
      <c r="H11" s="332"/>
      <c r="I11" s="415"/>
      <c r="J11" s="415"/>
    </row>
    <row r="12" spans="1:10" ht="15" customHeight="1">
      <c r="A12" s="331" t="s">
        <v>105</v>
      </c>
      <c r="B12" s="332"/>
      <c r="C12" s="332"/>
      <c r="D12" s="332"/>
      <c r="E12" s="332"/>
      <c r="F12" s="332"/>
      <c r="G12" s="332"/>
      <c r="H12" s="332"/>
      <c r="I12" s="415"/>
      <c r="J12" s="415"/>
    </row>
    <row r="13" spans="1:10" ht="15" customHeight="1">
      <c r="A13" s="332"/>
      <c r="B13" s="332"/>
      <c r="C13" s="332"/>
      <c r="D13" s="332"/>
      <c r="E13" s="332"/>
      <c r="F13" s="332"/>
      <c r="G13" s="332"/>
      <c r="H13" s="332"/>
      <c r="I13" s="415"/>
      <c r="J13" s="415"/>
    </row>
    <row r="14" spans="1:10" ht="15" customHeight="1">
      <c r="A14" s="320"/>
      <c r="B14" s="320"/>
      <c r="C14" s="320"/>
      <c r="D14" s="320"/>
      <c r="E14" s="320"/>
      <c r="F14" s="320"/>
      <c r="G14" s="320"/>
      <c r="H14" s="320"/>
    </row>
    <row r="15" spans="1:10" ht="15" customHeight="1">
      <c r="A15" s="320"/>
      <c r="B15" s="320"/>
      <c r="C15" s="320"/>
      <c r="D15" s="320"/>
      <c r="E15" s="320"/>
      <c r="F15" s="320"/>
      <c r="G15" s="320"/>
      <c r="H15" s="320"/>
    </row>
    <row r="16" spans="1:10" ht="15" customHeight="1">
      <c r="A16" s="320"/>
      <c r="B16" s="320"/>
      <c r="C16" s="320"/>
      <c r="D16" s="320"/>
      <c r="E16" s="320"/>
      <c r="F16" s="320"/>
      <c r="G16" s="320"/>
      <c r="H16" s="320"/>
    </row>
    <row r="17" spans="1:8" ht="15" customHeight="1">
      <c r="A17" s="320"/>
      <c r="B17" s="320"/>
      <c r="C17" s="320"/>
      <c r="D17" s="320"/>
      <c r="E17" s="320"/>
      <c r="F17" s="320"/>
      <c r="G17" s="320"/>
      <c r="H17" s="320"/>
    </row>
    <row r="18" spans="1:8" ht="15" customHeight="1">
      <c r="A18" s="320"/>
      <c r="B18" s="320"/>
      <c r="C18" s="320"/>
      <c r="D18" s="320"/>
      <c r="E18" s="320"/>
      <c r="F18" s="320"/>
      <c r="G18" s="320"/>
      <c r="H18" s="320"/>
    </row>
    <row r="19" spans="1:8" ht="15" customHeight="1">
      <c r="A19" s="320"/>
      <c r="B19" s="320"/>
      <c r="C19" s="320"/>
      <c r="D19" s="320"/>
      <c r="E19" s="320"/>
      <c r="F19" s="320"/>
      <c r="G19" s="320"/>
      <c r="H19" s="320"/>
    </row>
    <row r="20" spans="1:8" ht="15" customHeight="1">
      <c r="A20" s="320"/>
      <c r="B20" s="320"/>
      <c r="C20" s="320"/>
      <c r="D20" s="320"/>
      <c r="E20" s="320"/>
      <c r="F20" s="320"/>
      <c r="G20" s="320"/>
      <c r="H20" s="320"/>
    </row>
    <row r="21" spans="1:8" ht="15" customHeight="1">
      <c r="A21" s="320"/>
      <c r="B21" s="320"/>
      <c r="C21" s="320"/>
      <c r="D21" s="320"/>
      <c r="E21" s="320"/>
      <c r="F21" s="320"/>
      <c r="G21" s="320"/>
      <c r="H21" s="320"/>
    </row>
    <row r="22" spans="1:8" ht="15" customHeight="1">
      <c r="A22" s="320"/>
      <c r="B22" s="320"/>
      <c r="C22" s="320"/>
      <c r="D22" s="320"/>
      <c r="E22" s="320"/>
      <c r="F22" s="320"/>
      <c r="G22" s="320"/>
      <c r="H22" s="320"/>
    </row>
    <row r="23" spans="1:8" ht="15" customHeight="1">
      <c r="A23" s="320"/>
      <c r="B23" s="320"/>
      <c r="C23" s="320"/>
      <c r="D23" s="320"/>
      <c r="E23" s="320"/>
      <c r="F23" s="320"/>
      <c r="G23" s="320"/>
      <c r="H23" s="320"/>
    </row>
    <row r="24" spans="1:8" ht="15" customHeight="1">
      <c r="A24" s="320"/>
      <c r="B24" s="320"/>
      <c r="C24" s="320"/>
      <c r="D24" s="320"/>
      <c r="E24" s="320"/>
      <c r="F24" s="320"/>
      <c r="G24" s="320"/>
      <c r="H24" s="320"/>
    </row>
    <row r="25" spans="1:8" ht="15" customHeight="1">
      <c r="A25" s="320"/>
      <c r="B25" s="320"/>
      <c r="C25" s="320"/>
      <c r="D25" s="320"/>
      <c r="E25" s="320"/>
      <c r="F25" s="320"/>
      <c r="G25" s="320"/>
      <c r="H25" s="320"/>
    </row>
    <row r="26" spans="1:8" ht="15" customHeight="1">
      <c r="A26" s="320"/>
      <c r="B26" s="320"/>
      <c r="C26" s="320"/>
      <c r="D26" s="320"/>
      <c r="E26" s="320"/>
      <c r="F26" s="320"/>
      <c r="G26" s="320"/>
      <c r="H26" s="320"/>
    </row>
    <row r="27" spans="1:8" ht="15" customHeight="1">
      <c r="A27" s="320"/>
      <c r="B27" s="320"/>
      <c r="C27" s="320"/>
      <c r="D27" s="320"/>
      <c r="E27" s="320"/>
      <c r="F27" s="320"/>
      <c r="G27" s="320"/>
      <c r="H27" s="320"/>
    </row>
    <row r="28" spans="1:8" ht="15" customHeight="1">
      <c r="A28" s="320"/>
      <c r="B28" s="320"/>
      <c r="C28" s="320"/>
      <c r="D28" s="320"/>
      <c r="E28" s="320"/>
      <c r="F28" s="320"/>
      <c r="G28" s="320"/>
      <c r="H28" s="320"/>
    </row>
    <row r="46" spans="1:12" ht="15" customHeight="1">
      <c r="A46" s="391"/>
      <c r="B46" s="391"/>
      <c r="C46" s="391"/>
      <c r="D46" s="391"/>
      <c r="E46" s="391"/>
      <c r="F46" s="391"/>
      <c r="G46" s="391"/>
      <c r="H46" s="391"/>
      <c r="I46" s="391"/>
      <c r="J46" s="391"/>
      <c r="K46" s="391"/>
      <c r="L46" s="391"/>
    </row>
    <row r="47" spans="1:12" ht="15" customHeight="1">
      <c r="A47" s="391"/>
      <c r="B47" s="391"/>
      <c r="C47" s="391"/>
      <c r="D47" s="391"/>
      <c r="E47" s="391"/>
      <c r="F47" s="391"/>
      <c r="G47" s="391"/>
      <c r="H47" s="391"/>
      <c r="I47" s="391"/>
      <c r="J47" s="391"/>
      <c r="K47" s="391"/>
      <c r="L47" s="391"/>
    </row>
    <row r="48" spans="1:12" ht="15" customHeight="1">
      <c r="A48" s="391"/>
      <c r="B48" s="391"/>
      <c r="C48" s="391"/>
      <c r="D48" s="391"/>
      <c r="E48" s="391"/>
      <c r="F48" s="391"/>
      <c r="G48" s="391"/>
      <c r="H48" s="391"/>
      <c r="I48" s="391"/>
      <c r="J48" s="391"/>
      <c r="K48" s="391"/>
      <c r="L48" s="391"/>
    </row>
    <row r="49" spans="1:12" ht="15" customHeight="1">
      <c r="A49" s="391"/>
      <c r="B49" s="391"/>
      <c r="C49" s="391"/>
      <c r="D49" s="391"/>
      <c r="E49" s="391"/>
      <c r="F49" s="391"/>
      <c r="G49" s="391"/>
      <c r="H49" s="391"/>
      <c r="I49" s="391"/>
      <c r="J49" s="391"/>
      <c r="K49" s="391"/>
      <c r="L49" s="391"/>
    </row>
    <row r="50" spans="1:12" ht="15" customHeight="1">
      <c r="A50" s="391"/>
      <c r="B50" s="391"/>
      <c r="C50" s="391"/>
      <c r="D50" s="391"/>
      <c r="E50" s="391"/>
      <c r="F50" s="391"/>
      <c r="G50" s="391"/>
      <c r="H50" s="391"/>
      <c r="I50" s="391"/>
      <c r="J50" s="391"/>
      <c r="K50" s="391"/>
      <c r="L50" s="391"/>
    </row>
    <row r="51" spans="1:12" ht="15" customHeight="1">
      <c r="A51" s="391"/>
      <c r="B51" s="391"/>
      <c r="C51" s="391"/>
      <c r="D51" s="391"/>
      <c r="E51" s="391"/>
      <c r="F51" s="391"/>
      <c r="G51" s="391"/>
      <c r="H51" s="391"/>
      <c r="I51" s="391"/>
      <c r="J51" s="391"/>
      <c r="K51" s="391"/>
      <c r="L51" s="391"/>
    </row>
    <row r="52" spans="1:12" ht="15" customHeight="1">
      <c r="A52" s="391"/>
      <c r="B52" s="391"/>
      <c r="C52" s="391"/>
      <c r="D52" s="391"/>
      <c r="E52" s="391"/>
      <c r="F52" s="391"/>
      <c r="G52" s="391"/>
      <c r="H52" s="391"/>
      <c r="I52" s="391"/>
      <c r="J52" s="391"/>
      <c r="K52" s="391"/>
      <c r="L52" s="391"/>
    </row>
    <row r="53" spans="1:12" ht="15" customHeight="1">
      <c r="A53" s="391"/>
      <c r="B53" s="391"/>
      <c r="C53" s="391"/>
      <c r="D53" s="391"/>
      <c r="E53" s="391"/>
      <c r="F53" s="391"/>
      <c r="G53" s="391"/>
      <c r="H53" s="391"/>
      <c r="I53" s="391"/>
      <c r="J53" s="391"/>
      <c r="K53" s="391"/>
      <c r="L53" s="391"/>
    </row>
    <row r="54" spans="1:12" ht="15" customHeight="1">
      <c r="A54" s="391"/>
      <c r="B54" s="391"/>
      <c r="C54" s="391"/>
      <c r="D54" s="391"/>
      <c r="E54" s="391"/>
      <c r="F54" s="391"/>
      <c r="G54" s="391"/>
      <c r="H54" s="391"/>
      <c r="I54" s="391"/>
      <c r="J54" s="391"/>
      <c r="K54" s="391"/>
      <c r="L54" s="391"/>
    </row>
    <row r="55" spans="1:12" ht="15" customHeight="1">
      <c r="A55" s="391"/>
      <c r="B55" s="391"/>
      <c r="C55" s="391"/>
      <c r="D55" s="391"/>
      <c r="E55" s="391"/>
      <c r="F55" s="391"/>
      <c r="G55" s="391"/>
      <c r="H55" s="391"/>
      <c r="I55" s="391"/>
      <c r="J55" s="391"/>
      <c r="K55" s="391"/>
      <c r="L55" s="391"/>
    </row>
    <row r="56" spans="1:12" ht="15" customHeight="1">
      <c r="A56" s="391"/>
      <c r="B56" s="391"/>
      <c r="C56" s="391"/>
      <c r="D56" s="391"/>
      <c r="E56" s="391"/>
      <c r="F56" s="391"/>
      <c r="G56" s="391"/>
      <c r="H56" s="391"/>
      <c r="I56" s="391"/>
      <c r="J56" s="391"/>
      <c r="K56" s="391"/>
      <c r="L56" s="391"/>
    </row>
    <row r="57" spans="1:12" ht="15" customHeight="1">
      <c r="A57" s="391"/>
      <c r="B57" s="391"/>
      <c r="C57" s="391"/>
      <c r="D57" s="391"/>
      <c r="E57" s="391"/>
      <c r="F57" s="391"/>
      <c r="G57" s="391"/>
      <c r="H57" s="391"/>
      <c r="I57" s="391"/>
      <c r="J57" s="391"/>
      <c r="K57" s="391"/>
      <c r="L57" s="391"/>
    </row>
    <row r="58" spans="1:12" ht="15" customHeight="1">
      <c r="A58" s="391"/>
      <c r="B58" s="391"/>
      <c r="C58" s="391"/>
      <c r="D58" s="391"/>
      <c r="E58" s="391"/>
      <c r="F58" s="391"/>
      <c r="G58" s="391"/>
      <c r="H58" s="391"/>
      <c r="I58" s="391"/>
      <c r="J58" s="391"/>
      <c r="K58" s="391"/>
      <c r="L58" s="391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8"/>
  <sheetViews>
    <sheetView workbookViewId="0"/>
  </sheetViews>
  <sheetFormatPr baseColWidth="10" defaultColWidth="11.42578125" defaultRowHeight="15" customHeight="1"/>
  <cols>
    <col min="1" max="1" width="42.85546875" style="320" customWidth="1"/>
    <col min="2" max="11" width="7.140625" style="320" customWidth="1"/>
    <col min="12" max="16384" width="11.42578125" style="320"/>
  </cols>
  <sheetData>
    <row r="1" spans="1:15" ht="15" customHeight="1">
      <c r="A1" s="318" t="s">
        <v>154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</row>
    <row r="2" spans="1:15" ht="15" customHeight="1">
      <c r="A2" s="321" t="s">
        <v>155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</row>
    <row r="3" spans="1:15" ht="15" customHeight="1">
      <c r="A3" s="386"/>
      <c r="B3" s="319"/>
      <c r="C3" s="319"/>
      <c r="D3" s="319"/>
      <c r="E3" s="319"/>
      <c r="F3" s="319"/>
      <c r="G3" s="319"/>
      <c r="H3" s="319"/>
      <c r="I3" s="319"/>
      <c r="J3" s="319"/>
      <c r="K3" s="319"/>
    </row>
    <row r="4" spans="1:15" ht="30" customHeight="1">
      <c r="A4" s="322"/>
      <c r="B4" s="323" t="s">
        <v>54</v>
      </c>
      <c r="C4" s="323" t="s">
        <v>21</v>
      </c>
      <c r="D4" s="323" t="s">
        <v>26</v>
      </c>
      <c r="E4" s="323" t="s">
        <v>21</v>
      </c>
      <c r="F4" s="323" t="s">
        <v>27</v>
      </c>
      <c r="G4" s="323" t="s">
        <v>21</v>
      </c>
      <c r="H4" s="323" t="s">
        <v>28</v>
      </c>
      <c r="I4" s="323" t="s">
        <v>21</v>
      </c>
      <c r="J4" s="323" t="s">
        <v>43</v>
      </c>
      <c r="K4" s="323" t="s">
        <v>21</v>
      </c>
      <c r="L4" s="332"/>
      <c r="M4" s="332"/>
      <c r="N4" s="332"/>
      <c r="O4" s="332"/>
    </row>
    <row r="5" spans="1:15" ht="15" customHeight="1">
      <c r="A5" s="393" t="s">
        <v>3</v>
      </c>
      <c r="B5" s="417">
        <f>AVERAGE(D5,F5,H5,J5)</f>
        <v>20.374999999999996</v>
      </c>
      <c r="C5" s="417">
        <f>AVERAGE(E5,G5,I5,K5)</f>
        <v>100</v>
      </c>
      <c r="D5" s="417">
        <f>SUM(D6:D17)</f>
        <v>18.2</v>
      </c>
      <c r="E5" s="417">
        <f t="shared" ref="E5:K5" si="0">SUM(E6:E17)</f>
        <v>99.999999999999915</v>
      </c>
      <c r="F5" s="417">
        <f t="shared" si="0"/>
        <v>17.399999999999999</v>
      </c>
      <c r="G5" s="417">
        <f t="shared" si="0"/>
        <v>99.999999999999943</v>
      </c>
      <c r="H5" s="417">
        <f t="shared" si="0"/>
        <v>24.099999999999998</v>
      </c>
      <c r="I5" s="417">
        <f t="shared" si="0"/>
        <v>100.0000000000001</v>
      </c>
      <c r="J5" s="417">
        <f t="shared" si="0"/>
        <v>21.799999999999997</v>
      </c>
      <c r="K5" s="417">
        <f t="shared" si="0"/>
        <v>100.00000000000009</v>
      </c>
      <c r="L5" s="332"/>
      <c r="M5" s="332"/>
      <c r="N5" s="332"/>
      <c r="O5" s="332"/>
    </row>
    <row r="6" spans="1:15" ht="15" customHeight="1">
      <c r="A6" s="346" t="s">
        <v>70</v>
      </c>
      <c r="B6" s="345">
        <f t="shared" ref="B6:B17" si="1">AVERAGE(D6,F6,H6,J6)</f>
        <v>3.0500000000000003</v>
      </c>
      <c r="C6" s="345">
        <f>B6*100/$B$5</f>
        <v>14.969325153374236</v>
      </c>
      <c r="D6" s="345">
        <v>3.3</v>
      </c>
      <c r="E6" s="345">
        <v>18.131868131868099</v>
      </c>
      <c r="F6" s="345">
        <v>4.4000000000000004</v>
      </c>
      <c r="G6" s="345">
        <v>25.287356321839098</v>
      </c>
      <c r="H6" s="345">
        <v>4.0999999999999996</v>
      </c>
      <c r="I6" s="345">
        <v>17.012448132780101</v>
      </c>
      <c r="J6" s="345">
        <v>0.4</v>
      </c>
      <c r="K6" s="345">
        <v>1.8348623853210999</v>
      </c>
      <c r="L6" s="332"/>
      <c r="M6" s="332"/>
      <c r="N6" s="332"/>
      <c r="O6" s="332"/>
    </row>
    <row r="7" spans="1:15" ht="15" customHeight="1">
      <c r="A7" s="346" t="s">
        <v>65</v>
      </c>
      <c r="B7" s="345">
        <f t="shared" si="1"/>
        <v>0.65</v>
      </c>
      <c r="C7" s="345">
        <f t="shared" ref="C7:C17" si="2">B7*100/$B$5</f>
        <v>3.1901840490797553</v>
      </c>
      <c r="D7" s="345">
        <v>0</v>
      </c>
      <c r="E7" s="345">
        <v>0</v>
      </c>
      <c r="F7" s="345">
        <v>0</v>
      </c>
      <c r="G7" s="345">
        <v>0</v>
      </c>
      <c r="H7" s="345">
        <v>0.6</v>
      </c>
      <c r="I7" s="345">
        <v>2.4896265560166002</v>
      </c>
      <c r="J7" s="345">
        <v>2</v>
      </c>
      <c r="K7" s="345">
        <v>9.1743119266054993</v>
      </c>
      <c r="L7" s="332"/>
      <c r="M7" s="332"/>
      <c r="N7" s="332"/>
      <c r="O7" s="332"/>
    </row>
    <row r="8" spans="1:15" ht="15" customHeight="1">
      <c r="A8" s="346" t="s">
        <v>66</v>
      </c>
      <c r="B8" s="345">
        <f t="shared" si="1"/>
        <v>5.375</v>
      </c>
      <c r="C8" s="345">
        <f t="shared" si="2"/>
        <v>26.380368098159515</v>
      </c>
      <c r="D8" s="345">
        <v>4.5999999999999996</v>
      </c>
      <c r="E8" s="345">
        <v>25.274725274725299</v>
      </c>
      <c r="F8" s="345">
        <v>5.5</v>
      </c>
      <c r="G8" s="345">
        <v>31.609195402298798</v>
      </c>
      <c r="H8" s="345">
        <v>5.6</v>
      </c>
      <c r="I8" s="345">
        <v>23.236514522821601</v>
      </c>
      <c r="J8" s="345">
        <v>5.8</v>
      </c>
      <c r="K8" s="345">
        <v>26.605504587155998</v>
      </c>
      <c r="L8" s="332"/>
      <c r="M8" s="332"/>
      <c r="N8" s="332"/>
      <c r="O8" s="332"/>
    </row>
    <row r="9" spans="1:15" ht="15" customHeight="1">
      <c r="A9" s="346" t="s">
        <v>60</v>
      </c>
      <c r="B9" s="345">
        <f t="shared" si="1"/>
        <v>0</v>
      </c>
      <c r="C9" s="345">
        <f t="shared" si="2"/>
        <v>0</v>
      </c>
      <c r="D9" s="345">
        <v>0</v>
      </c>
      <c r="E9" s="345">
        <v>0</v>
      </c>
      <c r="F9" s="345">
        <v>0</v>
      </c>
      <c r="G9" s="345">
        <v>0</v>
      </c>
      <c r="H9" s="345">
        <v>0</v>
      </c>
      <c r="I9" s="345">
        <v>0</v>
      </c>
      <c r="J9" s="345">
        <v>0</v>
      </c>
      <c r="K9" s="345">
        <v>0</v>
      </c>
      <c r="L9" s="332"/>
      <c r="M9" s="332"/>
      <c r="N9" s="332"/>
      <c r="O9" s="332"/>
    </row>
    <row r="10" spans="1:15" ht="15" customHeight="1">
      <c r="A10" s="346" t="s">
        <v>67</v>
      </c>
      <c r="B10" s="345">
        <f t="shared" si="1"/>
        <v>0.22500000000000001</v>
      </c>
      <c r="C10" s="345">
        <f t="shared" si="2"/>
        <v>1.1042944785276076</v>
      </c>
      <c r="D10" s="345">
        <v>0.9</v>
      </c>
      <c r="E10" s="345">
        <v>4.9450549450549399</v>
      </c>
      <c r="F10" s="345">
        <v>0</v>
      </c>
      <c r="G10" s="345">
        <v>0</v>
      </c>
      <c r="H10" s="345">
        <v>0</v>
      </c>
      <c r="I10" s="345">
        <v>0</v>
      </c>
      <c r="J10" s="345">
        <v>0</v>
      </c>
      <c r="K10" s="345">
        <v>0</v>
      </c>
      <c r="L10" s="332"/>
      <c r="M10" s="332"/>
      <c r="N10" s="332"/>
      <c r="O10" s="332"/>
    </row>
    <row r="11" spans="1:15" ht="15" customHeight="1">
      <c r="A11" s="346" t="s">
        <v>61</v>
      </c>
      <c r="B11" s="345">
        <f t="shared" si="1"/>
        <v>0.6</v>
      </c>
      <c r="C11" s="345">
        <f t="shared" si="2"/>
        <v>2.94478527607362</v>
      </c>
      <c r="D11" s="345">
        <v>0.4</v>
      </c>
      <c r="E11" s="345">
        <v>2.1978021978022002</v>
      </c>
      <c r="F11" s="345">
        <v>0.9</v>
      </c>
      <c r="G11" s="345">
        <v>5.1724137931034502</v>
      </c>
      <c r="H11" s="345">
        <v>0.5</v>
      </c>
      <c r="I11" s="345">
        <v>2.0746887966804999</v>
      </c>
      <c r="J11" s="345">
        <v>0.6</v>
      </c>
      <c r="K11" s="345">
        <v>2.75229357798165</v>
      </c>
      <c r="L11" s="332"/>
      <c r="M11" s="332"/>
      <c r="N11" s="332"/>
      <c r="O11" s="332"/>
    </row>
    <row r="12" spans="1:15" ht="15" customHeight="1">
      <c r="A12" s="346" t="s">
        <v>68</v>
      </c>
      <c r="B12" s="345">
        <f t="shared" si="1"/>
        <v>2.6</v>
      </c>
      <c r="C12" s="345">
        <f t="shared" si="2"/>
        <v>12.760736196319021</v>
      </c>
      <c r="D12" s="345">
        <v>2.7</v>
      </c>
      <c r="E12" s="345">
        <v>14.8351648351648</v>
      </c>
      <c r="F12" s="345">
        <v>1.7</v>
      </c>
      <c r="G12" s="345">
        <v>9.7701149425287301</v>
      </c>
      <c r="H12" s="345">
        <v>3.3</v>
      </c>
      <c r="I12" s="345">
        <v>13.6929460580913</v>
      </c>
      <c r="J12" s="345">
        <v>2.7</v>
      </c>
      <c r="K12" s="345">
        <v>12.3853211009174</v>
      </c>
      <c r="L12" s="332"/>
      <c r="M12" s="332"/>
      <c r="N12" s="332"/>
      <c r="O12" s="332"/>
    </row>
    <row r="13" spans="1:15" ht="15" customHeight="1">
      <c r="A13" s="346" t="s">
        <v>69</v>
      </c>
      <c r="B13" s="345">
        <f t="shared" si="1"/>
        <v>0.72500000000000009</v>
      </c>
      <c r="C13" s="345">
        <f t="shared" si="2"/>
        <v>3.5582822085889583</v>
      </c>
      <c r="D13" s="345">
        <v>0</v>
      </c>
      <c r="E13" s="345">
        <v>0</v>
      </c>
      <c r="F13" s="345">
        <v>0.6</v>
      </c>
      <c r="G13" s="345">
        <v>3.4482758620689702</v>
      </c>
      <c r="H13" s="345">
        <v>1.1000000000000001</v>
      </c>
      <c r="I13" s="345">
        <v>4.5643153526970996</v>
      </c>
      <c r="J13" s="345">
        <v>1.2</v>
      </c>
      <c r="K13" s="345">
        <v>5.5045871559632999</v>
      </c>
      <c r="L13" s="332"/>
      <c r="M13" s="332"/>
      <c r="N13" s="332"/>
      <c r="O13" s="332"/>
    </row>
    <row r="14" spans="1:15" ht="15" customHeight="1">
      <c r="A14" s="346" t="s">
        <v>29</v>
      </c>
      <c r="B14" s="345">
        <f t="shared" si="1"/>
        <v>1.7249999999999999</v>
      </c>
      <c r="C14" s="345">
        <f t="shared" si="2"/>
        <v>8.4662576687116573</v>
      </c>
      <c r="D14" s="345">
        <v>0</v>
      </c>
      <c r="E14" s="345">
        <v>0</v>
      </c>
      <c r="F14" s="345">
        <v>0</v>
      </c>
      <c r="G14" s="345">
        <v>0</v>
      </c>
      <c r="H14" s="345">
        <v>2.2999999999999998</v>
      </c>
      <c r="I14" s="345">
        <v>9.5435684647302903</v>
      </c>
      <c r="J14" s="345">
        <v>4.5999999999999996</v>
      </c>
      <c r="K14" s="345">
        <v>21.100917431192698</v>
      </c>
      <c r="L14" s="332"/>
      <c r="M14" s="332"/>
      <c r="N14" s="332"/>
      <c r="O14" s="332"/>
    </row>
    <row r="15" spans="1:15" ht="15" customHeight="1">
      <c r="A15" s="346" t="s">
        <v>62</v>
      </c>
      <c r="B15" s="345">
        <f t="shared" si="1"/>
        <v>1.2250000000000001</v>
      </c>
      <c r="C15" s="345">
        <f t="shared" si="2"/>
        <v>6.0122699386503085</v>
      </c>
      <c r="D15" s="345">
        <v>1.4</v>
      </c>
      <c r="E15" s="345">
        <v>7.6923076923076898</v>
      </c>
      <c r="F15" s="345">
        <v>0.5</v>
      </c>
      <c r="G15" s="345">
        <v>2.8735632183908</v>
      </c>
      <c r="H15" s="345">
        <v>0.8</v>
      </c>
      <c r="I15" s="345">
        <v>3.3195020746888</v>
      </c>
      <c r="J15" s="345">
        <v>2.2000000000000002</v>
      </c>
      <c r="K15" s="345">
        <v>10.0917431192661</v>
      </c>
      <c r="L15" s="332"/>
      <c r="M15" s="332"/>
      <c r="N15" s="332"/>
      <c r="O15" s="332"/>
    </row>
    <row r="16" spans="1:15" ht="15" customHeight="1">
      <c r="A16" s="346" t="s">
        <v>63</v>
      </c>
      <c r="B16" s="345">
        <f t="shared" si="1"/>
        <v>1.25</v>
      </c>
      <c r="C16" s="345">
        <f t="shared" si="2"/>
        <v>6.1349693251533752</v>
      </c>
      <c r="D16" s="345">
        <v>1.2</v>
      </c>
      <c r="E16" s="345">
        <v>6.5934065934065904</v>
      </c>
      <c r="F16" s="345">
        <v>0</v>
      </c>
      <c r="G16" s="345">
        <v>0</v>
      </c>
      <c r="H16" s="345">
        <v>2.8</v>
      </c>
      <c r="I16" s="345">
        <v>11.6182572614108</v>
      </c>
      <c r="J16" s="345">
        <v>1</v>
      </c>
      <c r="K16" s="345">
        <v>4.5871559633027497</v>
      </c>
      <c r="L16" s="332"/>
      <c r="M16" s="332"/>
      <c r="N16" s="332"/>
      <c r="O16" s="332"/>
    </row>
    <row r="17" spans="1:15" ht="15" customHeight="1">
      <c r="A17" s="389" t="s">
        <v>64</v>
      </c>
      <c r="B17" s="352">
        <f t="shared" si="1"/>
        <v>2.95</v>
      </c>
      <c r="C17" s="352">
        <f t="shared" si="2"/>
        <v>14.478527607361965</v>
      </c>
      <c r="D17" s="352">
        <v>3.7</v>
      </c>
      <c r="E17" s="352">
        <v>20.3296703296703</v>
      </c>
      <c r="F17" s="352">
        <v>3.8</v>
      </c>
      <c r="G17" s="352">
        <v>21.839080459770098</v>
      </c>
      <c r="H17" s="352">
        <v>3</v>
      </c>
      <c r="I17" s="352">
        <v>12.448132780083</v>
      </c>
      <c r="J17" s="352">
        <v>1.3</v>
      </c>
      <c r="K17" s="352">
        <v>5.96330275229358</v>
      </c>
      <c r="L17" s="332"/>
      <c r="M17" s="332"/>
      <c r="N17" s="332"/>
      <c r="O17" s="332"/>
    </row>
    <row r="18" spans="1:15" ht="15" customHeight="1">
      <c r="A18" s="331" t="s">
        <v>106</v>
      </c>
      <c r="B18" s="332"/>
      <c r="C18" s="332"/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32"/>
      <c r="O18" s="332"/>
    </row>
    <row r="19" spans="1:15" ht="15" customHeight="1">
      <c r="A19" s="331" t="s">
        <v>105</v>
      </c>
      <c r="B19" s="332"/>
      <c r="C19" s="332"/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32"/>
      <c r="O19" s="332"/>
    </row>
    <row r="20" spans="1:15" ht="15" customHeight="1">
      <c r="A20" s="332"/>
      <c r="B20" s="332"/>
      <c r="C20" s="332"/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2"/>
      <c r="O20" s="332"/>
    </row>
    <row r="21" spans="1:15" ht="15" customHeight="1">
      <c r="A21" s="332"/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</row>
    <row r="46" spans="1:13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</row>
    <row r="47" spans="1:13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</row>
    <row r="48" spans="1:13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</row>
    <row r="49" spans="1:13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</row>
    <row r="50" spans="1:13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</row>
    <row r="51" spans="1:13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</row>
    <row r="52" spans="1:13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1:13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</row>
    <row r="54" spans="1:13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</row>
    <row r="55" spans="1:13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</row>
    <row r="56" spans="1:13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</row>
    <row r="57" spans="1:13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</row>
    <row r="58" spans="1:13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</row>
  </sheetData>
  <pageMargins left="0.23622047244094491" right="0.23622047244094491" top="0.39370078740157483" bottom="0.74803149606299213" header="0" footer="0.31496062992125984"/>
  <pageSetup paperSize="9" scale="8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workbookViewId="0"/>
  </sheetViews>
  <sheetFormatPr baseColWidth="10" defaultColWidth="11.42578125" defaultRowHeight="15" customHeight="1"/>
  <cols>
    <col min="1" max="1" width="32.140625" style="320" customWidth="1"/>
    <col min="2" max="6" width="10.7109375" style="320" customWidth="1"/>
    <col min="7" max="16384" width="11.42578125" style="385"/>
  </cols>
  <sheetData>
    <row r="1" spans="1:12" ht="15" customHeight="1">
      <c r="A1" s="318" t="s">
        <v>156</v>
      </c>
      <c r="B1" s="402"/>
    </row>
    <row r="2" spans="1:12" ht="15" customHeight="1">
      <c r="A2" s="321" t="s">
        <v>157</v>
      </c>
      <c r="B2" s="319"/>
      <c r="C2" s="319"/>
      <c r="D2" s="319"/>
    </row>
    <row r="3" spans="1:12" ht="15" customHeight="1">
      <c r="B3" s="319"/>
      <c r="C3" s="319"/>
      <c r="D3" s="319"/>
    </row>
    <row r="4" spans="1:12" ht="15" customHeight="1">
      <c r="A4" s="412"/>
      <c r="B4" s="418" t="s">
        <v>54</v>
      </c>
      <c r="C4" s="418" t="s">
        <v>26</v>
      </c>
      <c r="D4" s="418" t="s">
        <v>27</v>
      </c>
      <c r="E4" s="418" t="s">
        <v>28</v>
      </c>
      <c r="F4" s="418" t="s">
        <v>43</v>
      </c>
      <c r="G4" s="415"/>
      <c r="H4" s="415"/>
      <c r="I4" s="415"/>
      <c r="J4" s="415"/>
      <c r="K4" s="415"/>
      <c r="L4" s="415"/>
    </row>
    <row r="5" spans="1:12" ht="15" customHeight="1">
      <c r="A5" s="387" t="s">
        <v>3</v>
      </c>
      <c r="B5" s="388">
        <f>AVERAGE(C5:F5)</f>
        <v>46.45</v>
      </c>
      <c r="C5" s="388">
        <f>SUM(C6:C10)</f>
        <v>43.5</v>
      </c>
      <c r="D5" s="388">
        <f t="shared" ref="D5:F5" si="0">SUM(D6:D10)</f>
        <v>43.800000000000004</v>
      </c>
      <c r="E5" s="388">
        <f t="shared" si="0"/>
        <v>54</v>
      </c>
      <c r="F5" s="388">
        <f t="shared" si="0"/>
        <v>44.5</v>
      </c>
      <c r="G5" s="415"/>
      <c r="H5" s="415"/>
      <c r="I5" s="415"/>
      <c r="J5" s="415"/>
      <c r="K5" s="415"/>
      <c r="L5" s="415"/>
    </row>
    <row r="6" spans="1:12" ht="15" customHeight="1">
      <c r="A6" s="346" t="s">
        <v>57</v>
      </c>
      <c r="B6" s="380">
        <f t="shared" ref="B6:B10" si="1">AVERAGE(C6:F6)</f>
        <v>2.6</v>
      </c>
      <c r="C6" s="380">
        <v>1.6</v>
      </c>
      <c r="D6" s="380">
        <v>1.9</v>
      </c>
      <c r="E6" s="380">
        <v>4.3</v>
      </c>
      <c r="F6" s="380">
        <v>2.6</v>
      </c>
      <c r="G6" s="415"/>
      <c r="H6" s="415"/>
      <c r="I6" s="415"/>
      <c r="J6" s="415"/>
      <c r="K6" s="415"/>
      <c r="L6" s="415"/>
    </row>
    <row r="7" spans="1:12" ht="15" customHeight="1">
      <c r="A7" s="346" t="s">
        <v>37</v>
      </c>
      <c r="B7" s="380">
        <f t="shared" si="1"/>
        <v>11.350000000000001</v>
      </c>
      <c r="C7" s="380">
        <v>11.8</v>
      </c>
      <c r="D7" s="380">
        <v>10.7</v>
      </c>
      <c r="E7" s="380">
        <v>14.7</v>
      </c>
      <c r="F7" s="380">
        <v>8.1999999999999993</v>
      </c>
      <c r="G7" s="415"/>
      <c r="H7" s="415"/>
      <c r="I7" s="415"/>
      <c r="J7" s="415"/>
      <c r="K7" s="415"/>
      <c r="L7" s="415"/>
    </row>
    <row r="8" spans="1:12" ht="15" customHeight="1">
      <c r="A8" s="346" t="s">
        <v>38</v>
      </c>
      <c r="B8" s="380">
        <f t="shared" si="1"/>
        <v>12.925000000000001</v>
      </c>
      <c r="C8" s="380">
        <v>10.5</v>
      </c>
      <c r="D8" s="380">
        <v>13.5</v>
      </c>
      <c r="E8" s="380">
        <v>14.1</v>
      </c>
      <c r="F8" s="380">
        <v>13.6</v>
      </c>
      <c r="G8" s="415"/>
      <c r="H8" s="415"/>
      <c r="I8" s="415"/>
      <c r="J8" s="415"/>
      <c r="K8" s="415"/>
      <c r="L8" s="415"/>
    </row>
    <row r="9" spans="1:12" ht="15" customHeight="1">
      <c r="A9" s="346" t="s">
        <v>39</v>
      </c>
      <c r="B9" s="380">
        <f t="shared" si="1"/>
        <v>5.55</v>
      </c>
      <c r="C9" s="380">
        <v>7.4</v>
      </c>
      <c r="D9" s="380">
        <v>2.2999999999999998</v>
      </c>
      <c r="E9" s="380">
        <v>6.1</v>
      </c>
      <c r="F9" s="380">
        <v>6.4</v>
      </c>
      <c r="G9" s="415"/>
      <c r="H9" s="415"/>
      <c r="I9" s="415"/>
      <c r="J9" s="415"/>
      <c r="K9" s="415"/>
      <c r="L9" s="415"/>
    </row>
    <row r="10" spans="1:12" ht="15" customHeight="1">
      <c r="A10" s="389" t="s">
        <v>40</v>
      </c>
      <c r="B10" s="390">
        <f t="shared" si="1"/>
        <v>14.025000000000002</v>
      </c>
      <c r="C10" s="390">
        <v>12.2</v>
      </c>
      <c r="D10" s="390">
        <v>15.4</v>
      </c>
      <c r="E10" s="390">
        <v>14.8</v>
      </c>
      <c r="F10" s="390">
        <v>13.7</v>
      </c>
      <c r="G10" s="415"/>
      <c r="H10" s="415"/>
      <c r="I10" s="415"/>
      <c r="J10" s="415"/>
      <c r="K10" s="415"/>
      <c r="L10" s="415"/>
    </row>
    <row r="11" spans="1:12" ht="15" customHeight="1">
      <c r="A11" s="331" t="s">
        <v>106</v>
      </c>
      <c r="B11" s="332"/>
      <c r="C11" s="332"/>
      <c r="D11" s="332"/>
      <c r="E11" s="332"/>
      <c r="F11" s="332"/>
      <c r="G11" s="415"/>
      <c r="H11" s="415"/>
      <c r="I11" s="415"/>
      <c r="J11" s="415"/>
      <c r="K11" s="415"/>
      <c r="L11" s="415"/>
    </row>
    <row r="12" spans="1:12" ht="15" customHeight="1">
      <c r="A12" s="331" t="s">
        <v>105</v>
      </c>
      <c r="B12" s="345"/>
      <c r="C12" s="345"/>
      <c r="D12" s="345"/>
      <c r="E12" s="345"/>
      <c r="F12" s="345"/>
      <c r="G12" s="415"/>
      <c r="H12" s="415"/>
      <c r="I12" s="415"/>
      <c r="J12" s="415"/>
      <c r="K12" s="415"/>
      <c r="L12" s="415"/>
    </row>
    <row r="13" spans="1:12" ht="15" customHeight="1">
      <c r="A13" s="345"/>
      <c r="B13" s="345"/>
      <c r="C13" s="345"/>
      <c r="D13" s="345"/>
      <c r="E13" s="345"/>
      <c r="F13" s="345"/>
      <c r="G13" s="415"/>
      <c r="H13" s="415"/>
      <c r="I13" s="415"/>
      <c r="J13" s="415"/>
      <c r="K13" s="415"/>
      <c r="L13" s="415"/>
    </row>
    <row r="14" spans="1:12" ht="15" customHeight="1">
      <c r="A14" s="332"/>
      <c r="B14" s="332"/>
      <c r="C14" s="332"/>
      <c r="D14" s="332"/>
      <c r="E14" s="332"/>
      <c r="F14" s="332"/>
      <c r="G14" s="415"/>
      <c r="H14" s="415"/>
      <c r="I14" s="415"/>
      <c r="J14" s="415"/>
      <c r="K14" s="415"/>
      <c r="L14" s="415"/>
    </row>
    <row r="15" spans="1:12" ht="15" customHeight="1">
      <c r="A15" s="332"/>
      <c r="B15" s="332"/>
      <c r="C15" s="332"/>
      <c r="D15" s="332"/>
      <c r="E15" s="332"/>
      <c r="F15" s="332"/>
      <c r="G15" s="415"/>
      <c r="H15" s="415"/>
      <c r="I15" s="415"/>
      <c r="J15" s="415"/>
      <c r="K15" s="415"/>
      <c r="L15" s="415"/>
    </row>
    <row r="16" spans="1:12" ht="15" customHeight="1">
      <c r="A16" s="332"/>
      <c r="B16" s="332"/>
      <c r="C16" s="332"/>
      <c r="D16" s="332"/>
      <c r="E16" s="332"/>
      <c r="F16" s="332"/>
      <c r="G16" s="415"/>
      <c r="H16" s="415"/>
      <c r="I16" s="415"/>
      <c r="J16" s="415"/>
      <c r="K16" s="415"/>
      <c r="L16" s="415"/>
    </row>
    <row r="46" spans="1:13" ht="15" customHeight="1">
      <c r="A46" s="384"/>
      <c r="B46" s="384"/>
      <c r="C46" s="384"/>
      <c r="D46" s="384"/>
      <c r="E46" s="384"/>
      <c r="F46" s="384"/>
      <c r="G46" s="391"/>
      <c r="H46" s="391"/>
      <c r="I46" s="391"/>
      <c r="J46" s="391"/>
      <c r="K46" s="391"/>
      <c r="L46" s="391"/>
      <c r="M46" s="391"/>
    </row>
    <row r="47" spans="1:13" ht="15" customHeight="1">
      <c r="A47" s="384"/>
      <c r="B47" s="384"/>
      <c r="C47" s="384"/>
      <c r="D47" s="384"/>
      <c r="E47" s="384"/>
      <c r="F47" s="384"/>
      <c r="G47" s="391"/>
      <c r="H47" s="391"/>
      <c r="I47" s="391"/>
      <c r="J47" s="391"/>
      <c r="K47" s="391"/>
      <c r="L47" s="391"/>
      <c r="M47" s="391"/>
    </row>
    <row r="48" spans="1:13" ht="15" customHeight="1">
      <c r="A48" s="384"/>
      <c r="B48" s="384"/>
      <c r="C48" s="384"/>
      <c r="D48" s="384"/>
      <c r="E48" s="384"/>
      <c r="F48" s="384"/>
      <c r="G48" s="391"/>
      <c r="H48" s="391"/>
      <c r="I48" s="391"/>
      <c r="J48" s="391"/>
      <c r="K48" s="391"/>
      <c r="L48" s="391"/>
      <c r="M48" s="391"/>
    </row>
    <row r="49" spans="1:13" ht="15" customHeight="1">
      <c r="A49" s="384"/>
      <c r="B49" s="384"/>
      <c r="C49" s="384"/>
      <c r="D49" s="384"/>
      <c r="E49" s="384"/>
      <c r="F49" s="384"/>
      <c r="G49" s="391"/>
      <c r="H49" s="391"/>
      <c r="I49" s="391"/>
      <c r="J49" s="391"/>
      <c r="K49" s="391"/>
      <c r="L49" s="391"/>
      <c r="M49" s="391"/>
    </row>
    <row r="50" spans="1:13" ht="15" customHeight="1">
      <c r="A50" s="384"/>
      <c r="B50" s="384"/>
      <c r="C50" s="384"/>
      <c r="D50" s="384"/>
      <c r="E50" s="384"/>
      <c r="F50" s="384"/>
      <c r="G50" s="391"/>
      <c r="H50" s="391"/>
      <c r="I50" s="391"/>
      <c r="J50" s="391"/>
      <c r="K50" s="391"/>
      <c r="L50" s="391"/>
      <c r="M50" s="391"/>
    </row>
    <row r="51" spans="1:13" ht="15" customHeight="1">
      <c r="A51" s="384"/>
      <c r="B51" s="384"/>
      <c r="C51" s="384"/>
      <c r="D51" s="384"/>
      <c r="E51" s="384"/>
      <c r="F51" s="384"/>
      <c r="G51" s="391"/>
      <c r="H51" s="391"/>
      <c r="I51" s="391"/>
      <c r="J51" s="391"/>
      <c r="K51" s="391"/>
      <c r="L51" s="391"/>
      <c r="M51" s="391"/>
    </row>
    <row r="52" spans="1:13" ht="15" customHeight="1">
      <c r="A52" s="384"/>
      <c r="B52" s="384"/>
      <c r="C52" s="384"/>
      <c r="D52" s="384"/>
      <c r="E52" s="384"/>
      <c r="F52" s="384"/>
      <c r="G52" s="391"/>
      <c r="H52" s="391"/>
      <c r="I52" s="391"/>
      <c r="J52" s="391"/>
      <c r="K52" s="391"/>
      <c r="L52" s="391"/>
      <c r="M52" s="391"/>
    </row>
    <row r="53" spans="1:13" ht="15" customHeight="1">
      <c r="A53" s="384"/>
      <c r="B53" s="384"/>
      <c r="C53" s="384"/>
      <c r="D53" s="384"/>
      <c r="E53" s="384"/>
      <c r="F53" s="384"/>
      <c r="G53" s="391"/>
      <c r="H53" s="391"/>
      <c r="I53" s="391"/>
      <c r="J53" s="391"/>
      <c r="K53" s="391"/>
      <c r="L53" s="391"/>
      <c r="M53" s="391"/>
    </row>
    <row r="54" spans="1:13" ht="15" customHeight="1">
      <c r="A54" s="384"/>
      <c r="B54" s="384"/>
      <c r="C54" s="384"/>
      <c r="D54" s="384"/>
      <c r="E54" s="384"/>
      <c r="F54" s="384"/>
      <c r="G54" s="391"/>
      <c r="H54" s="391"/>
      <c r="I54" s="391"/>
      <c r="J54" s="391"/>
      <c r="K54" s="391"/>
      <c r="L54" s="391"/>
      <c r="M54" s="391"/>
    </row>
    <row r="55" spans="1:13" ht="15" customHeight="1">
      <c r="A55" s="384"/>
      <c r="B55" s="384"/>
      <c r="C55" s="384"/>
      <c r="D55" s="384"/>
      <c r="E55" s="384"/>
      <c r="F55" s="384"/>
      <c r="G55" s="391"/>
      <c r="H55" s="391"/>
      <c r="I55" s="391"/>
      <c r="J55" s="391"/>
      <c r="K55" s="391"/>
      <c r="L55" s="391"/>
      <c r="M55" s="391"/>
    </row>
    <row r="56" spans="1:13" ht="15" customHeight="1">
      <c r="A56" s="384"/>
      <c r="B56" s="384"/>
      <c r="C56" s="384"/>
      <c r="D56" s="384"/>
      <c r="E56" s="384"/>
      <c r="F56" s="384"/>
      <c r="G56" s="391"/>
      <c r="H56" s="391"/>
      <c r="I56" s="391"/>
      <c r="J56" s="391"/>
      <c r="K56" s="391"/>
      <c r="L56" s="391"/>
      <c r="M56" s="391"/>
    </row>
    <row r="57" spans="1:13" ht="15" customHeight="1">
      <c r="A57" s="384"/>
      <c r="B57" s="384"/>
      <c r="C57" s="384"/>
      <c r="D57" s="384"/>
      <c r="E57" s="384"/>
      <c r="F57" s="384"/>
      <c r="G57" s="391"/>
      <c r="H57" s="391"/>
      <c r="I57" s="391"/>
      <c r="J57" s="391"/>
      <c r="K57" s="391"/>
      <c r="L57" s="391"/>
      <c r="M57" s="391"/>
    </row>
    <row r="58" spans="1:13" ht="15" customHeight="1">
      <c r="A58" s="384"/>
      <c r="B58" s="384"/>
      <c r="C58" s="384"/>
      <c r="D58" s="384"/>
      <c r="E58" s="384"/>
      <c r="F58" s="384"/>
      <c r="G58" s="391"/>
      <c r="H58" s="391"/>
      <c r="I58" s="391"/>
      <c r="J58" s="391"/>
      <c r="K58" s="391"/>
      <c r="L58" s="391"/>
      <c r="M58" s="391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topLeftCell="A38" workbookViewId="0"/>
  </sheetViews>
  <sheetFormatPr baseColWidth="10" defaultColWidth="11.42578125" defaultRowHeight="15" customHeight="1"/>
  <cols>
    <col min="1" max="1" width="32.140625" style="320" customWidth="1"/>
    <col min="2" max="6" width="10.7109375" style="320" customWidth="1"/>
    <col min="7" max="16384" width="11.42578125" style="320"/>
  </cols>
  <sheetData>
    <row r="1" spans="1:8" s="332" customFormat="1" ht="15" customHeight="1">
      <c r="A1" s="318" t="s">
        <v>158</v>
      </c>
      <c r="B1" s="319"/>
      <c r="C1" s="333"/>
      <c r="D1" s="333"/>
      <c r="E1" s="333"/>
      <c r="F1" s="333"/>
    </row>
    <row r="2" spans="1:8" s="332" customFormat="1" ht="15" customHeight="1">
      <c r="A2" s="321" t="s">
        <v>159</v>
      </c>
      <c r="B2" s="319"/>
      <c r="C2" s="333"/>
      <c r="D2" s="333"/>
      <c r="E2" s="333"/>
      <c r="F2" s="333"/>
      <c r="G2" s="333"/>
      <c r="H2" s="333"/>
    </row>
    <row r="3" spans="1:8" s="332" customFormat="1" ht="15" customHeight="1">
      <c r="A3" s="320"/>
      <c r="B3" s="320"/>
      <c r="G3" s="333"/>
      <c r="H3" s="333"/>
    </row>
    <row r="4" spans="1:8" s="332" customFormat="1" ht="15" customHeight="1">
      <c r="A4" s="322"/>
      <c r="B4" s="323" t="s">
        <v>54</v>
      </c>
      <c r="C4" s="323" t="s">
        <v>0</v>
      </c>
      <c r="D4" s="323" t="s">
        <v>1</v>
      </c>
      <c r="E4" s="323" t="s">
        <v>2</v>
      </c>
      <c r="F4" s="323" t="s">
        <v>32</v>
      </c>
      <c r="H4" s="333"/>
    </row>
    <row r="5" spans="1:8" s="332" customFormat="1" ht="15" customHeight="1">
      <c r="A5" s="393" t="s">
        <v>3</v>
      </c>
      <c r="B5" s="388">
        <f>AVERAGE(C5:F5)</f>
        <v>275.17499999999995</v>
      </c>
      <c r="C5" s="388">
        <f>SUM(C6:C11)</f>
        <v>280.89999999999998</v>
      </c>
      <c r="D5" s="388">
        <f t="shared" ref="D5:F5" si="0">SUM(D6:D11)</f>
        <v>281.90000000000003</v>
      </c>
      <c r="E5" s="388">
        <f t="shared" si="0"/>
        <v>259.39999999999998</v>
      </c>
      <c r="F5" s="388">
        <f t="shared" si="0"/>
        <v>278.5</v>
      </c>
      <c r="H5" s="333"/>
    </row>
    <row r="6" spans="1:8" s="332" customFormat="1" ht="15" customHeight="1">
      <c r="A6" s="346" t="s">
        <v>41</v>
      </c>
      <c r="B6" s="380">
        <f t="shared" ref="B6:B11" si="1">AVERAGE(C6:F6)</f>
        <v>54.85</v>
      </c>
      <c r="C6" s="380">
        <v>60.5</v>
      </c>
      <c r="D6" s="380">
        <v>58</v>
      </c>
      <c r="E6" s="380">
        <v>44.4</v>
      </c>
      <c r="F6" s="380">
        <v>56.5</v>
      </c>
      <c r="H6" s="333"/>
    </row>
    <row r="7" spans="1:8" s="332" customFormat="1" ht="15" customHeight="1">
      <c r="A7" s="346" t="s">
        <v>58</v>
      </c>
      <c r="B7" s="380">
        <f t="shared" si="1"/>
        <v>119.67499999999998</v>
      </c>
      <c r="C7" s="380">
        <v>120.3</v>
      </c>
      <c r="D7" s="380">
        <v>123.1</v>
      </c>
      <c r="E7" s="380">
        <v>115.7</v>
      </c>
      <c r="F7" s="380">
        <v>119.6</v>
      </c>
      <c r="H7" s="333"/>
    </row>
    <row r="8" spans="1:8" s="332" customFormat="1" ht="15" customHeight="1">
      <c r="A8" s="346" t="s">
        <v>42</v>
      </c>
      <c r="B8" s="380">
        <f t="shared" si="1"/>
        <v>48.25</v>
      </c>
      <c r="C8" s="380">
        <v>48.6</v>
      </c>
      <c r="D8" s="380">
        <v>51.6</v>
      </c>
      <c r="E8" s="380">
        <v>47.6</v>
      </c>
      <c r="F8" s="380">
        <v>45.2</v>
      </c>
    </row>
    <row r="9" spans="1:8" s="332" customFormat="1" ht="15" customHeight="1">
      <c r="A9" s="346" t="s">
        <v>44</v>
      </c>
      <c r="B9" s="380">
        <f t="shared" si="1"/>
        <v>17.3</v>
      </c>
      <c r="C9" s="380">
        <v>16.100000000000001</v>
      </c>
      <c r="D9" s="380">
        <v>20.5</v>
      </c>
      <c r="E9" s="380">
        <v>14.3</v>
      </c>
      <c r="F9" s="380">
        <v>18.3</v>
      </c>
    </row>
    <row r="10" spans="1:8" s="332" customFormat="1" ht="15" customHeight="1">
      <c r="A10" s="346" t="s">
        <v>82</v>
      </c>
      <c r="B10" s="380">
        <f t="shared" si="1"/>
        <v>28.900000000000002</v>
      </c>
      <c r="C10" s="380">
        <v>28.7</v>
      </c>
      <c r="D10" s="380">
        <v>25.1</v>
      </c>
      <c r="E10" s="380">
        <v>30.6</v>
      </c>
      <c r="F10" s="380">
        <v>31.2</v>
      </c>
    </row>
    <row r="11" spans="1:8" s="332" customFormat="1" ht="15" customHeight="1">
      <c r="A11" s="389" t="s">
        <v>53</v>
      </c>
      <c r="B11" s="390">
        <f t="shared" si="1"/>
        <v>6.2</v>
      </c>
      <c r="C11" s="390">
        <v>6.7</v>
      </c>
      <c r="D11" s="390">
        <v>3.6</v>
      </c>
      <c r="E11" s="390">
        <v>6.8</v>
      </c>
      <c r="F11" s="390">
        <v>7.7</v>
      </c>
    </row>
    <row r="12" spans="1:8" s="332" customFormat="1" ht="15" customHeight="1">
      <c r="A12" s="331" t="s">
        <v>106</v>
      </c>
      <c r="B12" s="400"/>
      <c r="C12" s="400"/>
      <c r="D12" s="400"/>
      <c r="E12" s="400"/>
      <c r="F12" s="345"/>
    </row>
    <row r="13" spans="1:8" s="332" customFormat="1" ht="15" customHeight="1">
      <c r="A13" s="331" t="s">
        <v>105</v>
      </c>
      <c r="B13" s="400"/>
      <c r="C13" s="400"/>
      <c r="D13" s="400"/>
      <c r="E13" s="400"/>
      <c r="F13" s="345"/>
    </row>
    <row r="14" spans="1:8" s="332" customFormat="1" ht="15" customHeight="1">
      <c r="A14" s="346"/>
      <c r="B14" s="400"/>
      <c r="C14" s="400"/>
      <c r="D14" s="400"/>
      <c r="E14" s="400"/>
      <c r="F14" s="345"/>
    </row>
    <row r="15" spans="1:8" s="332" customFormat="1" ht="15" customHeight="1">
      <c r="A15" s="346"/>
      <c r="B15" s="345"/>
      <c r="C15" s="400"/>
      <c r="D15" s="400"/>
      <c r="E15" s="400"/>
      <c r="F15" s="345"/>
    </row>
    <row r="16" spans="1:8" s="332" customFormat="1" ht="15" customHeight="1"/>
    <row r="17" spans="1:9" s="332" customFormat="1" ht="15" customHeight="1">
      <c r="A17" s="333"/>
      <c r="B17" s="333"/>
      <c r="C17" s="333"/>
      <c r="D17" s="333"/>
      <c r="E17" s="333"/>
      <c r="F17" s="359"/>
    </row>
    <row r="18" spans="1:9" ht="15" customHeight="1">
      <c r="A18" s="333"/>
      <c r="B18" s="333"/>
      <c r="C18" s="333"/>
      <c r="D18" s="333"/>
      <c r="E18" s="333"/>
      <c r="F18" s="359"/>
      <c r="G18" s="332"/>
      <c r="H18" s="332"/>
      <c r="I18" s="332"/>
    </row>
    <row r="19" spans="1:9" ht="15" customHeight="1">
      <c r="A19" s="333"/>
      <c r="B19" s="333"/>
      <c r="C19" s="333"/>
      <c r="D19" s="333"/>
      <c r="E19" s="333"/>
      <c r="F19" s="359"/>
    </row>
    <row r="20" spans="1:9" ht="15" customHeight="1">
      <c r="A20" s="333"/>
      <c r="B20" s="333"/>
      <c r="C20" s="333"/>
      <c r="D20" s="333"/>
      <c r="E20" s="333"/>
      <c r="F20" s="359"/>
    </row>
    <row r="21" spans="1:9" ht="15" customHeight="1">
      <c r="A21" s="333"/>
      <c r="B21" s="333"/>
      <c r="C21" s="333"/>
      <c r="D21" s="333"/>
      <c r="E21" s="333"/>
      <c r="F21" s="359"/>
    </row>
    <row r="22" spans="1:9" ht="15" customHeight="1">
      <c r="A22" s="333"/>
      <c r="B22" s="333"/>
      <c r="C22" s="333"/>
      <c r="D22" s="333"/>
      <c r="E22" s="333"/>
      <c r="F22" s="359"/>
    </row>
    <row r="23" spans="1:9" ht="15" customHeight="1">
      <c r="A23" s="333"/>
      <c r="B23" s="333"/>
      <c r="C23" s="333"/>
      <c r="D23" s="333"/>
      <c r="E23" s="333"/>
      <c r="F23" s="359"/>
    </row>
    <row r="24" spans="1:9" ht="15" customHeight="1">
      <c r="A24" s="333"/>
      <c r="B24" s="333"/>
      <c r="C24" s="333"/>
      <c r="D24" s="333"/>
      <c r="E24" s="333"/>
      <c r="F24" s="359"/>
    </row>
    <row r="25" spans="1:9" ht="15" customHeight="1">
      <c r="A25" s="333"/>
      <c r="B25" s="333"/>
      <c r="C25" s="333"/>
      <c r="D25" s="333"/>
      <c r="E25" s="333"/>
      <c r="F25" s="359"/>
    </row>
    <row r="26" spans="1:9" ht="15" customHeight="1">
      <c r="A26" s="333"/>
      <c r="B26" s="333"/>
      <c r="C26" s="333"/>
      <c r="D26" s="333"/>
      <c r="E26" s="333"/>
      <c r="F26" s="359"/>
    </row>
    <row r="27" spans="1:9" ht="15" customHeight="1">
      <c r="A27" s="333"/>
      <c r="B27" s="333"/>
      <c r="C27" s="333"/>
      <c r="D27" s="333"/>
      <c r="E27" s="333"/>
      <c r="F27" s="359"/>
    </row>
    <row r="28" spans="1:9" ht="15" customHeight="1">
      <c r="A28" s="333"/>
      <c r="B28" s="333"/>
      <c r="C28" s="333"/>
      <c r="D28" s="333"/>
      <c r="E28" s="333"/>
      <c r="F28" s="359"/>
    </row>
    <row r="46" spans="1:13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</row>
    <row r="47" spans="1:13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</row>
    <row r="48" spans="1:13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</row>
    <row r="49" spans="1:13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</row>
    <row r="50" spans="1:13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</row>
    <row r="51" spans="1:13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</row>
    <row r="52" spans="1:13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1:13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</row>
    <row r="54" spans="1:13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</row>
    <row r="55" spans="1:13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</row>
    <row r="56" spans="1:13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</row>
    <row r="57" spans="1:13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</row>
    <row r="58" spans="1:13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34"/>
  <sheetViews>
    <sheetView workbookViewId="0"/>
  </sheetViews>
  <sheetFormatPr baseColWidth="10" defaultColWidth="11.42578125" defaultRowHeight="15" customHeight="1"/>
  <cols>
    <col min="1" max="1" width="32.140625" style="320" customWidth="1"/>
    <col min="2" max="6" width="10.7109375" style="320" customWidth="1"/>
    <col min="7" max="16384" width="11.42578125" style="320"/>
  </cols>
  <sheetData>
    <row r="1" spans="1:51" s="332" customFormat="1" ht="15" customHeight="1">
      <c r="A1" s="318" t="s">
        <v>160</v>
      </c>
      <c r="B1" s="320"/>
    </row>
    <row r="2" spans="1:51" s="332" customFormat="1" ht="15" customHeight="1">
      <c r="A2" s="321" t="s">
        <v>161</v>
      </c>
      <c r="B2" s="320"/>
    </row>
    <row r="3" spans="1:51" s="332" customFormat="1" ht="15" customHeight="1">
      <c r="A3" s="320"/>
      <c r="B3" s="320"/>
    </row>
    <row r="4" spans="1:51" s="332" customFormat="1" ht="15" customHeight="1">
      <c r="A4" s="322"/>
      <c r="B4" s="323" t="s">
        <v>54</v>
      </c>
      <c r="C4" s="323" t="s">
        <v>0</v>
      </c>
      <c r="D4" s="323" t="s">
        <v>1</v>
      </c>
      <c r="E4" s="323" t="s">
        <v>2</v>
      </c>
      <c r="F4" s="323" t="s">
        <v>32</v>
      </c>
    </row>
    <row r="5" spans="1:51" s="332" customFormat="1" ht="15" customHeight="1">
      <c r="A5" s="393" t="s">
        <v>3</v>
      </c>
      <c r="B5" s="388">
        <f>AVERAGE(C5:F5)</f>
        <v>347.4</v>
      </c>
      <c r="C5" s="388">
        <v>343.2</v>
      </c>
      <c r="D5" s="388">
        <v>345.9</v>
      </c>
      <c r="E5" s="388">
        <v>355.4</v>
      </c>
      <c r="F5" s="388">
        <v>345.1</v>
      </c>
    </row>
    <row r="6" spans="1:51" s="332" customFormat="1" ht="15" customHeight="1">
      <c r="A6" s="346" t="s">
        <v>59</v>
      </c>
      <c r="B6" s="380">
        <f t="shared" ref="B6:B9" si="0">AVERAGE(C6:F6)</f>
        <v>245.85</v>
      </c>
      <c r="C6" s="380">
        <v>240.4</v>
      </c>
      <c r="D6" s="380">
        <v>245.9</v>
      </c>
      <c r="E6" s="380">
        <v>254.7</v>
      </c>
      <c r="F6" s="380">
        <v>242.4</v>
      </c>
    </row>
    <row r="7" spans="1:51" s="332" customFormat="1" ht="15" customHeight="1">
      <c r="A7" s="419" t="s">
        <v>45</v>
      </c>
      <c r="B7" s="380">
        <f t="shared" si="0"/>
        <v>205.64999999999998</v>
      </c>
      <c r="C7" s="380">
        <v>202.6</v>
      </c>
      <c r="D7" s="380">
        <v>206.7</v>
      </c>
      <c r="E7" s="380">
        <v>211.1</v>
      </c>
      <c r="F7" s="380">
        <v>202.2</v>
      </c>
    </row>
    <row r="8" spans="1:51" s="332" customFormat="1" ht="15" customHeight="1">
      <c r="A8" s="419" t="s">
        <v>46</v>
      </c>
      <c r="B8" s="380">
        <f t="shared" si="0"/>
        <v>15.875</v>
      </c>
      <c r="C8" s="380">
        <v>17.2</v>
      </c>
      <c r="D8" s="380">
        <v>16.100000000000001</v>
      </c>
      <c r="E8" s="380">
        <v>15.1</v>
      </c>
      <c r="F8" s="380">
        <v>15.1</v>
      </c>
    </row>
    <row r="9" spans="1:51" s="332" customFormat="1" ht="15" customHeight="1">
      <c r="A9" s="389" t="s">
        <v>47</v>
      </c>
      <c r="B9" s="390">
        <f t="shared" si="0"/>
        <v>101.52500000000001</v>
      </c>
      <c r="C9" s="390">
        <v>102.7</v>
      </c>
      <c r="D9" s="390">
        <v>99.9</v>
      </c>
      <c r="E9" s="390">
        <v>100.7</v>
      </c>
      <c r="F9" s="390">
        <v>102.8</v>
      </c>
    </row>
    <row r="10" spans="1:51" s="332" customFormat="1" ht="15" customHeight="1">
      <c r="A10" s="331" t="s">
        <v>106</v>
      </c>
    </row>
    <row r="11" spans="1:51" s="332" customFormat="1" ht="15" customHeight="1">
      <c r="A11" s="331" t="s">
        <v>105</v>
      </c>
    </row>
    <row r="12" spans="1:51" s="332" customFormat="1" ht="15" customHeight="1"/>
    <row r="13" spans="1:51" s="332" customFormat="1" ht="15" customHeight="1"/>
    <row r="14" spans="1:51" s="332" customFormat="1" ht="15" customHeight="1"/>
    <row r="15" spans="1:51" s="332" customFormat="1" ht="15" customHeight="1"/>
    <row r="16" spans="1:51" s="332" customFormat="1" ht="15" customHeight="1"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</row>
    <row r="17" spans="1:51" s="332" customFormat="1" ht="15" customHeight="1"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3"/>
      <c r="AN17" s="333"/>
      <c r="AO17" s="333"/>
      <c r="AP17" s="333"/>
      <c r="AQ17" s="333"/>
      <c r="AR17" s="333"/>
      <c r="AS17" s="333"/>
      <c r="AT17" s="333"/>
      <c r="AU17" s="333"/>
      <c r="AV17" s="333"/>
      <c r="AW17" s="333"/>
      <c r="AX17" s="333"/>
      <c r="AY17" s="333"/>
    </row>
    <row r="18" spans="1:51" s="332" customFormat="1" ht="15" customHeight="1">
      <c r="A18" s="346"/>
      <c r="B18" s="400"/>
      <c r="C18" s="400"/>
      <c r="D18" s="400"/>
      <c r="E18" s="400"/>
      <c r="F18" s="345"/>
    </row>
    <row r="19" spans="1:51" s="332" customFormat="1" ht="15" customHeight="1">
      <c r="A19" s="346"/>
      <c r="B19" s="400"/>
      <c r="C19" s="400"/>
      <c r="D19" s="400"/>
      <c r="E19" s="400"/>
      <c r="F19" s="345"/>
    </row>
    <row r="20" spans="1:51" s="332" customFormat="1" ht="15" customHeight="1">
      <c r="A20" s="346"/>
      <c r="B20" s="400"/>
      <c r="C20" s="400"/>
      <c r="D20" s="400"/>
      <c r="E20" s="400"/>
      <c r="F20" s="345"/>
    </row>
    <row r="21" spans="1:51" s="332" customFormat="1" ht="15" customHeight="1">
      <c r="A21" s="346"/>
      <c r="B21" s="345"/>
      <c r="C21" s="400"/>
      <c r="D21" s="400"/>
      <c r="E21" s="400"/>
      <c r="F21" s="345"/>
    </row>
    <row r="22" spans="1:51" s="332" customFormat="1" ht="15" customHeight="1"/>
    <row r="23" spans="1:51" s="332" customFormat="1" ht="15" customHeight="1">
      <c r="A23" s="333"/>
      <c r="B23" s="333"/>
      <c r="C23" s="333"/>
      <c r="D23" s="333"/>
      <c r="E23" s="333"/>
      <c r="F23" s="359"/>
    </row>
    <row r="24" spans="1:51" ht="15" customHeight="1">
      <c r="A24" s="333"/>
      <c r="B24" s="333"/>
      <c r="C24" s="333"/>
      <c r="D24" s="333"/>
      <c r="E24" s="333"/>
      <c r="F24" s="359"/>
    </row>
    <row r="25" spans="1:51" ht="15" customHeight="1">
      <c r="A25" s="333"/>
      <c r="B25" s="333"/>
      <c r="C25" s="333"/>
      <c r="D25" s="333"/>
      <c r="E25" s="333"/>
      <c r="F25" s="359"/>
    </row>
    <row r="26" spans="1:51" ht="15" customHeight="1">
      <c r="A26" s="333"/>
      <c r="B26" s="333"/>
      <c r="C26" s="333"/>
      <c r="D26" s="333"/>
      <c r="E26" s="333"/>
      <c r="F26" s="359"/>
    </row>
    <row r="27" spans="1:51" ht="15" customHeight="1">
      <c r="A27" s="333"/>
      <c r="B27" s="333"/>
      <c r="C27" s="333"/>
      <c r="D27" s="333"/>
      <c r="E27" s="333"/>
      <c r="F27" s="359"/>
    </row>
    <row r="28" spans="1:51" ht="15" customHeight="1">
      <c r="A28" s="333"/>
      <c r="B28" s="333"/>
      <c r="C28" s="333"/>
      <c r="D28" s="333"/>
      <c r="E28" s="333"/>
      <c r="F28" s="359"/>
    </row>
    <row r="29" spans="1:51" ht="15" customHeight="1">
      <c r="A29" s="333"/>
      <c r="B29" s="333"/>
      <c r="C29" s="333"/>
      <c r="D29" s="333"/>
      <c r="E29" s="333"/>
      <c r="F29" s="359"/>
    </row>
    <row r="30" spans="1:51" ht="15" customHeight="1">
      <c r="A30" s="333"/>
      <c r="B30" s="333"/>
      <c r="C30" s="333"/>
      <c r="D30" s="333"/>
      <c r="E30" s="333"/>
      <c r="F30" s="359"/>
    </row>
    <row r="31" spans="1:51" ht="15" customHeight="1">
      <c r="A31" s="333"/>
      <c r="B31" s="333"/>
      <c r="C31" s="333"/>
      <c r="D31" s="333"/>
      <c r="E31" s="333"/>
      <c r="F31" s="359"/>
    </row>
    <row r="32" spans="1:51" ht="15" customHeight="1">
      <c r="A32" s="333"/>
      <c r="B32" s="333"/>
      <c r="C32" s="333"/>
      <c r="D32" s="333"/>
      <c r="E32" s="333"/>
      <c r="F32" s="359"/>
    </row>
    <row r="33" spans="1:6" ht="15" customHeight="1">
      <c r="A33" s="333"/>
      <c r="B33" s="333"/>
      <c r="C33" s="333"/>
      <c r="D33" s="333"/>
      <c r="E33" s="333"/>
      <c r="F33" s="359"/>
    </row>
    <row r="34" spans="1:6" ht="15" customHeight="1">
      <c r="A34" s="333"/>
      <c r="B34" s="333"/>
      <c r="C34" s="333"/>
      <c r="D34" s="333"/>
      <c r="E34" s="333"/>
      <c r="F34" s="359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13"/>
  <sheetViews>
    <sheetView zoomScaleNormal="100" workbookViewId="0"/>
  </sheetViews>
  <sheetFormatPr baseColWidth="10" defaultColWidth="11.42578125" defaultRowHeight="15" customHeight="1"/>
  <cols>
    <col min="1" max="1" width="10.7109375" style="320" customWidth="1"/>
    <col min="2" max="14" width="7.140625" style="320" customWidth="1"/>
    <col min="15" max="16" width="7.140625" style="319" customWidth="1"/>
    <col min="17" max="42" width="11.42578125" style="319"/>
    <col min="43" max="16384" width="11.42578125" style="320"/>
  </cols>
  <sheetData>
    <row r="1" spans="1:42" ht="15" customHeight="1">
      <c r="A1" s="318" t="s">
        <v>124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</row>
    <row r="2" spans="1:42" ht="15" customHeight="1">
      <c r="A2" s="321" t="s">
        <v>125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</row>
    <row r="3" spans="1:42" ht="15" customHeight="1">
      <c r="A3" s="333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2"/>
      <c r="O3" s="333"/>
      <c r="P3" s="333"/>
    </row>
    <row r="4" spans="1:42" ht="15" customHeight="1">
      <c r="A4" s="322"/>
      <c r="B4" s="420" t="s">
        <v>54</v>
      </c>
      <c r="C4" s="420"/>
      <c r="D4" s="420"/>
      <c r="E4" s="420" t="s">
        <v>0</v>
      </c>
      <c r="F4" s="420"/>
      <c r="G4" s="420"/>
      <c r="H4" s="420" t="s">
        <v>1</v>
      </c>
      <c r="I4" s="420"/>
      <c r="J4" s="420"/>
      <c r="K4" s="420" t="s">
        <v>2</v>
      </c>
      <c r="L4" s="420"/>
      <c r="M4" s="420"/>
      <c r="N4" s="420" t="s">
        <v>32</v>
      </c>
      <c r="O4" s="420"/>
      <c r="P4" s="420"/>
    </row>
    <row r="5" spans="1:42" ht="15" customHeight="1">
      <c r="A5" s="322"/>
      <c r="B5" s="323" t="s">
        <v>3</v>
      </c>
      <c r="C5" s="323" t="s">
        <v>4</v>
      </c>
      <c r="D5" s="323" t="s">
        <v>5</v>
      </c>
      <c r="E5" s="323" t="s">
        <v>3</v>
      </c>
      <c r="F5" s="323" t="s">
        <v>4</v>
      </c>
      <c r="G5" s="323" t="s">
        <v>5</v>
      </c>
      <c r="H5" s="323" t="s">
        <v>3</v>
      </c>
      <c r="I5" s="323" t="s">
        <v>4</v>
      </c>
      <c r="J5" s="323" t="s">
        <v>5</v>
      </c>
      <c r="K5" s="323" t="s">
        <v>3</v>
      </c>
      <c r="L5" s="323" t="s">
        <v>4</v>
      </c>
      <c r="M5" s="323" t="s">
        <v>5</v>
      </c>
      <c r="N5" s="323" t="s">
        <v>3</v>
      </c>
      <c r="O5" s="323" t="s">
        <v>4</v>
      </c>
      <c r="P5" s="323" t="s">
        <v>5</v>
      </c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</row>
    <row r="6" spans="1:42" ht="15" customHeight="1">
      <c r="A6" s="324" t="s">
        <v>12</v>
      </c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33"/>
      <c r="O6" s="333"/>
      <c r="P6" s="333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</row>
    <row r="7" spans="1:42" ht="15" customHeight="1">
      <c r="A7" s="327" t="s">
        <v>19</v>
      </c>
      <c r="B7" s="345">
        <f>AVERAGE(E7,H7,K7,N7)</f>
        <v>59.940249999999999</v>
      </c>
      <c r="C7" s="345">
        <f>AVERAGE(F7,I7,L7,O7)</f>
        <v>65.024500000000003</v>
      </c>
      <c r="D7" s="345">
        <f>AVERAGE(G7,J7,M7,P7)</f>
        <v>55.564499999999995</v>
      </c>
      <c r="E7" s="345">
        <v>58.991999999999997</v>
      </c>
      <c r="F7" s="345">
        <v>63.688000000000002</v>
      </c>
      <c r="G7" s="345">
        <v>54.881</v>
      </c>
      <c r="H7" s="345">
        <v>58.957999999999998</v>
      </c>
      <c r="I7" s="345">
        <v>64.912000000000006</v>
      </c>
      <c r="J7" s="345">
        <v>53.819000000000003</v>
      </c>
      <c r="K7" s="345">
        <v>62.417000000000002</v>
      </c>
      <c r="L7" s="345">
        <v>68.066000000000003</v>
      </c>
      <c r="M7" s="345">
        <v>57.621000000000002</v>
      </c>
      <c r="N7" s="345">
        <v>59.393999999999998</v>
      </c>
      <c r="O7" s="345">
        <v>63.432000000000002</v>
      </c>
      <c r="P7" s="345">
        <v>55.936999999999998</v>
      </c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</row>
    <row r="8" spans="1:42" ht="15" customHeight="1">
      <c r="A8" s="346" t="s">
        <v>56</v>
      </c>
      <c r="B8" s="345">
        <f t="shared" ref="B8:C10" si="0">AVERAGE(E8,H8,K8,N8)</f>
        <v>60.339999999999996</v>
      </c>
      <c r="C8" s="345">
        <f t="shared" si="0"/>
        <v>65.637500000000003</v>
      </c>
      <c r="D8" s="345">
        <f>AVERAGE(G8,J8,M8,P8)</f>
        <v>55.405000000000001</v>
      </c>
      <c r="E8" s="345">
        <v>60.11</v>
      </c>
      <c r="F8" s="345">
        <v>65.59</v>
      </c>
      <c r="G8" s="345">
        <v>54.99</v>
      </c>
      <c r="H8" s="345">
        <v>59.4</v>
      </c>
      <c r="I8" s="345">
        <v>65.45</v>
      </c>
      <c r="J8" s="345">
        <v>53.77</v>
      </c>
      <c r="K8" s="345">
        <v>60.95</v>
      </c>
      <c r="L8" s="345">
        <v>66.33</v>
      </c>
      <c r="M8" s="345">
        <v>55.96</v>
      </c>
      <c r="N8" s="345">
        <v>60.9</v>
      </c>
      <c r="O8" s="345">
        <v>65.180000000000007</v>
      </c>
      <c r="P8" s="345">
        <v>56.9</v>
      </c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</row>
    <row r="9" spans="1:42" ht="15" customHeight="1">
      <c r="A9" s="327" t="s">
        <v>16</v>
      </c>
      <c r="B9" s="345">
        <f t="shared" si="0"/>
        <v>59.152499999999996</v>
      </c>
      <c r="C9" s="345">
        <f>AVERAGE(F9,I9,L9,O9)</f>
        <v>64.28</v>
      </c>
      <c r="D9" s="345">
        <f t="shared" ref="D9:D10" si="1">AVERAGE(G9,J9,M9,P9)</f>
        <v>54.300000000000004</v>
      </c>
      <c r="E9" s="345">
        <v>58.91</v>
      </c>
      <c r="F9" s="345">
        <v>64</v>
      </c>
      <c r="G9" s="345">
        <v>54.09</v>
      </c>
      <c r="H9" s="345">
        <v>58.45</v>
      </c>
      <c r="I9" s="345">
        <v>63.9</v>
      </c>
      <c r="J9" s="345">
        <v>53.28</v>
      </c>
      <c r="K9" s="345">
        <v>59.84</v>
      </c>
      <c r="L9" s="345">
        <v>65.180000000000007</v>
      </c>
      <c r="M9" s="345">
        <v>54.8</v>
      </c>
      <c r="N9" s="345">
        <v>59.41</v>
      </c>
      <c r="O9" s="345">
        <v>64.040000000000006</v>
      </c>
      <c r="P9" s="345">
        <v>55.03</v>
      </c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</row>
    <row r="10" spans="1:42" s="349" customFormat="1" ht="15" customHeight="1">
      <c r="A10" s="347" t="s">
        <v>15</v>
      </c>
      <c r="B10" s="345">
        <f t="shared" si="0"/>
        <v>58.980000000000004</v>
      </c>
      <c r="C10" s="345">
        <f t="shared" si="0"/>
        <v>63.802499999999995</v>
      </c>
      <c r="D10" s="345">
        <f t="shared" si="1"/>
        <v>54.430000000000007</v>
      </c>
      <c r="E10" s="345">
        <v>58.55</v>
      </c>
      <c r="F10" s="345">
        <v>63.18</v>
      </c>
      <c r="G10" s="345">
        <v>54.18</v>
      </c>
      <c r="H10" s="345">
        <v>58.97</v>
      </c>
      <c r="I10" s="345">
        <v>63.93</v>
      </c>
      <c r="J10" s="345">
        <v>54.29</v>
      </c>
      <c r="K10" s="345">
        <v>59.41</v>
      </c>
      <c r="L10" s="345">
        <v>64.41</v>
      </c>
      <c r="M10" s="345">
        <v>54.7</v>
      </c>
      <c r="N10" s="345">
        <v>58.99</v>
      </c>
      <c r="O10" s="345">
        <v>63.69</v>
      </c>
      <c r="P10" s="345">
        <v>54.55</v>
      </c>
      <c r="Q10" s="348"/>
      <c r="R10" s="348"/>
      <c r="S10" s="348"/>
      <c r="T10" s="348"/>
      <c r="U10" s="348"/>
    </row>
    <row r="11" spans="1:42" ht="15" customHeight="1">
      <c r="A11" s="324" t="s">
        <v>18</v>
      </c>
      <c r="B11" s="345"/>
      <c r="C11" s="345"/>
      <c r="D11" s="345"/>
      <c r="E11" s="345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V11" s="320"/>
      <c r="W11" s="320"/>
      <c r="X11" s="320"/>
      <c r="Y11" s="320"/>
      <c r="Z11" s="320"/>
      <c r="AA11" s="320"/>
      <c r="AB11" s="320"/>
      <c r="AC11" s="320"/>
      <c r="AD11" s="320"/>
      <c r="AE11" s="320"/>
      <c r="AF11" s="320"/>
      <c r="AG11" s="320"/>
      <c r="AH11" s="320"/>
      <c r="AI11" s="320"/>
      <c r="AJ11" s="320"/>
      <c r="AK11" s="320"/>
      <c r="AL11" s="320"/>
      <c r="AM11" s="320"/>
      <c r="AN11" s="320"/>
      <c r="AO11" s="320"/>
      <c r="AP11" s="320"/>
    </row>
    <row r="12" spans="1:42" ht="15" customHeight="1">
      <c r="A12" s="327" t="s">
        <v>19</v>
      </c>
      <c r="B12" s="345">
        <f>AVERAGE(E12,H12,K12,N12)</f>
        <v>53.1875</v>
      </c>
      <c r="C12" s="345">
        <f t="shared" ref="C12:D15" si="2">AVERAGE(F12,I12,L12,O12)</f>
        <v>58.313749999999999</v>
      </c>
      <c r="D12" s="345">
        <f t="shared" si="2"/>
        <v>48.762749999999997</v>
      </c>
      <c r="E12" s="345">
        <v>52.637</v>
      </c>
      <c r="F12" s="345">
        <v>57.761000000000003</v>
      </c>
      <c r="G12" s="345">
        <v>48.154000000000003</v>
      </c>
      <c r="H12" s="345">
        <v>52.597999999999999</v>
      </c>
      <c r="I12" s="345">
        <v>58.332999999999998</v>
      </c>
      <c r="J12" s="345">
        <v>47.622</v>
      </c>
      <c r="K12" s="345">
        <v>54.593000000000004</v>
      </c>
      <c r="L12" s="345">
        <v>60.682000000000002</v>
      </c>
      <c r="M12" s="345">
        <v>49.396999999999998</v>
      </c>
      <c r="N12" s="345">
        <v>52.921999999999997</v>
      </c>
      <c r="O12" s="345">
        <v>56.478999999999999</v>
      </c>
      <c r="P12" s="345">
        <v>49.878</v>
      </c>
      <c r="X12" s="320"/>
      <c r="Y12" s="320"/>
      <c r="Z12" s="320"/>
      <c r="AA12" s="320"/>
      <c r="AB12" s="320"/>
      <c r="AC12" s="320"/>
      <c r="AD12" s="320"/>
      <c r="AE12" s="320"/>
      <c r="AF12" s="320"/>
      <c r="AG12" s="320"/>
      <c r="AH12" s="320"/>
      <c r="AI12" s="320"/>
      <c r="AJ12" s="320"/>
      <c r="AK12" s="320"/>
      <c r="AL12" s="320"/>
      <c r="AM12" s="320"/>
      <c r="AN12" s="320"/>
      <c r="AO12" s="320"/>
      <c r="AP12" s="320"/>
    </row>
    <row r="13" spans="1:42" ht="15" customHeight="1">
      <c r="A13" s="346" t="s">
        <v>56</v>
      </c>
      <c r="B13" s="345">
        <f t="shared" ref="B13:B15" si="3">AVERAGE(E13,H13,K13,N13)</f>
        <v>53.19</v>
      </c>
      <c r="C13" s="345">
        <f t="shared" si="2"/>
        <v>59.067499999999995</v>
      </c>
      <c r="D13" s="345">
        <f t="shared" si="2"/>
        <v>47.712499999999999</v>
      </c>
      <c r="E13" s="345">
        <v>52.57</v>
      </c>
      <c r="F13" s="345">
        <v>59.3</v>
      </c>
      <c r="G13" s="345">
        <v>46.3</v>
      </c>
      <c r="H13" s="345">
        <v>52.64</v>
      </c>
      <c r="I13" s="345">
        <v>59.05</v>
      </c>
      <c r="J13" s="345">
        <v>46.66</v>
      </c>
      <c r="K13" s="345">
        <v>53.91</v>
      </c>
      <c r="L13" s="345">
        <v>60.1</v>
      </c>
      <c r="M13" s="345">
        <v>48.16</v>
      </c>
      <c r="N13" s="345">
        <v>53.64</v>
      </c>
      <c r="O13" s="345">
        <v>57.82</v>
      </c>
      <c r="P13" s="345">
        <v>49.73</v>
      </c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</row>
    <row r="14" spans="1:42" ht="15" customHeight="1">
      <c r="A14" s="327" t="s">
        <v>16</v>
      </c>
      <c r="B14" s="345">
        <f t="shared" si="3"/>
        <v>51.697500000000005</v>
      </c>
      <c r="C14" s="345">
        <f t="shared" si="2"/>
        <v>57.39</v>
      </c>
      <c r="D14" s="345">
        <f t="shared" si="2"/>
        <v>46.317500000000003</v>
      </c>
      <c r="E14" s="345">
        <v>50.8</v>
      </c>
      <c r="F14" s="345">
        <v>56.81</v>
      </c>
      <c r="G14" s="345">
        <v>45.11</v>
      </c>
      <c r="H14" s="345">
        <v>51.32</v>
      </c>
      <c r="I14" s="345">
        <v>56.95</v>
      </c>
      <c r="J14" s="345">
        <v>45.98</v>
      </c>
      <c r="K14" s="345">
        <v>52.78</v>
      </c>
      <c r="L14" s="345">
        <v>58.79</v>
      </c>
      <c r="M14" s="345">
        <v>47.12</v>
      </c>
      <c r="N14" s="345">
        <v>51.89</v>
      </c>
      <c r="O14" s="345">
        <v>57.01</v>
      </c>
      <c r="P14" s="345">
        <v>47.06</v>
      </c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</row>
    <row r="15" spans="1:42" s="349" customFormat="1" ht="15" customHeight="1">
      <c r="A15" s="347" t="s">
        <v>15</v>
      </c>
      <c r="B15" s="345">
        <f t="shared" si="3"/>
        <v>51.834999999999994</v>
      </c>
      <c r="C15" s="345">
        <f t="shared" si="2"/>
        <v>57.052499999999995</v>
      </c>
      <c r="D15" s="345">
        <f t="shared" si="2"/>
        <v>46.917499999999997</v>
      </c>
      <c r="E15" s="345">
        <v>50.78</v>
      </c>
      <c r="F15" s="345">
        <v>55.87</v>
      </c>
      <c r="G15" s="345">
        <v>45.99</v>
      </c>
      <c r="H15" s="345">
        <v>52.13</v>
      </c>
      <c r="I15" s="345">
        <v>57.41</v>
      </c>
      <c r="J15" s="345">
        <v>47.15</v>
      </c>
      <c r="K15" s="345">
        <v>52.38</v>
      </c>
      <c r="L15" s="345">
        <v>57.8</v>
      </c>
      <c r="M15" s="345">
        <v>47.27</v>
      </c>
      <c r="N15" s="345">
        <v>52.05</v>
      </c>
      <c r="O15" s="345">
        <v>57.13</v>
      </c>
      <c r="P15" s="345">
        <v>47.26</v>
      </c>
      <c r="Q15" s="348"/>
      <c r="R15" s="348"/>
      <c r="S15" s="348"/>
      <c r="T15" s="348"/>
      <c r="U15" s="348"/>
      <c r="V15" s="348"/>
      <c r="W15" s="348"/>
      <c r="X15" s="348"/>
      <c r="Y15" s="348"/>
      <c r="Z15" s="348"/>
    </row>
    <row r="16" spans="1:42" ht="15" customHeight="1">
      <c r="A16" s="324" t="s">
        <v>14</v>
      </c>
      <c r="B16" s="345"/>
      <c r="C16" s="345"/>
      <c r="D16" s="345"/>
      <c r="E16" s="345"/>
      <c r="F16" s="345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AA16" s="320"/>
      <c r="AB16" s="320"/>
      <c r="AC16" s="320"/>
      <c r="AD16" s="320"/>
      <c r="AE16" s="320"/>
      <c r="AF16" s="320"/>
      <c r="AG16" s="320"/>
      <c r="AH16" s="320"/>
      <c r="AI16" s="320"/>
      <c r="AJ16" s="320"/>
      <c r="AK16" s="320"/>
      <c r="AL16" s="320"/>
      <c r="AM16" s="320"/>
      <c r="AN16" s="320"/>
      <c r="AO16" s="320"/>
      <c r="AP16" s="320"/>
    </row>
    <row r="17" spans="1:42" ht="15" customHeight="1">
      <c r="A17" s="327" t="s">
        <v>19</v>
      </c>
      <c r="B17" s="345">
        <f>AVERAGE(E17,H17,K17,N17)</f>
        <v>11.2475</v>
      </c>
      <c r="C17" s="345">
        <f t="shared" ref="C17:D20" si="4">AVERAGE(F17,I17,L17,O17)</f>
        <v>10.312750000000001</v>
      </c>
      <c r="D17" s="350">
        <f t="shared" si="4"/>
        <v>12.218999999999999</v>
      </c>
      <c r="E17" s="350">
        <v>10.747999999999999</v>
      </c>
      <c r="F17" s="350">
        <v>9.3059999999999992</v>
      </c>
      <c r="G17" s="350">
        <v>12.257</v>
      </c>
      <c r="H17" s="350">
        <v>10.787000000000001</v>
      </c>
      <c r="I17" s="350">
        <v>10.135</v>
      </c>
      <c r="J17" s="350">
        <v>11.515000000000001</v>
      </c>
      <c r="K17" s="350">
        <v>12.535</v>
      </c>
      <c r="L17" s="350">
        <v>10.848000000000001</v>
      </c>
      <c r="M17" s="350">
        <v>14.272</v>
      </c>
      <c r="N17" s="350">
        <v>10.92</v>
      </c>
      <c r="O17" s="350">
        <v>10.962</v>
      </c>
      <c r="P17" s="350">
        <v>10.832000000000001</v>
      </c>
      <c r="AG17" s="320"/>
      <c r="AH17" s="320"/>
      <c r="AI17" s="320"/>
      <c r="AJ17" s="320"/>
      <c r="AK17" s="320"/>
      <c r="AL17" s="320"/>
      <c r="AM17" s="320"/>
      <c r="AN17" s="320"/>
      <c r="AO17" s="320"/>
      <c r="AP17" s="320"/>
    </row>
    <row r="18" spans="1:42" ht="15" customHeight="1">
      <c r="A18" s="346" t="s">
        <v>56</v>
      </c>
      <c r="B18" s="345">
        <f t="shared" ref="B18:B20" si="5">AVERAGE(E18,H18,K18,N18)</f>
        <v>11.85</v>
      </c>
      <c r="C18" s="345">
        <f t="shared" si="4"/>
        <v>10.012499999999999</v>
      </c>
      <c r="D18" s="345">
        <f t="shared" si="4"/>
        <v>13.895</v>
      </c>
      <c r="E18" s="350">
        <v>12.53</v>
      </c>
      <c r="F18" s="350">
        <v>9.6</v>
      </c>
      <c r="G18" s="350">
        <v>15.8</v>
      </c>
      <c r="H18" s="350">
        <v>11.39</v>
      </c>
      <c r="I18" s="350">
        <v>9.7799999999999994</v>
      </c>
      <c r="J18" s="350">
        <v>13.23</v>
      </c>
      <c r="K18" s="350">
        <v>11.55</v>
      </c>
      <c r="L18" s="350">
        <v>9.3800000000000008</v>
      </c>
      <c r="M18" s="350">
        <v>13.94</v>
      </c>
      <c r="N18" s="350">
        <v>11.93</v>
      </c>
      <c r="O18" s="350">
        <v>11.29</v>
      </c>
      <c r="P18" s="350">
        <v>12.61</v>
      </c>
      <c r="AG18" s="320"/>
      <c r="AH18" s="320"/>
      <c r="AI18" s="320"/>
      <c r="AJ18" s="320"/>
      <c r="AK18" s="320"/>
      <c r="AL18" s="320"/>
      <c r="AM18" s="320"/>
      <c r="AN18" s="320"/>
      <c r="AO18" s="320"/>
      <c r="AP18" s="320"/>
    </row>
    <row r="19" spans="1:42" ht="15" customHeight="1">
      <c r="A19" s="327" t="s">
        <v>16</v>
      </c>
      <c r="B19" s="345">
        <f t="shared" si="5"/>
        <v>12.604999999999999</v>
      </c>
      <c r="C19" s="345">
        <f t="shared" si="4"/>
        <v>10.725</v>
      </c>
      <c r="D19" s="345">
        <f t="shared" si="4"/>
        <v>14.705000000000002</v>
      </c>
      <c r="E19" s="350">
        <v>13.78</v>
      </c>
      <c r="F19" s="350">
        <v>11.25</v>
      </c>
      <c r="G19" s="350">
        <v>16.61</v>
      </c>
      <c r="H19" s="350">
        <v>12.2</v>
      </c>
      <c r="I19" s="350">
        <v>10.87</v>
      </c>
      <c r="J19" s="350">
        <v>13.71</v>
      </c>
      <c r="K19" s="350">
        <v>11.79</v>
      </c>
      <c r="L19" s="350">
        <v>9.8000000000000007</v>
      </c>
      <c r="M19" s="350">
        <v>14.02</v>
      </c>
      <c r="N19" s="350">
        <v>12.65</v>
      </c>
      <c r="O19" s="350">
        <v>10.98</v>
      </c>
      <c r="P19" s="350">
        <v>14.48</v>
      </c>
      <c r="AL19" s="320"/>
      <c r="AM19" s="320"/>
      <c r="AN19" s="320"/>
      <c r="AO19" s="320"/>
      <c r="AP19" s="320"/>
    </row>
    <row r="20" spans="1:42" s="349" customFormat="1" ht="15" customHeight="1">
      <c r="A20" s="351" t="s">
        <v>15</v>
      </c>
      <c r="B20" s="352">
        <f t="shared" si="5"/>
        <v>12.115</v>
      </c>
      <c r="C20" s="352">
        <f t="shared" si="4"/>
        <v>10.579999999999998</v>
      </c>
      <c r="D20" s="352">
        <f t="shared" si="4"/>
        <v>13.809999999999999</v>
      </c>
      <c r="E20" s="352">
        <v>13.26</v>
      </c>
      <c r="F20" s="352">
        <v>11.57</v>
      </c>
      <c r="G20" s="352">
        <v>15.13</v>
      </c>
      <c r="H20" s="352">
        <v>11.6</v>
      </c>
      <c r="I20" s="352">
        <v>10.19</v>
      </c>
      <c r="J20" s="352">
        <v>13.16</v>
      </c>
      <c r="K20" s="352">
        <v>11.84</v>
      </c>
      <c r="L20" s="352">
        <v>10.26</v>
      </c>
      <c r="M20" s="352">
        <v>13.59</v>
      </c>
      <c r="N20" s="352">
        <v>11.76</v>
      </c>
      <c r="O20" s="352">
        <v>10.3</v>
      </c>
      <c r="P20" s="352">
        <v>13.36</v>
      </c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8"/>
      <c r="AI20" s="348"/>
      <c r="AJ20" s="348"/>
      <c r="AK20" s="348"/>
    </row>
    <row r="21" spans="1:42" ht="15" customHeight="1">
      <c r="A21" s="331" t="s">
        <v>105</v>
      </c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3"/>
      <c r="P21" s="333"/>
      <c r="AL21" s="320"/>
      <c r="AM21" s="320"/>
      <c r="AN21" s="320"/>
      <c r="AO21" s="320"/>
      <c r="AP21" s="320"/>
    </row>
    <row r="22" spans="1:42" ht="15" customHeight="1">
      <c r="AL22" s="320"/>
      <c r="AM22" s="320"/>
      <c r="AN22" s="320"/>
      <c r="AO22" s="320"/>
      <c r="AP22" s="320"/>
    </row>
    <row r="23" spans="1:42" s="335" customFormat="1" ht="15" customHeight="1">
      <c r="B23" s="353"/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</row>
    <row r="24" spans="1:42" s="335" customFormat="1" ht="15" customHeight="1"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</row>
    <row r="25" spans="1:42" s="335" customFormat="1" ht="15" customHeight="1"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</row>
    <row r="26" spans="1:42" s="335" customFormat="1" ht="15" customHeight="1"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</row>
    <row r="27" spans="1:42" s="335" customFormat="1" ht="15" customHeight="1"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</row>
    <row r="28" spans="1:42" s="335" customFormat="1" ht="15" customHeight="1"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</row>
    <row r="29" spans="1:42" s="335" customFormat="1" ht="15" customHeight="1"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</row>
    <row r="30" spans="1:42" s="335" customFormat="1" ht="15" customHeight="1"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</row>
    <row r="31" spans="1:42" s="335" customFormat="1" ht="15" customHeight="1"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</row>
    <row r="32" spans="1:42" s="335" customFormat="1" ht="15" customHeight="1"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</row>
    <row r="33" spans="1:42" s="335" customFormat="1" ht="15" customHeight="1"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</row>
    <row r="34" spans="1:42" s="335" customFormat="1" ht="15" customHeight="1"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</row>
    <row r="35" spans="1:42" s="335" customFormat="1" ht="15" customHeight="1"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</row>
    <row r="36" spans="1:42" s="335" customFormat="1" ht="15" customHeight="1"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</row>
    <row r="37" spans="1:42" s="335" customFormat="1" ht="15" customHeight="1"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</row>
    <row r="38" spans="1:42" ht="15" customHeight="1">
      <c r="A38" s="319"/>
      <c r="B38" s="319"/>
      <c r="C38" s="319"/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19"/>
    </row>
    <row r="39" spans="1:42" ht="15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</row>
    <row r="40" spans="1:42" ht="15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</row>
    <row r="41" spans="1:42" ht="15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</row>
    <row r="42" spans="1:42" ht="15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</row>
    <row r="43" spans="1:42" ht="15" customHeight="1">
      <c r="A43" s="319"/>
      <c r="B43" s="319"/>
      <c r="C43" s="319"/>
      <c r="D43" s="319"/>
      <c r="E43" s="319"/>
      <c r="F43" s="319"/>
      <c r="G43" s="319"/>
      <c r="H43" s="319"/>
      <c r="I43" s="319"/>
      <c r="J43" s="319"/>
      <c r="K43" s="319"/>
      <c r="L43" s="319"/>
      <c r="M43" s="319"/>
      <c r="N43" s="319"/>
    </row>
    <row r="44" spans="1:42" ht="15" customHeight="1">
      <c r="A44" s="319"/>
      <c r="B44" s="319"/>
      <c r="C44" s="319"/>
      <c r="D44" s="319"/>
      <c r="E44" s="319"/>
      <c r="F44" s="319"/>
      <c r="G44" s="319"/>
      <c r="H44" s="319"/>
      <c r="I44" s="319"/>
      <c r="J44" s="319"/>
      <c r="K44" s="319"/>
      <c r="L44" s="319"/>
      <c r="M44" s="319"/>
      <c r="N44" s="319"/>
    </row>
    <row r="45" spans="1:42" ht="15" customHeight="1">
      <c r="A45" s="319"/>
      <c r="B45" s="319"/>
      <c r="C45" s="319"/>
      <c r="D45" s="319"/>
      <c r="E45" s="319"/>
      <c r="F45" s="319"/>
      <c r="G45" s="319"/>
      <c r="H45" s="319"/>
      <c r="I45" s="319"/>
      <c r="J45" s="319"/>
      <c r="K45" s="319"/>
      <c r="L45" s="319"/>
      <c r="M45" s="319"/>
      <c r="N45" s="319"/>
    </row>
    <row r="46" spans="1:42" ht="15" customHeight="1">
      <c r="A46" s="354"/>
      <c r="B46" s="354"/>
      <c r="C46" s="354"/>
      <c r="D46" s="354"/>
      <c r="E46" s="354"/>
      <c r="F46" s="354"/>
      <c r="G46" s="354"/>
      <c r="H46" s="354"/>
      <c r="I46" s="354"/>
      <c r="J46" s="354"/>
      <c r="K46" s="354"/>
      <c r="L46" s="354"/>
      <c r="M46" s="354"/>
      <c r="N46" s="319"/>
    </row>
    <row r="47" spans="1:42" ht="15" customHeight="1">
      <c r="A47" s="354"/>
      <c r="B47" s="354"/>
      <c r="C47" s="354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19"/>
    </row>
    <row r="48" spans="1:42" ht="15" customHeight="1">
      <c r="A48" s="354"/>
      <c r="B48" s="354"/>
      <c r="C48" s="354"/>
      <c r="D48" s="354"/>
      <c r="E48" s="354"/>
      <c r="F48" s="354"/>
      <c r="G48" s="354"/>
      <c r="H48" s="354"/>
      <c r="I48" s="354"/>
      <c r="J48" s="354"/>
      <c r="K48" s="354"/>
      <c r="L48" s="354"/>
      <c r="M48" s="354"/>
      <c r="N48" s="319"/>
    </row>
    <row r="49" spans="1:14" ht="15" customHeight="1">
      <c r="A49" s="354"/>
      <c r="B49" s="354"/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19"/>
    </row>
    <row r="50" spans="1:14" ht="15" customHeight="1">
      <c r="A50" s="354"/>
      <c r="B50" s="354"/>
      <c r="C50" s="354"/>
      <c r="D50" s="354"/>
      <c r="E50" s="354"/>
      <c r="F50" s="354"/>
      <c r="G50" s="354"/>
      <c r="H50" s="354"/>
      <c r="I50" s="354"/>
      <c r="J50" s="354"/>
      <c r="K50" s="354"/>
      <c r="L50" s="354"/>
      <c r="M50" s="354"/>
      <c r="N50" s="319"/>
    </row>
    <row r="51" spans="1:14" ht="15" customHeight="1">
      <c r="A51" s="354"/>
      <c r="B51" s="354"/>
      <c r="C51" s="354"/>
      <c r="D51" s="354"/>
      <c r="E51" s="354"/>
      <c r="F51" s="354"/>
      <c r="G51" s="354"/>
      <c r="H51" s="354"/>
      <c r="I51" s="354"/>
      <c r="J51" s="354"/>
      <c r="K51" s="354"/>
      <c r="L51" s="354"/>
      <c r="M51" s="354"/>
      <c r="N51" s="319"/>
    </row>
    <row r="52" spans="1:14" ht="15" customHeight="1">
      <c r="A52" s="354"/>
      <c r="B52" s="354"/>
      <c r="C52" s="354"/>
      <c r="D52" s="354"/>
      <c r="E52" s="354"/>
      <c r="F52" s="354"/>
      <c r="G52" s="354"/>
      <c r="H52" s="354"/>
      <c r="I52" s="354"/>
      <c r="J52" s="354"/>
      <c r="K52" s="354"/>
      <c r="L52" s="354"/>
      <c r="M52" s="354"/>
      <c r="N52" s="319"/>
    </row>
    <row r="53" spans="1:14" ht="15" customHeight="1">
      <c r="A53" s="354"/>
      <c r="B53" s="354"/>
      <c r="C53" s="354"/>
      <c r="D53" s="354"/>
      <c r="E53" s="354"/>
      <c r="F53" s="354"/>
      <c r="G53" s="354"/>
      <c r="H53" s="354"/>
      <c r="I53" s="354"/>
      <c r="J53" s="354"/>
      <c r="K53" s="354"/>
      <c r="L53" s="354"/>
      <c r="M53" s="354"/>
      <c r="N53" s="319"/>
    </row>
    <row r="54" spans="1:14" ht="15" customHeight="1">
      <c r="A54" s="354"/>
      <c r="B54" s="354"/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19"/>
    </row>
    <row r="55" spans="1:14" ht="15" customHeight="1">
      <c r="A55" s="354"/>
      <c r="B55" s="354"/>
      <c r="C55" s="354"/>
      <c r="D55" s="354"/>
      <c r="E55" s="354"/>
      <c r="F55" s="354"/>
      <c r="G55" s="354"/>
      <c r="H55" s="354"/>
      <c r="I55" s="354"/>
      <c r="J55" s="354"/>
      <c r="K55" s="354"/>
      <c r="L55" s="354"/>
      <c r="M55" s="354"/>
      <c r="N55" s="319"/>
    </row>
    <row r="56" spans="1:14" ht="15" customHeight="1">
      <c r="A56" s="354"/>
      <c r="B56" s="354"/>
      <c r="C56" s="354"/>
      <c r="D56" s="354"/>
      <c r="E56" s="354"/>
      <c r="F56" s="354"/>
      <c r="G56" s="354"/>
      <c r="H56" s="354"/>
      <c r="I56" s="354"/>
      <c r="J56" s="354"/>
      <c r="K56" s="354"/>
      <c r="L56" s="354"/>
      <c r="M56" s="354"/>
      <c r="N56" s="319"/>
    </row>
    <row r="57" spans="1:14" ht="15" customHeight="1">
      <c r="A57" s="354"/>
      <c r="B57" s="354"/>
      <c r="C57" s="354"/>
      <c r="D57" s="354"/>
      <c r="E57" s="354"/>
      <c r="F57" s="354"/>
      <c r="G57" s="354"/>
      <c r="H57" s="354"/>
      <c r="I57" s="354"/>
      <c r="J57" s="354"/>
      <c r="K57" s="354"/>
      <c r="L57" s="354"/>
      <c r="M57" s="354"/>
      <c r="N57" s="319"/>
    </row>
    <row r="58" spans="1:14" ht="15" customHeight="1">
      <c r="A58" s="354"/>
      <c r="B58" s="354"/>
      <c r="C58" s="354"/>
      <c r="D58" s="354"/>
      <c r="E58" s="354"/>
      <c r="F58" s="354"/>
      <c r="G58" s="354"/>
      <c r="H58" s="354"/>
      <c r="I58" s="354"/>
      <c r="J58" s="354"/>
      <c r="K58" s="354"/>
      <c r="L58" s="354"/>
      <c r="M58" s="354"/>
      <c r="N58" s="319"/>
    </row>
    <row r="59" spans="1:14" ht="15" customHeight="1">
      <c r="A59" s="319"/>
      <c r="B59" s="319"/>
      <c r="C59" s="319"/>
      <c r="D59" s="319"/>
      <c r="E59" s="319"/>
      <c r="F59" s="319"/>
      <c r="G59" s="319"/>
      <c r="H59" s="319"/>
      <c r="I59" s="319"/>
      <c r="J59" s="319"/>
      <c r="K59" s="319"/>
      <c r="L59" s="319"/>
      <c r="M59" s="319"/>
      <c r="N59" s="319"/>
    </row>
    <row r="60" spans="1:14" ht="15" customHeight="1">
      <c r="A60" s="319"/>
      <c r="B60" s="319"/>
      <c r="C60" s="319"/>
      <c r="D60" s="319"/>
      <c r="E60" s="319"/>
      <c r="F60" s="319"/>
      <c r="G60" s="319"/>
      <c r="H60" s="319"/>
      <c r="I60" s="319"/>
      <c r="J60" s="319"/>
      <c r="K60" s="319"/>
      <c r="L60" s="319"/>
      <c r="M60" s="319"/>
      <c r="N60" s="319"/>
    </row>
    <row r="61" spans="1:14" ht="15" customHeight="1">
      <c r="A61" s="355"/>
      <c r="B61" s="355"/>
      <c r="C61" s="355" t="s">
        <v>12</v>
      </c>
      <c r="D61" s="355"/>
      <c r="E61" s="355"/>
      <c r="F61" s="355" t="s">
        <v>18</v>
      </c>
      <c r="G61" s="355"/>
      <c r="H61" s="355"/>
      <c r="I61" s="355" t="s">
        <v>14</v>
      </c>
      <c r="J61" s="355"/>
      <c r="K61" s="355"/>
      <c r="L61" s="319"/>
      <c r="M61" s="319"/>
      <c r="N61" s="319"/>
    </row>
    <row r="62" spans="1:14" ht="15" customHeight="1">
      <c r="A62" s="338"/>
      <c r="B62" s="338"/>
      <c r="C62" s="338" t="s">
        <v>3</v>
      </c>
      <c r="D62" s="338" t="s">
        <v>4</v>
      </c>
      <c r="E62" s="338" t="s">
        <v>5</v>
      </c>
      <c r="F62" s="338" t="s">
        <v>3</v>
      </c>
      <c r="G62" s="338" t="s">
        <v>4</v>
      </c>
      <c r="H62" s="338" t="s">
        <v>5</v>
      </c>
      <c r="I62" s="338" t="s">
        <v>3</v>
      </c>
      <c r="J62" s="338" t="s">
        <v>4</v>
      </c>
      <c r="K62" s="338" t="s">
        <v>5</v>
      </c>
      <c r="N62" s="319"/>
    </row>
    <row r="63" spans="1:14" ht="15" customHeight="1">
      <c r="A63" s="338">
        <v>2020</v>
      </c>
      <c r="B63" s="338" t="s">
        <v>90</v>
      </c>
      <c r="C63" s="343">
        <v>58.36</v>
      </c>
      <c r="D63" s="343">
        <v>65.38</v>
      </c>
      <c r="E63" s="343">
        <v>52.32</v>
      </c>
      <c r="F63" s="343">
        <v>50.1</v>
      </c>
      <c r="G63" s="343">
        <v>56.21</v>
      </c>
      <c r="H63" s="343">
        <v>44.8</v>
      </c>
      <c r="I63" s="343">
        <v>14.19</v>
      </c>
      <c r="J63" s="343">
        <v>14.03</v>
      </c>
      <c r="K63" s="343">
        <v>14.36</v>
      </c>
      <c r="N63" s="319"/>
    </row>
    <row r="64" spans="1:14" ht="15" customHeight="1">
      <c r="A64" s="338"/>
      <c r="B64" s="338" t="s">
        <v>48</v>
      </c>
      <c r="C64" s="343">
        <v>54.26</v>
      </c>
      <c r="D64" s="343">
        <v>60.93</v>
      </c>
      <c r="E64" s="343">
        <v>48.52</v>
      </c>
      <c r="F64" s="343">
        <v>44.7</v>
      </c>
      <c r="G64" s="343">
        <v>50.8</v>
      </c>
      <c r="H64" s="343">
        <v>39.4</v>
      </c>
      <c r="I64" s="343">
        <v>17.7</v>
      </c>
      <c r="J64" s="343">
        <v>16.7</v>
      </c>
      <c r="K64" s="343">
        <v>18.7</v>
      </c>
      <c r="N64" s="319"/>
    </row>
    <row r="65" spans="1:14" ht="15" customHeight="1">
      <c r="A65" s="338"/>
      <c r="B65" s="338" t="s">
        <v>49</v>
      </c>
      <c r="C65" s="343">
        <v>56.61</v>
      </c>
      <c r="D65" s="343">
        <v>61.45</v>
      </c>
      <c r="E65" s="343">
        <v>52.57</v>
      </c>
      <c r="F65" s="343">
        <v>46.3</v>
      </c>
      <c r="G65" s="343">
        <v>51.5</v>
      </c>
      <c r="H65" s="343">
        <v>41.9</v>
      </c>
      <c r="I65" s="343">
        <v>18.3</v>
      </c>
      <c r="J65" s="343">
        <v>16.2</v>
      </c>
      <c r="K65" s="343">
        <v>20.3</v>
      </c>
      <c r="N65" s="319"/>
    </row>
    <row r="66" spans="1:14" ht="15" customHeight="1">
      <c r="A66" s="338"/>
      <c r="B66" s="338" t="s">
        <v>50</v>
      </c>
      <c r="C66" s="343">
        <v>56.9</v>
      </c>
      <c r="D66" s="343">
        <v>60.98</v>
      </c>
      <c r="E66" s="343">
        <v>53.29</v>
      </c>
      <c r="F66" s="343">
        <v>47.73</v>
      </c>
      <c r="G66" s="343">
        <v>52.17</v>
      </c>
      <c r="H66" s="343">
        <v>43.77</v>
      </c>
      <c r="I66" s="343">
        <v>16.11</v>
      </c>
      <c r="J66" s="343">
        <v>14.39</v>
      </c>
      <c r="K66" s="343">
        <v>17.86</v>
      </c>
      <c r="N66" s="319"/>
    </row>
    <row r="67" spans="1:14" ht="15" customHeight="1">
      <c r="A67" s="338">
        <v>2021</v>
      </c>
      <c r="B67" s="338" t="s">
        <v>92</v>
      </c>
      <c r="C67" s="343">
        <v>54.069251257768578</v>
      </c>
      <c r="D67" s="343">
        <v>56.202046035805623</v>
      </c>
      <c r="E67" s="343">
        <v>52.231404958677686</v>
      </c>
      <c r="F67" s="343">
        <v>45.338857650192359</v>
      </c>
      <c r="G67" s="343">
        <v>48.721227621483372</v>
      </c>
      <c r="H67" s="343">
        <v>42.424242424242422</v>
      </c>
      <c r="I67" s="343">
        <v>16.174055829228244</v>
      </c>
      <c r="J67" s="343">
        <v>13.310580204778157</v>
      </c>
      <c r="K67" s="343">
        <v>18.776371308016877</v>
      </c>
      <c r="N67" s="319"/>
    </row>
    <row r="68" spans="1:14" ht="15" customHeight="1">
      <c r="A68" s="338"/>
      <c r="B68" s="338" t="s">
        <v>48</v>
      </c>
      <c r="C68" s="343">
        <v>55.434782608695656</v>
      </c>
      <c r="D68" s="343">
        <v>57.43155149934811</v>
      </c>
      <c r="E68" s="343">
        <v>53.699015471167371</v>
      </c>
      <c r="F68" s="343">
        <v>45.637077294685994</v>
      </c>
      <c r="G68" s="343">
        <v>48.696219035202084</v>
      </c>
      <c r="H68" s="343">
        <v>43.009845288326304</v>
      </c>
      <c r="I68" s="343">
        <v>17.674291938997825</v>
      </c>
      <c r="J68" s="343">
        <v>15.209988649262202</v>
      </c>
      <c r="K68" s="343">
        <v>19.905709795704556</v>
      </c>
      <c r="N68" s="319"/>
    </row>
    <row r="69" spans="1:14" ht="15" customHeight="1">
      <c r="A69" s="338"/>
      <c r="B69" s="338" t="s">
        <v>49</v>
      </c>
      <c r="C69" s="343">
        <v>55.676562733104582</v>
      </c>
      <c r="D69" s="343">
        <v>58.322704081632651</v>
      </c>
      <c r="E69" s="343">
        <v>53.322119428090836</v>
      </c>
      <c r="F69" s="343">
        <v>47.27733850514695</v>
      </c>
      <c r="G69" s="343">
        <v>50.382653061224488</v>
      </c>
      <c r="H69" s="343">
        <v>44.547238575834037</v>
      </c>
      <c r="I69" s="343">
        <v>15.085744908896034</v>
      </c>
      <c r="J69" s="343">
        <v>13.613996719518862</v>
      </c>
      <c r="K69" s="343">
        <v>16.456361724500528</v>
      </c>
      <c r="N69" s="319"/>
    </row>
    <row r="70" spans="1:14" ht="15" customHeight="1">
      <c r="A70" s="338"/>
      <c r="B70" s="338" t="s">
        <v>50</v>
      </c>
      <c r="C70" s="343">
        <v>56.045454545454547</v>
      </c>
      <c r="D70" s="343">
        <v>59.052287581699346</v>
      </c>
      <c r="E70" s="343">
        <v>53.461429782424418</v>
      </c>
      <c r="F70" s="343">
        <v>48.303030303030305</v>
      </c>
      <c r="G70" s="343">
        <v>50.686274509803923</v>
      </c>
      <c r="H70" s="343">
        <v>46.256004521051139</v>
      </c>
      <c r="I70" s="343">
        <v>13.814544471478779</v>
      </c>
      <c r="J70" s="343">
        <v>14.167127836192586</v>
      </c>
      <c r="K70" s="343">
        <v>13.477801268498943</v>
      </c>
      <c r="N70" s="319"/>
    </row>
    <row r="71" spans="1:14" ht="15" customHeight="1">
      <c r="A71" s="338">
        <v>2022</v>
      </c>
      <c r="B71" s="338" t="s">
        <v>109</v>
      </c>
      <c r="C71" s="356">
        <v>55.911999999999999</v>
      </c>
      <c r="D71" s="356">
        <v>59.067</v>
      </c>
      <c r="E71" s="356">
        <v>53.19</v>
      </c>
      <c r="F71" s="356">
        <v>47.375</v>
      </c>
      <c r="G71" s="356">
        <v>50.756</v>
      </c>
      <c r="H71" s="356">
        <v>44.457000000000001</v>
      </c>
      <c r="I71" s="356">
        <v>15.269</v>
      </c>
      <c r="J71" s="356">
        <v>14.071</v>
      </c>
      <c r="K71" s="356">
        <v>16.417999999999999</v>
      </c>
      <c r="N71" s="319"/>
    </row>
    <row r="72" spans="1:14" ht="15" customHeight="1">
      <c r="A72" s="338"/>
      <c r="B72" s="338" t="s">
        <v>48</v>
      </c>
      <c r="C72" s="356">
        <v>57.372</v>
      </c>
      <c r="D72" s="356">
        <v>61.847999999999999</v>
      </c>
      <c r="E72" s="356">
        <v>53.457999999999998</v>
      </c>
      <c r="F72" s="356">
        <v>49.826000000000001</v>
      </c>
      <c r="G72" s="356">
        <v>54.164999999999999</v>
      </c>
      <c r="H72" s="356">
        <v>46.031999999999996</v>
      </c>
      <c r="I72" s="356">
        <v>13.151999999999999</v>
      </c>
      <c r="J72" s="356">
        <v>12.369</v>
      </c>
      <c r="K72" s="356">
        <v>13.891999999999999</v>
      </c>
      <c r="N72" s="319"/>
    </row>
    <row r="73" spans="1:14" ht="15" customHeight="1">
      <c r="A73" s="338"/>
      <c r="B73" s="338" t="s">
        <v>49</v>
      </c>
      <c r="C73" s="356">
        <v>56.301000000000002</v>
      </c>
      <c r="D73" s="356">
        <v>60.448</v>
      </c>
      <c r="E73" s="356">
        <v>52.555999999999997</v>
      </c>
      <c r="F73" s="356">
        <v>49.383000000000003</v>
      </c>
      <c r="G73" s="356">
        <v>54.323999999999998</v>
      </c>
      <c r="H73" s="356">
        <v>44.887999999999998</v>
      </c>
      <c r="I73" s="356">
        <v>12.313000000000001</v>
      </c>
      <c r="J73" s="356">
        <v>10.077999999999999</v>
      </c>
      <c r="K73" s="356">
        <v>14.59</v>
      </c>
      <c r="N73" s="319"/>
    </row>
    <row r="74" spans="1:14" ht="15" customHeight="1">
      <c r="A74" s="338"/>
      <c r="B74" s="338" t="s">
        <v>50</v>
      </c>
      <c r="C74" s="356">
        <v>57.411999999999999</v>
      </c>
      <c r="D74" s="356">
        <v>61.963000000000001</v>
      </c>
      <c r="E74" s="356">
        <v>53.283000000000001</v>
      </c>
      <c r="F74" s="356">
        <v>50.38</v>
      </c>
      <c r="G74" s="356">
        <v>55.368000000000002</v>
      </c>
      <c r="H74" s="356">
        <v>45.850999999999999</v>
      </c>
      <c r="I74" s="356">
        <v>12.249000000000001</v>
      </c>
      <c r="J74" s="356">
        <v>10.593999999999999</v>
      </c>
      <c r="K74" s="356">
        <v>13.949</v>
      </c>
      <c r="N74" s="319"/>
    </row>
    <row r="75" spans="1:14" ht="15" customHeight="1">
      <c r="A75" s="338">
        <v>2023</v>
      </c>
      <c r="B75" s="338" t="s">
        <v>126</v>
      </c>
      <c r="C75" s="355">
        <v>58.991999999999997</v>
      </c>
      <c r="D75" s="355">
        <v>63.688000000000002</v>
      </c>
      <c r="E75" s="355">
        <v>54.881</v>
      </c>
      <c r="F75" s="356">
        <v>52.637</v>
      </c>
      <c r="G75" s="356">
        <v>57.761000000000003</v>
      </c>
      <c r="H75" s="356">
        <v>48.154000000000003</v>
      </c>
      <c r="I75" s="356">
        <v>10.747999999999999</v>
      </c>
      <c r="J75" s="356">
        <v>9.3059999999999992</v>
      </c>
      <c r="K75" s="356">
        <v>12.257</v>
      </c>
      <c r="L75" s="319"/>
      <c r="M75" s="319"/>
      <c r="N75" s="319"/>
    </row>
    <row r="76" spans="1:14" ht="15" customHeight="1">
      <c r="A76" s="338"/>
      <c r="B76" s="338" t="s">
        <v>48</v>
      </c>
      <c r="C76" s="355">
        <v>58.957999999999998</v>
      </c>
      <c r="D76" s="355">
        <v>64.912000000000006</v>
      </c>
      <c r="E76" s="355">
        <v>53.819000000000003</v>
      </c>
      <c r="F76" s="356">
        <v>52.597999999999999</v>
      </c>
      <c r="G76" s="356">
        <v>58.332999999999998</v>
      </c>
      <c r="H76" s="356">
        <v>47.622</v>
      </c>
      <c r="I76" s="356">
        <v>10.787000000000001</v>
      </c>
      <c r="J76" s="356">
        <v>10.135</v>
      </c>
      <c r="K76" s="356">
        <v>11.515000000000001</v>
      </c>
      <c r="L76" s="319"/>
      <c r="M76" s="319"/>
      <c r="N76" s="319"/>
    </row>
    <row r="77" spans="1:14" ht="15" customHeight="1">
      <c r="A77" s="338"/>
      <c r="B77" s="338" t="s">
        <v>49</v>
      </c>
      <c r="C77" s="355">
        <v>62.417000000000002</v>
      </c>
      <c r="D77" s="355">
        <v>68.066000000000003</v>
      </c>
      <c r="E77" s="355">
        <v>57.621000000000002</v>
      </c>
      <c r="F77" s="356">
        <v>54.593000000000004</v>
      </c>
      <c r="G77" s="356">
        <v>60.682000000000002</v>
      </c>
      <c r="H77" s="356">
        <v>49.396999999999998</v>
      </c>
      <c r="I77" s="356">
        <v>12.535</v>
      </c>
      <c r="J77" s="356">
        <v>10.848000000000001</v>
      </c>
      <c r="K77" s="356">
        <v>14.272</v>
      </c>
      <c r="L77" s="319"/>
      <c r="M77" s="319"/>
      <c r="N77" s="319"/>
    </row>
    <row r="78" spans="1:14" ht="15" customHeight="1">
      <c r="A78" s="338"/>
      <c r="B78" s="338" t="s">
        <v>50</v>
      </c>
      <c r="C78" s="355">
        <v>59.393999999999998</v>
      </c>
      <c r="D78" s="355">
        <v>63.432000000000002</v>
      </c>
      <c r="E78" s="355">
        <v>55.936999999999998</v>
      </c>
      <c r="F78" s="356">
        <v>52.921999999999997</v>
      </c>
      <c r="G78" s="356">
        <v>56.478999999999999</v>
      </c>
      <c r="H78" s="356">
        <v>49.878</v>
      </c>
      <c r="I78" s="356">
        <v>10.92</v>
      </c>
      <c r="J78" s="356">
        <v>10.962</v>
      </c>
      <c r="K78" s="356">
        <v>10.832000000000001</v>
      </c>
      <c r="L78" s="319"/>
      <c r="M78" s="319"/>
      <c r="N78" s="319"/>
    </row>
    <row r="79" spans="1:14" ht="15" customHeight="1">
      <c r="A79" s="319"/>
      <c r="B79" s="319"/>
      <c r="C79" s="319"/>
      <c r="D79" s="319"/>
      <c r="E79" s="319"/>
      <c r="F79" s="319"/>
      <c r="G79" s="319"/>
      <c r="H79" s="319"/>
      <c r="I79" s="319"/>
      <c r="J79" s="319"/>
      <c r="K79" s="319"/>
      <c r="L79" s="319"/>
      <c r="M79" s="319"/>
      <c r="N79" s="319"/>
    </row>
    <row r="80" spans="1:14" ht="15" customHeight="1">
      <c r="A80" s="319"/>
      <c r="B80" s="319"/>
      <c r="C80" s="319"/>
      <c r="D80" s="319"/>
      <c r="E80" s="319"/>
      <c r="F80" s="319"/>
      <c r="G80" s="319"/>
      <c r="H80" s="319"/>
      <c r="I80" s="319"/>
      <c r="J80" s="319"/>
      <c r="K80" s="319"/>
      <c r="L80" s="319"/>
      <c r="M80" s="319"/>
      <c r="N80" s="319"/>
    </row>
    <row r="81" spans="1:19" ht="15" customHeight="1">
      <c r="A81" s="319"/>
      <c r="B81" s="319"/>
      <c r="C81" s="319"/>
      <c r="D81" s="319"/>
      <c r="E81" s="319"/>
      <c r="F81" s="319"/>
      <c r="G81" s="319"/>
      <c r="H81" s="319"/>
      <c r="I81" s="319"/>
      <c r="J81" s="319"/>
      <c r="K81" s="319"/>
      <c r="L81" s="319"/>
      <c r="M81" s="319"/>
      <c r="N81" s="319"/>
    </row>
    <row r="82" spans="1:19" ht="15" customHeight="1">
      <c r="A82" s="319"/>
      <c r="B82" s="319"/>
      <c r="C82" s="319"/>
      <c r="D82" s="319"/>
      <c r="E82" s="319"/>
      <c r="F82" s="319"/>
      <c r="G82" s="319"/>
      <c r="H82" s="319"/>
      <c r="I82" s="319"/>
      <c r="J82" s="319"/>
      <c r="K82" s="319"/>
      <c r="L82" s="357"/>
      <c r="M82" s="357"/>
      <c r="N82" s="357"/>
      <c r="O82" s="357"/>
      <c r="P82" s="357"/>
      <c r="Q82" s="357"/>
      <c r="R82" s="357"/>
      <c r="S82" s="357"/>
    </row>
    <row r="83" spans="1:19" ht="15" customHeight="1">
      <c r="A83" s="319"/>
      <c r="B83" s="319"/>
      <c r="C83" s="319"/>
      <c r="D83" s="319"/>
      <c r="E83" s="319"/>
      <c r="F83" s="319"/>
      <c r="G83" s="319"/>
      <c r="H83" s="319"/>
      <c r="I83" s="319"/>
      <c r="J83" s="319"/>
      <c r="K83" s="319"/>
      <c r="L83" s="319"/>
      <c r="M83" s="319"/>
      <c r="N83" s="319"/>
    </row>
    <row r="84" spans="1:19" ht="15" customHeight="1">
      <c r="A84" s="319"/>
      <c r="B84" s="319"/>
      <c r="C84" s="319"/>
      <c r="D84" s="319"/>
      <c r="E84" s="319"/>
      <c r="F84" s="319"/>
      <c r="G84" s="319"/>
      <c r="H84" s="319"/>
      <c r="I84" s="319"/>
      <c r="J84" s="319"/>
      <c r="K84" s="319"/>
      <c r="L84" s="319"/>
      <c r="M84" s="319"/>
      <c r="N84" s="319"/>
    </row>
    <row r="85" spans="1:19" ht="15" customHeight="1">
      <c r="A85" s="319"/>
      <c r="B85" s="319"/>
      <c r="C85" s="319"/>
      <c r="D85" s="319"/>
      <c r="E85" s="319"/>
      <c r="F85" s="319"/>
      <c r="G85" s="319"/>
      <c r="H85" s="319"/>
      <c r="I85" s="319"/>
      <c r="J85" s="319"/>
      <c r="K85" s="319"/>
      <c r="L85" s="319"/>
      <c r="M85" s="319"/>
      <c r="N85" s="319"/>
    </row>
    <row r="86" spans="1:19" ht="15" customHeight="1">
      <c r="A86" s="319"/>
      <c r="B86" s="319"/>
      <c r="C86" s="319"/>
      <c r="D86" s="319"/>
      <c r="E86" s="319"/>
      <c r="F86" s="319"/>
      <c r="G86" s="319"/>
      <c r="H86" s="319"/>
      <c r="I86" s="319"/>
      <c r="J86" s="319"/>
      <c r="K86" s="319"/>
      <c r="L86" s="319"/>
      <c r="M86" s="319"/>
      <c r="N86" s="319"/>
    </row>
    <row r="87" spans="1:19" ht="15" customHeight="1">
      <c r="A87" s="319"/>
      <c r="B87" s="319"/>
      <c r="C87" s="319"/>
      <c r="D87" s="319"/>
      <c r="E87" s="319"/>
      <c r="F87" s="319"/>
      <c r="G87" s="319"/>
      <c r="H87" s="319"/>
      <c r="I87" s="319"/>
      <c r="J87" s="319"/>
      <c r="K87" s="319"/>
      <c r="L87" s="319"/>
      <c r="M87" s="319"/>
      <c r="N87" s="319"/>
    </row>
    <row r="88" spans="1:19" ht="15" customHeight="1">
      <c r="A88" s="319"/>
      <c r="B88" s="319"/>
      <c r="C88" s="319"/>
      <c r="D88" s="319"/>
      <c r="E88" s="319"/>
      <c r="F88" s="319"/>
      <c r="G88" s="319"/>
      <c r="H88" s="319"/>
      <c r="I88" s="319"/>
      <c r="J88" s="319"/>
      <c r="K88" s="319"/>
      <c r="L88" s="319"/>
      <c r="M88" s="319"/>
      <c r="N88" s="319"/>
    </row>
    <row r="89" spans="1:19" ht="15" customHeight="1">
      <c r="A89" s="319"/>
      <c r="B89" s="319"/>
      <c r="C89" s="319"/>
      <c r="D89" s="319"/>
      <c r="E89" s="319"/>
      <c r="F89" s="319"/>
      <c r="G89" s="319"/>
      <c r="H89" s="319"/>
      <c r="I89" s="319"/>
      <c r="J89" s="319"/>
      <c r="K89" s="319"/>
      <c r="L89" s="319"/>
      <c r="M89" s="319"/>
      <c r="N89" s="319"/>
    </row>
    <row r="90" spans="1:19" ht="15" customHeight="1">
      <c r="A90" s="319"/>
      <c r="B90" s="319"/>
      <c r="C90" s="319"/>
      <c r="D90" s="319"/>
      <c r="E90" s="319"/>
      <c r="F90" s="319"/>
      <c r="G90" s="319"/>
      <c r="H90" s="319"/>
      <c r="I90" s="319"/>
      <c r="J90" s="319"/>
      <c r="K90" s="319"/>
      <c r="L90" s="319"/>
      <c r="M90" s="319"/>
      <c r="N90" s="319"/>
    </row>
    <row r="91" spans="1:19" ht="15" customHeight="1">
      <c r="A91" s="319"/>
      <c r="B91" s="319"/>
      <c r="C91" s="319"/>
      <c r="D91" s="319"/>
      <c r="E91" s="319"/>
      <c r="F91" s="319"/>
      <c r="G91" s="319"/>
      <c r="H91" s="319"/>
      <c r="I91" s="319"/>
      <c r="J91" s="319"/>
      <c r="K91" s="319"/>
      <c r="L91" s="319"/>
      <c r="M91" s="319"/>
      <c r="N91" s="319"/>
    </row>
    <row r="92" spans="1:19" ht="15" customHeight="1">
      <c r="A92" s="319"/>
      <c r="B92" s="319"/>
      <c r="C92" s="319"/>
      <c r="D92" s="319"/>
      <c r="E92" s="319"/>
      <c r="F92" s="319"/>
      <c r="G92" s="319"/>
      <c r="H92" s="319"/>
      <c r="I92" s="319"/>
      <c r="J92" s="319"/>
      <c r="K92" s="319"/>
      <c r="L92" s="319"/>
      <c r="M92" s="319"/>
      <c r="N92" s="319"/>
    </row>
    <row r="93" spans="1:19" ht="15" customHeight="1">
      <c r="A93" s="319"/>
      <c r="B93" s="319"/>
      <c r="C93" s="319"/>
      <c r="D93" s="319"/>
      <c r="E93" s="319"/>
      <c r="F93" s="319"/>
      <c r="G93" s="319"/>
      <c r="H93" s="319"/>
      <c r="I93" s="319"/>
      <c r="J93" s="319"/>
      <c r="K93" s="319"/>
      <c r="L93" s="319"/>
      <c r="M93" s="319"/>
      <c r="N93" s="319"/>
    </row>
    <row r="94" spans="1:19" ht="15" customHeight="1">
      <c r="A94" s="319"/>
      <c r="B94" s="319"/>
      <c r="C94" s="319"/>
      <c r="D94" s="319"/>
      <c r="E94" s="319"/>
      <c r="F94" s="319"/>
      <c r="G94" s="319"/>
      <c r="H94" s="319"/>
      <c r="I94" s="319"/>
      <c r="J94" s="319"/>
      <c r="K94" s="319"/>
      <c r="L94" s="319"/>
      <c r="M94" s="319"/>
      <c r="N94" s="319"/>
    </row>
    <row r="95" spans="1:19" ht="15" customHeight="1">
      <c r="A95" s="319"/>
      <c r="B95" s="319"/>
      <c r="C95" s="319"/>
      <c r="D95" s="319"/>
      <c r="E95" s="319"/>
      <c r="F95" s="319"/>
      <c r="G95" s="319"/>
      <c r="H95" s="319"/>
      <c r="I95" s="319"/>
      <c r="J95" s="319"/>
      <c r="K95" s="319"/>
      <c r="L95" s="319"/>
      <c r="M95" s="319"/>
      <c r="N95" s="319"/>
    </row>
    <row r="96" spans="1:19" ht="15" customHeight="1">
      <c r="A96" s="319"/>
      <c r="B96" s="319"/>
      <c r="C96" s="319"/>
      <c r="D96" s="319"/>
      <c r="E96" s="319"/>
      <c r="F96" s="319"/>
      <c r="G96" s="319"/>
      <c r="H96" s="319"/>
      <c r="I96" s="319"/>
      <c r="J96" s="319"/>
      <c r="K96" s="319"/>
      <c r="L96" s="319"/>
      <c r="M96" s="319"/>
      <c r="N96" s="319"/>
    </row>
    <row r="97" spans="1:14" ht="15" customHeight="1">
      <c r="A97" s="319"/>
      <c r="B97" s="319"/>
      <c r="C97" s="319"/>
      <c r="D97" s="319"/>
      <c r="E97" s="319"/>
      <c r="F97" s="319"/>
      <c r="G97" s="319"/>
      <c r="H97" s="319"/>
      <c r="I97" s="319"/>
      <c r="J97" s="319"/>
      <c r="K97" s="319"/>
      <c r="L97" s="319"/>
      <c r="M97" s="319"/>
      <c r="N97" s="319"/>
    </row>
    <row r="98" spans="1:14" ht="15" customHeight="1">
      <c r="A98" s="319"/>
      <c r="B98" s="319"/>
      <c r="C98" s="319"/>
      <c r="D98" s="319"/>
      <c r="E98" s="319"/>
      <c r="F98" s="319"/>
      <c r="G98" s="319"/>
      <c r="H98" s="319"/>
      <c r="I98" s="319"/>
      <c r="J98" s="319"/>
      <c r="K98" s="319"/>
      <c r="L98" s="319"/>
      <c r="M98" s="319"/>
      <c r="N98" s="319"/>
    </row>
    <row r="99" spans="1:14" ht="15" customHeight="1">
      <c r="A99" s="319"/>
      <c r="B99" s="319"/>
      <c r="C99" s="319"/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319"/>
    </row>
    <row r="100" spans="1:14" ht="15" customHeight="1">
      <c r="A100" s="319"/>
      <c r="B100" s="319"/>
      <c r="C100" s="319"/>
      <c r="D100" s="319"/>
      <c r="E100" s="319"/>
      <c r="F100" s="319"/>
      <c r="G100" s="319"/>
      <c r="H100" s="319"/>
      <c r="I100" s="319"/>
      <c r="J100" s="319"/>
      <c r="K100" s="319"/>
      <c r="L100" s="319"/>
      <c r="M100" s="319"/>
      <c r="N100" s="319"/>
    </row>
    <row r="101" spans="1:14" ht="15" customHeight="1">
      <c r="A101" s="319"/>
      <c r="B101" s="319"/>
      <c r="C101" s="319"/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319"/>
    </row>
    <row r="102" spans="1:14" ht="15" customHeight="1">
      <c r="A102" s="319"/>
      <c r="B102" s="319"/>
      <c r="C102" s="319"/>
      <c r="D102" s="319"/>
      <c r="E102" s="319"/>
      <c r="F102" s="319"/>
      <c r="G102" s="319"/>
      <c r="H102" s="319"/>
      <c r="I102" s="319"/>
      <c r="J102" s="319"/>
      <c r="K102" s="319"/>
      <c r="L102" s="319"/>
      <c r="M102" s="319"/>
      <c r="N102" s="319"/>
    </row>
    <row r="103" spans="1:14" ht="15" customHeight="1">
      <c r="A103" s="319"/>
      <c r="B103" s="319"/>
      <c r="C103" s="319"/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319"/>
    </row>
    <row r="104" spans="1:14" ht="15" customHeight="1">
      <c r="A104" s="319"/>
      <c r="B104" s="319"/>
      <c r="C104" s="319"/>
      <c r="D104" s="319"/>
      <c r="E104" s="319"/>
      <c r="F104" s="319"/>
      <c r="G104" s="319"/>
      <c r="H104" s="319"/>
      <c r="I104" s="319"/>
      <c r="J104" s="319"/>
      <c r="K104" s="319"/>
      <c r="L104" s="319"/>
      <c r="M104" s="319"/>
      <c r="N104" s="319"/>
    </row>
    <row r="105" spans="1:14" ht="15" customHeight="1">
      <c r="A105" s="319"/>
      <c r="B105" s="319"/>
      <c r="C105" s="319"/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319"/>
    </row>
    <row r="106" spans="1:14" ht="15" customHeight="1">
      <c r="A106" s="319"/>
      <c r="B106" s="319"/>
      <c r="C106" s="319"/>
      <c r="D106" s="319"/>
      <c r="E106" s="319"/>
      <c r="F106" s="319"/>
      <c r="G106" s="319"/>
      <c r="H106" s="319"/>
      <c r="I106" s="319"/>
      <c r="J106" s="319"/>
      <c r="K106" s="319"/>
      <c r="L106" s="319"/>
      <c r="M106" s="319"/>
      <c r="N106" s="319"/>
    </row>
    <row r="107" spans="1:14" ht="15" customHeight="1">
      <c r="A107" s="319"/>
      <c r="B107" s="319"/>
      <c r="C107" s="319"/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319"/>
    </row>
    <row r="108" spans="1:14" ht="15" customHeight="1">
      <c r="A108" s="319"/>
      <c r="B108" s="319"/>
      <c r="C108" s="319"/>
      <c r="D108" s="319"/>
      <c r="E108" s="319"/>
      <c r="F108" s="319"/>
      <c r="G108" s="319"/>
      <c r="H108" s="319"/>
      <c r="I108" s="319"/>
      <c r="J108" s="319"/>
      <c r="K108" s="319"/>
      <c r="L108" s="319"/>
      <c r="M108" s="319"/>
      <c r="N108" s="319"/>
    </row>
    <row r="109" spans="1:14" ht="15" customHeight="1">
      <c r="A109" s="319"/>
      <c r="B109" s="319"/>
      <c r="C109" s="319"/>
      <c r="D109" s="319"/>
      <c r="E109" s="319"/>
      <c r="F109" s="319"/>
      <c r="G109" s="319"/>
      <c r="H109" s="319"/>
      <c r="I109" s="319"/>
      <c r="J109" s="319"/>
      <c r="K109" s="319"/>
      <c r="L109" s="319"/>
      <c r="M109" s="319"/>
      <c r="N109" s="319"/>
    </row>
    <row r="110" spans="1:14" ht="15" customHeight="1">
      <c r="L110" s="319"/>
      <c r="M110" s="319"/>
      <c r="N110" s="319"/>
    </row>
    <row r="111" spans="1:14" ht="15" customHeight="1">
      <c r="L111" s="319"/>
      <c r="M111" s="319"/>
      <c r="N111" s="319"/>
    </row>
    <row r="112" spans="1:14" ht="15" customHeight="1">
      <c r="L112" s="319"/>
      <c r="M112" s="319"/>
      <c r="N112" s="319"/>
    </row>
    <row r="113" spans="12:14" ht="15" customHeight="1">
      <c r="L113" s="319"/>
      <c r="M113" s="319"/>
      <c r="N113" s="319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scale="8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H54"/>
  <sheetViews>
    <sheetView topLeftCell="A10" zoomScaleNormal="100" workbookViewId="0"/>
  </sheetViews>
  <sheetFormatPr baseColWidth="10" defaultColWidth="11.42578125" defaultRowHeight="15" customHeight="1"/>
  <cols>
    <col min="1" max="1" width="21.42578125" style="16" customWidth="1"/>
    <col min="2" max="13" width="10" style="16" customWidth="1"/>
    <col min="14" max="25" width="11.42578125" style="17" customWidth="1"/>
    <col min="26" max="26" width="11.42578125" style="17"/>
    <col min="27" max="30" width="11.42578125" style="17" customWidth="1"/>
    <col min="31" max="31" width="11.42578125" style="17"/>
    <col min="32" max="35" width="11.42578125" style="17" customWidth="1"/>
    <col min="36" max="39" width="11.42578125" style="17"/>
    <col min="40" max="74" width="11.42578125" style="16"/>
    <col min="75" max="86" width="11.42578125" style="18"/>
    <col min="87" max="16384" width="11.42578125" style="16"/>
  </cols>
  <sheetData>
    <row r="1" spans="1:86" ht="15" customHeight="1">
      <c r="A1" s="15" t="s">
        <v>162</v>
      </c>
    </row>
    <row r="2" spans="1:86" ht="15" customHeight="1">
      <c r="A2" s="19" t="s">
        <v>163</v>
      </c>
    </row>
    <row r="3" spans="1:86" ht="15" customHeight="1">
      <c r="A3" s="20"/>
    </row>
    <row r="4" spans="1:86" ht="15" customHeight="1">
      <c r="A4" s="21"/>
      <c r="B4" s="421">
        <v>2022</v>
      </c>
      <c r="C4" s="421"/>
      <c r="D4" s="421"/>
      <c r="E4" s="421"/>
      <c r="F4" s="421"/>
      <c r="G4" s="422"/>
      <c r="H4" s="421">
        <v>2023</v>
      </c>
      <c r="I4" s="421"/>
      <c r="J4" s="421"/>
      <c r="K4" s="421"/>
      <c r="L4" s="421"/>
      <c r="M4" s="421"/>
      <c r="N4" s="17" t="s">
        <v>164</v>
      </c>
      <c r="O4" s="17" t="s">
        <v>15</v>
      </c>
      <c r="Q4" s="17" t="s">
        <v>165</v>
      </c>
      <c r="R4" s="17" t="s">
        <v>166</v>
      </c>
      <c r="S4" s="17" t="s">
        <v>164</v>
      </c>
      <c r="T4" s="17" t="s">
        <v>15</v>
      </c>
      <c r="V4" s="17" t="s">
        <v>165</v>
      </c>
      <c r="W4" s="17" t="s">
        <v>166</v>
      </c>
      <c r="X4" s="17" t="s">
        <v>164</v>
      </c>
      <c r="Y4" s="17" t="s">
        <v>15</v>
      </c>
      <c r="AA4" s="17" t="s">
        <v>165</v>
      </c>
      <c r="AB4" s="17" t="s">
        <v>166</v>
      </c>
      <c r="AC4" s="17" t="s">
        <v>164</v>
      </c>
      <c r="AD4" s="17" t="s">
        <v>15</v>
      </c>
      <c r="AF4" s="17" t="s">
        <v>165</v>
      </c>
      <c r="AG4" s="17" t="s">
        <v>166</v>
      </c>
      <c r="AH4" s="17" t="s">
        <v>164</v>
      </c>
      <c r="AI4" s="17" t="s">
        <v>15</v>
      </c>
    </row>
    <row r="5" spans="1:86" ht="15" customHeight="1">
      <c r="A5" s="22"/>
      <c r="B5" s="423" t="s">
        <v>167</v>
      </c>
      <c r="C5" s="423"/>
      <c r="D5" s="423"/>
      <c r="E5" s="423" t="s">
        <v>14</v>
      </c>
      <c r="F5" s="423"/>
      <c r="G5" s="424"/>
      <c r="H5" s="423" t="s">
        <v>167</v>
      </c>
      <c r="I5" s="423"/>
      <c r="J5" s="423"/>
      <c r="K5" s="423" t="s">
        <v>14</v>
      </c>
      <c r="L5" s="423"/>
      <c r="M5" s="423"/>
      <c r="N5" s="23">
        <v>0.17566336633663365</v>
      </c>
      <c r="O5" s="23">
        <v>0.16570003965980695</v>
      </c>
      <c r="P5" s="24" t="s">
        <v>168</v>
      </c>
      <c r="Q5" s="23">
        <v>0.15114285714285713</v>
      </c>
      <c r="R5" s="23">
        <v>0.1552001607717042</v>
      </c>
      <c r="S5" s="23">
        <v>0.16376565740356699</v>
      </c>
      <c r="T5" s="23">
        <v>0.1533536832818703</v>
      </c>
      <c r="U5" s="24" t="s">
        <v>169</v>
      </c>
      <c r="V5" s="23">
        <v>0.14420689655172414</v>
      </c>
      <c r="W5" s="23">
        <v>0.1451700241740532</v>
      </c>
      <c r="X5" s="23">
        <v>0.15621079046424091</v>
      </c>
      <c r="Y5" s="23">
        <v>0.14395447973713033</v>
      </c>
      <c r="Z5" s="24" t="s">
        <v>170</v>
      </c>
      <c r="AA5" s="25">
        <v>0.137752079002079</v>
      </c>
      <c r="AB5" s="23">
        <v>0.14123186663460768</v>
      </c>
      <c r="AC5" s="23">
        <v>0.15128435823359471</v>
      </c>
      <c r="AD5" s="23">
        <v>0.14150755407885468</v>
      </c>
      <c r="AE5" s="24"/>
      <c r="AF5" s="25">
        <v>0.18301587</v>
      </c>
      <c r="AG5" s="26">
        <v>0.17281916999999999</v>
      </c>
      <c r="AH5" s="26">
        <v>0.18751883999999999</v>
      </c>
      <c r="AI5" s="26">
        <v>0.17341345999999999</v>
      </c>
      <c r="AJ5" s="24"/>
      <c r="AK5" s="23"/>
      <c r="AL5" s="23"/>
      <c r="AM5" s="23"/>
      <c r="AN5" s="27"/>
    </row>
    <row r="6" spans="1:86" ht="15" customHeight="1">
      <c r="A6" s="22"/>
      <c r="B6" s="28" t="s">
        <v>3</v>
      </c>
      <c r="C6" s="28" t="s">
        <v>4</v>
      </c>
      <c r="D6" s="28" t="s">
        <v>5</v>
      </c>
      <c r="E6" s="28" t="s">
        <v>3</v>
      </c>
      <c r="F6" s="28" t="s">
        <v>4</v>
      </c>
      <c r="G6" s="29" t="s">
        <v>5</v>
      </c>
      <c r="H6" s="28" t="s">
        <v>3</v>
      </c>
      <c r="I6" s="28" t="s">
        <v>4</v>
      </c>
      <c r="J6" s="28" t="s">
        <v>5</v>
      </c>
      <c r="K6" s="28" t="s">
        <v>3</v>
      </c>
      <c r="L6" s="28" t="s">
        <v>4</v>
      </c>
      <c r="M6" s="28" t="s">
        <v>5</v>
      </c>
      <c r="N6" s="23">
        <v>0.17507920792079207</v>
      </c>
      <c r="O6" s="23">
        <v>0.16528779799938306</v>
      </c>
      <c r="P6" s="30" t="s">
        <v>171</v>
      </c>
      <c r="Q6" s="23">
        <v>0.15011168831168831</v>
      </c>
      <c r="R6" s="23">
        <v>0.15419051446945337</v>
      </c>
      <c r="S6" s="23">
        <v>0.1629174616341767</v>
      </c>
      <c r="T6" s="23">
        <v>0.15307666519629468</v>
      </c>
      <c r="U6" s="30" t="s">
        <v>171</v>
      </c>
      <c r="V6" s="23">
        <v>0.14444827586206896</v>
      </c>
      <c r="W6" s="23">
        <v>0.14622240128928282</v>
      </c>
      <c r="X6" s="23">
        <v>0.15700418235048097</v>
      </c>
      <c r="Y6" s="23">
        <v>0.14409813800657173</v>
      </c>
      <c r="Z6" s="30" t="s">
        <v>171</v>
      </c>
      <c r="AA6" s="25">
        <v>0.13824844074844075</v>
      </c>
      <c r="AB6" s="23">
        <v>0.14146269135208783</v>
      </c>
      <c r="AC6" s="23">
        <v>0.15116054477919935</v>
      </c>
      <c r="AD6" s="23">
        <v>0.14116807716728566</v>
      </c>
      <c r="AE6" s="30"/>
      <c r="AF6" s="25">
        <v>0.18628352000000001</v>
      </c>
      <c r="AG6" s="26">
        <v>0.17670087000000001</v>
      </c>
      <c r="AH6" s="26">
        <v>0.19102094</v>
      </c>
      <c r="AI6" s="26">
        <v>0.17535723</v>
      </c>
      <c r="AJ6" s="30"/>
      <c r="AK6" s="23"/>
      <c r="AL6" s="23"/>
      <c r="AM6" s="23"/>
      <c r="AN6" s="27"/>
    </row>
    <row r="7" spans="1:86" ht="15" customHeight="1">
      <c r="A7" s="31" t="s">
        <v>165</v>
      </c>
      <c r="B7" s="32">
        <v>50852</v>
      </c>
      <c r="C7" s="32">
        <v>20500.75</v>
      </c>
      <c r="D7" s="32">
        <v>30351.25</v>
      </c>
      <c r="E7" s="33">
        <v>0.13436026157606201</v>
      </c>
      <c r="F7" s="33">
        <v>0.107319722549405</v>
      </c>
      <c r="G7" s="33">
        <v>0.16189491932257599</v>
      </c>
      <c r="H7" s="32">
        <v>48017.5</v>
      </c>
      <c r="I7" s="32">
        <v>19387.5</v>
      </c>
      <c r="J7" s="32">
        <v>28630</v>
      </c>
      <c r="K7" s="33">
        <v>0.11660393394851901</v>
      </c>
      <c r="L7" s="33">
        <v>9.3806701342687801E-2</v>
      </c>
      <c r="M7" s="33">
        <v>0.13955642213014899</v>
      </c>
      <c r="N7" s="23">
        <v>0.17356023102310231</v>
      </c>
      <c r="O7" s="23">
        <v>0.16314797514652096</v>
      </c>
      <c r="P7" s="30" t="s">
        <v>172</v>
      </c>
      <c r="Q7" s="23">
        <v>0.14790389610389609</v>
      </c>
      <c r="R7" s="23">
        <v>0.15186334405144694</v>
      </c>
      <c r="S7" s="23">
        <v>0.15922189962671093</v>
      </c>
      <c r="T7" s="23">
        <v>0.15097269519188355</v>
      </c>
      <c r="U7" s="30" t="s">
        <v>172</v>
      </c>
      <c r="V7" s="23">
        <v>0.14254111405835546</v>
      </c>
      <c r="W7" s="23">
        <v>0.14478646253021757</v>
      </c>
      <c r="X7" s="23">
        <v>0.15491217063989959</v>
      </c>
      <c r="Y7" s="23">
        <v>0.14261047097480831</v>
      </c>
      <c r="Z7" s="30" t="s">
        <v>172</v>
      </c>
      <c r="AA7" s="25">
        <v>0.15155405405405406</v>
      </c>
      <c r="AB7" s="23">
        <v>0.15578985333012743</v>
      </c>
      <c r="AC7" s="23">
        <v>0.16583862979777136</v>
      </c>
      <c r="AD7" s="23">
        <v>0.15431334858355586</v>
      </c>
      <c r="AE7" s="30"/>
      <c r="AF7" s="25">
        <v>0.18255062999999999</v>
      </c>
      <c r="AG7" s="26">
        <v>0.17343164</v>
      </c>
      <c r="AH7" s="26">
        <v>0.18729523000000001</v>
      </c>
      <c r="AI7" s="26">
        <v>0.17276986</v>
      </c>
      <c r="AJ7" s="30"/>
      <c r="AK7" s="23"/>
      <c r="AL7" s="23"/>
      <c r="AM7" s="23"/>
      <c r="AN7" s="27"/>
    </row>
    <row r="8" spans="1:86" ht="15" customHeight="1">
      <c r="A8" s="31" t="s">
        <v>166</v>
      </c>
      <c r="B8" s="32">
        <v>171035</v>
      </c>
      <c r="C8" s="32">
        <v>66297.5</v>
      </c>
      <c r="D8" s="32">
        <v>104737.5</v>
      </c>
      <c r="E8" s="33">
        <v>0.132106513217603</v>
      </c>
      <c r="F8" s="33">
        <v>9.6820007301935004E-2</v>
      </c>
      <c r="G8" s="33">
        <v>0.17172193302455199</v>
      </c>
      <c r="H8" s="32">
        <v>161060.83333333299</v>
      </c>
      <c r="I8" s="32">
        <v>62533.916666666701</v>
      </c>
      <c r="J8" s="32">
        <v>98526.916666666701</v>
      </c>
      <c r="K8" s="33">
        <v>0.119707780544304</v>
      </c>
      <c r="L8" s="33">
        <v>8.8571816389882305E-2</v>
      </c>
      <c r="M8" s="33">
        <v>0.15408072041077001</v>
      </c>
      <c r="N8" s="23">
        <v>0.17035442514474775</v>
      </c>
      <c r="O8" s="23">
        <v>0.15720855332629355</v>
      </c>
      <c r="P8" s="30" t="s">
        <v>173</v>
      </c>
      <c r="Q8" s="23">
        <v>0.14373282442748092</v>
      </c>
      <c r="R8" s="23">
        <v>0.14816771653543306</v>
      </c>
      <c r="S8" s="23">
        <v>0.15647327302631578</v>
      </c>
      <c r="T8" s="23">
        <v>0.14609214329508627</v>
      </c>
      <c r="U8" s="30" t="s">
        <v>173</v>
      </c>
      <c r="V8" s="23">
        <v>0.14337967914438501</v>
      </c>
      <c r="W8" s="23">
        <v>0.14352610441767069</v>
      </c>
      <c r="X8" s="23">
        <v>0.15001684470008217</v>
      </c>
      <c r="Y8" s="23">
        <v>0.137331394339295</v>
      </c>
      <c r="Z8" s="30" t="s">
        <v>173</v>
      </c>
      <c r="AA8" s="25">
        <v>0.18008080245193647</v>
      </c>
      <c r="AB8" s="23">
        <v>0.17696630146082337</v>
      </c>
      <c r="AC8" s="23">
        <v>0.1882668606641561</v>
      </c>
      <c r="AD8" s="23">
        <v>0.17434212202846847</v>
      </c>
      <c r="AE8" s="30"/>
      <c r="AF8" s="25">
        <v>0.1812037</v>
      </c>
      <c r="AG8" s="26">
        <v>0.16784995999999999</v>
      </c>
      <c r="AH8" s="26">
        <v>0.18206035000000001</v>
      </c>
      <c r="AI8" s="26">
        <v>0.16844901000000001</v>
      </c>
      <c r="AJ8" s="30"/>
      <c r="AK8" s="23"/>
      <c r="AL8" s="23"/>
      <c r="AM8" s="23"/>
      <c r="AN8" s="27"/>
    </row>
    <row r="9" spans="1:86" ht="15" customHeight="1">
      <c r="A9" s="31" t="s">
        <v>164</v>
      </c>
      <c r="B9" s="32">
        <v>351772.5</v>
      </c>
      <c r="C9" s="32">
        <v>137486.25</v>
      </c>
      <c r="D9" s="32">
        <v>214286.25</v>
      </c>
      <c r="E9" s="33">
        <v>0.13988507689707599</v>
      </c>
      <c r="F9" s="33">
        <v>0.102780010092137</v>
      </c>
      <c r="G9" s="33">
        <v>0.18204978442325301</v>
      </c>
      <c r="H9" s="32">
        <v>331742</v>
      </c>
      <c r="I9" s="32">
        <v>129869.33333333299</v>
      </c>
      <c r="J9" s="32">
        <v>201872.66666666701</v>
      </c>
      <c r="K9" s="33">
        <v>0.12788943609711001</v>
      </c>
      <c r="L9" s="33">
        <v>9.4770922270466199E-2</v>
      </c>
      <c r="M9" s="33">
        <v>0.164979194333776</v>
      </c>
      <c r="N9" s="23">
        <v>0.1662609594706369</v>
      </c>
      <c r="O9" s="23">
        <v>0.15228475888771559</v>
      </c>
      <c r="P9" s="30" t="s">
        <v>174</v>
      </c>
      <c r="Q9" s="23">
        <v>0.14202035623409667</v>
      </c>
      <c r="R9" s="23">
        <v>0.14655196850393704</v>
      </c>
      <c r="S9" s="23">
        <v>0.15387171052631576</v>
      </c>
      <c r="T9" s="23">
        <v>0.14242489270386266</v>
      </c>
      <c r="U9" s="30" t="s">
        <v>174</v>
      </c>
      <c r="V9" s="23">
        <v>0.14059625668449197</v>
      </c>
      <c r="W9" s="23">
        <v>0.1403566265060241</v>
      </c>
      <c r="X9" s="23">
        <v>0.14642440427280198</v>
      </c>
      <c r="Y9" s="23">
        <v>0.13368167216530646</v>
      </c>
      <c r="Z9" s="30" t="s">
        <v>174</v>
      </c>
      <c r="AA9" s="25">
        <v>0.18035943159654499</v>
      </c>
      <c r="AB9" s="23">
        <v>0.17720949535192562</v>
      </c>
      <c r="AC9" s="23">
        <v>0.18851292365628208</v>
      </c>
      <c r="AD9" s="23">
        <v>0.17555134879318504</v>
      </c>
      <c r="AE9" s="30"/>
      <c r="AF9" s="25">
        <v>0.17627723000000001</v>
      </c>
      <c r="AG9" s="26">
        <v>0.16414972</v>
      </c>
      <c r="AH9" s="26">
        <v>0.17702334</v>
      </c>
      <c r="AI9" s="26">
        <v>0.1628761</v>
      </c>
      <c r="AJ9" s="30"/>
      <c r="AK9" s="23"/>
      <c r="AL9" s="23"/>
      <c r="AM9" s="23"/>
      <c r="AN9" s="27"/>
    </row>
    <row r="10" spans="1:86" ht="15" customHeight="1">
      <c r="A10" s="34" t="s">
        <v>15</v>
      </c>
      <c r="B10" s="35">
        <v>2962791.4166666698</v>
      </c>
      <c r="C10" s="35">
        <v>1198669.75</v>
      </c>
      <c r="D10" s="35">
        <v>1764121.66666667</v>
      </c>
      <c r="E10" s="36">
        <v>0.12653323083548201</v>
      </c>
      <c r="F10" s="36">
        <v>9.6997410531852499E-2</v>
      </c>
      <c r="G10" s="36">
        <v>0.15954181617028099</v>
      </c>
      <c r="H10" s="35">
        <v>2766893.9166666698</v>
      </c>
      <c r="I10" s="35">
        <v>1102439.91666667</v>
      </c>
      <c r="J10" s="35">
        <v>1664454</v>
      </c>
      <c r="K10" s="36">
        <v>0.115771920850589</v>
      </c>
      <c r="L10" s="36">
        <v>8.7839793528716195E-2</v>
      </c>
      <c r="M10" s="36">
        <v>0.146661497319135</v>
      </c>
      <c r="N10" s="23">
        <v>0.16236889991728704</v>
      </c>
      <c r="O10" s="23">
        <v>0.14795894931362194</v>
      </c>
      <c r="P10" s="30" t="s">
        <v>175</v>
      </c>
      <c r="Q10" s="23">
        <v>0.14003562340966919</v>
      </c>
      <c r="R10" s="23">
        <v>0.14483937007874015</v>
      </c>
      <c r="S10" s="23">
        <v>0.15094695723684212</v>
      </c>
      <c r="T10" s="23">
        <v>0.13848480336340546</v>
      </c>
      <c r="U10" s="30" t="s">
        <v>175</v>
      </c>
      <c r="V10" s="23">
        <v>0.13953208556149732</v>
      </c>
      <c r="W10" s="23">
        <v>0.1396546184738956</v>
      </c>
      <c r="X10" s="23">
        <v>0.14434264585045192</v>
      </c>
      <c r="Y10" s="23">
        <v>0.13091187706198995</v>
      </c>
      <c r="Z10" s="30" t="s">
        <v>175</v>
      </c>
      <c r="AA10" s="25">
        <v>0.18879632209529118</v>
      </c>
      <c r="AB10" s="23">
        <v>0.18447294156706506</v>
      </c>
      <c r="AC10" s="23">
        <v>0.19547928791509758</v>
      </c>
      <c r="AD10" s="23">
        <v>0.17578374713313188</v>
      </c>
      <c r="AE10" s="30"/>
      <c r="AF10" s="25">
        <v>0.17405772999999999</v>
      </c>
      <c r="AG10" s="26">
        <v>0.16290099</v>
      </c>
      <c r="AH10" s="26">
        <v>0.17347202</v>
      </c>
      <c r="AI10" s="26">
        <v>0.15568646</v>
      </c>
      <c r="AJ10" s="30"/>
      <c r="AK10" s="23"/>
      <c r="AL10" s="23"/>
      <c r="AM10" s="23"/>
      <c r="AN10" s="27"/>
    </row>
    <row r="11" spans="1:86" ht="15" customHeight="1">
      <c r="A11" s="37" t="s">
        <v>176</v>
      </c>
      <c r="N11" s="23">
        <v>0.15945800901269971</v>
      </c>
      <c r="O11" s="23">
        <v>0.14643448487774902</v>
      </c>
      <c r="P11" s="30" t="s">
        <v>177</v>
      </c>
      <c r="Q11" s="23">
        <v>0.14553684210526316</v>
      </c>
      <c r="R11" s="23">
        <v>0.14667145135566187</v>
      </c>
      <c r="S11" s="23">
        <v>0.15033648704236938</v>
      </c>
      <c r="T11" s="23">
        <v>0.13717603045418744</v>
      </c>
      <c r="U11" s="30" t="s">
        <v>177</v>
      </c>
      <c r="V11" s="23">
        <v>0.14145430107526882</v>
      </c>
      <c r="W11" s="23">
        <v>0.14115032154340834</v>
      </c>
      <c r="X11" s="23">
        <v>0.14407245190339746</v>
      </c>
      <c r="Y11" s="23">
        <v>0.13042717311273766</v>
      </c>
      <c r="Z11" s="30" t="s">
        <v>177</v>
      </c>
      <c r="AA11" s="25">
        <v>0.17454959785522789</v>
      </c>
      <c r="AB11" s="23">
        <v>0.1693325396825397</v>
      </c>
      <c r="AC11" s="23">
        <v>0.17753499571481043</v>
      </c>
      <c r="AD11" s="23">
        <v>0.16476274901964208</v>
      </c>
      <c r="AE11" s="30"/>
      <c r="AF11" s="25">
        <v>0.17140406999999999</v>
      </c>
      <c r="AG11" s="26">
        <v>0.1620972</v>
      </c>
      <c r="AH11" s="26">
        <v>0.17027012</v>
      </c>
      <c r="AI11" s="26">
        <v>0.14570717</v>
      </c>
      <c r="AJ11" s="30"/>
      <c r="AK11" s="23"/>
      <c r="AL11" s="23"/>
      <c r="AM11" s="23"/>
      <c r="AN11" s="27"/>
    </row>
    <row r="12" spans="1:86" s="17" customFormat="1" ht="15" customHeight="1">
      <c r="A12" s="37" t="s">
        <v>178</v>
      </c>
      <c r="B12" s="16"/>
      <c r="C12" s="16"/>
      <c r="D12" s="16"/>
      <c r="E12" s="16"/>
      <c r="F12" s="38"/>
      <c r="G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</row>
    <row r="13" spans="1:86" s="17" customFormat="1" ht="15" customHeight="1">
      <c r="A13" s="39"/>
      <c r="B13" s="16"/>
      <c r="C13" s="16"/>
      <c r="D13" s="16"/>
      <c r="E13" s="16"/>
      <c r="F13" s="38"/>
      <c r="G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</row>
    <row r="14" spans="1:86" s="17" customFormat="1" ht="15" customHeight="1">
      <c r="A14" s="39"/>
      <c r="B14" s="16"/>
      <c r="C14" s="16"/>
      <c r="D14" s="16"/>
      <c r="E14" s="16"/>
      <c r="F14" s="38"/>
      <c r="G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</row>
    <row r="15" spans="1:86" s="17" customFormat="1" ht="15" customHeight="1">
      <c r="A15" s="39"/>
      <c r="B15" s="16"/>
      <c r="C15" s="16"/>
      <c r="D15" s="16"/>
      <c r="E15" s="16"/>
      <c r="F15" s="38"/>
      <c r="G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</row>
    <row r="16" spans="1:86" s="17" customFormat="1" ht="15" customHeight="1">
      <c r="A16" s="39"/>
      <c r="B16" s="16"/>
      <c r="C16" s="16"/>
      <c r="D16" s="16"/>
      <c r="E16" s="16"/>
      <c r="F16" s="38"/>
      <c r="G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</row>
    <row r="17" spans="1:86" s="17" customFormat="1" ht="15" customHeight="1">
      <c r="A17" s="39"/>
      <c r="B17" s="16"/>
      <c r="C17" s="16"/>
      <c r="D17" s="16"/>
      <c r="E17" s="16"/>
      <c r="F17" s="38"/>
      <c r="G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</row>
    <row r="18" spans="1:86" s="17" customFormat="1" ht="15" customHeight="1">
      <c r="A18" s="39"/>
      <c r="B18" s="16"/>
      <c r="C18" s="16"/>
      <c r="D18" s="16"/>
      <c r="E18" s="16"/>
      <c r="F18" s="16"/>
      <c r="G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</row>
    <row r="19" spans="1:86" s="17" customFormat="1" ht="15" customHeight="1">
      <c r="A19" s="39"/>
      <c r="B19" s="39"/>
      <c r="C19" s="39"/>
      <c r="D19" s="39"/>
      <c r="E19" s="39"/>
      <c r="F19" s="39"/>
      <c r="G19" s="39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</row>
    <row r="20" spans="1:86" s="17" customFormat="1" ht="15" customHeight="1">
      <c r="A20" s="39"/>
      <c r="B20" s="39"/>
      <c r="C20" s="39"/>
      <c r="D20" s="39"/>
      <c r="E20" s="39"/>
      <c r="F20" s="39"/>
      <c r="G20" s="39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</row>
    <row r="21" spans="1:86" s="17" customFormat="1" ht="15" customHeight="1">
      <c r="A21" s="16"/>
      <c r="B21" s="38"/>
      <c r="C21" s="38"/>
      <c r="D21" s="38"/>
      <c r="E21" s="38"/>
      <c r="F21" s="38"/>
      <c r="G21" s="38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</row>
    <row r="22" spans="1:86" s="17" customFormat="1" ht="15" customHeight="1">
      <c r="A22" s="16"/>
      <c r="B22" s="38"/>
      <c r="C22" s="38"/>
      <c r="D22" s="38"/>
      <c r="E22" s="38"/>
      <c r="F22" s="38"/>
      <c r="G22" s="38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</row>
    <row r="23" spans="1:86" s="17" customFormat="1" ht="15" customHeight="1">
      <c r="A23" s="16"/>
      <c r="B23" s="38"/>
      <c r="C23" s="38"/>
      <c r="D23" s="38"/>
      <c r="E23" s="38"/>
      <c r="F23" s="38"/>
      <c r="G23" s="38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</row>
    <row r="24" spans="1:86" s="17" customFormat="1" ht="15" customHeight="1">
      <c r="A24" s="16"/>
      <c r="B24" s="38"/>
      <c r="C24" s="38"/>
      <c r="D24" s="38"/>
      <c r="E24" s="38"/>
      <c r="F24" s="38"/>
      <c r="G24" s="38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</row>
    <row r="54" spans="15:20" ht="15" customHeight="1">
      <c r="O54" s="40"/>
      <c r="Q54" s="40"/>
      <c r="R54" s="40"/>
      <c r="S54" s="40"/>
      <c r="T54" s="40"/>
    </row>
  </sheetData>
  <mergeCells count="6">
    <mergeCell ref="B4:G4"/>
    <mergeCell ref="H4:M4"/>
    <mergeCell ref="B5:D5"/>
    <mergeCell ref="E5:G5"/>
    <mergeCell ref="H5:J5"/>
    <mergeCell ref="K5:M5"/>
  </mergeCells>
  <pageMargins left="0.23622047244094491" right="0.23622047244094491" top="0.39370078740157483" bottom="0.74803149606299213" header="0" footer="0.31496062992125984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H123"/>
  <sheetViews>
    <sheetView topLeftCell="A16" zoomScaleNormal="100" workbookViewId="0"/>
  </sheetViews>
  <sheetFormatPr baseColWidth="10" defaultColWidth="11.42578125" defaultRowHeight="15" customHeight="1"/>
  <cols>
    <col min="1" max="1" width="21.42578125" style="42" customWidth="1"/>
    <col min="2" max="13" width="10" style="42" customWidth="1"/>
    <col min="14" max="15" width="11.42578125" style="43"/>
    <col min="16" max="16" width="11.42578125" style="43" customWidth="1"/>
    <col min="17" max="17" width="11.42578125" style="43"/>
    <col min="18" max="18" width="11.42578125" style="43" customWidth="1"/>
    <col min="19" max="20" width="11.42578125" style="43"/>
    <col min="21" max="21" width="11.42578125" style="44" customWidth="1"/>
    <col min="22" max="39" width="11.42578125" style="44"/>
    <col min="40" max="74" width="11.42578125" style="42"/>
    <col min="75" max="86" width="11.42578125" style="74"/>
    <col min="87" max="16384" width="11.42578125" style="42"/>
  </cols>
  <sheetData>
    <row r="1" spans="1:39" ht="15" customHeight="1">
      <c r="A1" s="41" t="s">
        <v>179</v>
      </c>
    </row>
    <row r="2" spans="1:39" ht="15" customHeight="1">
      <c r="A2" s="45" t="s">
        <v>180</v>
      </c>
    </row>
    <row r="4" spans="1:39" ht="15" customHeight="1">
      <c r="A4" s="22"/>
      <c r="B4" s="28" t="s">
        <v>181</v>
      </c>
      <c r="C4" s="28" t="s">
        <v>182</v>
      </c>
      <c r="D4" s="28" t="s">
        <v>183</v>
      </c>
      <c r="E4" s="28" t="s">
        <v>184</v>
      </c>
      <c r="F4" s="28" t="s">
        <v>185</v>
      </c>
      <c r="G4" s="28" t="s">
        <v>186</v>
      </c>
      <c r="H4" s="28" t="s">
        <v>187</v>
      </c>
      <c r="I4" s="28" t="s">
        <v>188</v>
      </c>
      <c r="J4" s="28" t="s">
        <v>189</v>
      </c>
      <c r="K4" s="28" t="s">
        <v>190</v>
      </c>
      <c r="L4" s="28" t="s">
        <v>191</v>
      </c>
      <c r="M4" s="28" t="s">
        <v>192</v>
      </c>
    </row>
    <row r="5" spans="1:39" ht="15" customHeight="1">
      <c r="A5" s="31" t="s">
        <v>193</v>
      </c>
      <c r="B5" s="46"/>
      <c r="C5" s="46"/>
      <c r="D5" s="32"/>
      <c r="E5" s="47"/>
      <c r="F5" s="32"/>
      <c r="G5" s="32"/>
      <c r="H5" s="32"/>
      <c r="I5" s="32"/>
      <c r="J5" s="32"/>
      <c r="K5" s="32"/>
      <c r="L5" s="32"/>
      <c r="M5" s="32"/>
    </row>
    <row r="6" spans="1:39" ht="15" customHeight="1">
      <c r="A6" s="48" t="s">
        <v>165</v>
      </c>
      <c r="B6" s="32">
        <v>49410</v>
      </c>
      <c r="C6" s="32">
        <v>49171</v>
      </c>
      <c r="D6" s="32">
        <v>48816</v>
      </c>
      <c r="E6" s="32">
        <v>48316</v>
      </c>
      <c r="F6" s="32">
        <v>47563</v>
      </c>
      <c r="G6" s="32">
        <v>47185</v>
      </c>
      <c r="H6" s="32">
        <v>47819</v>
      </c>
      <c r="I6" s="32">
        <v>48313</v>
      </c>
      <c r="J6" s="32">
        <v>47742</v>
      </c>
      <c r="K6" s="32">
        <v>47905</v>
      </c>
      <c r="L6" s="46">
        <v>47028</v>
      </c>
      <c r="M6" s="46">
        <v>46942</v>
      </c>
      <c r="AD6" s="17"/>
      <c r="AE6" s="17"/>
      <c r="AF6" s="17"/>
      <c r="AG6" s="17"/>
      <c r="AH6" s="17"/>
      <c r="AI6" s="17"/>
      <c r="AJ6" s="17"/>
      <c r="AK6" s="17"/>
    </row>
    <row r="7" spans="1:39" ht="15" customHeight="1">
      <c r="A7" s="48" t="s">
        <v>166</v>
      </c>
      <c r="B7" s="32">
        <v>166008</v>
      </c>
      <c r="C7" s="32">
        <v>165027</v>
      </c>
      <c r="D7" s="32">
        <v>164029</v>
      </c>
      <c r="E7" s="32">
        <v>162402</v>
      </c>
      <c r="F7" s="32">
        <v>160626</v>
      </c>
      <c r="G7" s="32">
        <v>158970</v>
      </c>
      <c r="H7" s="32">
        <v>160684</v>
      </c>
      <c r="I7" s="32">
        <v>162424</v>
      </c>
      <c r="J7" s="32">
        <v>160492</v>
      </c>
      <c r="K7" s="32">
        <v>159959</v>
      </c>
      <c r="L7" s="46">
        <v>155861</v>
      </c>
      <c r="M7" s="46">
        <v>156248</v>
      </c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</row>
    <row r="8" spans="1:39" ht="15" customHeight="1">
      <c r="A8" s="48" t="s">
        <v>164</v>
      </c>
      <c r="B8" s="32">
        <v>345019</v>
      </c>
      <c r="C8" s="32">
        <v>343387</v>
      </c>
      <c r="D8" s="32">
        <v>340298</v>
      </c>
      <c r="E8" s="32">
        <v>335444</v>
      </c>
      <c r="F8" s="32">
        <v>330918</v>
      </c>
      <c r="G8" s="32">
        <v>325577</v>
      </c>
      <c r="H8" s="32">
        <v>326201</v>
      </c>
      <c r="I8" s="32">
        <v>329391</v>
      </c>
      <c r="J8" s="32">
        <v>327765</v>
      </c>
      <c r="K8" s="32">
        <v>328747</v>
      </c>
      <c r="L8" s="46">
        <v>323636</v>
      </c>
      <c r="M8" s="46">
        <v>324521</v>
      </c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</row>
    <row r="9" spans="1:39" ht="15" customHeight="1">
      <c r="A9" s="49" t="s">
        <v>15</v>
      </c>
      <c r="B9" s="35">
        <v>2908397</v>
      </c>
      <c r="C9" s="35">
        <v>2911015</v>
      </c>
      <c r="D9" s="35">
        <v>2862260</v>
      </c>
      <c r="E9" s="35">
        <v>2788370</v>
      </c>
      <c r="F9" s="35">
        <v>2739110</v>
      </c>
      <c r="G9" s="35">
        <v>2688842</v>
      </c>
      <c r="H9" s="35">
        <v>2677874</v>
      </c>
      <c r="I9" s="35">
        <v>2702700</v>
      </c>
      <c r="J9" s="35">
        <v>2722468</v>
      </c>
      <c r="K9" s="35">
        <v>2759404</v>
      </c>
      <c r="L9" s="35">
        <v>2734831</v>
      </c>
      <c r="M9" s="35">
        <v>2707456</v>
      </c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</row>
    <row r="10" spans="1:39" ht="15" customHeight="1">
      <c r="A10" s="31" t="s">
        <v>194</v>
      </c>
      <c r="B10" s="16"/>
      <c r="C10" s="16"/>
      <c r="D10" s="16"/>
      <c r="E10" s="16"/>
      <c r="F10" s="32"/>
      <c r="G10" s="16"/>
      <c r="H10" s="16"/>
      <c r="I10" s="16"/>
      <c r="J10" s="16"/>
      <c r="K10" s="16"/>
      <c r="L10" s="16"/>
      <c r="M10" s="16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</row>
    <row r="11" spans="1:39" ht="15" customHeight="1">
      <c r="A11" s="48" t="s">
        <v>165</v>
      </c>
      <c r="B11" s="33">
        <v>0.12236255572065401</v>
      </c>
      <c r="C11" s="33">
        <v>0.12177067855373901</v>
      </c>
      <c r="D11" s="33">
        <v>0.12089153046062399</v>
      </c>
      <c r="E11" s="33">
        <v>0.119269316218218</v>
      </c>
      <c r="F11" s="33">
        <v>0.117410515921995</v>
      </c>
      <c r="G11" s="33">
        <v>0.116477412984448</v>
      </c>
      <c r="H11" s="33">
        <v>0.111000464252553</v>
      </c>
      <c r="I11" s="33">
        <v>0.112147168059424</v>
      </c>
      <c r="J11" s="33">
        <v>0.11082172701949899</v>
      </c>
      <c r="K11" s="33">
        <v>0.11755828220858899</v>
      </c>
      <c r="L11" s="50">
        <v>0.115406134969325</v>
      </c>
      <c r="M11" s="50">
        <v>0.11519509202453999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</row>
    <row r="12" spans="1:39" ht="15" customHeight="1">
      <c r="A12" s="48" t="s">
        <v>166</v>
      </c>
      <c r="B12" s="51">
        <v>0.12522290110884801</v>
      </c>
      <c r="C12" s="51">
        <v>0.124482914686581</v>
      </c>
      <c r="D12" s="51">
        <v>0.123730104850268</v>
      </c>
      <c r="E12" s="51">
        <v>0.123433913506118</v>
      </c>
      <c r="F12" s="51">
        <v>0.122084061716197</v>
      </c>
      <c r="G12" s="51">
        <v>0.120825416128297</v>
      </c>
      <c r="H12" s="51">
        <v>0.11772584072093201</v>
      </c>
      <c r="I12" s="51">
        <v>0.11900065938896601</v>
      </c>
      <c r="J12" s="51">
        <v>0.117585171074804</v>
      </c>
      <c r="K12" s="51">
        <v>0.116291530352599</v>
      </c>
      <c r="L12" s="52">
        <v>0.113312250090876</v>
      </c>
      <c r="M12" s="52">
        <v>0.113593602326427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</row>
    <row r="13" spans="1:39" ht="15" customHeight="1">
      <c r="A13" s="48" t="s">
        <v>164</v>
      </c>
      <c r="B13" s="51">
        <v>0.13483625136782901</v>
      </c>
      <c r="C13" s="51">
        <v>0.13419845239956199</v>
      </c>
      <c r="D13" s="51">
        <v>0.13299124589651401</v>
      </c>
      <c r="E13" s="51">
        <v>0.131448724479799</v>
      </c>
      <c r="F13" s="51">
        <v>0.12967514401034499</v>
      </c>
      <c r="G13" s="51">
        <v>0.127582193659626</v>
      </c>
      <c r="H13" s="51">
        <v>0.123964809607053</v>
      </c>
      <c r="I13" s="51">
        <v>0.12517709204225899</v>
      </c>
      <c r="J13" s="51">
        <v>0.124559170023562</v>
      </c>
      <c r="K13" s="51">
        <v>0.12481851317488001</v>
      </c>
      <c r="L13" s="52">
        <v>0.122877970992482</v>
      </c>
      <c r="M13" s="52">
        <v>0.123213987394639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</row>
    <row r="14" spans="1:39" ht="15" customHeight="1">
      <c r="A14" s="49" t="s">
        <v>15</v>
      </c>
      <c r="B14" s="53">
        <v>0.12333907253875</v>
      </c>
      <c r="C14" s="53">
        <v>0.12345009647802201</v>
      </c>
      <c r="D14" s="53">
        <v>0.121382498250673</v>
      </c>
      <c r="E14" s="53">
        <v>0.117063965204541</v>
      </c>
      <c r="F14" s="53">
        <v>0.11499588567206299</v>
      </c>
      <c r="G14" s="53">
        <v>0.112885487337946</v>
      </c>
      <c r="H14" s="53">
        <v>0.111018365739397</v>
      </c>
      <c r="I14" s="53">
        <v>0.112047593383359</v>
      </c>
      <c r="J14" s="53">
        <v>0.112867128228515</v>
      </c>
      <c r="K14" s="53">
        <v>0.114605563723658</v>
      </c>
      <c r="L14" s="54">
        <v>0.113584980105825</v>
      </c>
      <c r="M14" s="54">
        <v>0.112448021796373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</row>
    <row r="15" spans="1:39" ht="15" customHeight="1">
      <c r="A15" s="37" t="s">
        <v>176</v>
      </c>
      <c r="B15" s="16"/>
      <c r="C15" s="16"/>
      <c r="D15" s="16"/>
      <c r="E15" s="16"/>
      <c r="F15" s="38"/>
      <c r="G15" s="16"/>
      <c r="H15" s="16"/>
      <c r="I15" s="16"/>
      <c r="J15" s="16"/>
      <c r="K15" s="16"/>
      <c r="L15" s="16"/>
      <c r="M15" s="16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</row>
    <row r="16" spans="1:39" ht="15" customHeight="1">
      <c r="A16" s="37" t="s">
        <v>178</v>
      </c>
      <c r="F16" s="55"/>
      <c r="G16" s="16"/>
      <c r="M16" s="16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</row>
    <row r="17" spans="1:40" ht="15" customHeight="1">
      <c r="A17" s="39"/>
      <c r="F17" s="55"/>
      <c r="G17" s="16"/>
      <c r="M17" s="16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</row>
    <row r="18" spans="1:40" ht="15" customHeight="1">
      <c r="A18" s="39"/>
      <c r="F18" s="55"/>
      <c r="G18" s="16"/>
      <c r="M18" s="16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</row>
    <row r="19" spans="1:40" ht="15" customHeight="1">
      <c r="A19" s="39"/>
      <c r="F19" s="55"/>
      <c r="G19" s="16"/>
      <c r="M19" s="16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</row>
    <row r="20" spans="1:40" ht="15" customHeight="1">
      <c r="A20" s="39"/>
      <c r="F20" s="55"/>
      <c r="G20" s="16"/>
      <c r="M20" s="16"/>
    </row>
    <row r="21" spans="1:40" ht="15" customHeight="1">
      <c r="A21" s="39"/>
      <c r="F21" s="55"/>
      <c r="G21" s="16"/>
      <c r="M21" s="16"/>
    </row>
    <row r="22" spans="1:40" ht="15" customHeight="1">
      <c r="A22" s="39"/>
      <c r="F22" s="55"/>
      <c r="G22" s="16"/>
      <c r="M22" s="16"/>
    </row>
    <row r="23" spans="1:40" ht="15" customHeight="1">
      <c r="A23" s="39"/>
      <c r="F23" s="55"/>
      <c r="G23" s="16"/>
      <c r="M23" s="16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</row>
    <row r="24" spans="1:40" ht="15" customHeight="1">
      <c r="A24" s="39"/>
      <c r="F24" s="55"/>
      <c r="G24" s="16"/>
      <c r="M24" s="16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56"/>
      <c r="AN24" s="57"/>
    </row>
    <row r="25" spans="1:40" ht="15" customHeight="1">
      <c r="A25" s="39"/>
      <c r="F25" s="55"/>
      <c r="G25" s="16"/>
      <c r="M25" s="16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56"/>
      <c r="AN25" s="57"/>
    </row>
    <row r="26" spans="1:40" ht="15" customHeight="1">
      <c r="A26" s="39"/>
      <c r="F26" s="55"/>
      <c r="G26" s="16"/>
      <c r="M26" s="16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56"/>
      <c r="AN26" s="57"/>
    </row>
    <row r="27" spans="1:40" ht="15" customHeight="1">
      <c r="A27" s="39"/>
      <c r="F27" s="55"/>
      <c r="G27" s="16"/>
      <c r="M27" s="16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56"/>
      <c r="AN27" s="57"/>
    </row>
    <row r="28" spans="1:40" ht="15" customHeight="1">
      <c r="A28" s="39"/>
      <c r="G28" s="16"/>
      <c r="K28" s="16"/>
      <c r="L28" s="16"/>
      <c r="M28" s="16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56"/>
      <c r="AN28" s="57"/>
    </row>
    <row r="29" spans="1:40" ht="1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56"/>
      <c r="AN29" s="57"/>
    </row>
    <row r="30" spans="1:40" ht="15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56"/>
      <c r="AN30" s="57"/>
    </row>
    <row r="31" spans="1:40" ht="15" customHeight="1"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56"/>
      <c r="AN31" s="57"/>
    </row>
    <row r="32" spans="1:40" ht="15" customHeight="1"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56"/>
      <c r="AN32" s="57"/>
    </row>
    <row r="33" spans="2:40" ht="15" customHeight="1">
      <c r="B33" s="58"/>
      <c r="C33" s="59"/>
      <c r="D33" s="59"/>
      <c r="E33" s="59"/>
      <c r="F33" s="59"/>
      <c r="L33" s="58"/>
      <c r="M33" s="59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56"/>
      <c r="AN33" s="57"/>
    </row>
    <row r="34" spans="2:40" ht="15" customHeight="1">
      <c r="B34" s="60"/>
      <c r="C34" s="59"/>
      <c r="D34" s="59"/>
      <c r="E34" s="59"/>
      <c r="F34" s="59"/>
      <c r="L34" s="60"/>
      <c r="M34" s="59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56"/>
      <c r="AN34" s="57"/>
    </row>
    <row r="35" spans="2:40" ht="15" customHeight="1">
      <c r="B35" s="44"/>
      <c r="C35" s="44" t="s">
        <v>165</v>
      </c>
      <c r="D35" s="44" t="s">
        <v>166</v>
      </c>
      <c r="E35" s="44" t="s">
        <v>164</v>
      </c>
      <c r="F35" s="44" t="s">
        <v>15</v>
      </c>
      <c r="G35" s="44"/>
      <c r="H35" s="44"/>
      <c r="I35" s="43"/>
      <c r="J35" s="43"/>
      <c r="K35" s="43"/>
      <c r="L35" s="43"/>
      <c r="M35" s="43"/>
      <c r="Q35" s="61"/>
      <c r="R35" s="40"/>
      <c r="S35" s="40"/>
      <c r="T35" s="40"/>
      <c r="U35" s="40"/>
      <c r="V35" s="40"/>
      <c r="W35" s="40"/>
      <c r="X35" s="17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56"/>
      <c r="AN35" s="57"/>
    </row>
    <row r="36" spans="2:40" ht="15" customHeight="1">
      <c r="B36" s="62" t="s">
        <v>168</v>
      </c>
      <c r="C36" s="63">
        <v>0.15114285714285713</v>
      </c>
      <c r="D36" s="63">
        <v>0.1552001607717042</v>
      </c>
      <c r="E36" s="63">
        <v>0.16376565740356699</v>
      </c>
      <c r="F36" s="63">
        <v>0.1533536832818703</v>
      </c>
      <c r="N36" s="42"/>
      <c r="O36" s="42"/>
      <c r="P36" s="42"/>
      <c r="Q36" s="42"/>
      <c r="R36" s="42"/>
      <c r="S36" s="42"/>
      <c r="T36" s="42"/>
      <c r="U36" s="42"/>
      <c r="V36" s="42"/>
      <c r="W36" s="64"/>
      <c r="X36" s="23"/>
      <c r="Y36" s="56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 spans="2:40" ht="15" customHeight="1">
      <c r="B37" s="65" t="s">
        <v>171</v>
      </c>
      <c r="C37" s="63">
        <v>0.15011168831168831</v>
      </c>
      <c r="D37" s="63">
        <v>0.15419051446945337</v>
      </c>
      <c r="E37" s="63">
        <v>0.1629174616341767</v>
      </c>
      <c r="F37" s="63">
        <v>0.15307666519629468</v>
      </c>
      <c r="N37" s="42"/>
      <c r="O37" s="42"/>
      <c r="P37" s="42"/>
      <c r="Q37" s="42"/>
      <c r="R37" s="42"/>
      <c r="S37" s="42"/>
      <c r="T37" s="42"/>
      <c r="U37" s="42"/>
      <c r="V37" s="42"/>
      <c r="W37" s="66"/>
      <c r="X37" s="23"/>
      <c r="Y37" s="56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</row>
    <row r="38" spans="2:40" ht="15" customHeight="1">
      <c r="B38" s="65" t="s">
        <v>172</v>
      </c>
      <c r="C38" s="63">
        <v>0.14790389610389609</v>
      </c>
      <c r="D38" s="63">
        <v>0.15186334405144694</v>
      </c>
      <c r="E38" s="63">
        <v>0.15922189962671093</v>
      </c>
      <c r="F38" s="63">
        <v>0.15097269519188355</v>
      </c>
      <c r="N38" s="42"/>
      <c r="O38" s="42"/>
      <c r="P38" s="42"/>
      <c r="Q38" s="42"/>
      <c r="R38" s="42"/>
      <c r="S38" s="42"/>
      <c r="T38" s="42"/>
      <c r="U38" s="42"/>
      <c r="V38" s="42"/>
      <c r="W38" s="66"/>
      <c r="X38" s="23"/>
      <c r="Y38" s="56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 spans="2:40" ht="15" customHeight="1">
      <c r="B39" s="65" t="s">
        <v>173</v>
      </c>
      <c r="C39" s="63">
        <v>0.14373282442748092</v>
      </c>
      <c r="D39" s="63">
        <v>0.14816771653543306</v>
      </c>
      <c r="E39" s="63">
        <v>0.15647327302631578</v>
      </c>
      <c r="F39" s="63">
        <v>0.14609214329508627</v>
      </c>
      <c r="N39" s="42"/>
      <c r="O39" s="42"/>
      <c r="P39" s="42"/>
      <c r="Q39" s="42"/>
      <c r="R39" s="42"/>
      <c r="S39" s="42"/>
      <c r="T39" s="42"/>
      <c r="U39" s="42"/>
      <c r="V39" s="42"/>
      <c r="W39" s="66"/>
      <c r="X39" s="23"/>
      <c r="Y39" s="56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 spans="2:40" ht="15" customHeight="1">
      <c r="B40" s="65" t="s">
        <v>174</v>
      </c>
      <c r="C40" s="63">
        <v>0.14202035623409667</v>
      </c>
      <c r="D40" s="63">
        <v>0.14655196850393704</v>
      </c>
      <c r="E40" s="63">
        <v>0.15387171052631576</v>
      </c>
      <c r="F40" s="63">
        <v>0.14242489270386266</v>
      </c>
      <c r="N40" s="42"/>
      <c r="O40" s="42"/>
      <c r="P40" s="42"/>
      <c r="Q40" s="42"/>
      <c r="R40" s="42"/>
      <c r="S40" s="42"/>
      <c r="T40" s="42"/>
      <c r="U40" s="42"/>
      <c r="V40" s="42"/>
      <c r="W40" s="66"/>
      <c r="X40" s="23"/>
      <c r="Y40" s="56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 spans="2:40" ht="15" customHeight="1">
      <c r="B41" s="65" t="s">
        <v>175</v>
      </c>
      <c r="C41" s="63">
        <v>0.14003562340966919</v>
      </c>
      <c r="D41" s="63">
        <v>0.14483937007874015</v>
      </c>
      <c r="E41" s="63">
        <v>0.15094695723684212</v>
      </c>
      <c r="F41" s="63">
        <v>0.13848480336340546</v>
      </c>
      <c r="N41" s="42"/>
      <c r="O41" s="42"/>
      <c r="P41" s="42"/>
      <c r="Q41" s="42"/>
      <c r="R41" s="42"/>
      <c r="S41" s="42"/>
      <c r="T41" s="42"/>
      <c r="U41" s="42"/>
      <c r="V41" s="42"/>
      <c r="W41" s="66"/>
      <c r="X41" s="23"/>
      <c r="Y41" s="56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 spans="2:40" ht="15" customHeight="1">
      <c r="B42" s="65" t="s">
        <v>177</v>
      </c>
      <c r="C42" s="63">
        <v>0.14553684210526316</v>
      </c>
      <c r="D42" s="63">
        <v>0.14667145135566187</v>
      </c>
      <c r="E42" s="63">
        <v>0.15033648704236938</v>
      </c>
      <c r="F42" s="63">
        <v>0.13717603045418744</v>
      </c>
      <c r="N42" s="42"/>
      <c r="O42" s="42"/>
      <c r="P42" s="42"/>
      <c r="Q42" s="42"/>
      <c r="R42" s="42"/>
      <c r="S42" s="42"/>
      <c r="T42" s="42"/>
      <c r="U42" s="42"/>
      <c r="V42" s="42"/>
      <c r="W42" s="66"/>
      <c r="X42" s="23"/>
      <c r="Y42" s="56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 spans="2:40" ht="15" customHeight="1">
      <c r="B43" s="65" t="s">
        <v>195</v>
      </c>
      <c r="C43" s="63">
        <v>0.14732894736842103</v>
      </c>
      <c r="D43" s="63">
        <v>0.14957416267942583</v>
      </c>
      <c r="E43" s="63">
        <v>0.15345907034142328</v>
      </c>
      <c r="F43" s="63">
        <v>0.13923461976021703</v>
      </c>
      <c r="N43" s="42"/>
      <c r="O43" s="42"/>
      <c r="P43" s="42"/>
      <c r="Q43" s="42"/>
      <c r="R43" s="42"/>
      <c r="S43" s="42"/>
      <c r="T43" s="42"/>
      <c r="U43" s="42"/>
      <c r="V43" s="42"/>
      <c r="W43" s="66"/>
      <c r="X43" s="23"/>
      <c r="Y43" s="56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 spans="2:40" ht="15" customHeight="1">
      <c r="B44" s="65" t="s">
        <v>196</v>
      </c>
      <c r="C44" s="63">
        <v>0.14622105263157895</v>
      </c>
      <c r="D44" s="63">
        <v>0.14882695374800639</v>
      </c>
      <c r="E44" s="63">
        <v>0.15425545043192102</v>
      </c>
      <c r="F44" s="63">
        <v>0.14012903649251773</v>
      </c>
      <c r="N44" s="42"/>
      <c r="O44" s="42"/>
      <c r="P44" s="42"/>
      <c r="Q44" s="42"/>
      <c r="R44" s="42"/>
      <c r="S44" s="42"/>
      <c r="T44" s="42"/>
      <c r="U44" s="42"/>
      <c r="V44" s="42"/>
      <c r="W44" s="66"/>
      <c r="X44" s="23"/>
      <c r="Y44" s="56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 spans="2:40" ht="15" customHeight="1">
      <c r="B45" s="65" t="s">
        <v>197</v>
      </c>
      <c r="C45" s="63">
        <v>0.14508923884514435</v>
      </c>
      <c r="D45" s="63">
        <v>0.14599519615692555</v>
      </c>
      <c r="E45" s="63">
        <v>0.1545878687162443</v>
      </c>
      <c r="F45" s="63">
        <v>0.14231942804670078</v>
      </c>
      <c r="N45" s="42"/>
      <c r="O45" s="42"/>
      <c r="P45" s="42"/>
      <c r="Q45" s="42"/>
      <c r="R45" s="42"/>
      <c r="S45" s="42"/>
      <c r="T45" s="42"/>
      <c r="U45" s="42"/>
      <c r="V45" s="42"/>
      <c r="W45" s="66"/>
      <c r="X45" s="23"/>
      <c r="Y45" s="56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</row>
    <row r="46" spans="2:40" ht="15" customHeight="1">
      <c r="B46" s="65" t="s">
        <v>198</v>
      </c>
      <c r="C46" s="63">
        <v>0.14298425196850395</v>
      </c>
      <c r="D46" s="63">
        <v>0.14266453162530024</v>
      </c>
      <c r="E46" s="63">
        <v>0.15312172829248027</v>
      </c>
      <c r="F46" s="63">
        <v>0.14223914469369014</v>
      </c>
      <c r="N46" s="42"/>
      <c r="O46" s="42"/>
      <c r="P46" s="42"/>
      <c r="Q46" s="42"/>
      <c r="R46" s="42"/>
      <c r="S46" s="42"/>
      <c r="T46" s="42"/>
      <c r="U46" s="42"/>
      <c r="V46" s="42"/>
      <c r="W46" s="66"/>
      <c r="X46" s="23"/>
      <c r="Y46" s="56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 spans="2:40" ht="15" customHeight="1">
      <c r="B47" s="65" t="s">
        <v>199</v>
      </c>
      <c r="C47" s="63">
        <v>0.14049343832021</v>
      </c>
      <c r="D47" s="63">
        <v>0.14099359487590074</v>
      </c>
      <c r="E47" s="63">
        <v>0.15128001661819693</v>
      </c>
      <c r="F47" s="63">
        <v>0.14002785430058157</v>
      </c>
      <c r="N47" s="42"/>
      <c r="O47" s="42"/>
      <c r="P47" s="42"/>
      <c r="Q47" s="42"/>
      <c r="R47" s="42"/>
      <c r="S47" s="42"/>
      <c r="T47" s="42"/>
      <c r="U47" s="42"/>
      <c r="V47" s="42"/>
      <c r="W47" s="66"/>
      <c r="X47" s="23"/>
      <c r="Y47" s="56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 spans="2:40" ht="15" customHeight="1">
      <c r="B48" s="62" t="s">
        <v>169</v>
      </c>
      <c r="C48" s="63">
        <v>0.14420689655172414</v>
      </c>
      <c r="D48" s="63">
        <v>0.1451700241740532</v>
      </c>
      <c r="E48" s="63">
        <v>0.15621079046424091</v>
      </c>
      <c r="F48" s="63">
        <v>0.14395447973713033</v>
      </c>
      <c r="G48" s="57"/>
      <c r="H48" s="27"/>
      <c r="I48" s="67"/>
      <c r="J48" s="68"/>
      <c r="K48" s="69"/>
      <c r="N48" s="42"/>
      <c r="O48" s="42"/>
      <c r="P48" s="42"/>
      <c r="Q48" s="42"/>
      <c r="R48" s="42"/>
      <c r="S48" s="42"/>
      <c r="T48" s="42"/>
      <c r="U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 spans="2:38" ht="15" customHeight="1">
      <c r="B49" s="65" t="s">
        <v>171</v>
      </c>
      <c r="C49" s="63">
        <v>0.14444827586206896</v>
      </c>
      <c r="D49" s="63">
        <v>0.14622240128928282</v>
      </c>
      <c r="E49" s="63">
        <v>0.15700418235048097</v>
      </c>
      <c r="F49" s="63">
        <v>0.14409813800657173</v>
      </c>
      <c r="G49" s="57"/>
      <c r="H49" s="27"/>
      <c r="I49" s="67"/>
      <c r="J49" s="68"/>
      <c r="K49" s="69"/>
      <c r="N49" s="42"/>
      <c r="O49" s="42"/>
      <c r="P49" s="42"/>
      <c r="Q49" s="42"/>
      <c r="R49" s="42"/>
      <c r="S49" s="42"/>
      <c r="T49" s="42"/>
      <c r="U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 spans="2:38" ht="15" customHeight="1">
      <c r="B50" s="65" t="s">
        <v>172</v>
      </c>
      <c r="C50" s="63">
        <v>0.14254111405835546</v>
      </c>
      <c r="D50" s="63">
        <v>0.14478646253021757</v>
      </c>
      <c r="E50" s="63">
        <v>0.15491217063989959</v>
      </c>
      <c r="F50" s="63">
        <v>0.14261047097480831</v>
      </c>
      <c r="G50" s="57"/>
      <c r="H50" s="27"/>
      <c r="I50" s="67"/>
      <c r="J50" s="68"/>
      <c r="K50" s="69"/>
      <c r="N50" s="42"/>
      <c r="O50" s="42"/>
      <c r="P50" s="42"/>
      <c r="Q50" s="42"/>
      <c r="R50" s="42"/>
      <c r="S50" s="42"/>
      <c r="T50" s="42"/>
      <c r="U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 spans="2:38" ht="15" customHeight="1">
      <c r="B51" s="65" t="s">
        <v>173</v>
      </c>
      <c r="C51" s="63">
        <v>0.14337967914438501</v>
      </c>
      <c r="D51" s="63">
        <v>0.14352610441767069</v>
      </c>
      <c r="E51" s="63">
        <v>0.15001684470008217</v>
      </c>
      <c r="F51" s="63">
        <v>0.137331394339295</v>
      </c>
      <c r="G51" s="57"/>
      <c r="H51" s="27"/>
      <c r="I51" s="67"/>
      <c r="J51" s="68"/>
      <c r="K51" s="69"/>
      <c r="N51" s="42"/>
      <c r="O51" s="42"/>
      <c r="P51" s="42"/>
      <c r="Q51" s="42"/>
      <c r="R51" s="42"/>
      <c r="S51" s="42"/>
      <c r="T51" s="42"/>
      <c r="U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 spans="2:38" ht="15" customHeight="1">
      <c r="B52" s="65" t="s">
        <v>174</v>
      </c>
      <c r="C52" s="63">
        <v>0.14059625668449197</v>
      </c>
      <c r="D52" s="63">
        <v>0.1403566265060241</v>
      </c>
      <c r="E52" s="63">
        <v>0.14642440427280198</v>
      </c>
      <c r="F52" s="63">
        <v>0.13368167216530646</v>
      </c>
      <c r="G52" s="57"/>
      <c r="H52" s="27"/>
      <c r="I52" s="67"/>
      <c r="J52" s="68"/>
      <c r="K52" s="69"/>
      <c r="N52" s="42"/>
      <c r="O52" s="42"/>
      <c r="P52" s="42"/>
      <c r="Q52" s="42"/>
      <c r="R52" s="42"/>
      <c r="S52" s="42"/>
      <c r="T52" s="42"/>
      <c r="U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 spans="2:38" ht="15" customHeight="1">
      <c r="B53" s="65" t="s">
        <v>175</v>
      </c>
      <c r="C53" s="63">
        <v>0.13953208556149732</v>
      </c>
      <c r="D53" s="63">
        <v>0.1396546184738956</v>
      </c>
      <c r="E53" s="63">
        <v>0.14434264585045192</v>
      </c>
      <c r="F53" s="63">
        <v>0.13091187706198995</v>
      </c>
      <c r="G53" s="57"/>
      <c r="H53" s="27"/>
      <c r="I53" s="67"/>
      <c r="J53" s="68"/>
      <c r="K53" s="69"/>
      <c r="N53" s="42"/>
      <c r="O53" s="42"/>
      <c r="P53" s="42"/>
      <c r="Q53" s="42"/>
      <c r="R53" s="42"/>
      <c r="S53" s="42"/>
      <c r="T53" s="42"/>
      <c r="U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 spans="2:38" ht="15" customHeight="1">
      <c r="B54" s="65" t="s">
        <v>177</v>
      </c>
      <c r="C54" s="63">
        <v>0.14145430107526882</v>
      </c>
      <c r="D54" s="63">
        <v>0.14115032154340834</v>
      </c>
      <c r="E54" s="63">
        <v>0.14407245190339746</v>
      </c>
      <c r="F54" s="63">
        <v>0.13042717311273766</v>
      </c>
      <c r="G54" s="57"/>
      <c r="H54" s="27"/>
      <c r="I54" s="67"/>
      <c r="J54" s="68"/>
      <c r="K54" s="69"/>
      <c r="N54" s="42"/>
      <c r="O54" s="42"/>
      <c r="P54" s="42"/>
      <c r="Q54" s="42"/>
      <c r="R54" s="42"/>
      <c r="S54" s="42"/>
      <c r="T54" s="42"/>
      <c r="U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 spans="2:38" ht="15" customHeight="1">
      <c r="B55" s="65" t="s">
        <v>195</v>
      </c>
      <c r="C55" s="63">
        <v>0.14593548387096775</v>
      </c>
      <c r="D55" s="63">
        <v>0.146975884244373</v>
      </c>
      <c r="E55" s="63">
        <v>0.14943184609087187</v>
      </c>
      <c r="F55" s="63">
        <v>0.1327820174108883</v>
      </c>
      <c r="G55" s="57"/>
      <c r="H55" s="27"/>
      <c r="I55" s="67"/>
      <c r="J55" s="70"/>
      <c r="K55" s="71"/>
      <c r="N55" s="42"/>
      <c r="O55" s="42"/>
      <c r="P55" s="42"/>
      <c r="Q55" s="42"/>
      <c r="R55" s="42"/>
      <c r="S55" s="42"/>
      <c r="T55" s="42"/>
      <c r="U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 spans="2:38" ht="15" customHeight="1">
      <c r="B56" s="65" t="s">
        <v>196</v>
      </c>
      <c r="C56" s="63">
        <v>0.14366129032258063</v>
      </c>
      <c r="D56" s="63">
        <v>0.14490755627009644</v>
      </c>
      <c r="E56" s="63">
        <v>0.1493475235366353</v>
      </c>
      <c r="F56" s="63">
        <v>0.13338433886266188</v>
      </c>
      <c r="G56" s="57"/>
      <c r="H56" s="27"/>
      <c r="I56" s="67"/>
      <c r="J56" s="70"/>
      <c r="K56" s="71"/>
      <c r="N56" s="42"/>
      <c r="O56" s="42"/>
      <c r="P56" s="42"/>
      <c r="Q56" s="42"/>
      <c r="R56" s="42"/>
      <c r="S56" s="42"/>
      <c r="T56" s="42"/>
      <c r="U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 spans="2:38" ht="15" customHeight="1">
      <c r="B57" s="65" t="s">
        <v>197</v>
      </c>
      <c r="C57" s="63">
        <v>0.14287466666666665</v>
      </c>
      <c r="D57" s="63">
        <v>0.14390210355987054</v>
      </c>
      <c r="E57" s="63">
        <v>0.14851773338768853</v>
      </c>
      <c r="F57" s="63">
        <v>0.13721054449673994</v>
      </c>
      <c r="N57" s="42"/>
      <c r="O57" s="42"/>
      <c r="P57" s="42"/>
      <c r="Q57" s="42"/>
      <c r="R57" s="42"/>
      <c r="S57" s="42"/>
      <c r="T57" s="42"/>
      <c r="U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 spans="2:38" ht="15" customHeight="1">
      <c r="B58" s="65" t="s">
        <v>198</v>
      </c>
      <c r="C58" s="63">
        <v>0.14059999999999997</v>
      </c>
      <c r="D58" s="63">
        <v>0.14001132686084142</v>
      </c>
      <c r="E58" s="63">
        <v>0.14696575621687727</v>
      </c>
      <c r="F58" s="63">
        <v>0.13809680901593333</v>
      </c>
      <c r="N58" s="42"/>
      <c r="O58" s="42"/>
      <c r="P58" s="42"/>
      <c r="Q58" s="42"/>
      <c r="R58" s="42"/>
      <c r="S58" s="42"/>
      <c r="T58" s="42"/>
      <c r="U58" s="42"/>
    </row>
    <row r="59" spans="2:38" ht="15" customHeight="1">
      <c r="B59" s="65" t="s">
        <v>199</v>
      </c>
      <c r="C59" s="63">
        <v>0.13931199999999999</v>
      </c>
      <c r="D59" s="63">
        <v>0.13907847896440129</v>
      </c>
      <c r="E59" s="63">
        <v>0.14576600081532817</v>
      </c>
      <c r="F59" s="63">
        <v>0.13660369618722742</v>
      </c>
      <c r="N59" s="42"/>
      <c r="O59" s="42"/>
      <c r="P59" s="42"/>
      <c r="Q59" s="42"/>
      <c r="R59" s="42"/>
      <c r="S59" s="42"/>
      <c r="T59" s="42"/>
      <c r="U59" s="42"/>
    </row>
    <row r="60" spans="2:38" ht="15" customHeight="1">
      <c r="B60" s="62" t="s">
        <v>170</v>
      </c>
      <c r="C60" s="63">
        <v>0.137752079002079</v>
      </c>
      <c r="D60" s="63">
        <v>0.14123186663460768</v>
      </c>
      <c r="E60" s="63">
        <v>0.15128435823359471</v>
      </c>
      <c r="F60" s="72">
        <v>0.14150755407885468</v>
      </c>
      <c r="N60" s="42"/>
      <c r="O60" s="42"/>
      <c r="P60" s="42"/>
      <c r="Q60" s="42"/>
      <c r="R60" s="42"/>
      <c r="S60" s="42"/>
      <c r="T60" s="42"/>
      <c r="U60" s="42"/>
    </row>
    <row r="61" spans="2:38" ht="15" customHeight="1">
      <c r="B61" s="65" t="s">
        <v>171</v>
      </c>
      <c r="C61" s="63">
        <v>0.13824844074844075</v>
      </c>
      <c r="D61" s="63">
        <v>0.14146269135208783</v>
      </c>
      <c r="E61" s="63">
        <v>0.15116054477919935</v>
      </c>
      <c r="F61" s="72">
        <v>0.14116807716728566</v>
      </c>
      <c r="N61" s="42"/>
      <c r="O61" s="42"/>
      <c r="P61" s="42"/>
      <c r="Q61" s="42"/>
      <c r="R61" s="42"/>
      <c r="S61" s="42"/>
      <c r="T61" s="42"/>
      <c r="U61" s="42"/>
    </row>
    <row r="62" spans="2:38" ht="15" customHeight="1">
      <c r="B62" s="65" t="s">
        <v>172</v>
      </c>
      <c r="C62" s="63">
        <v>0.15155405405405406</v>
      </c>
      <c r="D62" s="63">
        <v>0.15578985333012743</v>
      </c>
      <c r="E62" s="63">
        <v>0.16583862979777136</v>
      </c>
      <c r="F62" s="72">
        <v>0.15431334858355586</v>
      </c>
      <c r="N62" s="42"/>
      <c r="O62" s="42"/>
      <c r="P62" s="42"/>
      <c r="Q62" s="42"/>
      <c r="R62" s="42"/>
      <c r="S62" s="42"/>
      <c r="T62" s="42"/>
      <c r="U62" s="42"/>
    </row>
    <row r="63" spans="2:38" ht="15" customHeight="1">
      <c r="B63" s="65" t="s">
        <v>173</v>
      </c>
      <c r="C63" s="63">
        <v>0.18008080245193647</v>
      </c>
      <c r="D63" s="63">
        <v>0.17696630146082337</v>
      </c>
      <c r="E63" s="63">
        <v>0.1882668606641561</v>
      </c>
      <c r="F63" s="72">
        <v>0.17434212202846847</v>
      </c>
      <c r="N63" s="42"/>
      <c r="O63" s="42"/>
      <c r="P63" s="42"/>
      <c r="Q63" s="42"/>
      <c r="R63" s="42"/>
      <c r="S63" s="42"/>
      <c r="T63" s="42"/>
      <c r="U63" s="42"/>
    </row>
    <row r="64" spans="2:38" ht="15" customHeight="1">
      <c r="B64" s="65" t="s">
        <v>174</v>
      </c>
      <c r="C64" s="63">
        <v>0.18035943159654499</v>
      </c>
      <c r="D64" s="63">
        <v>0.17720949535192562</v>
      </c>
      <c r="E64" s="63">
        <v>0.18851292365628208</v>
      </c>
      <c r="F64" s="72">
        <v>0.17555134879318504</v>
      </c>
      <c r="N64" s="42"/>
      <c r="O64" s="42"/>
      <c r="P64" s="42"/>
      <c r="Q64" s="42"/>
      <c r="R64" s="42"/>
      <c r="S64" s="42"/>
      <c r="T64" s="42"/>
      <c r="U64" s="42"/>
    </row>
    <row r="65" spans="2:21" ht="15" customHeight="1">
      <c r="B65" s="65" t="s">
        <v>175</v>
      </c>
      <c r="C65" s="63">
        <v>0.18879632209529118</v>
      </c>
      <c r="D65" s="63">
        <v>0.18447294156706506</v>
      </c>
      <c r="E65" s="63">
        <v>0.19547928791509758</v>
      </c>
      <c r="F65" s="72">
        <v>0.17578374713313188</v>
      </c>
      <c r="N65" s="42"/>
      <c r="O65" s="42"/>
      <c r="P65" s="42"/>
      <c r="Q65" s="42"/>
      <c r="R65" s="42"/>
      <c r="S65" s="42"/>
      <c r="T65" s="42"/>
      <c r="U65" s="42"/>
    </row>
    <row r="66" spans="2:21" ht="15" customHeight="1">
      <c r="B66" s="65" t="s">
        <v>177</v>
      </c>
      <c r="C66" s="63">
        <v>0.17454959785522789</v>
      </c>
      <c r="D66" s="63">
        <v>0.1693325396825397</v>
      </c>
      <c r="E66" s="63">
        <v>0.17753499571481043</v>
      </c>
      <c r="F66" s="72">
        <v>0.16476274901964208</v>
      </c>
      <c r="N66" s="42"/>
      <c r="O66" s="42"/>
      <c r="P66" s="42"/>
      <c r="Q66" s="42"/>
      <c r="R66" s="42"/>
      <c r="S66" s="42"/>
      <c r="T66" s="42"/>
      <c r="U66" s="42"/>
    </row>
    <row r="67" spans="2:21" ht="15" customHeight="1">
      <c r="B67" s="65" t="s">
        <v>195</v>
      </c>
      <c r="C67" s="63">
        <v>0.17644235924932977</v>
      </c>
      <c r="D67" s="63">
        <v>0.17184285714285713</v>
      </c>
      <c r="E67" s="63">
        <v>0.17985879280088152</v>
      </c>
      <c r="F67" s="72">
        <v>0.1660631970584896</v>
      </c>
      <c r="N67" s="42"/>
      <c r="O67" s="42"/>
      <c r="P67" s="42"/>
      <c r="Q67" s="42"/>
      <c r="R67" s="42"/>
      <c r="S67" s="42"/>
      <c r="T67" s="42"/>
      <c r="U67" s="42"/>
    </row>
    <row r="68" spans="2:21" ht="15" customHeight="1">
      <c r="B68" s="65" t="s">
        <v>196</v>
      </c>
      <c r="C68" s="63">
        <v>0.17427882037533513</v>
      </c>
      <c r="D68" s="63">
        <v>0.16902857142857142</v>
      </c>
      <c r="E68" s="63">
        <v>0.17849406195159775</v>
      </c>
      <c r="F68" s="72">
        <v>0.16491344902575569</v>
      </c>
      <c r="N68" s="42"/>
      <c r="O68" s="42"/>
      <c r="P68" s="42"/>
      <c r="Q68" s="42"/>
      <c r="R68" s="42"/>
      <c r="S68" s="42"/>
      <c r="T68" s="42"/>
      <c r="U68" s="42"/>
    </row>
    <row r="69" spans="2:21" ht="15" customHeight="1">
      <c r="B69" s="65" t="s">
        <v>197</v>
      </c>
      <c r="C69" s="63">
        <v>0.17013449367088607</v>
      </c>
      <c r="D69" s="63">
        <v>0.16690999518690838</v>
      </c>
      <c r="E69" s="63">
        <v>0.17826843209013529</v>
      </c>
      <c r="F69" s="72">
        <v>0.16588737475123677</v>
      </c>
      <c r="N69" s="42"/>
      <c r="O69" s="42"/>
      <c r="P69" s="42"/>
      <c r="Q69" s="42"/>
      <c r="R69" s="42"/>
      <c r="S69" s="42"/>
      <c r="T69" s="42"/>
      <c r="U69" s="42"/>
    </row>
    <row r="70" spans="2:21" ht="15" customHeight="1">
      <c r="B70" s="65" t="s">
        <v>198</v>
      </c>
      <c r="C70" s="63">
        <v>0.17026371308016877</v>
      </c>
      <c r="D70" s="63">
        <v>0.16511952510829456</v>
      </c>
      <c r="E70" s="63">
        <v>0.17832600024672068</v>
      </c>
      <c r="F70" s="72">
        <v>0.16698297353896316</v>
      </c>
      <c r="N70" s="42"/>
      <c r="O70" s="42"/>
      <c r="P70" s="42"/>
      <c r="Q70" s="42"/>
      <c r="R70" s="42"/>
      <c r="S70" s="42"/>
      <c r="T70" s="42"/>
      <c r="U70" s="42"/>
    </row>
    <row r="71" spans="2:21" ht="15" customHeight="1">
      <c r="B71" s="65" t="s">
        <v>199</v>
      </c>
      <c r="C71" s="63">
        <v>0.17221782700421942</v>
      </c>
      <c r="D71" s="63">
        <v>0.16717311086154341</v>
      </c>
      <c r="E71" s="63">
        <v>0.17998314075414285</v>
      </c>
      <c r="F71" s="72">
        <v>0.16857961073703287</v>
      </c>
      <c r="N71" s="42"/>
      <c r="O71" s="42"/>
      <c r="P71" s="42"/>
      <c r="Q71" s="42"/>
      <c r="R71" s="42"/>
      <c r="S71" s="42"/>
      <c r="T71" s="42"/>
      <c r="U71" s="42"/>
    </row>
    <row r="72" spans="2:21" ht="15" customHeight="1">
      <c r="B72" s="62" t="s">
        <v>200</v>
      </c>
      <c r="C72" s="72">
        <v>0.18301587</v>
      </c>
      <c r="D72" s="73">
        <v>0.17281916999999999</v>
      </c>
      <c r="E72" s="73">
        <v>0.18751883999999999</v>
      </c>
      <c r="F72" s="73">
        <v>0.17341345999999999</v>
      </c>
      <c r="N72" s="42"/>
      <c r="O72" s="42"/>
      <c r="P72" s="42"/>
      <c r="Q72" s="42"/>
      <c r="R72" s="42"/>
      <c r="S72" s="42"/>
      <c r="T72" s="42"/>
      <c r="U72" s="42"/>
    </row>
    <row r="73" spans="2:21" ht="15" customHeight="1">
      <c r="B73" s="65" t="s">
        <v>171</v>
      </c>
      <c r="C73" s="72">
        <v>0.18628352000000001</v>
      </c>
      <c r="D73" s="73">
        <v>0.17670087000000001</v>
      </c>
      <c r="E73" s="73">
        <v>0.19102094</v>
      </c>
      <c r="F73" s="73">
        <v>0.17535723</v>
      </c>
      <c r="N73" s="42"/>
      <c r="O73" s="42"/>
      <c r="P73" s="42"/>
      <c r="Q73" s="42"/>
      <c r="R73" s="42"/>
      <c r="S73" s="42"/>
      <c r="T73" s="42"/>
      <c r="U73" s="42"/>
    </row>
    <row r="74" spans="2:21" ht="15" customHeight="1">
      <c r="B74" s="65" t="s">
        <v>172</v>
      </c>
      <c r="C74" s="72">
        <v>0.18255062999999999</v>
      </c>
      <c r="D74" s="73">
        <v>0.17343164</v>
      </c>
      <c r="E74" s="73">
        <v>0.18729523000000001</v>
      </c>
      <c r="F74" s="73">
        <v>0.17276986</v>
      </c>
      <c r="N74" s="42"/>
      <c r="O74" s="42"/>
      <c r="P74" s="42"/>
      <c r="Q74" s="42"/>
      <c r="R74" s="42"/>
      <c r="S74" s="42"/>
      <c r="T74" s="42"/>
      <c r="U74" s="42"/>
    </row>
    <row r="75" spans="2:21" ht="15" customHeight="1">
      <c r="B75" s="65" t="s">
        <v>173</v>
      </c>
      <c r="C75" s="72">
        <v>0.1812037</v>
      </c>
      <c r="D75" s="73">
        <v>0.16784995999999999</v>
      </c>
      <c r="E75" s="73">
        <v>0.18206035000000001</v>
      </c>
      <c r="F75" s="73">
        <v>0.16844901000000001</v>
      </c>
      <c r="N75" s="42"/>
      <c r="O75" s="42"/>
      <c r="P75" s="42"/>
      <c r="Q75" s="42"/>
      <c r="R75" s="42"/>
      <c r="S75" s="42"/>
      <c r="T75" s="42"/>
      <c r="U75" s="42"/>
    </row>
    <row r="76" spans="2:21" ht="15" customHeight="1">
      <c r="B76" s="65" t="s">
        <v>174</v>
      </c>
      <c r="C76" s="72">
        <v>0.17627723000000001</v>
      </c>
      <c r="D76" s="73">
        <v>0.16414972</v>
      </c>
      <c r="E76" s="73">
        <v>0.17702334</v>
      </c>
      <c r="F76" s="73">
        <v>0.1628761</v>
      </c>
      <c r="N76" s="42"/>
      <c r="O76" s="42"/>
      <c r="P76" s="42"/>
      <c r="Q76" s="42"/>
      <c r="R76" s="42"/>
      <c r="S76" s="42"/>
      <c r="T76" s="42"/>
      <c r="U76" s="42"/>
    </row>
    <row r="77" spans="2:21" ht="15" customHeight="1">
      <c r="B77" s="65" t="s">
        <v>175</v>
      </c>
      <c r="C77" s="72">
        <v>0.17405772999999999</v>
      </c>
      <c r="D77" s="73">
        <v>0.16290099</v>
      </c>
      <c r="E77" s="73">
        <v>0.17347202</v>
      </c>
      <c r="F77" s="73">
        <v>0.15568646</v>
      </c>
      <c r="N77" s="42"/>
      <c r="O77" s="42"/>
      <c r="P77" s="42"/>
      <c r="Q77" s="42"/>
      <c r="R77" s="42"/>
      <c r="S77" s="42"/>
      <c r="T77" s="42"/>
      <c r="U77" s="42"/>
    </row>
    <row r="78" spans="2:21" ht="15" customHeight="1">
      <c r="B78" s="65" t="s">
        <v>177</v>
      </c>
      <c r="C78" s="72">
        <v>0.17140406999999999</v>
      </c>
      <c r="D78" s="73">
        <v>0.1620972</v>
      </c>
      <c r="E78" s="73">
        <v>0.17027012</v>
      </c>
      <c r="F78" s="73">
        <v>0.14570717</v>
      </c>
      <c r="N78" s="42"/>
      <c r="O78" s="42"/>
      <c r="P78" s="42"/>
      <c r="Q78" s="42"/>
      <c r="R78" s="42"/>
      <c r="S78" s="42"/>
      <c r="T78" s="42"/>
      <c r="U78" s="42"/>
    </row>
    <row r="79" spans="2:21" ht="15" customHeight="1">
      <c r="B79" s="65" t="s">
        <v>195</v>
      </c>
      <c r="C79" s="72">
        <v>0.17314845000000001</v>
      </c>
      <c r="D79" s="73">
        <v>0.16504334000000001</v>
      </c>
      <c r="E79" s="73">
        <v>0.17292943</v>
      </c>
      <c r="F79" s="73">
        <v>0.14218516</v>
      </c>
      <c r="N79" s="42"/>
      <c r="O79" s="42"/>
      <c r="P79" s="42"/>
      <c r="Q79" s="42"/>
      <c r="R79" s="42"/>
      <c r="S79" s="42"/>
      <c r="T79" s="42"/>
      <c r="U79" s="42"/>
    </row>
    <row r="80" spans="2:21" ht="15" customHeight="1">
      <c r="B80" s="65" t="s">
        <v>196</v>
      </c>
      <c r="C80" s="72">
        <v>0.16856109</v>
      </c>
      <c r="D80" s="73">
        <v>0.16111515000000001</v>
      </c>
      <c r="E80" s="73">
        <v>0.17024315000000001</v>
      </c>
      <c r="F80" s="73">
        <v>0.13893908999999999</v>
      </c>
      <c r="N80" s="42"/>
      <c r="O80" s="42"/>
      <c r="P80" s="42"/>
      <c r="Q80" s="42"/>
      <c r="R80" s="42"/>
      <c r="S80" s="42"/>
      <c r="T80" s="42"/>
      <c r="U80" s="42"/>
    </row>
    <row r="81" spans="2:21" ht="15" customHeight="1">
      <c r="B81" s="65" t="s">
        <v>197</v>
      </c>
      <c r="C81" s="72">
        <v>0.16925385000000001</v>
      </c>
      <c r="D81" s="73">
        <v>0.16115589999999999</v>
      </c>
      <c r="E81" s="73">
        <v>0.17007565999999999</v>
      </c>
      <c r="F81" s="73">
        <v>0.13985555</v>
      </c>
      <c r="N81" s="42"/>
      <c r="O81" s="42"/>
      <c r="P81" s="42"/>
      <c r="Q81" s="42"/>
      <c r="R81" s="42"/>
      <c r="S81" s="42"/>
      <c r="T81" s="42"/>
      <c r="U81" s="42"/>
    </row>
    <row r="82" spans="2:21" ht="15" customHeight="1">
      <c r="B82" s="65" t="s">
        <v>198</v>
      </c>
      <c r="C82" s="72">
        <v>0.15536361000000001</v>
      </c>
      <c r="D82" s="73">
        <v>0.14739352999999999</v>
      </c>
      <c r="E82" s="73">
        <v>0.15768166</v>
      </c>
      <c r="F82" s="73">
        <v>0.1366617</v>
      </c>
      <c r="N82" s="42"/>
      <c r="O82" s="42"/>
      <c r="P82" s="42"/>
      <c r="Q82" s="42"/>
      <c r="R82" s="42"/>
      <c r="S82" s="42"/>
      <c r="T82" s="42"/>
      <c r="U82" s="42"/>
    </row>
    <row r="83" spans="2:21" ht="15" customHeight="1">
      <c r="B83" s="65" t="s">
        <v>199</v>
      </c>
      <c r="C83" s="72">
        <v>0.14713166</v>
      </c>
      <c r="D83" s="73">
        <v>0.14049348</v>
      </c>
      <c r="E83" s="73">
        <v>0.15030102000000001</v>
      </c>
      <c r="F83" s="73">
        <v>0.13336475</v>
      </c>
      <c r="N83" s="42"/>
      <c r="O83" s="42"/>
      <c r="P83" s="42"/>
      <c r="Q83" s="42"/>
      <c r="R83" s="42"/>
      <c r="S83" s="42"/>
      <c r="T83" s="42"/>
      <c r="U83" s="42"/>
    </row>
    <row r="84" spans="2:21" ht="15" customHeight="1">
      <c r="B84" s="62" t="s">
        <v>201</v>
      </c>
      <c r="C84" s="72">
        <v>0.141328252585738</v>
      </c>
      <c r="D84" s="73">
        <v>0.135312720709409</v>
      </c>
      <c r="E84" s="73">
        <v>0.145252263906856</v>
      </c>
      <c r="F84" s="73">
        <v>0.13427164931167601</v>
      </c>
      <c r="N84" s="42"/>
      <c r="O84" s="42"/>
      <c r="P84" s="42"/>
      <c r="Q84" s="42"/>
      <c r="R84" s="42"/>
      <c r="S84" s="42"/>
      <c r="T84" s="42"/>
      <c r="U84" s="42"/>
    </row>
    <row r="85" spans="2:21" ht="15" customHeight="1">
      <c r="B85" s="65" t="s">
        <v>171</v>
      </c>
      <c r="C85" s="72">
        <v>0.14129831246597699</v>
      </c>
      <c r="D85" s="73">
        <v>0.13597033665541899</v>
      </c>
      <c r="E85" s="73">
        <v>0.145691704398448</v>
      </c>
      <c r="F85" s="73">
        <v>0.13378178284908501</v>
      </c>
      <c r="N85" s="42"/>
      <c r="O85" s="42"/>
      <c r="P85" s="42"/>
      <c r="Q85" s="42"/>
      <c r="R85" s="42"/>
      <c r="S85" s="42"/>
      <c r="T85" s="42"/>
      <c r="U85" s="42"/>
    </row>
    <row r="86" spans="2:21" ht="15" customHeight="1">
      <c r="B86" s="65" t="s">
        <v>172</v>
      </c>
      <c r="C86" s="72">
        <v>0.14114044637996701</v>
      </c>
      <c r="D86" s="73">
        <v>0.136795887938476</v>
      </c>
      <c r="E86" s="73">
        <v>0.14573536545925</v>
      </c>
      <c r="F86" s="73">
        <v>0.13365619921408101</v>
      </c>
      <c r="N86" s="42"/>
      <c r="O86" s="42"/>
      <c r="P86" s="42"/>
      <c r="Q86" s="42"/>
      <c r="R86" s="42"/>
      <c r="S86" s="42"/>
      <c r="T86" s="42"/>
      <c r="U86" s="42"/>
    </row>
    <row r="87" spans="2:21" ht="15" customHeight="1">
      <c r="B87" s="65" t="s">
        <v>173</v>
      </c>
      <c r="C87" s="72">
        <v>0.136478650500791</v>
      </c>
      <c r="D87" s="73">
        <v>0.135044681016396</v>
      </c>
      <c r="E87" s="73">
        <v>0.14366659963804501</v>
      </c>
      <c r="F87" s="73">
        <v>0.12923638369378401</v>
      </c>
      <c r="N87" s="42"/>
      <c r="O87" s="42"/>
      <c r="P87" s="42"/>
      <c r="Q87" s="42"/>
      <c r="R87" s="42"/>
      <c r="S87" s="42"/>
      <c r="T87" s="42"/>
      <c r="U87" s="42"/>
    </row>
    <row r="88" spans="2:21" ht="15" customHeight="1">
      <c r="B88" s="65" t="s">
        <v>174</v>
      </c>
      <c r="C88" s="72">
        <v>0.13470479704797</v>
      </c>
      <c r="D88" s="73">
        <v>0.13393503768746601</v>
      </c>
      <c r="E88" s="73">
        <v>0.141850392117434</v>
      </c>
      <c r="F88" s="73">
        <v>0.12498144299922199</v>
      </c>
      <c r="N88" s="42"/>
      <c r="O88" s="42"/>
      <c r="P88" s="42"/>
      <c r="Q88" s="42"/>
      <c r="R88" s="42"/>
      <c r="S88" s="42"/>
      <c r="T88" s="42"/>
      <c r="U88" s="42"/>
    </row>
    <row r="89" spans="2:21" ht="15" customHeight="1">
      <c r="B89" s="65" t="s">
        <v>175</v>
      </c>
      <c r="C89" s="72">
        <v>0.13371112282551401</v>
      </c>
      <c r="D89" s="73">
        <v>0.13338487838992899</v>
      </c>
      <c r="E89" s="73">
        <v>0.14026462899658201</v>
      </c>
      <c r="F89" s="73">
        <v>0.123168116165115</v>
      </c>
      <c r="N89" s="42"/>
      <c r="O89" s="42"/>
      <c r="P89" s="42"/>
      <c r="Q89" s="42"/>
      <c r="R89" s="42"/>
      <c r="S89" s="42"/>
      <c r="T89" s="42"/>
      <c r="U89" s="42"/>
    </row>
    <row r="90" spans="2:21" ht="15" customHeight="1">
      <c r="B90" s="65" t="s">
        <v>177</v>
      </c>
      <c r="C90" s="72">
        <v>0.13456997863247899</v>
      </c>
      <c r="D90" s="73">
        <v>0.13054116028433799</v>
      </c>
      <c r="E90" s="73">
        <v>0.13652481149579601</v>
      </c>
      <c r="F90" s="73">
        <v>0.122580305110538</v>
      </c>
      <c r="N90" s="42"/>
      <c r="O90" s="42"/>
      <c r="P90" s="42"/>
      <c r="Q90" s="42"/>
      <c r="R90" s="42"/>
      <c r="S90" s="42"/>
      <c r="T90" s="42"/>
      <c r="U90" s="42"/>
    </row>
    <row r="91" spans="2:21" ht="15" customHeight="1">
      <c r="B91" s="65" t="s">
        <v>195</v>
      </c>
      <c r="C91" s="72">
        <v>0.137625534188034</v>
      </c>
      <c r="D91" s="73">
        <v>0.13335167774975201</v>
      </c>
      <c r="E91" s="73">
        <v>0.13928585527614401</v>
      </c>
      <c r="F91" s="73">
        <v>0.124298751588675</v>
      </c>
      <c r="N91" s="42"/>
      <c r="O91" s="42"/>
      <c r="P91" s="42"/>
      <c r="Q91" s="42"/>
      <c r="R91" s="42"/>
      <c r="S91" s="42"/>
      <c r="T91" s="42"/>
      <c r="U91" s="42"/>
    </row>
    <row r="92" spans="2:21" ht="15" customHeight="1">
      <c r="B92" s="65" t="s">
        <v>196</v>
      </c>
      <c r="C92" s="72">
        <v>0.13568108974359</v>
      </c>
      <c r="D92" s="73">
        <v>0.13146449591072401</v>
      </c>
      <c r="E92" s="73">
        <v>0.13879238877264999</v>
      </c>
      <c r="F92" s="73">
        <v>0.12505022124552101</v>
      </c>
      <c r="N92" s="42"/>
      <c r="O92" s="42"/>
      <c r="P92" s="42"/>
      <c r="Q92" s="42"/>
      <c r="R92" s="42"/>
      <c r="S92" s="42"/>
      <c r="T92" s="42"/>
      <c r="U92" s="42"/>
    </row>
    <row r="93" spans="2:21" ht="15" customHeight="1">
      <c r="B93" s="65" t="s">
        <v>197</v>
      </c>
      <c r="C93" s="72">
        <v>0.129801375095493</v>
      </c>
      <c r="D93" s="73">
        <v>0.13105102352581699</v>
      </c>
      <c r="E93" s="73">
        <v>0.13821764041002499</v>
      </c>
      <c r="F93" s="73">
        <v>0.124102385067993</v>
      </c>
      <c r="N93" s="42"/>
      <c r="O93" s="42"/>
      <c r="P93" s="42"/>
      <c r="Q93" s="42"/>
      <c r="R93" s="42"/>
      <c r="S93" s="42"/>
      <c r="T93" s="42"/>
      <c r="U93" s="42"/>
    </row>
    <row r="94" spans="2:21" ht="15" customHeight="1">
      <c r="B94" s="65" t="s">
        <v>198</v>
      </c>
      <c r="C94" s="72">
        <v>0.124367201426025</v>
      </c>
      <c r="D94" s="73">
        <v>0.124741827069966</v>
      </c>
      <c r="E94" s="73">
        <v>0.13224266282106201</v>
      </c>
      <c r="F94" s="73">
        <v>0.12267560180178599</v>
      </c>
      <c r="N94" s="42"/>
      <c r="O94" s="42"/>
      <c r="P94" s="42"/>
      <c r="Q94" s="42"/>
      <c r="R94" s="42"/>
      <c r="S94" s="42"/>
      <c r="T94" s="42"/>
      <c r="U94" s="42"/>
    </row>
    <row r="95" spans="2:21" ht="15" customHeight="1">
      <c r="B95" s="65" t="s">
        <v>199</v>
      </c>
      <c r="C95" s="72">
        <v>0.12323402088108</v>
      </c>
      <c r="D95" s="73">
        <v>0.124100213871066</v>
      </c>
      <c r="E95" s="73">
        <v>0.13183263826635999</v>
      </c>
      <c r="F95" s="73">
        <v>0.120813911903201</v>
      </c>
      <c r="N95" s="42"/>
      <c r="O95" s="42"/>
      <c r="P95" s="42"/>
      <c r="Q95" s="42"/>
      <c r="R95" s="42"/>
      <c r="S95" s="42"/>
      <c r="T95" s="42"/>
      <c r="U95" s="42"/>
    </row>
    <row r="96" spans="2:21" ht="15" customHeight="1">
      <c r="B96" s="62" t="s">
        <v>202</v>
      </c>
      <c r="C96" s="72">
        <v>0.12236255572065401</v>
      </c>
      <c r="D96" s="73">
        <v>0.12522290110884801</v>
      </c>
      <c r="E96" s="73">
        <v>0.13483625136782901</v>
      </c>
      <c r="F96" s="73">
        <v>0.12333907253875</v>
      </c>
      <c r="N96" s="42"/>
      <c r="O96" s="42"/>
      <c r="P96" s="42"/>
      <c r="Q96" s="42"/>
      <c r="R96" s="42"/>
      <c r="S96" s="42"/>
      <c r="T96" s="42"/>
      <c r="U96" s="42"/>
    </row>
    <row r="97" spans="2:21" ht="15" customHeight="1">
      <c r="B97" s="65" t="s">
        <v>171</v>
      </c>
      <c r="C97" s="72">
        <v>0.12177067855373901</v>
      </c>
      <c r="D97" s="73">
        <v>0.124482914686581</v>
      </c>
      <c r="E97" s="73">
        <v>0.13419845239956199</v>
      </c>
      <c r="F97" s="73">
        <v>0.12345009647802201</v>
      </c>
      <c r="N97" s="42"/>
      <c r="O97" s="42"/>
      <c r="P97" s="42"/>
      <c r="Q97" s="42"/>
      <c r="R97" s="42"/>
      <c r="S97" s="42"/>
      <c r="T97" s="42"/>
      <c r="U97" s="42"/>
    </row>
    <row r="98" spans="2:21" ht="15" customHeight="1">
      <c r="B98" s="65" t="s">
        <v>172</v>
      </c>
      <c r="C98" s="72">
        <v>0.12089153046062399</v>
      </c>
      <c r="D98" s="73">
        <v>0.123730104850268</v>
      </c>
      <c r="E98" s="73">
        <v>0.13299124589651401</v>
      </c>
      <c r="F98" s="73">
        <v>0.121382498250673</v>
      </c>
      <c r="N98" s="42"/>
      <c r="O98" s="42"/>
      <c r="P98" s="42"/>
      <c r="Q98" s="42"/>
      <c r="R98" s="42"/>
      <c r="S98" s="42"/>
      <c r="T98" s="42"/>
      <c r="U98" s="42"/>
    </row>
    <row r="99" spans="2:21" ht="15" customHeight="1">
      <c r="B99" s="65" t="s">
        <v>173</v>
      </c>
      <c r="C99" s="72">
        <v>0.119269316218218</v>
      </c>
      <c r="D99" s="73">
        <v>0.123433913506118</v>
      </c>
      <c r="E99" s="73">
        <v>0.131448724479799</v>
      </c>
      <c r="F99" s="73">
        <v>0.117063965204541</v>
      </c>
      <c r="N99" s="42"/>
      <c r="O99" s="42"/>
      <c r="P99" s="42"/>
      <c r="Q99" s="42"/>
      <c r="R99" s="42"/>
      <c r="S99" s="42"/>
      <c r="T99" s="42"/>
      <c r="U99" s="42"/>
    </row>
    <row r="100" spans="2:21" ht="15" customHeight="1">
      <c r="B100" s="65" t="s">
        <v>174</v>
      </c>
      <c r="C100" s="72">
        <v>0.117410515921995</v>
      </c>
      <c r="D100" s="73">
        <v>0.122084061716197</v>
      </c>
      <c r="E100" s="73">
        <v>0.12967514401034499</v>
      </c>
      <c r="F100" s="73">
        <v>0.11499588567206299</v>
      </c>
      <c r="N100" s="42"/>
      <c r="O100" s="42"/>
      <c r="P100" s="42"/>
      <c r="Q100" s="42"/>
      <c r="R100" s="42"/>
      <c r="S100" s="42"/>
      <c r="T100" s="42"/>
      <c r="U100" s="42"/>
    </row>
    <row r="101" spans="2:21" ht="15" customHeight="1">
      <c r="B101" s="65" t="s">
        <v>175</v>
      </c>
      <c r="C101" s="72">
        <v>0.116477412984448</v>
      </c>
      <c r="D101" s="73">
        <v>0.120825416128297</v>
      </c>
      <c r="E101" s="73">
        <v>0.127582193659626</v>
      </c>
      <c r="F101" s="73">
        <v>0.112885487337946</v>
      </c>
      <c r="N101" s="42"/>
      <c r="O101" s="42"/>
      <c r="P101" s="42"/>
      <c r="Q101" s="42"/>
      <c r="R101" s="42"/>
      <c r="S101" s="42"/>
      <c r="T101" s="42"/>
      <c r="U101" s="42"/>
    </row>
    <row r="102" spans="2:21" ht="15" customHeight="1">
      <c r="B102" s="65" t="s">
        <v>177</v>
      </c>
      <c r="C102" s="72">
        <v>0.111000464252553</v>
      </c>
      <c r="D102" s="73">
        <v>0.11772584072093201</v>
      </c>
      <c r="E102" s="73">
        <v>0.123964809607053</v>
      </c>
      <c r="F102" s="73">
        <v>0.111018365739397</v>
      </c>
      <c r="N102" s="42"/>
      <c r="O102" s="42"/>
      <c r="P102" s="42"/>
      <c r="Q102" s="42"/>
      <c r="R102" s="42"/>
      <c r="S102" s="42"/>
      <c r="T102" s="42"/>
      <c r="U102" s="42"/>
    </row>
    <row r="103" spans="2:21" ht="15" customHeight="1">
      <c r="B103" s="65" t="s">
        <v>195</v>
      </c>
      <c r="C103" s="72">
        <v>0.112147168059424</v>
      </c>
      <c r="D103" s="73">
        <v>0.11900065938896601</v>
      </c>
      <c r="E103" s="73">
        <v>0.12517709204225899</v>
      </c>
      <c r="F103" s="73">
        <v>0.112047593383359</v>
      </c>
      <c r="N103" s="42"/>
      <c r="O103" s="42"/>
      <c r="P103" s="42"/>
      <c r="Q103" s="42"/>
      <c r="R103" s="42"/>
      <c r="S103" s="42"/>
      <c r="T103" s="42"/>
      <c r="U103" s="42"/>
    </row>
    <row r="104" spans="2:21" ht="15" customHeight="1">
      <c r="B104" s="65" t="s">
        <v>196</v>
      </c>
      <c r="C104" s="72">
        <v>0.11082172701949899</v>
      </c>
      <c r="D104" s="73">
        <v>0.117585171074804</v>
      </c>
      <c r="E104" s="73">
        <v>0.124559170023562</v>
      </c>
      <c r="F104" s="73">
        <v>0.112867128228515</v>
      </c>
      <c r="N104" s="42"/>
      <c r="O104" s="42"/>
      <c r="P104" s="42"/>
      <c r="Q104" s="42"/>
      <c r="R104" s="42"/>
      <c r="S104" s="42"/>
      <c r="T104" s="42"/>
      <c r="U104" s="42"/>
    </row>
    <row r="105" spans="2:21" ht="15" customHeight="1">
      <c r="B105" s="65" t="s">
        <v>197</v>
      </c>
      <c r="C105" s="72">
        <v>0.11755828220858899</v>
      </c>
      <c r="D105" s="73">
        <v>0.116291530352599</v>
      </c>
      <c r="E105" s="73">
        <v>0.12481851317488001</v>
      </c>
      <c r="F105" s="73">
        <v>0.114605563723658</v>
      </c>
      <c r="N105" s="42"/>
      <c r="O105" s="42"/>
      <c r="P105" s="42"/>
      <c r="Q105" s="42"/>
      <c r="R105" s="42"/>
      <c r="S105" s="42"/>
      <c r="T105" s="42"/>
      <c r="U105" s="42"/>
    </row>
    <row r="106" spans="2:21" ht="15" customHeight="1">
      <c r="B106" s="65" t="s">
        <v>198</v>
      </c>
      <c r="C106" s="72">
        <v>0.115406134969325</v>
      </c>
      <c r="D106" s="73">
        <v>0.113312250090876</v>
      </c>
      <c r="E106" s="73">
        <v>0.122877970992482</v>
      </c>
      <c r="F106" s="73">
        <v>0.113584980105825</v>
      </c>
      <c r="N106" s="42"/>
      <c r="O106" s="42"/>
      <c r="P106" s="42"/>
      <c r="Q106" s="42"/>
      <c r="R106" s="42"/>
      <c r="S106" s="42"/>
      <c r="T106" s="42"/>
      <c r="U106" s="42"/>
    </row>
    <row r="107" spans="2:21" ht="15" customHeight="1">
      <c r="B107" s="65" t="s">
        <v>199</v>
      </c>
      <c r="C107" s="72">
        <v>0.11519509202453999</v>
      </c>
      <c r="D107" s="73">
        <v>0.113593602326427</v>
      </c>
      <c r="E107" s="73">
        <v>0.123213987394639</v>
      </c>
      <c r="F107" s="73">
        <v>0.112448021796373</v>
      </c>
      <c r="N107" s="42"/>
      <c r="O107" s="42"/>
      <c r="P107" s="42"/>
      <c r="Q107" s="42"/>
      <c r="R107" s="42"/>
      <c r="S107" s="42"/>
      <c r="T107" s="42"/>
      <c r="U107" s="42"/>
    </row>
    <row r="108" spans="2:21" ht="15" customHeight="1">
      <c r="N108" s="42"/>
      <c r="O108" s="42"/>
      <c r="P108" s="42"/>
      <c r="Q108" s="42"/>
      <c r="R108" s="42"/>
      <c r="S108" s="42"/>
      <c r="T108" s="42"/>
      <c r="U108" s="42"/>
    </row>
    <row r="109" spans="2:21" ht="15" customHeight="1">
      <c r="N109" s="42"/>
      <c r="O109" s="42"/>
      <c r="P109" s="42"/>
      <c r="Q109" s="42"/>
      <c r="R109" s="42"/>
      <c r="S109" s="42"/>
      <c r="T109" s="42"/>
      <c r="U109" s="42"/>
    </row>
    <row r="110" spans="2:21" ht="15" customHeight="1">
      <c r="N110" s="42"/>
      <c r="O110" s="42"/>
      <c r="P110" s="42"/>
      <c r="Q110" s="42"/>
      <c r="R110" s="42"/>
      <c r="S110" s="42"/>
      <c r="T110" s="42"/>
      <c r="U110" s="42"/>
    </row>
    <row r="111" spans="2:21" ht="15" customHeight="1">
      <c r="B111" s="44"/>
      <c r="C111" s="44"/>
      <c r="D111" s="44"/>
      <c r="E111" s="44"/>
      <c r="F111" s="44"/>
      <c r="G111" s="44"/>
      <c r="H111" s="44"/>
    </row>
    <row r="112" spans="2:21" ht="15" customHeight="1">
      <c r="B112" s="44"/>
      <c r="C112" s="44"/>
      <c r="D112" s="44"/>
      <c r="E112" s="44"/>
      <c r="F112" s="44"/>
      <c r="G112" s="44"/>
      <c r="H112" s="44"/>
    </row>
    <row r="113" spans="2:8" ht="15" customHeight="1">
      <c r="B113" s="44"/>
      <c r="C113" s="44"/>
      <c r="D113" s="44"/>
      <c r="E113" s="44"/>
      <c r="F113" s="44"/>
      <c r="G113" s="44"/>
      <c r="H113" s="44"/>
    </row>
    <row r="114" spans="2:8" ht="15" customHeight="1">
      <c r="B114" s="44"/>
      <c r="C114" s="44"/>
      <c r="D114" s="44"/>
      <c r="E114" s="44"/>
      <c r="F114" s="44"/>
      <c r="G114" s="44"/>
      <c r="H114" s="44"/>
    </row>
    <row r="115" spans="2:8" ht="15" customHeight="1">
      <c r="B115" s="44"/>
      <c r="C115" s="44"/>
      <c r="D115" s="44"/>
      <c r="E115" s="44"/>
      <c r="F115" s="44"/>
      <c r="G115" s="44"/>
      <c r="H115" s="44"/>
    </row>
    <row r="116" spans="2:8" ht="15" customHeight="1">
      <c r="B116" s="44"/>
      <c r="C116" s="44"/>
      <c r="D116" s="44"/>
      <c r="E116" s="44"/>
      <c r="F116" s="44"/>
      <c r="G116" s="44"/>
      <c r="H116" s="44"/>
    </row>
    <row r="117" spans="2:8" ht="15" customHeight="1">
      <c r="B117" s="44"/>
      <c r="C117" s="44"/>
      <c r="D117" s="44"/>
      <c r="E117" s="44"/>
      <c r="F117" s="44"/>
      <c r="G117" s="44"/>
      <c r="H117" s="44"/>
    </row>
    <row r="118" spans="2:8" ht="15" customHeight="1">
      <c r="B118" s="44"/>
      <c r="C118" s="44"/>
      <c r="D118" s="44"/>
      <c r="E118" s="44"/>
      <c r="F118" s="44"/>
      <c r="G118" s="44"/>
      <c r="H118" s="44"/>
    </row>
    <row r="119" spans="2:8" ht="15" customHeight="1">
      <c r="B119" s="44"/>
      <c r="C119" s="44"/>
      <c r="D119" s="44"/>
      <c r="E119" s="44"/>
      <c r="F119" s="44"/>
      <c r="G119" s="44"/>
      <c r="H119" s="44"/>
    </row>
    <row r="120" spans="2:8" ht="15" customHeight="1">
      <c r="B120" s="44"/>
      <c r="C120" s="44"/>
      <c r="D120" s="44"/>
      <c r="E120" s="44"/>
      <c r="F120" s="44"/>
      <c r="G120" s="44"/>
      <c r="H120" s="44"/>
    </row>
    <row r="121" spans="2:8" ht="15" customHeight="1">
      <c r="B121" s="44"/>
      <c r="C121" s="44"/>
      <c r="D121" s="44"/>
      <c r="E121" s="44"/>
      <c r="F121" s="44"/>
      <c r="G121" s="44"/>
      <c r="H121" s="44"/>
    </row>
    <row r="122" spans="2:8" ht="15" customHeight="1">
      <c r="B122" s="44"/>
      <c r="C122" s="44"/>
      <c r="D122" s="44"/>
      <c r="E122" s="44"/>
      <c r="F122" s="44"/>
      <c r="G122" s="44"/>
      <c r="H122" s="44"/>
    </row>
    <row r="123" spans="2:8" ht="15" customHeight="1">
      <c r="B123" s="44"/>
      <c r="C123" s="44"/>
      <c r="D123" s="44"/>
      <c r="E123" s="44"/>
      <c r="F123" s="44"/>
      <c r="G123" s="44"/>
      <c r="H123" s="44"/>
    </row>
  </sheetData>
  <pageMargins left="0.23622047244094491" right="0.23622047244094491" top="0.39370078740157483" bottom="0.74803149606299213" header="0" footer="0.31496062992125984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7"/>
  <sheetViews>
    <sheetView zoomScaleNormal="100" workbookViewId="0"/>
  </sheetViews>
  <sheetFormatPr baseColWidth="10" defaultColWidth="11.42578125" defaultRowHeight="15" customHeight="1"/>
  <cols>
    <col min="1" max="1" width="21.42578125" style="75" customWidth="1"/>
    <col min="2" max="7" width="10" style="75" customWidth="1"/>
    <col min="8" max="9" width="11.42578125" style="75" customWidth="1"/>
    <col min="10" max="16384" width="11.42578125" style="75"/>
  </cols>
  <sheetData>
    <row r="1" spans="1:9" ht="15" customHeight="1">
      <c r="A1" s="41" t="s">
        <v>203</v>
      </c>
      <c r="B1" s="42"/>
      <c r="C1" s="42"/>
      <c r="D1" s="42"/>
      <c r="E1" s="42"/>
      <c r="F1" s="42"/>
      <c r="G1" s="42"/>
      <c r="H1" s="42"/>
      <c r="I1" s="42"/>
    </row>
    <row r="2" spans="1:9" ht="15" customHeight="1">
      <c r="A2" s="45" t="s">
        <v>204</v>
      </c>
      <c r="B2" s="42"/>
      <c r="C2" s="42"/>
      <c r="D2" s="42"/>
      <c r="E2" s="42"/>
      <c r="F2" s="42"/>
      <c r="G2" s="42"/>
      <c r="H2" s="42"/>
      <c r="I2" s="42"/>
    </row>
    <row r="3" spans="1:9" ht="15" customHeight="1">
      <c r="A3" s="76"/>
      <c r="B3" s="42"/>
      <c r="C3" s="42"/>
      <c r="D3" s="42"/>
      <c r="E3" s="42"/>
      <c r="F3" s="42"/>
      <c r="G3" s="42"/>
      <c r="H3" s="42"/>
      <c r="I3" s="42"/>
    </row>
    <row r="4" spans="1:9" ht="15" customHeight="1">
      <c r="A4" s="22"/>
      <c r="B4" s="77" t="s">
        <v>3</v>
      </c>
      <c r="C4" s="77" t="s">
        <v>21</v>
      </c>
      <c r="D4" s="77" t="s">
        <v>205</v>
      </c>
      <c r="E4" s="78" t="s">
        <v>21</v>
      </c>
      <c r="F4" s="77" t="s">
        <v>5</v>
      </c>
      <c r="G4" s="78" t="s">
        <v>21</v>
      </c>
      <c r="H4" s="42"/>
      <c r="I4" s="42"/>
    </row>
    <row r="5" spans="1:9" ht="15" customHeight="1">
      <c r="A5" s="79" t="s">
        <v>3</v>
      </c>
      <c r="B5" s="80">
        <v>48017.5</v>
      </c>
      <c r="C5" s="81">
        <v>1</v>
      </c>
      <c r="D5" s="80">
        <v>19387.5</v>
      </c>
      <c r="E5" s="81">
        <v>0.40375904618108005</v>
      </c>
      <c r="F5" s="80">
        <v>28630</v>
      </c>
      <c r="G5" s="82">
        <v>0.59624095381891995</v>
      </c>
      <c r="H5" s="42"/>
      <c r="I5" s="42"/>
    </row>
    <row r="6" spans="1:9" ht="15" customHeight="1">
      <c r="A6" s="48" t="s">
        <v>206</v>
      </c>
      <c r="B6" s="47">
        <v>693.58333333333303</v>
      </c>
      <c r="C6" s="83">
        <v>1.4444386595164999E-2</v>
      </c>
      <c r="D6" s="47">
        <v>391.75</v>
      </c>
      <c r="E6" s="83">
        <v>8.1584838860831992E-3</v>
      </c>
      <c r="F6" s="47">
        <v>301.83333333333297</v>
      </c>
      <c r="G6" s="83">
        <v>8.1584838860831992E-3</v>
      </c>
      <c r="H6" s="84">
        <f>-E6</f>
        <v>-8.1584838860831992E-3</v>
      </c>
      <c r="I6" s="42"/>
    </row>
    <row r="7" spans="1:9" ht="15" customHeight="1">
      <c r="A7" s="48" t="s">
        <v>207</v>
      </c>
      <c r="B7" s="47">
        <v>1832.25</v>
      </c>
      <c r="C7" s="83">
        <v>3.8157963242567795E-2</v>
      </c>
      <c r="D7" s="47">
        <v>947.83333333333303</v>
      </c>
      <c r="E7" s="83">
        <v>1.9739331146630602E-2</v>
      </c>
      <c r="F7" s="47">
        <v>884.41666666666697</v>
      </c>
      <c r="G7" s="83">
        <v>1.9739331146630602E-2</v>
      </c>
      <c r="H7" s="84">
        <f t="shared" ref="H7:H15" si="0">-E7</f>
        <v>-1.9739331146630602E-2</v>
      </c>
      <c r="I7" s="42"/>
    </row>
    <row r="8" spans="1:9" ht="15" customHeight="1">
      <c r="A8" s="48" t="s">
        <v>17</v>
      </c>
      <c r="B8" s="47">
        <v>3619.75</v>
      </c>
      <c r="C8" s="83">
        <v>7.5383974592596492E-2</v>
      </c>
      <c r="D8" s="47">
        <v>1575.25</v>
      </c>
      <c r="E8" s="83">
        <v>3.2805747904409904E-2</v>
      </c>
      <c r="F8" s="47">
        <v>2044.5</v>
      </c>
      <c r="G8" s="83">
        <v>3.2805747904409904E-2</v>
      </c>
      <c r="H8" s="84">
        <f t="shared" si="0"/>
        <v>-3.2805747904409904E-2</v>
      </c>
      <c r="I8" s="42"/>
    </row>
    <row r="9" spans="1:9" ht="15" customHeight="1">
      <c r="A9" s="48" t="s">
        <v>208</v>
      </c>
      <c r="B9" s="47">
        <v>4064.1666666666702</v>
      </c>
      <c r="C9" s="83">
        <v>8.4639280817757387E-2</v>
      </c>
      <c r="D9" s="47">
        <v>1670.9166666666699</v>
      </c>
      <c r="E9" s="83">
        <v>3.4798077089949898E-2</v>
      </c>
      <c r="F9" s="47">
        <v>2393.25</v>
      </c>
      <c r="G9" s="83">
        <v>3.4798077089949898E-2</v>
      </c>
      <c r="H9" s="84">
        <f>-E9</f>
        <v>-3.4798077089949898E-2</v>
      </c>
      <c r="I9" s="42"/>
    </row>
    <row r="10" spans="1:9" ht="15" customHeight="1">
      <c r="A10" s="48" t="s">
        <v>209</v>
      </c>
      <c r="B10" s="47">
        <v>4317.3333333333303</v>
      </c>
      <c r="C10" s="83">
        <v>8.9911664150223003E-2</v>
      </c>
      <c r="D10" s="47">
        <v>1596.9166666666699</v>
      </c>
      <c r="E10" s="83">
        <v>3.3256972284410199E-2</v>
      </c>
      <c r="F10" s="47">
        <v>2720.4166666666702</v>
      </c>
      <c r="G10" s="83">
        <v>3.3256972284410199E-2</v>
      </c>
      <c r="H10" s="84">
        <f t="shared" si="0"/>
        <v>-3.3256972284410199E-2</v>
      </c>
      <c r="I10" s="42"/>
    </row>
    <row r="11" spans="1:9" ht="15" customHeight="1">
      <c r="A11" s="48" t="s">
        <v>210</v>
      </c>
      <c r="B11" s="47">
        <v>4918.8333333333303</v>
      </c>
      <c r="C11" s="83">
        <v>0.10243834713038601</v>
      </c>
      <c r="D11" s="47">
        <v>1851.1666666666699</v>
      </c>
      <c r="E11" s="83">
        <v>3.8551916835875798E-2</v>
      </c>
      <c r="F11" s="47">
        <v>3067.6666666666702</v>
      </c>
      <c r="G11" s="83">
        <v>3.8551916835875798E-2</v>
      </c>
      <c r="H11" s="84">
        <f t="shared" si="0"/>
        <v>-3.8551916835875798E-2</v>
      </c>
      <c r="I11" s="42"/>
    </row>
    <row r="12" spans="1:9" ht="15" customHeight="1">
      <c r="A12" s="48" t="s">
        <v>211</v>
      </c>
      <c r="B12" s="47">
        <v>5814.4166666666697</v>
      </c>
      <c r="C12" s="83">
        <v>0.121089533329862</v>
      </c>
      <c r="D12" s="47">
        <v>2304.0833333333298</v>
      </c>
      <c r="E12" s="83">
        <v>4.7984241856267699E-2</v>
      </c>
      <c r="F12" s="47">
        <v>3510.3333333333298</v>
      </c>
      <c r="G12" s="83">
        <v>4.7984241856267699E-2</v>
      </c>
      <c r="H12" s="84">
        <f t="shared" si="0"/>
        <v>-4.7984241856267699E-2</v>
      </c>
      <c r="I12" s="42"/>
    </row>
    <row r="13" spans="1:9" ht="15" customHeight="1">
      <c r="A13" s="48" t="s">
        <v>212</v>
      </c>
      <c r="B13" s="47">
        <v>6462.5</v>
      </c>
      <c r="C13" s="83">
        <v>0.13458634872702699</v>
      </c>
      <c r="D13" s="47">
        <v>2622.3333333333298</v>
      </c>
      <c r="E13" s="83">
        <v>5.4612033807118897E-2</v>
      </c>
      <c r="F13" s="47">
        <v>3840.1666666666702</v>
      </c>
      <c r="G13" s="83">
        <v>5.4612033807118897E-2</v>
      </c>
      <c r="H13" s="84">
        <f t="shared" si="0"/>
        <v>-5.4612033807118897E-2</v>
      </c>
      <c r="I13" s="42"/>
    </row>
    <row r="14" spans="1:9" ht="15" customHeight="1">
      <c r="A14" s="48" t="s">
        <v>213</v>
      </c>
      <c r="B14" s="47">
        <v>8079.4166666666697</v>
      </c>
      <c r="C14" s="83">
        <v>0.16825983582374501</v>
      </c>
      <c r="D14" s="47">
        <v>3316.9166666666702</v>
      </c>
      <c r="E14" s="83">
        <v>6.9077246142899298E-2</v>
      </c>
      <c r="F14" s="47">
        <v>4762.5</v>
      </c>
      <c r="G14" s="83">
        <v>6.9077246142899298E-2</v>
      </c>
      <c r="H14" s="84">
        <f t="shared" si="0"/>
        <v>-6.9077246142899298E-2</v>
      </c>
      <c r="I14" s="42"/>
    </row>
    <row r="15" spans="1:9" ht="15" customHeight="1">
      <c r="A15" s="49" t="s">
        <v>214</v>
      </c>
      <c r="B15" s="85">
        <v>8215.25</v>
      </c>
      <c r="C15" s="86">
        <v>0.17108866559066999</v>
      </c>
      <c r="D15" s="85">
        <v>3110.3333333333298</v>
      </c>
      <c r="E15" s="86">
        <v>6.4774995227434407E-2</v>
      </c>
      <c r="F15" s="85">
        <v>5104.9166666666697</v>
      </c>
      <c r="G15" s="86">
        <v>6.4774995227434407E-2</v>
      </c>
      <c r="H15" s="84">
        <f t="shared" si="0"/>
        <v>-6.4774995227434407E-2</v>
      </c>
      <c r="I15" s="42"/>
    </row>
    <row r="16" spans="1:9" ht="15" customHeight="1">
      <c r="A16" s="37" t="s">
        <v>215</v>
      </c>
      <c r="B16" s="16"/>
      <c r="C16" s="87"/>
      <c r="D16" s="87"/>
      <c r="E16" s="87"/>
      <c r="F16" s="87"/>
      <c r="G16" s="87"/>
      <c r="H16" s="42"/>
      <c r="I16" s="42"/>
    </row>
    <row r="17" spans="1:9" ht="15" customHeight="1">
      <c r="A17" s="48"/>
      <c r="B17" s="16"/>
      <c r="C17" s="87"/>
      <c r="D17" s="87"/>
      <c r="E17" s="87"/>
      <c r="F17" s="87"/>
      <c r="G17" s="87"/>
      <c r="H17" s="42"/>
      <c r="I17" s="42"/>
    </row>
    <row r="18" spans="1:9" ht="15" customHeight="1">
      <c r="A18" s="48"/>
      <c r="B18" s="16"/>
      <c r="C18" s="87"/>
      <c r="D18" s="87"/>
      <c r="E18" s="87"/>
      <c r="F18" s="87"/>
      <c r="G18" s="87"/>
      <c r="H18" s="42"/>
      <c r="I18" s="42"/>
    </row>
    <row r="19" spans="1:9" ht="15" customHeight="1">
      <c r="A19" s="48"/>
      <c r="B19" s="16"/>
      <c r="C19" s="87"/>
      <c r="D19" s="87"/>
      <c r="E19" s="87"/>
      <c r="F19" s="87"/>
      <c r="G19" s="87"/>
      <c r="H19" s="42"/>
      <c r="I19" s="42"/>
    </row>
    <row r="20" spans="1:9" ht="15" customHeight="1">
      <c r="A20" s="48"/>
      <c r="B20" s="16"/>
      <c r="C20" s="87"/>
      <c r="D20" s="87"/>
      <c r="E20" s="87"/>
      <c r="F20" s="87"/>
      <c r="G20" s="87"/>
      <c r="H20" s="42"/>
      <c r="I20" s="42"/>
    </row>
    <row r="21" spans="1:9" ht="15" customHeight="1">
      <c r="A21" s="48"/>
      <c r="B21" s="16"/>
      <c r="C21" s="87"/>
      <c r="D21" s="87"/>
      <c r="E21" s="87"/>
      <c r="F21" s="87"/>
      <c r="G21" s="88" t="s">
        <v>214</v>
      </c>
      <c r="H21" s="42"/>
      <c r="I21" s="42"/>
    </row>
    <row r="22" spans="1:9" ht="15" customHeight="1">
      <c r="A22" s="48"/>
      <c r="B22" s="16"/>
      <c r="C22" s="87"/>
      <c r="D22" s="87"/>
      <c r="E22" s="87"/>
      <c r="F22" s="87"/>
      <c r="G22" s="89" t="s">
        <v>213</v>
      </c>
      <c r="H22" s="42"/>
      <c r="I22" s="42"/>
    </row>
    <row r="23" spans="1:9" ht="15" customHeight="1">
      <c r="A23" s="48"/>
      <c r="B23" s="16"/>
      <c r="C23" s="87"/>
      <c r="D23" s="87"/>
      <c r="E23" s="87"/>
      <c r="F23" s="87"/>
      <c r="G23" s="89" t="s">
        <v>212</v>
      </c>
      <c r="H23" s="42"/>
      <c r="I23" s="42"/>
    </row>
    <row r="24" spans="1:9" ht="15" customHeight="1">
      <c r="A24" s="79"/>
      <c r="B24" s="16"/>
      <c r="C24" s="80"/>
      <c r="D24" s="80"/>
      <c r="E24" s="80"/>
      <c r="F24" s="80"/>
      <c r="G24" s="89" t="s">
        <v>211</v>
      </c>
      <c r="H24" s="42"/>
      <c r="I24" s="42"/>
    </row>
    <row r="25" spans="1:9" ht="15" customHeight="1">
      <c r="A25" s="48"/>
      <c r="B25" s="16"/>
      <c r="C25" s="87"/>
      <c r="D25" s="87"/>
      <c r="E25" s="87"/>
      <c r="F25" s="87"/>
      <c r="G25" s="89" t="s">
        <v>210</v>
      </c>
      <c r="H25" s="42"/>
      <c r="I25" s="42"/>
    </row>
    <row r="26" spans="1:9" ht="15" customHeight="1">
      <c r="A26" s="48"/>
      <c r="B26" s="16"/>
      <c r="C26" s="87"/>
      <c r="D26" s="87"/>
      <c r="E26" s="87"/>
      <c r="F26" s="87"/>
      <c r="G26" s="89" t="s">
        <v>209</v>
      </c>
      <c r="H26" s="42"/>
      <c r="I26" s="42"/>
    </row>
    <row r="27" spans="1:9" ht="15" customHeight="1">
      <c r="A27" s="48"/>
      <c r="B27" s="16"/>
      <c r="C27" s="87"/>
      <c r="D27" s="87"/>
      <c r="E27" s="87"/>
      <c r="F27" s="87"/>
      <c r="G27" s="89" t="s">
        <v>208</v>
      </c>
      <c r="H27" s="42"/>
      <c r="I27" s="42"/>
    </row>
    <row r="28" spans="1:9" ht="15" customHeight="1">
      <c r="A28" s="48"/>
      <c r="B28" s="16"/>
      <c r="C28" s="87"/>
      <c r="D28" s="87"/>
      <c r="E28" s="87"/>
      <c r="F28" s="87"/>
      <c r="G28" s="90" t="s">
        <v>17</v>
      </c>
      <c r="H28" s="42"/>
      <c r="I28" s="42"/>
    </row>
    <row r="29" spans="1:9" ht="15" customHeight="1">
      <c r="A29" s="48"/>
      <c r="B29" s="16"/>
      <c r="C29" s="87"/>
      <c r="D29" s="87"/>
      <c r="E29" s="87"/>
      <c r="F29" s="87"/>
      <c r="G29" s="89" t="s">
        <v>207</v>
      </c>
      <c r="H29" s="42"/>
      <c r="I29" s="42"/>
    </row>
    <row r="30" spans="1:9" ht="15" customHeight="1">
      <c r="A30" s="48"/>
      <c r="B30" s="16"/>
      <c r="C30" s="87"/>
      <c r="D30" s="87"/>
      <c r="E30" s="87"/>
      <c r="F30" s="87"/>
      <c r="G30" s="89" t="s">
        <v>206</v>
      </c>
      <c r="H30" s="42"/>
      <c r="I30" s="42"/>
    </row>
    <row r="31" spans="1:9" ht="15" customHeight="1">
      <c r="A31" s="42"/>
      <c r="B31" s="42"/>
      <c r="C31" s="42"/>
      <c r="D31" s="42"/>
      <c r="E31" s="42"/>
      <c r="F31" s="42"/>
      <c r="G31" s="42"/>
      <c r="H31" s="42"/>
      <c r="I31" s="42"/>
    </row>
    <row r="32" spans="1:9" ht="15" customHeight="1">
      <c r="A32" s="42"/>
      <c r="B32" s="42"/>
      <c r="C32" s="42"/>
      <c r="D32" s="42"/>
      <c r="E32" s="42"/>
      <c r="F32" s="42"/>
      <c r="G32" s="42"/>
      <c r="H32" s="42"/>
      <c r="I32" s="42"/>
    </row>
    <row r="33" spans="1:9" ht="15" customHeight="1">
      <c r="A33" s="42"/>
      <c r="B33" s="42"/>
      <c r="C33" s="42"/>
      <c r="D33" s="42"/>
      <c r="E33" s="42"/>
      <c r="F33" s="42"/>
      <c r="G33" s="42"/>
      <c r="H33" s="42"/>
      <c r="I33" s="42"/>
    </row>
    <row r="34" spans="1:9" ht="15" customHeight="1">
      <c r="A34" s="42"/>
      <c r="B34" s="42"/>
      <c r="C34" s="42"/>
      <c r="D34" s="42"/>
      <c r="E34" s="42"/>
      <c r="F34" s="42"/>
      <c r="G34" s="42"/>
      <c r="H34" s="42"/>
      <c r="I34" s="42"/>
    </row>
    <row r="35" spans="1:9" ht="15" customHeight="1">
      <c r="A35" s="42"/>
      <c r="B35" s="91"/>
      <c r="C35" s="92"/>
      <c r="D35" s="92"/>
      <c r="E35" s="42"/>
      <c r="F35" s="42"/>
      <c r="G35" s="42"/>
      <c r="H35" s="42"/>
      <c r="I35" s="42"/>
    </row>
    <row r="36" spans="1:9" ht="15" customHeight="1">
      <c r="A36" s="42"/>
      <c r="B36" s="93"/>
      <c r="C36" s="94"/>
      <c r="D36" s="95"/>
      <c r="E36" s="96"/>
      <c r="F36" s="42"/>
      <c r="G36" s="42"/>
    </row>
    <row r="37" spans="1:9" ht="15" customHeight="1">
      <c r="A37" s="42"/>
      <c r="B37" s="93"/>
      <c r="C37" s="95"/>
      <c r="D37" s="95"/>
      <c r="E37" s="96"/>
      <c r="F37" s="42"/>
      <c r="G37" s="42"/>
    </row>
    <row r="38" spans="1:9" ht="15" customHeight="1">
      <c r="A38" s="42"/>
      <c r="B38" s="93"/>
      <c r="C38" s="95"/>
      <c r="D38" s="95"/>
      <c r="E38" s="96"/>
      <c r="F38" s="42"/>
      <c r="G38" s="42"/>
    </row>
    <row r="39" spans="1:9" ht="15" customHeight="1">
      <c r="A39" s="42"/>
      <c r="B39" s="93"/>
      <c r="C39" s="95"/>
      <c r="D39" s="95"/>
      <c r="E39" s="96"/>
      <c r="F39" s="42"/>
      <c r="G39" s="42"/>
    </row>
    <row r="40" spans="1:9" ht="15" customHeight="1">
      <c r="A40" s="42"/>
      <c r="B40" s="93"/>
      <c r="C40" s="95"/>
      <c r="D40" s="95"/>
      <c r="E40" s="96"/>
      <c r="F40" s="42"/>
      <c r="G40" s="42"/>
    </row>
    <row r="41" spans="1:9" ht="15" customHeight="1">
      <c r="A41" s="42"/>
      <c r="B41" s="93"/>
      <c r="C41" s="95"/>
      <c r="D41" s="95"/>
      <c r="E41" s="96"/>
      <c r="F41" s="42"/>
      <c r="G41" s="42"/>
    </row>
    <row r="42" spans="1:9" ht="15" customHeight="1">
      <c r="A42" s="42"/>
      <c r="B42" s="93"/>
      <c r="C42" s="95"/>
      <c r="D42" s="95"/>
      <c r="E42" s="96"/>
      <c r="F42" s="42"/>
      <c r="G42" s="42"/>
    </row>
    <row r="43" spans="1:9" ht="15" customHeight="1">
      <c r="A43" s="42"/>
      <c r="B43" s="93"/>
      <c r="C43" s="95"/>
      <c r="D43" s="95"/>
      <c r="E43" s="96"/>
      <c r="F43" s="42"/>
      <c r="G43" s="42"/>
    </row>
    <row r="44" spans="1:9" ht="15" customHeight="1">
      <c r="A44" s="42"/>
      <c r="B44" s="93"/>
      <c r="C44" s="95"/>
      <c r="D44" s="95"/>
      <c r="E44" s="96"/>
      <c r="F44" s="42"/>
      <c r="G44" s="42"/>
    </row>
    <row r="45" spans="1:9" ht="15" customHeight="1">
      <c r="A45" s="42"/>
      <c r="B45" s="93"/>
      <c r="C45" s="95"/>
      <c r="D45" s="95"/>
      <c r="E45" s="96"/>
      <c r="F45" s="42"/>
      <c r="G45" s="42"/>
    </row>
    <row r="46" spans="1:9" ht="15" customHeight="1">
      <c r="A46" s="42"/>
      <c r="B46" s="42"/>
      <c r="C46" s="42"/>
      <c r="D46" s="42"/>
      <c r="E46" s="42"/>
      <c r="F46" s="42"/>
      <c r="G46" s="42"/>
    </row>
    <row r="47" spans="1:9" ht="15" customHeight="1">
      <c r="A47" s="42"/>
      <c r="B47" s="42"/>
      <c r="C47" s="42"/>
      <c r="D47" s="42"/>
      <c r="E47" s="42"/>
      <c r="F47" s="42"/>
      <c r="G47" s="42"/>
    </row>
    <row r="48" spans="1:9" ht="15" customHeight="1">
      <c r="A48" s="42"/>
      <c r="B48" s="42"/>
      <c r="C48" s="42"/>
      <c r="D48" s="42"/>
      <c r="E48" s="42"/>
      <c r="F48" s="42"/>
      <c r="G48" s="42"/>
    </row>
    <row r="49" spans="1:7" ht="15" customHeight="1">
      <c r="A49" s="42"/>
      <c r="B49" s="42"/>
      <c r="C49" s="42"/>
      <c r="D49" s="42"/>
      <c r="E49" s="42"/>
      <c r="F49" s="42"/>
      <c r="G49" s="42"/>
    </row>
    <row r="50" spans="1:7" ht="15" customHeight="1">
      <c r="A50" s="42"/>
      <c r="B50" s="42"/>
      <c r="C50" s="42"/>
      <c r="D50" s="42"/>
      <c r="E50" s="42"/>
      <c r="F50" s="42"/>
      <c r="G50" s="42"/>
    </row>
    <row r="51" spans="1:7" ht="15" customHeight="1">
      <c r="A51" s="42"/>
      <c r="B51" s="42"/>
      <c r="C51" s="42"/>
      <c r="D51" s="42"/>
      <c r="E51" s="42"/>
      <c r="F51" s="42"/>
      <c r="G51" s="42"/>
    </row>
    <row r="52" spans="1:7" ht="15" customHeight="1">
      <c r="A52" s="42"/>
      <c r="B52" s="42"/>
      <c r="C52" s="42"/>
      <c r="D52" s="42"/>
      <c r="E52" s="42"/>
      <c r="F52" s="42"/>
      <c r="G52" s="42"/>
    </row>
    <row r="53" spans="1:7" ht="15" customHeight="1">
      <c r="A53" s="42"/>
      <c r="B53" s="42"/>
      <c r="C53" s="42"/>
      <c r="D53" s="42"/>
      <c r="E53" s="42"/>
      <c r="F53" s="42"/>
      <c r="G53" s="42"/>
    </row>
    <row r="54" spans="1:7" ht="15" customHeight="1">
      <c r="A54" s="42"/>
      <c r="B54" s="42"/>
      <c r="C54" s="42"/>
      <c r="D54" s="42"/>
      <c r="E54" s="42"/>
      <c r="F54" s="42"/>
      <c r="G54" s="42"/>
    </row>
    <row r="55" spans="1:7" ht="15" customHeight="1">
      <c r="A55" s="42"/>
      <c r="B55" s="42"/>
      <c r="C55" s="42"/>
      <c r="D55" s="42"/>
      <c r="E55" s="42"/>
      <c r="F55" s="42"/>
      <c r="G55" s="42"/>
    </row>
    <row r="56" spans="1:7" ht="15" customHeight="1">
      <c r="A56" s="42"/>
      <c r="B56" s="42"/>
      <c r="C56" s="42"/>
      <c r="D56" s="42"/>
      <c r="E56" s="42"/>
      <c r="F56" s="42"/>
      <c r="G56" s="42"/>
    </row>
    <row r="57" spans="1:7" ht="15" customHeight="1">
      <c r="A57" s="42"/>
      <c r="B57" s="42"/>
      <c r="C57" s="42"/>
      <c r="D57" s="42"/>
      <c r="E57" s="42"/>
      <c r="F57" s="42"/>
      <c r="G57" s="42"/>
    </row>
    <row r="58" spans="1:7" ht="15" customHeight="1">
      <c r="A58" s="42"/>
      <c r="B58" s="42"/>
      <c r="C58" s="42"/>
      <c r="D58" s="42"/>
      <c r="E58" s="42"/>
      <c r="F58" s="42"/>
      <c r="G58" s="42"/>
    </row>
    <row r="59" spans="1:7" ht="15" customHeight="1">
      <c r="A59" s="42"/>
      <c r="B59" s="42"/>
      <c r="C59" s="42"/>
      <c r="D59" s="42"/>
      <c r="E59" s="42"/>
      <c r="F59" s="42"/>
      <c r="G59" s="42"/>
    </row>
    <row r="60" spans="1:7" ht="15" customHeight="1">
      <c r="A60" s="42"/>
      <c r="B60" s="42"/>
      <c r="C60" s="42"/>
      <c r="D60" s="42"/>
      <c r="E60" s="42"/>
      <c r="F60" s="42"/>
      <c r="G60" s="42"/>
    </row>
    <row r="61" spans="1:7" ht="15" customHeight="1">
      <c r="A61" s="42"/>
      <c r="B61" s="42"/>
      <c r="C61" s="42"/>
      <c r="D61" s="42"/>
      <c r="E61" s="42"/>
      <c r="F61" s="42"/>
      <c r="G61" s="42"/>
    </row>
    <row r="62" spans="1:7" ht="15" customHeight="1">
      <c r="A62" s="42"/>
      <c r="B62" s="42"/>
      <c r="C62" s="42"/>
      <c r="D62" s="42"/>
      <c r="E62" s="42"/>
      <c r="F62" s="42"/>
      <c r="G62" s="42"/>
    </row>
    <row r="63" spans="1:7" ht="15" customHeight="1">
      <c r="A63" s="42"/>
      <c r="B63" s="42"/>
      <c r="C63" s="42"/>
      <c r="D63" s="42"/>
      <c r="E63" s="42"/>
      <c r="F63" s="42"/>
      <c r="G63" s="42"/>
    </row>
    <row r="64" spans="1:7" ht="15" customHeight="1">
      <c r="A64" s="42"/>
      <c r="B64" s="42"/>
      <c r="C64" s="42"/>
      <c r="D64" s="42"/>
      <c r="E64" s="42"/>
      <c r="F64" s="42"/>
      <c r="G64" s="42"/>
    </row>
    <row r="65" spans="1:7" ht="15" customHeight="1">
      <c r="A65" s="42"/>
      <c r="B65" s="42"/>
      <c r="C65" s="42"/>
      <c r="D65" s="42"/>
      <c r="E65" s="42"/>
      <c r="F65" s="42"/>
      <c r="G65" s="42"/>
    </row>
    <row r="66" spans="1:7" ht="15" customHeight="1">
      <c r="A66" s="42"/>
      <c r="B66" s="42"/>
      <c r="C66" s="42"/>
      <c r="D66" s="42"/>
      <c r="E66" s="42"/>
      <c r="F66" s="42"/>
      <c r="G66" s="42"/>
    </row>
    <row r="67" spans="1:7" ht="15" customHeight="1">
      <c r="A67" s="42"/>
      <c r="B67" s="42"/>
      <c r="C67" s="42"/>
      <c r="D67" s="42"/>
      <c r="E67" s="42"/>
      <c r="F67" s="42"/>
      <c r="G67" s="42"/>
    </row>
    <row r="68" spans="1:7" ht="15" customHeight="1">
      <c r="A68" s="42"/>
      <c r="B68" s="42"/>
      <c r="C68" s="42"/>
      <c r="D68" s="42"/>
      <c r="E68" s="42"/>
      <c r="F68" s="42"/>
      <c r="G68" s="42"/>
    </row>
    <row r="69" spans="1:7" ht="15" customHeight="1">
      <c r="A69" s="42"/>
      <c r="B69" s="42"/>
      <c r="C69" s="42"/>
      <c r="D69" s="42"/>
      <c r="E69" s="42"/>
      <c r="F69" s="42"/>
      <c r="G69" s="42"/>
    </row>
    <row r="70" spans="1:7" ht="15" customHeight="1">
      <c r="A70" s="42"/>
      <c r="B70" s="42"/>
      <c r="C70" s="42"/>
      <c r="D70" s="42"/>
      <c r="E70" s="42"/>
      <c r="F70" s="42"/>
      <c r="G70" s="42"/>
    </row>
    <row r="71" spans="1:7" ht="15" customHeight="1">
      <c r="A71" s="42"/>
      <c r="B71" s="42"/>
      <c r="C71" s="42"/>
      <c r="D71" s="42"/>
      <c r="E71" s="42"/>
      <c r="F71" s="42"/>
      <c r="G71" s="42"/>
    </row>
    <row r="72" spans="1:7" ht="15" customHeight="1">
      <c r="A72" s="42"/>
      <c r="B72" s="42"/>
      <c r="C72" s="42"/>
      <c r="D72" s="42"/>
      <c r="E72" s="42"/>
      <c r="F72" s="42"/>
      <c r="G72" s="42"/>
    </row>
    <row r="73" spans="1:7" ht="15" customHeight="1">
      <c r="A73" s="42"/>
      <c r="B73" s="42"/>
      <c r="C73" s="42"/>
      <c r="D73" s="42"/>
      <c r="E73" s="42"/>
      <c r="F73" s="42"/>
      <c r="G73" s="42"/>
    </row>
    <row r="74" spans="1:7" ht="15" customHeight="1">
      <c r="A74" s="42"/>
      <c r="B74" s="42"/>
      <c r="C74" s="42"/>
      <c r="D74" s="42"/>
      <c r="E74" s="42"/>
      <c r="F74" s="42"/>
      <c r="G74" s="42"/>
    </row>
    <row r="75" spans="1:7" ht="15" customHeight="1">
      <c r="A75" s="42"/>
      <c r="B75" s="42"/>
      <c r="C75" s="42"/>
      <c r="D75" s="42"/>
      <c r="E75" s="42"/>
      <c r="F75" s="42"/>
      <c r="G75" s="42"/>
    </row>
    <row r="76" spans="1:7" ht="15" customHeight="1">
      <c r="A76" s="42"/>
      <c r="B76" s="42"/>
      <c r="C76" s="42"/>
      <c r="D76" s="42"/>
      <c r="E76" s="42"/>
      <c r="F76" s="42"/>
      <c r="G76" s="42"/>
    </row>
    <row r="77" spans="1:7" ht="15" customHeight="1">
      <c r="A77" s="42"/>
      <c r="B77" s="42"/>
      <c r="C77" s="42"/>
      <c r="D77" s="42"/>
      <c r="E77" s="42"/>
      <c r="F77" s="42"/>
      <c r="G77" s="42"/>
    </row>
    <row r="78" spans="1:7" ht="15" customHeight="1">
      <c r="A78" s="42"/>
      <c r="B78" s="42"/>
      <c r="C78" s="42"/>
      <c r="D78" s="42"/>
      <c r="E78" s="42"/>
      <c r="F78" s="42"/>
      <c r="G78" s="42"/>
    </row>
    <row r="79" spans="1:7" ht="15" customHeight="1">
      <c r="A79" s="42"/>
      <c r="B79" s="42"/>
      <c r="C79" s="42"/>
      <c r="D79" s="42"/>
      <c r="E79" s="42"/>
      <c r="F79" s="42"/>
      <c r="G79" s="42"/>
    </row>
    <row r="80" spans="1:7" ht="15" customHeight="1">
      <c r="A80" s="42"/>
      <c r="B80" s="42"/>
      <c r="C80" s="42"/>
      <c r="D80" s="42"/>
      <c r="E80" s="42"/>
      <c r="F80" s="42"/>
      <c r="G80" s="42"/>
    </row>
    <row r="81" spans="1:7" ht="15" customHeight="1">
      <c r="A81" s="42"/>
      <c r="B81" s="42"/>
      <c r="C81" s="42"/>
      <c r="D81" s="42"/>
      <c r="E81" s="42"/>
      <c r="F81" s="42"/>
      <c r="G81" s="42"/>
    </row>
    <row r="82" spans="1:7" ht="15" customHeight="1">
      <c r="A82" s="42"/>
      <c r="B82" s="42"/>
      <c r="C82" s="42"/>
      <c r="D82" s="42"/>
      <c r="E82" s="42"/>
      <c r="F82" s="42"/>
      <c r="G82" s="42"/>
    </row>
    <row r="83" spans="1:7" ht="15" customHeight="1">
      <c r="A83" s="42"/>
      <c r="B83" s="42"/>
      <c r="C83" s="42"/>
      <c r="D83" s="42"/>
      <c r="E83" s="42"/>
      <c r="F83" s="42"/>
      <c r="G83" s="42"/>
    </row>
    <row r="84" spans="1:7" ht="15" customHeight="1">
      <c r="A84" s="42"/>
      <c r="B84" s="42"/>
      <c r="C84" s="42"/>
      <c r="D84" s="42"/>
      <c r="E84" s="42"/>
      <c r="F84" s="42"/>
      <c r="G84" s="42"/>
    </row>
    <row r="85" spans="1:7" ht="15" customHeight="1">
      <c r="A85" s="42"/>
      <c r="B85" s="42"/>
      <c r="C85" s="42"/>
      <c r="D85" s="42"/>
      <c r="E85" s="42"/>
      <c r="F85" s="42"/>
      <c r="G85" s="42"/>
    </row>
    <row r="86" spans="1:7" ht="15" customHeight="1">
      <c r="A86" s="42"/>
      <c r="B86" s="42"/>
      <c r="C86" s="42"/>
      <c r="D86" s="42"/>
      <c r="E86" s="42"/>
      <c r="F86" s="42"/>
      <c r="G86" s="42"/>
    </row>
    <row r="87" spans="1:7" ht="15" customHeight="1">
      <c r="A87" s="42"/>
      <c r="B87" s="42"/>
      <c r="C87" s="42"/>
      <c r="D87" s="42"/>
      <c r="E87" s="42"/>
      <c r="F87" s="42"/>
      <c r="G87" s="42"/>
    </row>
    <row r="88" spans="1:7" ht="15" customHeight="1">
      <c r="A88" s="42"/>
      <c r="B88" s="42"/>
      <c r="C88" s="42"/>
      <c r="D88" s="42"/>
      <c r="E88" s="42"/>
      <c r="F88" s="42"/>
      <c r="G88" s="42"/>
    </row>
    <row r="89" spans="1:7" ht="15" customHeight="1">
      <c r="A89" s="42"/>
      <c r="B89" s="42"/>
      <c r="C89" s="42"/>
      <c r="D89" s="42"/>
      <c r="E89" s="42"/>
      <c r="F89" s="42"/>
      <c r="G89" s="42"/>
    </row>
    <row r="90" spans="1:7" ht="15" customHeight="1">
      <c r="A90" s="42"/>
      <c r="B90" s="42"/>
      <c r="C90" s="42"/>
      <c r="D90" s="42"/>
      <c r="E90" s="42"/>
      <c r="F90" s="42"/>
      <c r="G90" s="42"/>
    </row>
    <row r="91" spans="1:7" ht="15" customHeight="1">
      <c r="A91" s="42"/>
      <c r="B91" s="42"/>
      <c r="C91" s="42"/>
      <c r="D91" s="42"/>
      <c r="E91" s="42"/>
      <c r="F91" s="42"/>
      <c r="G91" s="42"/>
    </row>
    <row r="92" spans="1:7" ht="15" customHeight="1">
      <c r="A92" s="42"/>
      <c r="B92" s="42"/>
      <c r="C92" s="42"/>
      <c r="D92" s="42"/>
      <c r="E92" s="42"/>
      <c r="F92" s="42"/>
      <c r="G92" s="42"/>
    </row>
    <row r="93" spans="1:7" ht="15" customHeight="1">
      <c r="A93" s="42"/>
      <c r="B93" s="42"/>
      <c r="C93" s="42"/>
      <c r="D93" s="42"/>
      <c r="E93" s="42"/>
      <c r="F93" s="42"/>
      <c r="G93" s="42"/>
    </row>
    <row r="94" spans="1:7" ht="15" customHeight="1">
      <c r="A94" s="42"/>
      <c r="B94" s="42"/>
      <c r="C94" s="42"/>
      <c r="D94" s="42"/>
      <c r="E94" s="42"/>
      <c r="F94" s="42"/>
      <c r="G94" s="42"/>
    </row>
    <row r="95" spans="1:7" ht="15" customHeight="1">
      <c r="A95" s="42"/>
      <c r="B95" s="42"/>
      <c r="C95" s="42"/>
      <c r="D95" s="42"/>
      <c r="E95" s="42"/>
      <c r="F95" s="42"/>
      <c r="G95" s="42"/>
    </row>
    <row r="96" spans="1:7" ht="15" customHeight="1">
      <c r="A96" s="42"/>
      <c r="B96" s="42"/>
      <c r="C96" s="42"/>
      <c r="D96" s="42"/>
      <c r="E96" s="42"/>
      <c r="F96" s="42"/>
      <c r="G96" s="42"/>
    </row>
    <row r="97" spans="1:7" ht="15" customHeight="1">
      <c r="A97" s="42"/>
      <c r="B97" s="42"/>
      <c r="C97" s="42"/>
      <c r="D97" s="42"/>
      <c r="E97" s="42"/>
      <c r="F97" s="42"/>
      <c r="G97" s="42"/>
    </row>
    <row r="98" spans="1:7" ht="15" customHeight="1">
      <c r="A98" s="42"/>
      <c r="B98" s="42"/>
      <c r="C98" s="42"/>
      <c r="D98" s="42"/>
      <c r="E98" s="42"/>
      <c r="F98" s="42"/>
      <c r="G98" s="42"/>
    </row>
    <row r="99" spans="1:7" ht="15" customHeight="1">
      <c r="A99" s="42"/>
      <c r="B99" s="42"/>
      <c r="C99" s="42"/>
      <c r="D99" s="42"/>
      <c r="E99" s="42"/>
      <c r="F99" s="42"/>
      <c r="G99" s="42"/>
    </row>
    <row r="100" spans="1:7" ht="15" customHeight="1">
      <c r="A100" s="42"/>
      <c r="B100" s="42"/>
      <c r="C100" s="42"/>
      <c r="D100" s="42"/>
      <c r="E100" s="42"/>
      <c r="F100" s="42"/>
      <c r="G100" s="42"/>
    </row>
    <row r="101" spans="1:7" ht="15" customHeight="1">
      <c r="A101" s="42"/>
      <c r="B101" s="42"/>
      <c r="C101" s="42"/>
      <c r="D101" s="42"/>
      <c r="E101" s="42"/>
      <c r="F101" s="42"/>
      <c r="G101" s="42"/>
    </row>
    <row r="102" spans="1:7" ht="15" customHeight="1">
      <c r="A102" s="42"/>
      <c r="B102" s="42"/>
      <c r="C102" s="42"/>
      <c r="D102" s="42"/>
      <c r="E102" s="42"/>
      <c r="F102" s="42"/>
      <c r="G102" s="42"/>
    </row>
    <row r="103" spans="1:7" ht="15" customHeight="1">
      <c r="A103" s="42"/>
      <c r="B103" s="42"/>
      <c r="C103" s="42"/>
      <c r="D103" s="42"/>
      <c r="E103" s="42"/>
      <c r="F103" s="42"/>
      <c r="G103" s="42"/>
    </row>
    <row r="104" spans="1:7" ht="15" customHeight="1">
      <c r="A104" s="42"/>
      <c r="B104" s="42"/>
      <c r="C104" s="42"/>
      <c r="D104" s="42"/>
      <c r="E104" s="42"/>
      <c r="F104" s="42"/>
      <c r="G104" s="42"/>
    </row>
    <row r="105" spans="1:7" ht="15" customHeight="1">
      <c r="A105" s="42"/>
      <c r="B105" s="42"/>
      <c r="C105" s="42"/>
      <c r="D105" s="42"/>
      <c r="E105" s="42"/>
      <c r="F105" s="42"/>
      <c r="G105" s="42"/>
    </row>
    <row r="106" spans="1:7" ht="15" customHeight="1">
      <c r="A106" s="42"/>
      <c r="B106" s="42"/>
      <c r="C106" s="42"/>
      <c r="D106" s="42"/>
      <c r="E106" s="42"/>
      <c r="F106" s="42"/>
      <c r="G106" s="42"/>
    </row>
    <row r="107" spans="1:7" ht="15" customHeight="1">
      <c r="A107" s="42"/>
      <c r="B107" s="42"/>
      <c r="C107" s="42"/>
      <c r="D107" s="42"/>
      <c r="E107" s="42"/>
      <c r="F107" s="42"/>
      <c r="G107" s="42"/>
    </row>
    <row r="108" spans="1:7" ht="15" customHeight="1">
      <c r="A108" s="42"/>
      <c r="B108" s="42"/>
      <c r="C108" s="42"/>
      <c r="D108" s="42"/>
      <c r="E108" s="42"/>
      <c r="F108" s="42"/>
      <c r="G108" s="42"/>
    </row>
    <row r="109" spans="1:7" ht="15" customHeight="1">
      <c r="A109" s="42"/>
      <c r="B109" s="42"/>
      <c r="C109" s="42"/>
      <c r="D109" s="42"/>
      <c r="E109" s="42"/>
      <c r="F109" s="42"/>
      <c r="G109" s="42"/>
    </row>
    <row r="110" spans="1:7" ht="15" customHeight="1">
      <c r="A110" s="42"/>
      <c r="B110" s="42"/>
      <c r="C110" s="42"/>
      <c r="D110" s="42"/>
      <c r="E110" s="42"/>
      <c r="F110" s="42"/>
      <c r="G110" s="42"/>
    </row>
    <row r="111" spans="1:7" ht="15" customHeight="1">
      <c r="A111" s="42"/>
      <c r="B111" s="42"/>
      <c r="C111" s="42"/>
      <c r="D111" s="42"/>
      <c r="E111" s="42"/>
      <c r="F111" s="42"/>
      <c r="G111" s="42"/>
    </row>
    <row r="112" spans="1:7" ht="15" customHeight="1">
      <c r="A112" s="42"/>
      <c r="B112" s="42"/>
      <c r="C112" s="42"/>
      <c r="D112" s="42"/>
      <c r="E112" s="42"/>
      <c r="F112" s="42"/>
      <c r="G112" s="42"/>
    </row>
    <row r="113" spans="1:7" ht="15" customHeight="1">
      <c r="A113" s="42"/>
      <c r="B113" s="42"/>
      <c r="C113" s="42"/>
      <c r="D113" s="42"/>
      <c r="E113" s="42"/>
      <c r="F113" s="42"/>
      <c r="G113" s="42"/>
    </row>
    <row r="114" spans="1:7" ht="15" customHeight="1">
      <c r="A114" s="42"/>
      <c r="B114" s="42"/>
      <c r="C114" s="42"/>
      <c r="D114" s="42"/>
      <c r="E114" s="42"/>
      <c r="F114" s="42"/>
      <c r="G114" s="42"/>
    </row>
    <row r="115" spans="1:7" ht="15" customHeight="1">
      <c r="A115" s="42"/>
      <c r="B115" s="42"/>
      <c r="C115" s="42"/>
      <c r="D115" s="42"/>
      <c r="E115" s="42"/>
      <c r="F115" s="42"/>
      <c r="G115" s="42"/>
    </row>
    <row r="116" spans="1:7" ht="15" customHeight="1">
      <c r="A116" s="42"/>
      <c r="B116" s="42"/>
      <c r="C116" s="42"/>
      <c r="D116" s="42"/>
      <c r="E116" s="42"/>
      <c r="F116" s="42"/>
      <c r="G116" s="42"/>
    </row>
    <row r="117" spans="1:7" ht="15" customHeight="1">
      <c r="A117" s="42"/>
      <c r="B117" s="42"/>
      <c r="C117" s="42"/>
      <c r="D117" s="42"/>
      <c r="E117" s="42"/>
      <c r="F117" s="42"/>
      <c r="G117" s="42"/>
    </row>
    <row r="118" spans="1:7" ht="15" customHeight="1">
      <c r="A118" s="42"/>
      <c r="B118" s="42"/>
      <c r="C118" s="42"/>
      <c r="D118" s="42"/>
      <c r="E118" s="42"/>
      <c r="F118" s="42"/>
      <c r="G118" s="42"/>
    </row>
    <row r="119" spans="1:7" ht="15" customHeight="1">
      <c r="A119" s="42"/>
      <c r="B119" s="42"/>
      <c r="C119" s="42"/>
      <c r="D119" s="42"/>
      <c r="E119" s="42"/>
      <c r="F119" s="42"/>
      <c r="G119" s="42"/>
    </row>
    <row r="120" spans="1:7" ht="15" customHeight="1">
      <c r="A120" s="42"/>
      <c r="B120" s="42"/>
      <c r="C120" s="42"/>
      <c r="D120" s="42"/>
      <c r="E120" s="42"/>
      <c r="F120" s="42"/>
      <c r="G120" s="42"/>
    </row>
    <row r="121" spans="1:7" ht="15" customHeight="1">
      <c r="A121" s="42"/>
      <c r="B121" s="42"/>
      <c r="C121" s="42"/>
      <c r="D121" s="42"/>
      <c r="E121" s="42"/>
      <c r="F121" s="42"/>
      <c r="G121" s="42"/>
    </row>
    <row r="122" spans="1:7" ht="15" customHeight="1">
      <c r="A122" s="42"/>
      <c r="B122" s="42"/>
      <c r="C122" s="42"/>
      <c r="D122" s="42"/>
      <c r="E122" s="42"/>
      <c r="F122" s="42"/>
      <c r="G122" s="42"/>
    </row>
    <row r="123" spans="1:7" ht="15" customHeight="1">
      <c r="A123" s="42"/>
      <c r="B123" s="42"/>
      <c r="C123" s="42"/>
      <c r="D123" s="42"/>
      <c r="E123" s="42"/>
      <c r="F123" s="42"/>
      <c r="G123" s="42"/>
    </row>
    <row r="124" spans="1:7" ht="15" customHeight="1">
      <c r="A124" s="42"/>
      <c r="B124" s="42"/>
      <c r="C124" s="42"/>
      <c r="D124" s="42"/>
      <c r="E124" s="42"/>
      <c r="F124" s="42"/>
      <c r="G124" s="42"/>
    </row>
    <row r="125" spans="1:7" ht="15" customHeight="1">
      <c r="A125" s="42"/>
      <c r="B125" s="42"/>
      <c r="C125" s="42"/>
      <c r="D125" s="42"/>
      <c r="E125" s="42"/>
      <c r="F125" s="42"/>
      <c r="G125" s="42"/>
    </row>
    <row r="126" spans="1:7" ht="15" customHeight="1">
      <c r="A126" s="42"/>
      <c r="B126" s="42"/>
      <c r="C126" s="42"/>
      <c r="D126" s="42"/>
      <c r="E126" s="42"/>
      <c r="F126" s="42"/>
      <c r="G126" s="42"/>
    </row>
    <row r="127" spans="1:7" ht="15" customHeight="1">
      <c r="A127" s="42"/>
      <c r="B127" s="42"/>
      <c r="C127" s="42"/>
      <c r="D127" s="42"/>
      <c r="E127" s="42"/>
      <c r="F127" s="42"/>
      <c r="G127" s="42"/>
    </row>
    <row r="128" spans="1:7" ht="15" customHeight="1">
      <c r="A128" s="42"/>
      <c r="B128" s="42"/>
      <c r="C128" s="42"/>
      <c r="D128" s="42"/>
      <c r="E128" s="42"/>
      <c r="F128" s="42"/>
      <c r="G128" s="42"/>
    </row>
    <row r="129" spans="1:7" ht="15" customHeight="1">
      <c r="A129" s="42"/>
      <c r="B129" s="42"/>
      <c r="C129" s="42"/>
      <c r="D129" s="42"/>
      <c r="E129" s="42"/>
      <c r="F129" s="42"/>
      <c r="G129" s="42"/>
    </row>
    <row r="130" spans="1:7" ht="15" customHeight="1">
      <c r="A130" s="42"/>
      <c r="B130" s="42"/>
      <c r="C130" s="42"/>
      <c r="D130" s="42"/>
      <c r="E130" s="42"/>
      <c r="F130" s="42"/>
      <c r="G130" s="42"/>
    </row>
    <row r="131" spans="1:7" ht="15" customHeight="1">
      <c r="A131" s="42"/>
      <c r="B131" s="42"/>
      <c r="C131" s="42"/>
      <c r="D131" s="42"/>
      <c r="E131" s="42"/>
      <c r="F131" s="42"/>
      <c r="G131" s="42"/>
    </row>
    <row r="132" spans="1:7" ht="15" customHeight="1">
      <c r="A132" s="42"/>
      <c r="B132" s="42"/>
      <c r="C132" s="42"/>
      <c r="D132" s="42"/>
      <c r="E132" s="42"/>
      <c r="F132" s="42"/>
      <c r="G132" s="42"/>
    </row>
    <row r="133" spans="1:7" ht="15" customHeight="1">
      <c r="A133" s="42"/>
      <c r="B133" s="42"/>
      <c r="C133" s="42"/>
      <c r="D133" s="42"/>
      <c r="E133" s="42"/>
      <c r="F133" s="42"/>
      <c r="G133" s="42"/>
    </row>
    <row r="134" spans="1:7" ht="15" customHeight="1">
      <c r="A134" s="42"/>
      <c r="B134" s="42"/>
      <c r="C134" s="42"/>
      <c r="D134" s="42"/>
      <c r="E134" s="42"/>
      <c r="F134" s="42"/>
      <c r="G134" s="42"/>
    </row>
    <row r="135" spans="1:7" ht="15" customHeight="1">
      <c r="A135" s="42"/>
      <c r="B135" s="42"/>
      <c r="C135" s="42"/>
      <c r="D135" s="42"/>
      <c r="E135" s="42"/>
      <c r="F135" s="42"/>
      <c r="G135" s="42"/>
    </row>
    <row r="136" spans="1:7" ht="15" customHeight="1">
      <c r="A136" s="42"/>
      <c r="B136" s="42"/>
      <c r="C136" s="42"/>
      <c r="D136" s="42"/>
      <c r="E136" s="42"/>
      <c r="F136" s="42"/>
      <c r="G136" s="42"/>
    </row>
    <row r="137" spans="1:7" ht="15" customHeight="1">
      <c r="A137" s="42"/>
      <c r="B137" s="42"/>
      <c r="C137" s="42"/>
      <c r="D137" s="42"/>
      <c r="E137" s="42"/>
      <c r="F137" s="42"/>
      <c r="G137" s="42"/>
    </row>
    <row r="138" spans="1:7" ht="15" customHeight="1">
      <c r="A138" s="42"/>
      <c r="B138" s="42"/>
      <c r="C138" s="42"/>
      <c r="D138" s="42"/>
      <c r="E138" s="42"/>
      <c r="F138" s="42"/>
      <c r="G138" s="42"/>
    </row>
    <row r="139" spans="1:7" ht="15" customHeight="1">
      <c r="A139" s="42"/>
      <c r="B139" s="42"/>
      <c r="C139" s="42"/>
      <c r="D139" s="42"/>
      <c r="E139" s="42"/>
      <c r="F139" s="42"/>
      <c r="G139" s="42"/>
    </row>
    <row r="140" spans="1:7" ht="15" customHeight="1">
      <c r="A140" s="42"/>
      <c r="B140" s="42"/>
      <c r="C140" s="42"/>
      <c r="D140" s="42"/>
      <c r="E140" s="42"/>
      <c r="F140" s="42"/>
      <c r="G140" s="42"/>
    </row>
    <row r="141" spans="1:7" ht="15" customHeight="1">
      <c r="A141" s="42"/>
      <c r="B141" s="42"/>
      <c r="C141" s="42"/>
      <c r="D141" s="42"/>
      <c r="E141" s="42"/>
      <c r="F141" s="42"/>
      <c r="G141" s="42"/>
    </row>
    <row r="142" spans="1:7" ht="15" customHeight="1">
      <c r="A142" s="42"/>
      <c r="B142" s="42"/>
      <c r="C142" s="42"/>
      <c r="D142" s="42"/>
      <c r="E142" s="42"/>
      <c r="F142" s="42"/>
      <c r="G142" s="42"/>
    </row>
    <row r="143" spans="1:7" ht="15" customHeight="1">
      <c r="A143" s="42"/>
      <c r="B143" s="42"/>
      <c r="C143" s="42"/>
      <c r="D143" s="42"/>
      <c r="E143" s="42"/>
      <c r="F143" s="42"/>
      <c r="G143" s="42"/>
    </row>
    <row r="144" spans="1:7" ht="15" customHeight="1">
      <c r="A144" s="42"/>
      <c r="B144" s="42"/>
      <c r="C144" s="42"/>
      <c r="D144" s="42"/>
      <c r="E144" s="42"/>
      <c r="F144" s="42"/>
      <c r="G144" s="42"/>
    </row>
    <row r="145" spans="1:7" ht="15" customHeight="1">
      <c r="A145" s="42"/>
      <c r="B145" s="42"/>
      <c r="C145" s="42"/>
      <c r="D145" s="42"/>
      <c r="E145" s="42"/>
      <c r="F145" s="42"/>
      <c r="G145" s="42"/>
    </row>
    <row r="146" spans="1:7" ht="15" customHeight="1">
      <c r="A146" s="42"/>
      <c r="B146" s="42"/>
      <c r="C146" s="42"/>
      <c r="D146" s="42"/>
      <c r="E146" s="42"/>
      <c r="F146" s="42"/>
      <c r="G146" s="42"/>
    </row>
    <row r="147" spans="1:7" ht="15" customHeight="1">
      <c r="A147" s="42"/>
      <c r="B147" s="42"/>
      <c r="C147" s="42"/>
      <c r="D147" s="42"/>
      <c r="E147" s="42"/>
      <c r="F147" s="42"/>
      <c r="G147" s="42"/>
    </row>
    <row r="148" spans="1:7" ht="15" customHeight="1">
      <c r="A148" s="42"/>
      <c r="B148" s="42"/>
      <c r="C148" s="42"/>
      <c r="D148" s="42"/>
      <c r="E148" s="42"/>
      <c r="F148" s="42"/>
      <c r="G148" s="42"/>
    </row>
    <row r="149" spans="1:7" ht="15" customHeight="1">
      <c r="A149" s="42"/>
      <c r="B149" s="42"/>
      <c r="C149" s="42"/>
      <c r="D149" s="42"/>
      <c r="E149" s="42"/>
      <c r="F149" s="42"/>
      <c r="G149" s="42"/>
    </row>
    <row r="150" spans="1:7" ht="15" customHeight="1">
      <c r="A150" s="42"/>
      <c r="B150" s="42"/>
      <c r="C150" s="42"/>
      <c r="D150" s="42"/>
      <c r="E150" s="42"/>
      <c r="F150" s="42"/>
      <c r="G150" s="42"/>
    </row>
    <row r="151" spans="1:7" ht="15" customHeight="1">
      <c r="A151" s="42"/>
      <c r="B151" s="42"/>
      <c r="C151" s="42"/>
      <c r="D151" s="42"/>
      <c r="E151" s="42"/>
      <c r="F151" s="42"/>
      <c r="G151" s="42"/>
    </row>
    <row r="152" spans="1:7" ht="15" customHeight="1">
      <c r="A152" s="42"/>
      <c r="B152" s="42"/>
      <c r="C152" s="42"/>
      <c r="D152" s="42"/>
      <c r="E152" s="42"/>
      <c r="F152" s="42"/>
      <c r="G152" s="42"/>
    </row>
    <row r="153" spans="1:7" ht="15" customHeight="1">
      <c r="A153" s="42"/>
      <c r="B153" s="42"/>
      <c r="C153" s="42"/>
      <c r="D153" s="42"/>
      <c r="E153" s="42"/>
      <c r="F153" s="42"/>
      <c r="G153" s="42"/>
    </row>
    <row r="154" spans="1:7" ht="15" customHeight="1">
      <c r="A154" s="42"/>
      <c r="B154" s="42"/>
      <c r="C154" s="42"/>
      <c r="D154" s="42"/>
      <c r="E154" s="42"/>
      <c r="F154" s="42"/>
      <c r="G154" s="42"/>
    </row>
    <row r="155" spans="1:7" ht="15" customHeight="1">
      <c r="A155" s="42"/>
      <c r="B155" s="42"/>
      <c r="C155" s="42"/>
      <c r="D155" s="42"/>
      <c r="E155" s="42"/>
      <c r="F155" s="42"/>
      <c r="G155" s="42"/>
    </row>
    <row r="156" spans="1:7" ht="15" customHeight="1">
      <c r="A156" s="42"/>
      <c r="B156" s="42"/>
      <c r="C156" s="42"/>
      <c r="D156" s="42"/>
      <c r="E156" s="42"/>
      <c r="F156" s="42"/>
      <c r="G156" s="42"/>
    </row>
    <row r="157" spans="1:7" ht="15" customHeight="1">
      <c r="A157" s="42"/>
      <c r="B157" s="42"/>
      <c r="C157" s="42"/>
      <c r="D157" s="42"/>
      <c r="E157" s="42"/>
      <c r="F157" s="42"/>
      <c r="G157" s="4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55"/>
  <sheetViews>
    <sheetView zoomScaleNormal="100" workbookViewId="0"/>
  </sheetViews>
  <sheetFormatPr baseColWidth="10" defaultColWidth="11.42578125" defaultRowHeight="15" customHeight="1"/>
  <cols>
    <col min="1" max="1" width="32.140625" style="105" customWidth="1"/>
    <col min="2" max="12" width="10" style="105" customWidth="1"/>
    <col min="13" max="16384" width="11.42578125" style="75"/>
  </cols>
  <sheetData>
    <row r="1" spans="1:14" ht="15" customHeight="1">
      <c r="A1" s="15" t="s">
        <v>216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42"/>
      <c r="N1" s="42"/>
    </row>
    <row r="2" spans="1:14" ht="15" customHeight="1">
      <c r="A2" s="19" t="s">
        <v>217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42"/>
      <c r="N2" s="42"/>
    </row>
    <row r="3" spans="1:14" ht="15" customHeight="1">
      <c r="A3" s="16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42"/>
      <c r="N3" s="42"/>
    </row>
    <row r="4" spans="1:14" ht="15" customHeight="1">
      <c r="A4" s="22"/>
      <c r="B4" s="77" t="s">
        <v>3</v>
      </c>
      <c r="C4" s="77" t="s">
        <v>218</v>
      </c>
      <c r="D4" s="77" t="s">
        <v>219</v>
      </c>
      <c r="E4" s="77" t="s">
        <v>80</v>
      </c>
      <c r="F4" s="77" t="s">
        <v>220</v>
      </c>
      <c r="G4" s="77" t="s">
        <v>221</v>
      </c>
      <c r="H4" s="77" t="s">
        <v>222</v>
      </c>
      <c r="I4" s="77" t="s">
        <v>223</v>
      </c>
      <c r="J4" s="77" t="s">
        <v>224</v>
      </c>
      <c r="K4" s="77" t="s">
        <v>225</v>
      </c>
      <c r="L4" s="77" t="s">
        <v>214</v>
      </c>
      <c r="M4" s="42"/>
      <c r="N4" s="42"/>
    </row>
    <row r="5" spans="1:14" ht="15" customHeight="1">
      <c r="A5" s="79" t="s">
        <v>3</v>
      </c>
      <c r="B5" s="97">
        <v>48017.5</v>
      </c>
      <c r="C5" s="97">
        <v>693.58333333333303</v>
      </c>
      <c r="D5" s="97">
        <v>1832.25</v>
      </c>
      <c r="E5" s="97">
        <v>3619.75</v>
      </c>
      <c r="F5" s="97">
        <v>4064.1666666666702</v>
      </c>
      <c r="G5" s="97">
        <v>4317.3333333333303</v>
      </c>
      <c r="H5" s="97">
        <v>4918.8333333333303</v>
      </c>
      <c r="I5" s="97">
        <v>5814.4166666666697</v>
      </c>
      <c r="J5" s="97">
        <v>6462.5</v>
      </c>
      <c r="K5" s="97">
        <v>8079.4166666666697</v>
      </c>
      <c r="L5" s="97">
        <v>8215.25</v>
      </c>
      <c r="M5" s="42"/>
      <c r="N5" s="42"/>
    </row>
    <row r="6" spans="1:14" ht="15" customHeight="1">
      <c r="A6" s="98" t="s">
        <v>226</v>
      </c>
      <c r="B6" s="97">
        <v>680.66666666666697</v>
      </c>
      <c r="C6" s="97">
        <v>4.0833333333333304</v>
      </c>
      <c r="D6" s="97">
        <v>21.4166666666667</v>
      </c>
      <c r="E6" s="97">
        <v>38.1666666666667</v>
      </c>
      <c r="F6" s="97">
        <v>48.1666666666667</v>
      </c>
      <c r="G6" s="97">
        <v>60.0833333333333</v>
      </c>
      <c r="H6" s="97">
        <v>85.5833333333333</v>
      </c>
      <c r="I6" s="97">
        <v>106.583333333333</v>
      </c>
      <c r="J6" s="97">
        <v>103.916666666667</v>
      </c>
      <c r="K6" s="97">
        <v>109.583333333333</v>
      </c>
      <c r="L6" s="97">
        <v>103.083333333333</v>
      </c>
      <c r="M6" s="42"/>
      <c r="N6" s="42"/>
    </row>
    <row r="7" spans="1:14" ht="15" customHeight="1">
      <c r="A7" s="98" t="s">
        <v>227</v>
      </c>
      <c r="B7" s="97">
        <f>SUM(B8:B11)</f>
        <v>4127.583333333333</v>
      </c>
      <c r="C7" s="97">
        <f t="shared" ref="C7:L7" si="0">SUM(C8:C11)</f>
        <v>45.416666666666636</v>
      </c>
      <c r="D7" s="97">
        <f t="shared" si="0"/>
        <v>127.8333333333333</v>
      </c>
      <c r="E7" s="97">
        <f t="shared" si="0"/>
        <v>234.33333333333366</v>
      </c>
      <c r="F7" s="97">
        <f t="shared" si="0"/>
        <v>274.08333333333303</v>
      </c>
      <c r="G7" s="97">
        <f t="shared" si="0"/>
        <v>293.33333333333331</v>
      </c>
      <c r="H7" s="97">
        <f t="shared" si="0"/>
        <v>363.41666666666629</v>
      </c>
      <c r="I7" s="97">
        <f t="shared" si="0"/>
        <v>460.5000000000004</v>
      </c>
      <c r="J7" s="97">
        <f t="shared" si="0"/>
        <v>572.25000000000034</v>
      </c>
      <c r="K7" s="97">
        <f t="shared" si="0"/>
        <v>843.75000000000011</v>
      </c>
      <c r="L7" s="97">
        <f t="shared" si="0"/>
        <v>912.66666666666663</v>
      </c>
      <c r="M7" s="42"/>
      <c r="N7" s="42"/>
    </row>
    <row r="8" spans="1:14" ht="15" customHeight="1">
      <c r="A8" s="48" t="s">
        <v>228</v>
      </c>
      <c r="B8" s="46">
        <v>10.1666666666667</v>
      </c>
      <c r="C8" s="46">
        <v>0</v>
      </c>
      <c r="D8" s="46">
        <v>0.16666666666666699</v>
      </c>
      <c r="E8" s="99">
        <v>0.5</v>
      </c>
      <c r="F8" s="46">
        <v>0</v>
      </c>
      <c r="G8" s="46">
        <v>0</v>
      </c>
      <c r="H8" s="46">
        <v>0</v>
      </c>
      <c r="I8" s="46">
        <v>2.9166666666666701</v>
      </c>
      <c r="J8" s="46">
        <v>2.25</v>
      </c>
      <c r="K8" s="46">
        <v>1.0833333333333299</v>
      </c>
      <c r="L8" s="46">
        <v>3.25</v>
      </c>
      <c r="M8" s="42"/>
      <c r="N8" s="42"/>
    </row>
    <row r="9" spans="1:14" ht="15" customHeight="1">
      <c r="A9" s="48" t="s">
        <v>229</v>
      </c>
      <c r="B9" s="99">
        <v>3726</v>
      </c>
      <c r="C9" s="46">
        <v>44.0833333333333</v>
      </c>
      <c r="D9" s="46">
        <v>116.5</v>
      </c>
      <c r="E9" s="46">
        <v>210.416666666667</v>
      </c>
      <c r="F9" s="46">
        <v>249.083333333333</v>
      </c>
      <c r="G9" s="46">
        <v>262.25</v>
      </c>
      <c r="H9" s="46">
        <v>327.83333333333297</v>
      </c>
      <c r="I9" s="46">
        <v>405.91666666666703</v>
      </c>
      <c r="J9" s="46">
        <v>511.41666666666703</v>
      </c>
      <c r="K9" s="46">
        <v>769.25</v>
      </c>
      <c r="L9" s="46">
        <v>829.25</v>
      </c>
      <c r="M9" s="42"/>
      <c r="N9" s="42"/>
    </row>
    <row r="10" spans="1:14" ht="15" customHeight="1">
      <c r="A10" s="48" t="s">
        <v>230</v>
      </c>
      <c r="B10" s="46">
        <v>33.8333333333333</v>
      </c>
      <c r="C10" s="46">
        <v>8.3333333333333301E-2</v>
      </c>
      <c r="D10" s="46">
        <v>0.83333333333333304</v>
      </c>
      <c r="E10" s="46">
        <v>2.5833333333333299</v>
      </c>
      <c r="F10" s="46">
        <v>4.5833333333333304</v>
      </c>
      <c r="G10" s="46">
        <v>2.25</v>
      </c>
      <c r="H10" s="46">
        <v>1.75</v>
      </c>
      <c r="I10" s="46">
        <v>4.75</v>
      </c>
      <c r="J10" s="46">
        <v>7.8333333333333304</v>
      </c>
      <c r="K10" s="46">
        <v>3.75</v>
      </c>
      <c r="L10" s="46">
        <v>5.4166666666666696</v>
      </c>
      <c r="M10" s="42"/>
      <c r="N10" s="42"/>
    </row>
    <row r="11" spans="1:14" ht="15" customHeight="1">
      <c r="A11" s="48" t="s">
        <v>231</v>
      </c>
      <c r="B11" s="46">
        <v>357.58333333333297</v>
      </c>
      <c r="C11" s="46">
        <v>1.25</v>
      </c>
      <c r="D11" s="46">
        <v>10.3333333333333</v>
      </c>
      <c r="E11" s="46">
        <v>20.8333333333333</v>
      </c>
      <c r="F11" s="46">
        <v>20.4166666666667</v>
      </c>
      <c r="G11" s="46">
        <v>28.8333333333333</v>
      </c>
      <c r="H11" s="46">
        <v>33.8333333333333</v>
      </c>
      <c r="I11" s="46">
        <v>46.9166666666667</v>
      </c>
      <c r="J11" s="46">
        <v>50.75</v>
      </c>
      <c r="K11" s="46">
        <v>69.6666666666667</v>
      </c>
      <c r="L11" s="46">
        <v>74.75</v>
      </c>
      <c r="M11" s="42"/>
      <c r="N11" s="42"/>
    </row>
    <row r="12" spans="1:14" ht="15" customHeight="1">
      <c r="A12" s="98" t="s">
        <v>232</v>
      </c>
      <c r="B12" s="97">
        <v>3136.9166666666702</v>
      </c>
      <c r="C12" s="97">
        <v>9.3333333333333304</v>
      </c>
      <c r="D12" s="97">
        <v>52.3333333333333</v>
      </c>
      <c r="E12" s="97">
        <v>119.25</v>
      </c>
      <c r="F12" s="97">
        <v>142.416666666667</v>
      </c>
      <c r="G12" s="97">
        <v>246.916666666667</v>
      </c>
      <c r="H12" s="97">
        <v>364.5</v>
      </c>
      <c r="I12" s="97">
        <v>477.25</v>
      </c>
      <c r="J12" s="97">
        <v>542.91666666666697</v>
      </c>
      <c r="K12" s="97">
        <v>580.58333333333303</v>
      </c>
      <c r="L12" s="97">
        <v>601.41666666666697</v>
      </c>
      <c r="M12" s="42"/>
      <c r="N12" s="42"/>
    </row>
    <row r="13" spans="1:14" ht="15" customHeight="1">
      <c r="A13" s="100" t="s">
        <v>233</v>
      </c>
      <c r="B13" s="97">
        <f>SUM(B14:B28)</f>
        <v>37232.083333333307</v>
      </c>
      <c r="C13" s="97">
        <f t="shared" ref="C13:L13" si="1">SUM(C14:C28)</f>
        <v>318.16666666666669</v>
      </c>
      <c r="D13" s="97">
        <f t="shared" si="1"/>
        <v>1239.0833333333335</v>
      </c>
      <c r="E13" s="97">
        <f t="shared" si="1"/>
        <v>2905.5</v>
      </c>
      <c r="F13" s="97">
        <f t="shared" si="1"/>
        <v>3309.666666666667</v>
      </c>
      <c r="G13" s="97">
        <f t="shared" si="1"/>
        <v>3473.7499999999991</v>
      </c>
      <c r="H13" s="97">
        <f t="shared" si="1"/>
        <v>3859.5833333333317</v>
      </c>
      <c r="I13" s="97">
        <f t="shared" si="1"/>
        <v>4550.5833333333348</v>
      </c>
      <c r="J13" s="97">
        <f t="shared" si="1"/>
        <v>5009.833333333333</v>
      </c>
      <c r="K13" s="97">
        <f t="shared" si="1"/>
        <v>6272.4166666666697</v>
      </c>
      <c r="L13" s="97">
        <f t="shared" si="1"/>
        <v>6293.4999999999991</v>
      </c>
      <c r="M13" s="42"/>
      <c r="N13" s="42"/>
    </row>
    <row r="14" spans="1:14" ht="15" customHeight="1">
      <c r="A14" s="48" t="s">
        <v>234</v>
      </c>
      <c r="B14" s="46">
        <v>7088.0833333333303</v>
      </c>
      <c r="C14" s="46">
        <v>52.8333333333333</v>
      </c>
      <c r="D14" s="99">
        <v>239</v>
      </c>
      <c r="E14" s="46">
        <v>551.75</v>
      </c>
      <c r="F14" s="46">
        <v>592.66666666666697</v>
      </c>
      <c r="G14" s="46">
        <v>679.75</v>
      </c>
      <c r="H14" s="46">
        <v>732.25</v>
      </c>
      <c r="I14" s="99">
        <v>844</v>
      </c>
      <c r="J14" s="99">
        <v>997</v>
      </c>
      <c r="K14" s="46">
        <v>1172.9166666666699</v>
      </c>
      <c r="L14" s="46">
        <v>1225.9166666666699</v>
      </c>
      <c r="M14" s="42"/>
      <c r="N14" s="42"/>
    </row>
    <row r="15" spans="1:14" ht="15" customHeight="1">
      <c r="A15" s="48" t="s">
        <v>235</v>
      </c>
      <c r="B15" s="46">
        <v>1672.25</v>
      </c>
      <c r="C15" s="46">
        <v>12.1666666666667</v>
      </c>
      <c r="D15" s="46">
        <v>40.9166666666667</v>
      </c>
      <c r="E15" s="46">
        <v>91.1666666666667</v>
      </c>
      <c r="F15" s="46">
        <v>139.25</v>
      </c>
      <c r="G15" s="46">
        <v>162.083333333333</v>
      </c>
      <c r="H15" s="46">
        <v>168.75</v>
      </c>
      <c r="I15" s="46">
        <v>241.833333333333</v>
      </c>
      <c r="J15" s="46">
        <v>234.25</v>
      </c>
      <c r="K15" s="46">
        <v>317.58333333333297</v>
      </c>
      <c r="L15" s="46">
        <v>264.25</v>
      </c>
      <c r="M15" s="42"/>
      <c r="N15" s="42"/>
    </row>
    <row r="16" spans="1:14" ht="15" customHeight="1">
      <c r="A16" s="48" t="s">
        <v>66</v>
      </c>
      <c r="B16" s="46">
        <v>5616.9166666666697</v>
      </c>
      <c r="C16" s="46">
        <v>57.5833333333333</v>
      </c>
      <c r="D16" s="46">
        <v>267.5</v>
      </c>
      <c r="E16" s="46">
        <v>551.16666666666697</v>
      </c>
      <c r="F16" s="46">
        <v>576.08333333333303</v>
      </c>
      <c r="G16" s="46">
        <v>584.33333333333303</v>
      </c>
      <c r="H16" s="46">
        <v>604.75</v>
      </c>
      <c r="I16" s="46">
        <v>670.58333333333303</v>
      </c>
      <c r="J16" s="46">
        <v>684.08333333333303</v>
      </c>
      <c r="K16" s="46">
        <v>812.5</v>
      </c>
      <c r="L16" s="46">
        <v>808.33333333333303</v>
      </c>
      <c r="M16" s="42"/>
      <c r="N16" s="42"/>
    </row>
    <row r="17" spans="1:23" ht="15" customHeight="1">
      <c r="A17" s="48" t="s">
        <v>60</v>
      </c>
      <c r="B17" s="46">
        <v>1078.5833333333301</v>
      </c>
      <c r="C17" s="46">
        <v>4.3333333333333304</v>
      </c>
      <c r="D17" s="46">
        <v>39.6666666666667</v>
      </c>
      <c r="E17" s="46">
        <v>115.75</v>
      </c>
      <c r="F17" s="46">
        <v>133.166666666667</v>
      </c>
      <c r="G17" s="46">
        <v>109.583333333333</v>
      </c>
      <c r="H17" s="46">
        <v>136.333333333333</v>
      </c>
      <c r="I17" s="46">
        <v>136.083333333333</v>
      </c>
      <c r="J17" s="46">
        <v>129.75</v>
      </c>
      <c r="K17" s="46">
        <v>147.666666666667</v>
      </c>
      <c r="L17" s="46">
        <v>126.25</v>
      </c>
      <c r="M17" s="42"/>
      <c r="N17" s="42"/>
    </row>
    <row r="18" spans="1:23" ht="15" customHeight="1">
      <c r="A18" s="48" t="s">
        <v>236</v>
      </c>
      <c r="B18" s="46">
        <v>542.25</v>
      </c>
      <c r="C18" s="46">
        <v>0.41666666666666702</v>
      </c>
      <c r="D18" s="46">
        <v>3.0833333333333299</v>
      </c>
      <c r="E18" s="46">
        <v>16</v>
      </c>
      <c r="F18" s="46">
        <v>24.25</v>
      </c>
      <c r="G18" s="46">
        <v>26.4166666666667</v>
      </c>
      <c r="H18" s="46">
        <v>43.3333333333333</v>
      </c>
      <c r="I18" s="46">
        <v>54</v>
      </c>
      <c r="J18" s="46">
        <v>60.0833333333333</v>
      </c>
      <c r="K18" s="46">
        <v>188.666666666667</v>
      </c>
      <c r="L18" s="46">
        <v>126</v>
      </c>
      <c r="M18" s="42"/>
      <c r="N18" s="42"/>
    </row>
    <row r="19" spans="1:23" ht="15" customHeight="1">
      <c r="A19" s="48" t="s">
        <v>237</v>
      </c>
      <c r="B19" s="46">
        <v>453.16666666666703</v>
      </c>
      <c r="C19" s="46">
        <v>0.91666666666666696</v>
      </c>
      <c r="D19" s="46">
        <v>8.4166666666666696</v>
      </c>
      <c r="E19" s="46">
        <v>23.4166666666667</v>
      </c>
      <c r="F19" s="46">
        <v>27.6666666666667</v>
      </c>
      <c r="G19" s="46">
        <v>33.5833333333333</v>
      </c>
      <c r="H19" s="46">
        <v>40.75</v>
      </c>
      <c r="I19" s="46">
        <v>46.8333333333333</v>
      </c>
      <c r="J19" s="46">
        <v>85.1666666666667</v>
      </c>
      <c r="K19" s="46">
        <v>84.5833333333333</v>
      </c>
      <c r="L19" s="46">
        <v>101.833333333333</v>
      </c>
      <c r="M19" s="42"/>
      <c r="N19" s="42"/>
    </row>
    <row r="20" spans="1:23" ht="15" customHeight="1">
      <c r="A20" s="48" t="s">
        <v>238</v>
      </c>
      <c r="B20" s="99">
        <v>3509</v>
      </c>
      <c r="C20" s="46">
        <v>61.4166666666667</v>
      </c>
      <c r="D20" s="46">
        <v>127.5</v>
      </c>
      <c r="E20" s="46">
        <v>280.83333333333297</v>
      </c>
      <c r="F20" s="46">
        <v>305.33333333333297</v>
      </c>
      <c r="G20" s="46">
        <v>288.91666666666703</v>
      </c>
      <c r="H20" s="46">
        <v>291</v>
      </c>
      <c r="I20" s="46">
        <v>349.75</v>
      </c>
      <c r="J20" s="46">
        <v>435.25</v>
      </c>
      <c r="K20" s="46">
        <v>622.25</v>
      </c>
      <c r="L20" s="46">
        <v>746.75</v>
      </c>
      <c r="M20" s="42"/>
      <c r="N20" s="42"/>
    </row>
    <row r="21" spans="1:23" ht="15" customHeight="1">
      <c r="A21" s="48" t="s">
        <v>239</v>
      </c>
      <c r="B21" s="46">
        <v>7807.6666666666697</v>
      </c>
      <c r="C21" s="46">
        <v>90.3333333333333</v>
      </c>
      <c r="D21" s="46">
        <v>291.25</v>
      </c>
      <c r="E21" s="46">
        <v>524</v>
      </c>
      <c r="F21" s="46">
        <v>599.41666666666697</v>
      </c>
      <c r="G21" s="46">
        <v>751.41666666666697</v>
      </c>
      <c r="H21" s="46">
        <v>887.75</v>
      </c>
      <c r="I21" s="46">
        <v>1056.4166666666699</v>
      </c>
      <c r="J21" s="46">
        <v>1154</v>
      </c>
      <c r="K21" s="46">
        <v>1254.25</v>
      </c>
      <c r="L21" s="46">
        <v>1198.8333333333301</v>
      </c>
      <c r="M21" s="42"/>
      <c r="N21" s="42"/>
    </row>
    <row r="22" spans="1:23" ht="15" customHeight="1">
      <c r="A22" s="48" t="s">
        <v>240</v>
      </c>
      <c r="B22" s="46">
        <v>1324.8333333333301</v>
      </c>
      <c r="C22" s="46">
        <v>0.91666666666666696</v>
      </c>
      <c r="D22" s="46">
        <v>16.3333333333333</v>
      </c>
      <c r="E22" s="46">
        <v>109.916666666667</v>
      </c>
      <c r="F22" s="46">
        <v>134.333333333333</v>
      </c>
      <c r="G22" s="46">
        <v>62.5</v>
      </c>
      <c r="H22" s="46">
        <v>82.9166666666667</v>
      </c>
      <c r="I22" s="46">
        <v>130</v>
      </c>
      <c r="J22" s="46">
        <v>201.833333333333</v>
      </c>
      <c r="K22" s="46">
        <v>271.91666666666703</v>
      </c>
      <c r="L22" s="46">
        <v>314.16666666666703</v>
      </c>
      <c r="M22" s="42"/>
      <c r="N22" s="42"/>
    </row>
    <row r="23" spans="1:23" ht="15" customHeight="1">
      <c r="A23" s="48" t="s">
        <v>29</v>
      </c>
      <c r="B23" s="46">
        <v>1502.8333333333301</v>
      </c>
      <c r="C23" s="46">
        <v>4.25</v>
      </c>
      <c r="D23" s="46">
        <v>34.5</v>
      </c>
      <c r="E23" s="46">
        <v>181.75</v>
      </c>
      <c r="F23" s="46">
        <v>207.5</v>
      </c>
      <c r="G23" s="46">
        <v>159.75</v>
      </c>
      <c r="H23" s="46">
        <v>168.5</v>
      </c>
      <c r="I23" s="46">
        <v>179.083333333333</v>
      </c>
      <c r="J23" s="46">
        <v>162.166666666667</v>
      </c>
      <c r="K23" s="46">
        <v>210.916666666667</v>
      </c>
      <c r="L23" s="46">
        <v>194.416666666667</v>
      </c>
      <c r="M23" s="42"/>
      <c r="N23" s="42"/>
    </row>
    <row r="24" spans="1:23" ht="15" customHeight="1">
      <c r="A24" s="48" t="s">
        <v>241</v>
      </c>
      <c r="B24" s="46">
        <v>2096.75</v>
      </c>
      <c r="C24" s="46">
        <v>9.5833333333333304</v>
      </c>
      <c r="D24" s="46">
        <v>79.6666666666667</v>
      </c>
      <c r="E24" s="46">
        <v>210.916666666667</v>
      </c>
      <c r="F24" s="46">
        <v>233.416666666667</v>
      </c>
      <c r="G24" s="46">
        <v>203.5</v>
      </c>
      <c r="H24" s="46">
        <v>205.083333333333</v>
      </c>
      <c r="I24" s="46">
        <v>253</v>
      </c>
      <c r="J24" s="46">
        <v>255.166666666667</v>
      </c>
      <c r="K24" s="46">
        <v>348.58333333333297</v>
      </c>
      <c r="L24" s="46">
        <v>297.83333333333297</v>
      </c>
      <c r="M24" s="42"/>
      <c r="N24" s="42"/>
    </row>
    <row r="25" spans="1:23" ht="15" customHeight="1">
      <c r="A25" s="48" t="s">
        <v>242</v>
      </c>
      <c r="B25" s="46">
        <v>1096.5833333333301</v>
      </c>
      <c r="C25" s="46">
        <v>5.75</v>
      </c>
      <c r="D25" s="46">
        <v>35.6666666666667</v>
      </c>
      <c r="E25" s="46">
        <v>106.083333333333</v>
      </c>
      <c r="F25" s="46">
        <v>117.5</v>
      </c>
      <c r="G25" s="46">
        <v>127</v>
      </c>
      <c r="H25" s="46">
        <v>103.833333333333</v>
      </c>
      <c r="I25" s="46">
        <v>127.25</v>
      </c>
      <c r="J25" s="46">
        <v>137.333333333333</v>
      </c>
      <c r="K25" s="46">
        <v>176.583333333333</v>
      </c>
      <c r="L25" s="46">
        <v>159.583333333333</v>
      </c>
      <c r="M25" s="42"/>
      <c r="N25" s="42"/>
    </row>
    <row r="26" spans="1:23" ht="15" customHeight="1">
      <c r="A26" s="48" t="s">
        <v>243</v>
      </c>
      <c r="B26" s="46">
        <v>1550.0833333333301</v>
      </c>
      <c r="C26" s="46">
        <v>16.9166666666667</v>
      </c>
      <c r="D26" s="46">
        <v>42.3333333333333</v>
      </c>
      <c r="E26" s="46">
        <v>105.583333333333</v>
      </c>
      <c r="F26" s="46">
        <v>135.5</v>
      </c>
      <c r="G26" s="46">
        <v>134.583333333333</v>
      </c>
      <c r="H26" s="46">
        <v>187.833333333333</v>
      </c>
      <c r="I26" s="46">
        <v>181.583333333333</v>
      </c>
      <c r="J26" s="46">
        <v>185.333333333333</v>
      </c>
      <c r="K26" s="46">
        <v>271.58333333333297</v>
      </c>
      <c r="L26" s="46">
        <v>288.83333333333297</v>
      </c>
      <c r="M26" s="42"/>
      <c r="N26" s="42"/>
    </row>
    <row r="27" spans="1:23" ht="15" customHeight="1">
      <c r="A27" s="48" t="s">
        <v>244</v>
      </c>
      <c r="B27" s="46">
        <v>1875.0833333333301</v>
      </c>
      <c r="C27" s="46">
        <v>0.33333333333333298</v>
      </c>
      <c r="D27" s="46">
        <v>13</v>
      </c>
      <c r="E27" s="46">
        <v>34.75</v>
      </c>
      <c r="F27" s="46">
        <v>80.4166666666667</v>
      </c>
      <c r="G27" s="46">
        <v>146.833333333333</v>
      </c>
      <c r="H27" s="46">
        <v>205.25</v>
      </c>
      <c r="I27" s="46">
        <v>277.16666666666703</v>
      </c>
      <c r="J27" s="46">
        <v>287.41666666666703</v>
      </c>
      <c r="K27" s="46">
        <v>391.66666666666703</v>
      </c>
      <c r="L27" s="46">
        <v>438.25</v>
      </c>
      <c r="M27" s="42"/>
      <c r="N27" s="42"/>
    </row>
    <row r="28" spans="1:23" ht="15" customHeight="1">
      <c r="A28" s="48" t="s">
        <v>245</v>
      </c>
      <c r="B28" s="99">
        <v>18</v>
      </c>
      <c r="C28" s="46">
        <v>0.41666666666666702</v>
      </c>
      <c r="D28" s="46">
        <v>0.25</v>
      </c>
      <c r="E28" s="46">
        <v>2.4166666666666701</v>
      </c>
      <c r="F28" s="46">
        <v>3.1666666666666701</v>
      </c>
      <c r="G28" s="46">
        <v>3.5</v>
      </c>
      <c r="H28" s="46">
        <v>1.25</v>
      </c>
      <c r="I28" s="46">
        <v>3</v>
      </c>
      <c r="J28" s="46">
        <v>1</v>
      </c>
      <c r="K28" s="46">
        <v>0.75</v>
      </c>
      <c r="L28" s="46">
        <v>2.25</v>
      </c>
      <c r="M28" s="42"/>
      <c r="N28" s="42"/>
    </row>
    <row r="29" spans="1:23" ht="15" customHeight="1">
      <c r="A29" s="101" t="s">
        <v>246</v>
      </c>
      <c r="B29" s="102">
        <v>2840.25</v>
      </c>
      <c r="C29" s="102">
        <v>316.58333333333297</v>
      </c>
      <c r="D29" s="102">
        <v>391.58333333333297</v>
      </c>
      <c r="E29" s="102">
        <v>322.5</v>
      </c>
      <c r="F29" s="102">
        <v>289.83333333333297</v>
      </c>
      <c r="G29" s="102">
        <v>243.25</v>
      </c>
      <c r="H29" s="102">
        <v>245.75</v>
      </c>
      <c r="I29" s="102">
        <v>219.5</v>
      </c>
      <c r="J29" s="102">
        <v>233.583333333333</v>
      </c>
      <c r="K29" s="102">
        <v>273.08333333333297</v>
      </c>
      <c r="L29" s="102">
        <v>304.58333333333297</v>
      </c>
      <c r="M29" s="42"/>
      <c r="N29" s="42"/>
    </row>
    <row r="30" spans="1:23" ht="15" customHeight="1">
      <c r="A30" s="103" t="s">
        <v>4</v>
      </c>
      <c r="B30" s="80">
        <v>19387.5</v>
      </c>
      <c r="C30" s="80">
        <v>391.75</v>
      </c>
      <c r="D30" s="80">
        <v>947.83333333333303</v>
      </c>
      <c r="E30" s="80">
        <v>1575.25</v>
      </c>
      <c r="F30" s="80">
        <v>1670.9166666666699</v>
      </c>
      <c r="G30" s="80">
        <v>1596.9166666666699</v>
      </c>
      <c r="H30" s="80">
        <v>1851.1666666666699</v>
      </c>
      <c r="I30" s="80">
        <v>2304.0833333333298</v>
      </c>
      <c r="J30" s="80">
        <v>2622.3333333333298</v>
      </c>
      <c r="K30" s="80">
        <v>3316.9166666666702</v>
      </c>
      <c r="L30" s="80">
        <v>3110.3333333333298</v>
      </c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</row>
    <row r="31" spans="1:23" ht="15" customHeight="1">
      <c r="A31" s="98" t="s">
        <v>226</v>
      </c>
      <c r="B31" s="97">
        <v>419.08333333333297</v>
      </c>
      <c r="C31" s="97">
        <v>3.9166666666666701</v>
      </c>
      <c r="D31" s="97">
        <v>16.9166666666667</v>
      </c>
      <c r="E31" s="97">
        <v>23</v>
      </c>
      <c r="F31" s="97">
        <v>26.5</v>
      </c>
      <c r="G31" s="97">
        <v>35.3333333333333</v>
      </c>
      <c r="H31" s="97">
        <v>42.4166666666667</v>
      </c>
      <c r="I31" s="97">
        <v>59.1666666666667</v>
      </c>
      <c r="J31" s="97">
        <v>72.4166666666667</v>
      </c>
      <c r="K31" s="97">
        <v>69.8333333333333</v>
      </c>
      <c r="L31" s="97">
        <v>69.5833333333333</v>
      </c>
      <c r="M31" s="42"/>
      <c r="N31" s="42"/>
    </row>
    <row r="32" spans="1:23" ht="15" customHeight="1">
      <c r="A32" s="103" t="s">
        <v>227</v>
      </c>
      <c r="B32" s="97">
        <f>SUM(B33:B36)</f>
        <v>2191.25</v>
      </c>
      <c r="C32" s="97">
        <f t="shared" ref="C32:L32" si="2">SUM(C33:C36)</f>
        <v>29.666666666666632</v>
      </c>
      <c r="D32" s="97">
        <f t="shared" si="2"/>
        <v>80.250000000000043</v>
      </c>
      <c r="E32" s="97">
        <f t="shared" si="2"/>
        <v>134.75000000000034</v>
      </c>
      <c r="F32" s="97">
        <f t="shared" si="2"/>
        <v>156.5</v>
      </c>
      <c r="G32" s="97">
        <f t="shared" si="2"/>
        <v>157.24999999999972</v>
      </c>
      <c r="H32" s="97">
        <f t="shared" si="2"/>
        <v>192.08333333333303</v>
      </c>
      <c r="I32" s="97">
        <f t="shared" si="2"/>
        <v>233.50000000000031</v>
      </c>
      <c r="J32" s="97">
        <f t="shared" si="2"/>
        <v>291.08333333333366</v>
      </c>
      <c r="K32" s="97">
        <f t="shared" si="2"/>
        <v>484.16666666666703</v>
      </c>
      <c r="L32" s="97">
        <f t="shared" si="2"/>
        <v>432.00000000000034</v>
      </c>
      <c r="M32" s="42"/>
      <c r="N32" s="42"/>
    </row>
    <row r="33" spans="1:14" ht="15" customHeight="1">
      <c r="A33" s="48" t="s">
        <v>228</v>
      </c>
      <c r="B33" s="46">
        <v>5.4166666666666696</v>
      </c>
      <c r="C33" s="46">
        <v>0</v>
      </c>
      <c r="D33" s="46">
        <v>0.16666666666666699</v>
      </c>
      <c r="E33" s="46">
        <v>0.5</v>
      </c>
      <c r="F33" s="46">
        <v>0</v>
      </c>
      <c r="G33" s="46">
        <v>0</v>
      </c>
      <c r="H33" s="46">
        <v>0</v>
      </c>
      <c r="I33" s="46">
        <v>2.4166666666666701</v>
      </c>
      <c r="J33" s="46">
        <v>0</v>
      </c>
      <c r="K33" s="46">
        <v>8.3333333333333301E-2</v>
      </c>
      <c r="L33" s="46">
        <v>2.25</v>
      </c>
      <c r="M33" s="42"/>
      <c r="N33" s="42"/>
    </row>
    <row r="34" spans="1:14" ht="15" customHeight="1">
      <c r="A34" s="48" t="s">
        <v>229</v>
      </c>
      <c r="B34" s="46">
        <v>1952.5</v>
      </c>
      <c r="C34" s="46">
        <v>28.3333333333333</v>
      </c>
      <c r="D34" s="46">
        <v>72.1666666666667</v>
      </c>
      <c r="E34" s="46">
        <v>119.916666666667</v>
      </c>
      <c r="F34" s="46">
        <v>141.75</v>
      </c>
      <c r="G34" s="46">
        <v>137.833333333333</v>
      </c>
      <c r="H34" s="46">
        <v>173.333333333333</v>
      </c>
      <c r="I34" s="46">
        <v>209.666666666667</v>
      </c>
      <c r="J34" s="46">
        <v>256.91666666666703</v>
      </c>
      <c r="K34" s="46">
        <v>434.91666666666703</v>
      </c>
      <c r="L34" s="46">
        <v>377.66666666666703</v>
      </c>
      <c r="M34" s="42"/>
      <c r="N34" s="42"/>
    </row>
    <row r="35" spans="1:14" ht="15" customHeight="1">
      <c r="A35" s="48" t="s">
        <v>230</v>
      </c>
      <c r="B35" s="46">
        <v>15.5833333333333</v>
      </c>
      <c r="C35" s="46">
        <v>8.3333333333333301E-2</v>
      </c>
      <c r="D35" s="46">
        <v>0.25</v>
      </c>
      <c r="E35" s="46">
        <v>0.58333333333333304</v>
      </c>
      <c r="F35" s="46">
        <v>2.25</v>
      </c>
      <c r="G35" s="46">
        <v>0.75</v>
      </c>
      <c r="H35" s="46">
        <v>0.33333333333333298</v>
      </c>
      <c r="I35" s="46">
        <v>1.4166666666666701</v>
      </c>
      <c r="J35" s="46">
        <v>4.0833333333333304</v>
      </c>
      <c r="K35" s="46">
        <v>2.75</v>
      </c>
      <c r="L35" s="46">
        <v>3.0833333333333299</v>
      </c>
      <c r="M35" s="42"/>
      <c r="N35" s="42"/>
    </row>
    <row r="36" spans="1:14" ht="15" customHeight="1">
      <c r="A36" s="48" t="s">
        <v>231</v>
      </c>
      <c r="B36" s="46">
        <v>217.75</v>
      </c>
      <c r="C36" s="46">
        <v>1.25</v>
      </c>
      <c r="D36" s="46">
        <v>7.6666666666666696</v>
      </c>
      <c r="E36" s="46">
        <v>13.75</v>
      </c>
      <c r="F36" s="46">
        <v>12.5</v>
      </c>
      <c r="G36" s="46">
        <v>18.6666666666667</v>
      </c>
      <c r="H36" s="46">
        <v>18.4166666666667</v>
      </c>
      <c r="I36" s="46">
        <v>20</v>
      </c>
      <c r="J36" s="46">
        <v>30.0833333333333</v>
      </c>
      <c r="K36" s="46">
        <v>46.4166666666667</v>
      </c>
      <c r="L36" s="46">
        <v>49</v>
      </c>
      <c r="M36" s="42"/>
      <c r="N36" s="42"/>
    </row>
    <row r="37" spans="1:14" ht="15" customHeight="1">
      <c r="A37" s="100" t="s">
        <v>232</v>
      </c>
      <c r="B37" s="97">
        <v>2591.25</v>
      </c>
      <c r="C37" s="97">
        <v>8.3333333333333304</v>
      </c>
      <c r="D37" s="97">
        <v>47.8333333333333</v>
      </c>
      <c r="E37" s="97">
        <v>102.416666666667</v>
      </c>
      <c r="F37" s="97">
        <v>116.083333333333</v>
      </c>
      <c r="G37" s="97">
        <v>199.583333333333</v>
      </c>
      <c r="H37" s="97">
        <v>296</v>
      </c>
      <c r="I37" s="97">
        <v>403.5</v>
      </c>
      <c r="J37" s="97">
        <v>461.5</v>
      </c>
      <c r="K37" s="97">
        <v>478.91666666666703</v>
      </c>
      <c r="L37" s="97">
        <v>477.08333333333297</v>
      </c>
      <c r="M37" s="42"/>
      <c r="N37" s="42"/>
    </row>
    <row r="38" spans="1:14" ht="15" customHeight="1">
      <c r="A38" s="100" t="s">
        <v>233</v>
      </c>
      <c r="B38" s="97">
        <f>SUM(B39:B53)</f>
        <v>13233.000000000005</v>
      </c>
      <c r="C38" s="97">
        <f t="shared" ref="C38:L38" si="3">SUM(C39:C53)</f>
        <v>164.75</v>
      </c>
      <c r="D38" s="97">
        <f t="shared" si="3"/>
        <v>606.41666666666697</v>
      </c>
      <c r="E38" s="97">
        <f t="shared" si="3"/>
        <v>1177.166666666667</v>
      </c>
      <c r="F38" s="97">
        <f t="shared" si="3"/>
        <v>1293.8333333333333</v>
      </c>
      <c r="G38" s="97">
        <f t="shared" si="3"/>
        <v>1149.3333333333337</v>
      </c>
      <c r="H38" s="97">
        <f t="shared" si="3"/>
        <v>1262.5833333333344</v>
      </c>
      <c r="I38" s="97">
        <f t="shared" si="3"/>
        <v>1560.1666666666663</v>
      </c>
      <c r="J38" s="97">
        <f t="shared" si="3"/>
        <v>1741.9166666666658</v>
      </c>
      <c r="K38" s="97">
        <f t="shared" si="3"/>
        <v>2213</v>
      </c>
      <c r="L38" s="97">
        <f t="shared" si="3"/>
        <v>2063.8333333333326</v>
      </c>
      <c r="M38" s="42"/>
      <c r="N38" s="42"/>
    </row>
    <row r="39" spans="1:14" ht="15" customHeight="1">
      <c r="A39" s="48" t="s">
        <v>234</v>
      </c>
      <c r="B39" s="46">
        <v>2558</v>
      </c>
      <c r="C39" s="46">
        <v>21.3333333333333</v>
      </c>
      <c r="D39" s="46">
        <v>104.5</v>
      </c>
      <c r="E39" s="46">
        <v>202</v>
      </c>
      <c r="F39" s="46">
        <v>227</v>
      </c>
      <c r="G39" s="46">
        <v>220.083333333333</v>
      </c>
      <c r="H39" s="46">
        <v>265.41666666666703</v>
      </c>
      <c r="I39" s="46">
        <v>296.66666666666703</v>
      </c>
      <c r="J39" s="46">
        <v>337.58333333333297</v>
      </c>
      <c r="K39" s="46">
        <v>437.83333333333297</v>
      </c>
      <c r="L39" s="46">
        <v>445.58333333333297</v>
      </c>
      <c r="M39" s="42"/>
      <c r="N39" s="42"/>
    </row>
    <row r="40" spans="1:14" ht="15" customHeight="1">
      <c r="A40" s="48" t="s">
        <v>235</v>
      </c>
      <c r="B40" s="46">
        <v>1162.8333333333301</v>
      </c>
      <c r="C40" s="46">
        <v>11.8333333333333</v>
      </c>
      <c r="D40" s="46">
        <v>31.9166666666667</v>
      </c>
      <c r="E40" s="46">
        <v>67.3333333333333</v>
      </c>
      <c r="F40" s="46">
        <v>98.8333333333333</v>
      </c>
      <c r="G40" s="46">
        <v>107.166666666667</v>
      </c>
      <c r="H40" s="46">
        <v>110.916666666667</v>
      </c>
      <c r="I40" s="46">
        <v>170.333333333333</v>
      </c>
      <c r="J40" s="46">
        <v>168.166666666667</v>
      </c>
      <c r="K40" s="46">
        <v>217.083333333333</v>
      </c>
      <c r="L40" s="46">
        <v>179.25</v>
      </c>
      <c r="M40" s="42"/>
      <c r="N40" s="42"/>
    </row>
    <row r="41" spans="1:14" ht="15" customHeight="1">
      <c r="A41" s="48" t="s">
        <v>66</v>
      </c>
      <c r="B41" s="46">
        <v>1941.6666666666699</v>
      </c>
      <c r="C41" s="46">
        <v>33.5</v>
      </c>
      <c r="D41" s="46">
        <v>125.416666666667</v>
      </c>
      <c r="E41" s="46">
        <v>223.583333333333</v>
      </c>
      <c r="F41" s="46">
        <v>203</v>
      </c>
      <c r="G41" s="46">
        <v>178.25</v>
      </c>
      <c r="H41" s="46">
        <v>185.333333333333</v>
      </c>
      <c r="I41" s="46">
        <v>214.833333333333</v>
      </c>
      <c r="J41" s="46">
        <v>231.583333333333</v>
      </c>
      <c r="K41" s="46">
        <v>284.91666666666703</v>
      </c>
      <c r="L41" s="46">
        <v>261.25</v>
      </c>
      <c r="M41" s="42"/>
      <c r="N41" s="42"/>
    </row>
    <row r="42" spans="1:14" ht="15" customHeight="1">
      <c r="A42" s="48" t="s">
        <v>60</v>
      </c>
      <c r="B42" s="46">
        <v>564.83333333333303</v>
      </c>
      <c r="C42" s="46">
        <v>3</v>
      </c>
      <c r="D42" s="46">
        <v>26.5833333333333</v>
      </c>
      <c r="E42" s="46">
        <v>60.5</v>
      </c>
      <c r="F42" s="46">
        <v>69.5</v>
      </c>
      <c r="G42" s="46">
        <v>61.3333333333333</v>
      </c>
      <c r="H42" s="46">
        <v>70.75</v>
      </c>
      <c r="I42" s="46">
        <v>78</v>
      </c>
      <c r="J42" s="46">
        <v>65.3333333333333</v>
      </c>
      <c r="K42" s="46">
        <v>73.5833333333333</v>
      </c>
      <c r="L42" s="46">
        <v>56.25</v>
      </c>
      <c r="M42" s="42"/>
      <c r="N42" s="42"/>
    </row>
    <row r="43" spans="1:14" ht="15" customHeight="1">
      <c r="A43" s="48" t="s">
        <v>236</v>
      </c>
      <c r="B43" s="46">
        <v>241.583333333333</v>
      </c>
      <c r="C43" s="46">
        <v>0.41666666666666702</v>
      </c>
      <c r="D43" s="46">
        <v>0.91666666666666696</v>
      </c>
      <c r="E43" s="46">
        <v>6.25</v>
      </c>
      <c r="F43" s="46">
        <v>12.25</v>
      </c>
      <c r="G43" s="46">
        <v>7.5833333333333304</v>
      </c>
      <c r="H43" s="46">
        <v>11.1666666666667</v>
      </c>
      <c r="I43" s="46">
        <v>13.4166666666667</v>
      </c>
      <c r="J43" s="46">
        <v>16</v>
      </c>
      <c r="K43" s="46">
        <v>99.8333333333333</v>
      </c>
      <c r="L43" s="46">
        <v>73.75</v>
      </c>
      <c r="M43" s="42"/>
      <c r="N43" s="42"/>
    </row>
    <row r="44" spans="1:14" ht="15" customHeight="1">
      <c r="A44" s="48" t="s">
        <v>237</v>
      </c>
      <c r="B44" s="46">
        <v>146.166666666667</v>
      </c>
      <c r="C44" s="46">
        <v>0.83333333333333304</v>
      </c>
      <c r="D44" s="46">
        <v>5.5833333333333304</v>
      </c>
      <c r="E44" s="46">
        <v>7.6666666666666696</v>
      </c>
      <c r="F44" s="46">
        <v>12.75</v>
      </c>
      <c r="G44" s="46">
        <v>9.9166666666666696</v>
      </c>
      <c r="H44" s="46">
        <v>11</v>
      </c>
      <c r="I44" s="46">
        <v>17.1666666666667</v>
      </c>
      <c r="J44" s="46">
        <v>25</v>
      </c>
      <c r="K44" s="46">
        <v>31.5</v>
      </c>
      <c r="L44" s="46">
        <v>24.75</v>
      </c>
      <c r="M44" s="42"/>
      <c r="N44" s="42"/>
    </row>
    <row r="45" spans="1:14" ht="15" customHeight="1">
      <c r="A45" s="48" t="s">
        <v>238</v>
      </c>
      <c r="B45" s="46">
        <v>1219.6666666666699</v>
      </c>
      <c r="C45" s="46">
        <v>32.6666666666667</v>
      </c>
      <c r="D45" s="46">
        <v>68.5</v>
      </c>
      <c r="E45" s="46">
        <v>115.666666666667</v>
      </c>
      <c r="F45" s="46">
        <v>131.166666666667</v>
      </c>
      <c r="G45" s="46">
        <v>96.25</v>
      </c>
      <c r="H45" s="46">
        <v>86.3333333333333</v>
      </c>
      <c r="I45" s="46">
        <v>108.75</v>
      </c>
      <c r="J45" s="46">
        <v>150.833333333333</v>
      </c>
      <c r="K45" s="46">
        <v>201.666666666667</v>
      </c>
      <c r="L45" s="46">
        <v>227.833333333333</v>
      </c>
      <c r="M45" s="42"/>
      <c r="N45" s="42"/>
    </row>
    <row r="46" spans="1:14" ht="15" customHeight="1">
      <c r="A46" s="48" t="s">
        <v>239</v>
      </c>
      <c r="B46" s="46">
        <v>3015</v>
      </c>
      <c r="C46" s="46">
        <v>49.9166666666667</v>
      </c>
      <c r="D46" s="46">
        <v>166.25</v>
      </c>
      <c r="E46" s="46">
        <v>245.666666666667</v>
      </c>
      <c r="F46" s="46">
        <v>252.083333333333</v>
      </c>
      <c r="G46" s="46">
        <v>267.16666666666703</v>
      </c>
      <c r="H46" s="46">
        <v>324.91666666666703</v>
      </c>
      <c r="I46" s="46">
        <v>389.75</v>
      </c>
      <c r="J46" s="46">
        <v>451.08333333333297</v>
      </c>
      <c r="K46" s="46">
        <v>470.91666666666703</v>
      </c>
      <c r="L46" s="46">
        <v>397.25</v>
      </c>
      <c r="M46" s="42"/>
      <c r="N46" s="42"/>
    </row>
    <row r="47" spans="1:14" ht="15" customHeight="1">
      <c r="A47" s="48" t="s">
        <v>240</v>
      </c>
      <c r="B47" s="46">
        <v>478</v>
      </c>
      <c r="C47" s="46">
        <v>0.33333333333333298</v>
      </c>
      <c r="D47" s="46">
        <v>11.5833333333333</v>
      </c>
      <c r="E47" s="46">
        <v>55.6666666666667</v>
      </c>
      <c r="F47" s="46">
        <v>61.0833333333333</v>
      </c>
      <c r="G47" s="46">
        <v>20.4166666666667</v>
      </c>
      <c r="H47" s="46">
        <v>24.25</v>
      </c>
      <c r="I47" s="46">
        <v>43.3333333333333</v>
      </c>
      <c r="J47" s="46">
        <v>62.25</v>
      </c>
      <c r="K47" s="46">
        <v>86.0833333333333</v>
      </c>
      <c r="L47" s="46">
        <v>113</v>
      </c>
      <c r="M47" s="42"/>
      <c r="N47" s="42"/>
    </row>
    <row r="48" spans="1:14" ht="15" customHeight="1">
      <c r="A48" s="48" t="s">
        <v>29</v>
      </c>
      <c r="B48" s="46">
        <v>405.58333333333297</v>
      </c>
      <c r="C48" s="46">
        <v>0.75</v>
      </c>
      <c r="D48" s="46">
        <v>9.1666666666666696</v>
      </c>
      <c r="E48" s="46">
        <v>55.25</v>
      </c>
      <c r="F48" s="46">
        <v>57</v>
      </c>
      <c r="G48" s="46">
        <v>40.1666666666667</v>
      </c>
      <c r="H48" s="46">
        <v>38.4166666666667</v>
      </c>
      <c r="I48" s="46">
        <v>50</v>
      </c>
      <c r="J48" s="46">
        <v>39.6666666666667</v>
      </c>
      <c r="K48" s="46">
        <v>66</v>
      </c>
      <c r="L48" s="46">
        <v>49.1666666666667</v>
      </c>
      <c r="M48" s="42"/>
      <c r="N48" s="42"/>
    </row>
    <row r="49" spans="1:23" ht="15" customHeight="1">
      <c r="A49" s="48" t="s">
        <v>241</v>
      </c>
      <c r="B49" s="46">
        <v>421.16666666666703</v>
      </c>
      <c r="C49" s="46">
        <v>3</v>
      </c>
      <c r="D49" s="46">
        <v>19.4166666666667</v>
      </c>
      <c r="E49" s="46">
        <v>57.25</v>
      </c>
      <c r="F49" s="46">
        <v>59.1666666666667</v>
      </c>
      <c r="G49" s="46">
        <v>47.4166666666667</v>
      </c>
      <c r="H49" s="46">
        <v>40.1666666666667</v>
      </c>
      <c r="I49" s="46">
        <v>46.25</v>
      </c>
      <c r="J49" s="46">
        <v>53.75</v>
      </c>
      <c r="K49" s="46">
        <v>52.4166666666667</v>
      </c>
      <c r="L49" s="46">
        <v>42.3333333333333</v>
      </c>
      <c r="M49" s="42"/>
      <c r="N49" s="42"/>
    </row>
    <row r="50" spans="1:23" ht="15" customHeight="1">
      <c r="A50" s="48" t="s">
        <v>242</v>
      </c>
      <c r="B50" s="46">
        <v>509.25</v>
      </c>
      <c r="C50" s="46">
        <v>2.9166666666666701</v>
      </c>
      <c r="D50" s="46">
        <v>19.6666666666667</v>
      </c>
      <c r="E50" s="46">
        <v>46.8333333333333</v>
      </c>
      <c r="F50" s="46">
        <v>63.9166666666667</v>
      </c>
      <c r="G50" s="46">
        <v>53.8333333333333</v>
      </c>
      <c r="H50" s="46">
        <v>44</v>
      </c>
      <c r="I50" s="46">
        <v>64.0833333333333</v>
      </c>
      <c r="J50" s="46">
        <v>59.75</v>
      </c>
      <c r="K50" s="46">
        <v>74.1666666666667</v>
      </c>
      <c r="L50" s="46">
        <v>80.0833333333333</v>
      </c>
      <c r="M50" s="42"/>
      <c r="N50" s="42"/>
    </row>
    <row r="51" spans="1:23" ht="15" customHeight="1">
      <c r="A51" s="48" t="s">
        <v>243</v>
      </c>
      <c r="B51" s="46">
        <v>408.41666666666703</v>
      </c>
      <c r="C51" s="46">
        <v>4</v>
      </c>
      <c r="D51" s="46">
        <v>15.3333333333333</v>
      </c>
      <c r="E51" s="46">
        <v>28.1666666666667</v>
      </c>
      <c r="F51" s="46">
        <v>32.5833333333333</v>
      </c>
      <c r="G51" s="46">
        <v>29.5833333333333</v>
      </c>
      <c r="H51" s="46">
        <v>39.5833333333333</v>
      </c>
      <c r="I51" s="46">
        <v>47.0833333333333</v>
      </c>
      <c r="J51" s="46">
        <v>45.6666666666667</v>
      </c>
      <c r="K51" s="46">
        <v>85</v>
      </c>
      <c r="L51" s="46">
        <v>81.4166666666667</v>
      </c>
      <c r="M51" s="42"/>
      <c r="N51" s="42"/>
    </row>
    <row r="52" spans="1:23" ht="15" customHeight="1">
      <c r="A52" s="48" t="s">
        <v>244</v>
      </c>
      <c r="B52" s="46">
        <v>155</v>
      </c>
      <c r="C52" s="46">
        <v>0.25</v>
      </c>
      <c r="D52" s="46">
        <v>1.3333333333333299</v>
      </c>
      <c r="E52" s="46">
        <v>3.9166666666666701</v>
      </c>
      <c r="F52" s="46">
        <v>11.75</v>
      </c>
      <c r="G52" s="46">
        <v>9.4166666666666696</v>
      </c>
      <c r="H52" s="46">
        <v>9.9166666666666696</v>
      </c>
      <c r="I52" s="46">
        <v>20.25</v>
      </c>
      <c r="J52" s="46">
        <v>35.25</v>
      </c>
      <c r="K52" s="46">
        <v>31.4166666666667</v>
      </c>
      <c r="L52" s="46">
        <v>31.5</v>
      </c>
      <c r="M52" s="42"/>
      <c r="N52" s="42"/>
    </row>
    <row r="53" spans="1:23" ht="15" customHeight="1">
      <c r="A53" s="48" t="s">
        <v>245</v>
      </c>
      <c r="B53" s="46">
        <v>5.8333333333333304</v>
      </c>
      <c r="C53" s="46">
        <v>0</v>
      </c>
      <c r="D53" s="46">
        <v>0.25</v>
      </c>
      <c r="E53" s="46">
        <v>1.4166666666666701</v>
      </c>
      <c r="F53" s="46">
        <v>1.75</v>
      </c>
      <c r="G53" s="46">
        <v>0.75</v>
      </c>
      <c r="H53" s="46">
        <v>0.41666666666666702</v>
      </c>
      <c r="I53" s="46">
        <v>0.25</v>
      </c>
      <c r="J53" s="46">
        <v>0</v>
      </c>
      <c r="K53" s="46">
        <v>0.58333333333333304</v>
      </c>
      <c r="L53" s="46">
        <v>0.41666666666666702</v>
      </c>
      <c r="M53" s="42"/>
      <c r="N53" s="42"/>
    </row>
    <row r="54" spans="1:23" ht="15" customHeight="1">
      <c r="A54" s="101" t="s">
        <v>246</v>
      </c>
      <c r="B54" s="104">
        <v>952.91666666666697</v>
      </c>
      <c r="C54" s="104">
        <v>185.083333333333</v>
      </c>
      <c r="D54" s="104">
        <v>196.416666666667</v>
      </c>
      <c r="E54" s="104">
        <v>137.916666666667</v>
      </c>
      <c r="F54" s="104">
        <v>78</v>
      </c>
      <c r="G54" s="104">
        <v>55.4166666666667</v>
      </c>
      <c r="H54" s="104">
        <v>58.0833333333333</v>
      </c>
      <c r="I54" s="104">
        <v>47.75</v>
      </c>
      <c r="J54" s="104">
        <v>55.4166666666667</v>
      </c>
      <c r="K54" s="104">
        <v>71</v>
      </c>
      <c r="L54" s="104">
        <v>67.8333333333333</v>
      </c>
      <c r="M54" s="42"/>
      <c r="N54" s="42"/>
    </row>
    <row r="55" spans="1:23" ht="15" customHeight="1">
      <c r="A55" s="103" t="s">
        <v>5</v>
      </c>
      <c r="B55" s="80">
        <v>28630</v>
      </c>
      <c r="C55" s="80">
        <v>301.83333333333297</v>
      </c>
      <c r="D55" s="80">
        <v>884.41666666666697</v>
      </c>
      <c r="E55" s="80">
        <v>2044.5</v>
      </c>
      <c r="F55" s="80">
        <v>2393.25</v>
      </c>
      <c r="G55" s="80">
        <v>2720.4166666666702</v>
      </c>
      <c r="H55" s="80">
        <v>3067.6666666666702</v>
      </c>
      <c r="I55" s="80">
        <v>3510.3333333333298</v>
      </c>
      <c r="J55" s="80">
        <v>3840.1666666666702</v>
      </c>
      <c r="K55" s="80">
        <v>4762.5</v>
      </c>
      <c r="L55" s="80">
        <v>5104.9166666666697</v>
      </c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</row>
    <row r="56" spans="1:23" ht="15" customHeight="1">
      <c r="A56" s="98" t="s">
        <v>226</v>
      </c>
      <c r="B56" s="97">
        <v>261.58333333333297</v>
      </c>
      <c r="C56" s="97">
        <v>0.16666666666666699</v>
      </c>
      <c r="D56" s="97">
        <v>4.5</v>
      </c>
      <c r="E56" s="97">
        <v>15.1666666666667</v>
      </c>
      <c r="F56" s="97">
        <v>21.6666666666667</v>
      </c>
      <c r="G56" s="97">
        <v>24.75</v>
      </c>
      <c r="H56" s="97">
        <v>43.1666666666667</v>
      </c>
      <c r="I56" s="97">
        <v>47.4166666666667</v>
      </c>
      <c r="J56" s="97">
        <v>31.5</v>
      </c>
      <c r="K56" s="97">
        <v>39.75</v>
      </c>
      <c r="L56" s="97">
        <v>33.5</v>
      </c>
      <c r="M56" s="42"/>
      <c r="N56" s="42"/>
    </row>
    <row r="57" spans="1:23" ht="15" customHeight="1">
      <c r="A57" s="103" t="s">
        <v>227</v>
      </c>
      <c r="B57" s="97">
        <f>SUM(B58:B61)</f>
        <v>1936.333333333333</v>
      </c>
      <c r="C57" s="97">
        <f t="shared" ref="C57:L57" si="4">SUM(C58:C61)</f>
        <v>15.75</v>
      </c>
      <c r="D57" s="97">
        <f t="shared" si="4"/>
        <v>47.583333333333307</v>
      </c>
      <c r="E57" s="97">
        <f t="shared" si="4"/>
        <v>99.583333333333329</v>
      </c>
      <c r="F57" s="97">
        <f t="shared" si="4"/>
        <v>117.583333333333</v>
      </c>
      <c r="G57" s="97">
        <f t="shared" si="4"/>
        <v>136.08333333333371</v>
      </c>
      <c r="H57" s="97">
        <f t="shared" si="4"/>
        <v>171.33333333333337</v>
      </c>
      <c r="I57" s="97">
        <f t="shared" si="4"/>
        <v>227.00000000000006</v>
      </c>
      <c r="J57" s="97">
        <f t="shared" si="4"/>
        <v>281.16666666666669</v>
      </c>
      <c r="K57" s="97">
        <f t="shared" si="4"/>
        <v>359.58333333333297</v>
      </c>
      <c r="L57" s="97">
        <f t="shared" si="4"/>
        <v>480.66666666666629</v>
      </c>
      <c r="M57" s="42"/>
      <c r="N57" s="42"/>
    </row>
    <row r="58" spans="1:23" ht="15" customHeight="1">
      <c r="A58" s="48" t="s">
        <v>228</v>
      </c>
      <c r="B58" s="46">
        <v>4.75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0.5</v>
      </c>
      <c r="J58" s="46">
        <v>2.25</v>
      </c>
      <c r="K58" s="46">
        <v>1</v>
      </c>
      <c r="L58" s="46">
        <v>1</v>
      </c>
      <c r="M58" s="42"/>
      <c r="N58" s="42"/>
    </row>
    <row r="59" spans="1:23" ht="15" customHeight="1">
      <c r="A59" s="48" t="s">
        <v>229</v>
      </c>
      <c r="B59" s="46">
        <v>1773.5</v>
      </c>
      <c r="C59" s="46">
        <v>15.75</v>
      </c>
      <c r="D59" s="46">
        <v>44.3333333333333</v>
      </c>
      <c r="E59" s="46">
        <v>90.5</v>
      </c>
      <c r="F59" s="46">
        <v>107.333333333333</v>
      </c>
      <c r="G59" s="46">
        <v>124.416666666667</v>
      </c>
      <c r="H59" s="46">
        <v>154.5</v>
      </c>
      <c r="I59" s="46">
        <v>196.25</v>
      </c>
      <c r="J59" s="46">
        <v>254.5</v>
      </c>
      <c r="K59" s="46">
        <v>334.33333333333297</v>
      </c>
      <c r="L59" s="46">
        <v>451.58333333333297</v>
      </c>
      <c r="M59" s="42"/>
      <c r="N59" s="42"/>
    </row>
    <row r="60" spans="1:23" ht="15" customHeight="1">
      <c r="A60" s="48" t="s">
        <v>230</v>
      </c>
      <c r="B60" s="46">
        <v>18.25</v>
      </c>
      <c r="C60" s="46">
        <v>0</v>
      </c>
      <c r="D60" s="46">
        <v>0.58333333333333304</v>
      </c>
      <c r="E60" s="46">
        <v>2</v>
      </c>
      <c r="F60" s="46">
        <v>2.3333333333333299</v>
      </c>
      <c r="G60" s="46">
        <v>1.5</v>
      </c>
      <c r="H60" s="46">
        <v>1.4166666666666701</v>
      </c>
      <c r="I60" s="46">
        <v>3.3333333333333299</v>
      </c>
      <c r="J60" s="46">
        <v>3.75</v>
      </c>
      <c r="K60" s="46">
        <v>1</v>
      </c>
      <c r="L60" s="46">
        <v>2.3333333333333299</v>
      </c>
      <c r="M60" s="42"/>
      <c r="N60" s="42"/>
    </row>
    <row r="61" spans="1:23" ht="15" customHeight="1">
      <c r="A61" s="48" t="s">
        <v>231</v>
      </c>
      <c r="B61" s="46">
        <v>139.833333333333</v>
      </c>
      <c r="C61" s="46">
        <v>0</v>
      </c>
      <c r="D61" s="46">
        <v>2.6666666666666701</v>
      </c>
      <c r="E61" s="46">
        <v>7.0833333333333304</v>
      </c>
      <c r="F61" s="46">
        <v>7.9166666666666696</v>
      </c>
      <c r="G61" s="46">
        <v>10.1666666666667</v>
      </c>
      <c r="H61" s="46">
        <v>15.4166666666667</v>
      </c>
      <c r="I61" s="46">
        <v>26.9166666666667</v>
      </c>
      <c r="J61" s="46">
        <v>20.6666666666667</v>
      </c>
      <c r="K61" s="46">
        <v>23.25</v>
      </c>
      <c r="L61" s="46">
        <v>25.75</v>
      </c>
      <c r="M61" s="42"/>
      <c r="N61" s="42"/>
    </row>
    <row r="62" spans="1:23" ht="15" customHeight="1">
      <c r="A62" s="100" t="s">
        <v>232</v>
      </c>
      <c r="B62" s="97">
        <v>545.66666666666697</v>
      </c>
      <c r="C62" s="97">
        <v>1</v>
      </c>
      <c r="D62" s="97">
        <v>4.5</v>
      </c>
      <c r="E62" s="97">
        <v>16.8333333333333</v>
      </c>
      <c r="F62" s="97">
        <v>26.3333333333333</v>
      </c>
      <c r="G62" s="97">
        <v>47.3333333333333</v>
      </c>
      <c r="H62" s="97">
        <v>68.5</v>
      </c>
      <c r="I62" s="97">
        <v>73.75</v>
      </c>
      <c r="J62" s="97">
        <v>81.4166666666667</v>
      </c>
      <c r="K62" s="97">
        <v>101.666666666667</v>
      </c>
      <c r="L62" s="97">
        <v>124.333333333333</v>
      </c>
      <c r="M62" s="42"/>
      <c r="N62" s="42"/>
    </row>
    <row r="63" spans="1:23" ht="15" customHeight="1">
      <c r="A63" s="100" t="s">
        <v>233</v>
      </c>
      <c r="B63" s="97">
        <f>SUM(B64:B78)</f>
        <v>23999.083333333325</v>
      </c>
      <c r="C63" s="97">
        <f t="shared" ref="C63:L63" si="5">SUM(C64:C78)</f>
        <v>153.41666666666669</v>
      </c>
      <c r="D63" s="97">
        <f t="shared" si="5"/>
        <v>632.6666666666664</v>
      </c>
      <c r="E63" s="97">
        <f t="shared" si="5"/>
        <v>1728.3333333333333</v>
      </c>
      <c r="F63" s="97">
        <f t="shared" si="5"/>
        <v>2015.8333333333339</v>
      </c>
      <c r="G63" s="97">
        <f t="shared" si="5"/>
        <v>2324.4166666666665</v>
      </c>
      <c r="H63" s="97">
        <f t="shared" si="5"/>
        <v>2597</v>
      </c>
      <c r="I63" s="97">
        <f t="shared" si="5"/>
        <v>2990.4166666666661</v>
      </c>
      <c r="J63" s="97">
        <f t="shared" si="5"/>
        <v>3267.9166666666683</v>
      </c>
      <c r="K63" s="97">
        <f t="shared" si="5"/>
        <v>4059.4166666666656</v>
      </c>
      <c r="L63" s="97">
        <f t="shared" si="5"/>
        <v>4229.6666666666661</v>
      </c>
      <c r="M63" s="42"/>
      <c r="N63" s="42"/>
    </row>
    <row r="64" spans="1:23" ht="15" customHeight="1">
      <c r="A64" s="48" t="s">
        <v>234</v>
      </c>
      <c r="B64" s="46">
        <v>4530.0833333333303</v>
      </c>
      <c r="C64" s="46">
        <v>31.5</v>
      </c>
      <c r="D64" s="46">
        <v>134.5</v>
      </c>
      <c r="E64" s="46">
        <v>349.75</v>
      </c>
      <c r="F64" s="46">
        <v>365.66666666666703</v>
      </c>
      <c r="G64" s="46">
        <v>459.66666666666703</v>
      </c>
      <c r="H64" s="46">
        <v>466.83333333333297</v>
      </c>
      <c r="I64" s="46">
        <v>547.33333333333303</v>
      </c>
      <c r="J64" s="46">
        <v>659.41666666666697</v>
      </c>
      <c r="K64" s="46">
        <v>735.08333333333303</v>
      </c>
      <c r="L64" s="46">
        <v>780.33333333333303</v>
      </c>
      <c r="M64" s="42"/>
      <c r="N64" s="42"/>
    </row>
    <row r="65" spans="1:14" ht="15" customHeight="1">
      <c r="A65" s="48" t="s">
        <v>235</v>
      </c>
      <c r="B65" s="46">
        <v>509.41666666666703</v>
      </c>
      <c r="C65" s="46">
        <v>0.33333333333333298</v>
      </c>
      <c r="D65" s="46">
        <v>9</v>
      </c>
      <c r="E65" s="46">
        <v>23.8333333333333</v>
      </c>
      <c r="F65" s="46">
        <v>40.4166666666667</v>
      </c>
      <c r="G65" s="46">
        <v>54.9166666666667</v>
      </c>
      <c r="H65" s="46">
        <v>57.8333333333333</v>
      </c>
      <c r="I65" s="46">
        <v>71.5</v>
      </c>
      <c r="J65" s="46">
        <v>66.0833333333333</v>
      </c>
      <c r="K65" s="46">
        <v>100.5</v>
      </c>
      <c r="L65" s="46">
        <v>85</v>
      </c>
      <c r="M65" s="42"/>
      <c r="N65" s="42"/>
    </row>
    <row r="66" spans="1:14" ht="15" customHeight="1">
      <c r="A66" s="48" t="s">
        <v>66</v>
      </c>
      <c r="B66" s="46">
        <v>3675.25</v>
      </c>
      <c r="C66" s="46">
        <v>24.0833333333333</v>
      </c>
      <c r="D66" s="46">
        <v>142.083333333333</v>
      </c>
      <c r="E66" s="46">
        <v>327.58333333333297</v>
      </c>
      <c r="F66" s="46">
        <v>373.08333333333297</v>
      </c>
      <c r="G66" s="46">
        <v>406.08333333333297</v>
      </c>
      <c r="H66" s="46">
        <v>419.41666666666703</v>
      </c>
      <c r="I66" s="46">
        <v>455.75</v>
      </c>
      <c r="J66" s="46">
        <v>452.5</v>
      </c>
      <c r="K66" s="46">
        <v>527.58333333333303</v>
      </c>
      <c r="L66" s="46">
        <v>547.08333333333303</v>
      </c>
      <c r="M66" s="42"/>
      <c r="N66" s="42"/>
    </row>
    <row r="67" spans="1:14" ht="15" customHeight="1">
      <c r="A67" s="48" t="s">
        <v>60</v>
      </c>
      <c r="B67" s="46">
        <v>513.75</v>
      </c>
      <c r="C67" s="46">
        <v>1.3333333333333299</v>
      </c>
      <c r="D67" s="46">
        <v>13.0833333333333</v>
      </c>
      <c r="E67" s="46">
        <v>55.25</v>
      </c>
      <c r="F67" s="46">
        <v>63.6666666666667</v>
      </c>
      <c r="G67" s="46">
        <v>48.25</v>
      </c>
      <c r="H67" s="46">
        <v>65.5833333333333</v>
      </c>
      <c r="I67" s="46">
        <v>58.0833333333333</v>
      </c>
      <c r="J67" s="46">
        <v>64.4166666666667</v>
      </c>
      <c r="K67" s="46">
        <v>74.0833333333333</v>
      </c>
      <c r="L67" s="46">
        <v>70</v>
      </c>
      <c r="M67" s="42"/>
      <c r="N67" s="42"/>
    </row>
    <row r="68" spans="1:14" ht="15" customHeight="1">
      <c r="A68" s="48" t="s">
        <v>236</v>
      </c>
      <c r="B68" s="46">
        <v>300.66666666666703</v>
      </c>
      <c r="C68" s="46">
        <v>0</v>
      </c>
      <c r="D68" s="46">
        <v>2.1666666666666701</v>
      </c>
      <c r="E68" s="46">
        <v>9.75</v>
      </c>
      <c r="F68" s="46">
        <v>12</v>
      </c>
      <c r="G68" s="46">
        <v>18.8333333333333</v>
      </c>
      <c r="H68" s="46">
        <v>32.1666666666667</v>
      </c>
      <c r="I68" s="46">
        <v>40.5833333333333</v>
      </c>
      <c r="J68" s="46">
        <v>44.0833333333333</v>
      </c>
      <c r="K68" s="46">
        <v>88.8333333333333</v>
      </c>
      <c r="L68" s="46">
        <v>52.25</v>
      </c>
      <c r="M68" s="42"/>
      <c r="N68" s="42"/>
    </row>
    <row r="69" spans="1:14" ht="15" customHeight="1">
      <c r="A69" s="48" t="s">
        <v>237</v>
      </c>
      <c r="B69" s="46">
        <v>307</v>
      </c>
      <c r="C69" s="46">
        <v>8.3333333333333301E-2</v>
      </c>
      <c r="D69" s="46">
        <v>2.8333333333333299</v>
      </c>
      <c r="E69" s="46">
        <v>15.75</v>
      </c>
      <c r="F69" s="46">
        <v>14.9166666666667</v>
      </c>
      <c r="G69" s="46">
        <v>23.6666666666667</v>
      </c>
      <c r="H69" s="46">
        <v>29.75</v>
      </c>
      <c r="I69" s="46">
        <v>29.6666666666667</v>
      </c>
      <c r="J69" s="46">
        <v>60.1666666666667</v>
      </c>
      <c r="K69" s="46">
        <v>53.0833333333333</v>
      </c>
      <c r="L69" s="46">
        <v>77.0833333333333</v>
      </c>
      <c r="M69" s="42"/>
      <c r="N69" s="42"/>
    </row>
    <row r="70" spans="1:14" ht="15" customHeight="1">
      <c r="A70" s="48" t="s">
        <v>238</v>
      </c>
      <c r="B70" s="46">
        <v>2289.3333333333298</v>
      </c>
      <c r="C70" s="46">
        <v>28.75</v>
      </c>
      <c r="D70" s="46">
        <v>59</v>
      </c>
      <c r="E70" s="46">
        <v>165.166666666667</v>
      </c>
      <c r="F70" s="46">
        <v>174.166666666667</v>
      </c>
      <c r="G70" s="46">
        <v>192.666666666667</v>
      </c>
      <c r="H70" s="46">
        <v>204.666666666667</v>
      </c>
      <c r="I70" s="46">
        <v>241</v>
      </c>
      <c r="J70" s="46">
        <v>284.41666666666703</v>
      </c>
      <c r="K70" s="46">
        <v>420.58333333333297</v>
      </c>
      <c r="L70" s="46">
        <v>518.91666666666697</v>
      </c>
      <c r="M70" s="42"/>
      <c r="N70" s="42"/>
    </row>
    <row r="71" spans="1:14" ht="15" customHeight="1">
      <c r="A71" s="48" t="s">
        <v>239</v>
      </c>
      <c r="B71" s="46">
        <v>4792.6666666666697</v>
      </c>
      <c r="C71" s="46">
        <v>40.4166666666667</v>
      </c>
      <c r="D71" s="46">
        <v>125</v>
      </c>
      <c r="E71" s="46">
        <v>278.33333333333297</v>
      </c>
      <c r="F71" s="46">
        <v>347.33333333333297</v>
      </c>
      <c r="G71" s="46">
        <v>484.25</v>
      </c>
      <c r="H71" s="46">
        <v>562.83333333333303</v>
      </c>
      <c r="I71" s="46">
        <v>666.66666666666697</v>
      </c>
      <c r="J71" s="46">
        <v>702.91666666666697</v>
      </c>
      <c r="K71" s="46">
        <v>783.33333333333303</v>
      </c>
      <c r="L71" s="46">
        <v>801.58333333333303</v>
      </c>
      <c r="M71" s="42"/>
      <c r="N71" s="42"/>
    </row>
    <row r="72" spans="1:14" ht="15" customHeight="1">
      <c r="A72" s="48" t="s">
        <v>240</v>
      </c>
      <c r="B72" s="46">
        <v>846.83333333333303</v>
      </c>
      <c r="C72" s="46">
        <v>0.58333333333333304</v>
      </c>
      <c r="D72" s="46">
        <v>4.75</v>
      </c>
      <c r="E72" s="46">
        <v>54.25</v>
      </c>
      <c r="F72" s="46">
        <v>73.25</v>
      </c>
      <c r="G72" s="46">
        <v>42.0833333333333</v>
      </c>
      <c r="H72" s="46">
        <v>58.6666666666667</v>
      </c>
      <c r="I72" s="46">
        <v>86.6666666666667</v>
      </c>
      <c r="J72" s="46">
        <v>139.583333333333</v>
      </c>
      <c r="K72" s="46">
        <v>185.833333333333</v>
      </c>
      <c r="L72" s="46">
        <v>201.166666666667</v>
      </c>
      <c r="M72" s="42"/>
      <c r="N72" s="42"/>
    </row>
    <row r="73" spans="1:14" ht="15" customHeight="1">
      <c r="A73" s="48" t="s">
        <v>29</v>
      </c>
      <c r="B73" s="46">
        <v>1097.25</v>
      </c>
      <c r="C73" s="46">
        <v>3.5</v>
      </c>
      <c r="D73" s="46">
        <v>25.3333333333333</v>
      </c>
      <c r="E73" s="46">
        <v>126.5</v>
      </c>
      <c r="F73" s="46">
        <v>150.5</v>
      </c>
      <c r="G73" s="46">
        <v>119.583333333333</v>
      </c>
      <c r="H73" s="46">
        <v>130.083333333333</v>
      </c>
      <c r="I73" s="46">
        <v>129.083333333333</v>
      </c>
      <c r="J73" s="46">
        <v>122.5</v>
      </c>
      <c r="K73" s="46">
        <v>144.916666666667</v>
      </c>
      <c r="L73" s="46">
        <v>145.25</v>
      </c>
      <c r="M73" s="42"/>
      <c r="N73" s="42"/>
    </row>
    <row r="74" spans="1:14" ht="15" customHeight="1">
      <c r="A74" s="48" t="s">
        <v>241</v>
      </c>
      <c r="B74" s="46">
        <v>1675.5833333333301</v>
      </c>
      <c r="C74" s="46">
        <v>6.5833333333333304</v>
      </c>
      <c r="D74" s="46">
        <v>60.25</v>
      </c>
      <c r="E74" s="46">
        <v>153.666666666667</v>
      </c>
      <c r="F74" s="46">
        <v>174.25</v>
      </c>
      <c r="G74" s="46">
        <v>156.083333333333</v>
      </c>
      <c r="H74" s="46">
        <v>164.916666666667</v>
      </c>
      <c r="I74" s="46">
        <v>206.75</v>
      </c>
      <c r="J74" s="46">
        <v>201.416666666667</v>
      </c>
      <c r="K74" s="46">
        <v>296.16666666666703</v>
      </c>
      <c r="L74" s="46">
        <v>255.5</v>
      </c>
      <c r="M74" s="42"/>
      <c r="N74" s="42"/>
    </row>
    <row r="75" spans="1:14" ht="15" customHeight="1">
      <c r="A75" s="48" t="s">
        <v>242</v>
      </c>
      <c r="B75" s="46">
        <v>587.33333333333303</v>
      </c>
      <c r="C75" s="46">
        <v>2.8333333333333299</v>
      </c>
      <c r="D75" s="46">
        <v>16</v>
      </c>
      <c r="E75" s="46">
        <v>59.25</v>
      </c>
      <c r="F75" s="46">
        <v>53.5833333333333</v>
      </c>
      <c r="G75" s="46">
        <v>73.1666666666667</v>
      </c>
      <c r="H75" s="46">
        <v>59.8333333333333</v>
      </c>
      <c r="I75" s="46">
        <v>63.1666666666667</v>
      </c>
      <c r="J75" s="46">
        <v>77.5833333333333</v>
      </c>
      <c r="K75" s="46">
        <v>102.416666666667</v>
      </c>
      <c r="L75" s="46">
        <v>79.5</v>
      </c>
      <c r="M75" s="42"/>
      <c r="N75" s="42"/>
    </row>
    <row r="76" spans="1:14" ht="15" customHeight="1">
      <c r="A76" s="48" t="s">
        <v>243</v>
      </c>
      <c r="B76" s="46">
        <v>1141.6666666666699</v>
      </c>
      <c r="C76" s="46">
        <v>12.9166666666667</v>
      </c>
      <c r="D76" s="46">
        <v>27</v>
      </c>
      <c r="E76" s="46">
        <v>77.4166666666667</v>
      </c>
      <c r="F76" s="46">
        <v>102.916666666667</v>
      </c>
      <c r="G76" s="46">
        <v>105</v>
      </c>
      <c r="H76" s="46">
        <v>148.25</v>
      </c>
      <c r="I76" s="46">
        <v>134.5</v>
      </c>
      <c r="J76" s="46">
        <v>139.666666666667</v>
      </c>
      <c r="K76" s="46">
        <v>186.583333333333</v>
      </c>
      <c r="L76" s="46">
        <v>207.416666666667</v>
      </c>
      <c r="M76" s="42"/>
      <c r="N76" s="42"/>
    </row>
    <row r="77" spans="1:14" ht="15" customHeight="1">
      <c r="A77" s="48" t="s">
        <v>244</v>
      </c>
      <c r="B77" s="46">
        <v>1720.0833333333301</v>
      </c>
      <c r="C77" s="46">
        <v>8.3333333333333301E-2</v>
      </c>
      <c r="D77" s="46">
        <v>11.6666666666667</v>
      </c>
      <c r="E77" s="46">
        <v>30.8333333333333</v>
      </c>
      <c r="F77" s="46">
        <v>68.6666666666667</v>
      </c>
      <c r="G77" s="46">
        <v>137.416666666667</v>
      </c>
      <c r="H77" s="46">
        <v>195.333333333333</v>
      </c>
      <c r="I77" s="46">
        <v>256.91666666666703</v>
      </c>
      <c r="J77" s="46">
        <v>252.166666666667</v>
      </c>
      <c r="K77" s="46">
        <v>360.25</v>
      </c>
      <c r="L77" s="46">
        <v>406.75</v>
      </c>
      <c r="M77" s="42"/>
      <c r="N77" s="42"/>
    </row>
    <row r="78" spans="1:14" ht="15" customHeight="1">
      <c r="A78" s="48" t="s">
        <v>245</v>
      </c>
      <c r="B78" s="46">
        <v>12.1666666666667</v>
      </c>
      <c r="C78" s="46">
        <v>0.41666666666666702</v>
      </c>
      <c r="D78" s="46">
        <v>0</v>
      </c>
      <c r="E78" s="46">
        <v>1</v>
      </c>
      <c r="F78" s="46">
        <v>1.4166666666666701</v>
      </c>
      <c r="G78" s="46">
        <v>2.75</v>
      </c>
      <c r="H78" s="46">
        <v>0.83333333333333304</v>
      </c>
      <c r="I78" s="46">
        <v>2.75</v>
      </c>
      <c r="J78" s="46">
        <v>1</v>
      </c>
      <c r="K78" s="46">
        <v>0.16666666666666699</v>
      </c>
      <c r="L78" s="46">
        <v>1.8333333333333299</v>
      </c>
      <c r="M78" s="42"/>
      <c r="N78" s="42"/>
    </row>
    <row r="79" spans="1:14" ht="15" customHeight="1">
      <c r="A79" s="101" t="s">
        <v>246</v>
      </c>
      <c r="B79" s="104">
        <v>1887.3333333333301</v>
      </c>
      <c r="C79" s="104">
        <v>131.5</v>
      </c>
      <c r="D79" s="104">
        <v>195.166666666667</v>
      </c>
      <c r="E79" s="104">
        <v>184.583333333333</v>
      </c>
      <c r="F79" s="104">
        <v>211.833333333333</v>
      </c>
      <c r="G79" s="104">
        <v>187.833333333333</v>
      </c>
      <c r="H79" s="104">
        <v>187.666666666667</v>
      </c>
      <c r="I79" s="104">
        <v>171.75</v>
      </c>
      <c r="J79" s="104">
        <v>178.166666666667</v>
      </c>
      <c r="K79" s="104">
        <v>202.083333333333</v>
      </c>
      <c r="L79" s="104">
        <v>236.75</v>
      </c>
      <c r="M79" s="42"/>
      <c r="N79" s="42"/>
    </row>
    <row r="80" spans="1:14" ht="15" customHeight="1">
      <c r="A80" s="37" t="s">
        <v>215</v>
      </c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42"/>
      <c r="N80" s="42"/>
    </row>
    <row r="81" spans="1:14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42"/>
      <c r="N81" s="42"/>
    </row>
    <row r="82" spans="1:14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42"/>
      <c r="N82" s="42"/>
    </row>
    <row r="83" spans="1:14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</row>
    <row r="84" spans="1:14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</row>
    <row r="85" spans="1:14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</row>
    <row r="86" spans="1:14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</row>
    <row r="87" spans="1:14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</row>
    <row r="88" spans="1:14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</row>
    <row r="89" spans="1:14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</row>
    <row r="90" spans="1:14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</row>
    <row r="91" spans="1:14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4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</row>
    <row r="93" spans="1:14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</row>
    <row r="94" spans="1:14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</row>
    <row r="95" spans="1:14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</row>
    <row r="96" spans="1:14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</row>
    <row r="97" spans="1:12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</row>
    <row r="98" spans="1:12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</row>
    <row r="99" spans="1:12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</row>
    <row r="100" spans="1:12" ht="1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</row>
    <row r="101" spans="1:12" ht="1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</row>
    <row r="102" spans="1:12" ht="1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</row>
    <row r="103" spans="1:12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</row>
    <row r="104" spans="1:12" ht="1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</row>
    <row r="105" spans="1:12" ht="1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ht="1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</row>
    <row r="107" spans="1:12" ht="1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</row>
    <row r="108" spans="1:12" ht="1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</row>
    <row r="109" spans="1:12" ht="1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</row>
    <row r="110" spans="1:12" ht="1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</row>
    <row r="111" spans="1:12" ht="1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</row>
    <row r="112" spans="1:12" ht="1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</row>
    <row r="113" spans="1:12" ht="1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</row>
    <row r="114" spans="1:12" ht="1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</row>
    <row r="115" spans="1:12" ht="1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</row>
    <row r="116" spans="1:12" ht="1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</row>
    <row r="117" spans="1:12" ht="1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</row>
    <row r="118" spans="1:12" ht="1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</row>
    <row r="119" spans="1:12" ht="1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ht="1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</row>
    <row r="121" spans="1:12" ht="1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</row>
    <row r="122" spans="1:12" ht="1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</row>
    <row r="123" spans="1:12" ht="1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</row>
    <row r="124" spans="1:12" ht="1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</row>
    <row r="125" spans="1:12" ht="1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</row>
    <row r="126" spans="1:12" ht="1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</row>
    <row r="127" spans="1:12" ht="1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</row>
    <row r="128" spans="1:12" ht="1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</row>
    <row r="129" spans="1:12" ht="1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</row>
    <row r="130" spans="1:12" ht="1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</row>
    <row r="131" spans="1:12" ht="1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</row>
    <row r="132" spans="1:12" ht="1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</row>
    <row r="133" spans="1:12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</row>
    <row r="135" spans="1:12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</row>
    <row r="136" spans="1:12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</row>
    <row r="137" spans="1:12" ht="1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</row>
    <row r="138" spans="1:12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</row>
    <row r="139" spans="1:12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</row>
    <row r="140" spans="1:12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</row>
    <row r="141" spans="1:12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</row>
    <row r="142" spans="1:12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</row>
    <row r="143" spans="1:12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</row>
    <row r="144" spans="1:12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</row>
    <row r="145" spans="1:12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</row>
    <row r="146" spans="1:12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</row>
    <row r="147" spans="1:12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</row>
    <row r="148" spans="1:12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</row>
    <row r="149" spans="1:12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</row>
    <row r="150" spans="1:12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</row>
    <row r="151" spans="1:12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</row>
    <row r="152" spans="1:12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2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</row>
    <row r="154" spans="1:12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</row>
    <row r="155" spans="1:12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</row>
  </sheetData>
  <pageMargins left="0.23622047244094491" right="0.23622047244094491" top="0.39370078740157483" bottom="0.74803149606299213" header="0" footer="0.31496062992125984"/>
  <pageSetup paperSize="9" scale="65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3"/>
  <sheetViews>
    <sheetView workbookViewId="0"/>
  </sheetViews>
  <sheetFormatPr baseColWidth="10" defaultColWidth="11.42578125" defaultRowHeight="15" customHeight="1"/>
  <cols>
    <col min="1" max="1" width="21.42578125" style="105" customWidth="1"/>
    <col min="2" max="12" width="10" style="105" customWidth="1"/>
    <col min="13" max="16384" width="11.42578125" style="105"/>
  </cols>
  <sheetData>
    <row r="1" spans="1:13" ht="15" customHeight="1">
      <c r="A1" s="15" t="s">
        <v>247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ht="15" customHeight="1">
      <c r="A2" s="19" t="s">
        <v>248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ht="15" customHeight="1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</row>
    <row r="4" spans="1:13" ht="15" customHeight="1">
      <c r="A4" s="22"/>
      <c r="B4" s="77" t="s">
        <v>3</v>
      </c>
      <c r="C4" s="77" t="s">
        <v>218</v>
      </c>
      <c r="D4" s="77" t="s">
        <v>219</v>
      </c>
      <c r="E4" s="77" t="s">
        <v>80</v>
      </c>
      <c r="F4" s="77" t="s">
        <v>220</v>
      </c>
      <c r="G4" s="77" t="s">
        <v>221</v>
      </c>
      <c r="H4" s="77" t="s">
        <v>222</v>
      </c>
      <c r="I4" s="77" t="s">
        <v>223</v>
      </c>
      <c r="J4" s="77" t="s">
        <v>224</v>
      </c>
      <c r="K4" s="77" t="s">
        <v>225</v>
      </c>
      <c r="L4" s="77" t="s">
        <v>214</v>
      </c>
      <c r="M4" s="16"/>
    </row>
    <row r="5" spans="1:13" ht="15" customHeight="1">
      <c r="A5" s="79" t="s">
        <v>3</v>
      </c>
      <c r="B5" s="106">
        <v>48017.5</v>
      </c>
      <c r="C5" s="106">
        <v>693.58333333333303</v>
      </c>
      <c r="D5" s="106">
        <v>1832.25</v>
      </c>
      <c r="E5" s="106">
        <v>3619.75</v>
      </c>
      <c r="F5" s="106">
        <v>4064.1666666666702</v>
      </c>
      <c r="G5" s="106">
        <v>4317.3333333333303</v>
      </c>
      <c r="H5" s="106">
        <v>4918.8333333333303</v>
      </c>
      <c r="I5" s="106">
        <v>5814.4166666666697</v>
      </c>
      <c r="J5" s="106">
        <v>6462.5</v>
      </c>
      <c r="K5" s="106">
        <v>8079.4166666666697</v>
      </c>
      <c r="L5" s="106">
        <v>8215.25</v>
      </c>
      <c r="M5" s="16"/>
    </row>
    <row r="6" spans="1:13" ht="15" customHeight="1">
      <c r="A6" s="48" t="s">
        <v>249</v>
      </c>
      <c r="B6" s="46">
        <v>16508.083333333299</v>
      </c>
      <c r="C6" s="32">
        <v>528.08333333333303</v>
      </c>
      <c r="D6" s="46">
        <v>1292.1666666666699</v>
      </c>
      <c r="E6" s="46">
        <v>2297.75</v>
      </c>
      <c r="F6" s="46">
        <v>2188.3333333333298</v>
      </c>
      <c r="G6" s="46">
        <v>1929.3333333333301</v>
      </c>
      <c r="H6" s="46">
        <v>1957.5</v>
      </c>
      <c r="I6" s="46">
        <v>1967</v>
      </c>
      <c r="J6" s="46">
        <v>1727.0833333333301</v>
      </c>
      <c r="K6" s="46">
        <v>1536.5</v>
      </c>
      <c r="L6" s="46">
        <v>1084.3333333333301</v>
      </c>
      <c r="M6" s="16"/>
    </row>
    <row r="7" spans="1:13" ht="15" customHeight="1">
      <c r="A7" s="48" t="s">
        <v>250</v>
      </c>
      <c r="B7" s="46">
        <v>6376.4166666666697</v>
      </c>
      <c r="C7" s="32">
        <v>98.0833333333333</v>
      </c>
      <c r="D7" s="46">
        <v>228.166666666667</v>
      </c>
      <c r="E7" s="46">
        <v>595.16666666666697</v>
      </c>
      <c r="F7" s="46">
        <v>721.25</v>
      </c>
      <c r="G7" s="46">
        <v>756.08333333333303</v>
      </c>
      <c r="H7" s="46">
        <v>801.75</v>
      </c>
      <c r="I7" s="46">
        <v>855</v>
      </c>
      <c r="J7" s="46">
        <v>788.91666666666697</v>
      </c>
      <c r="K7" s="46">
        <v>841.33333333333303</v>
      </c>
      <c r="L7" s="46">
        <v>690.66666666666697</v>
      </c>
      <c r="M7" s="16"/>
    </row>
    <row r="8" spans="1:13" ht="15" customHeight="1">
      <c r="A8" s="48" t="s">
        <v>251</v>
      </c>
      <c r="B8" s="46">
        <v>6344.4166666666697</v>
      </c>
      <c r="C8" s="32">
        <v>55.0833333333333</v>
      </c>
      <c r="D8" s="46">
        <v>161.666666666667</v>
      </c>
      <c r="E8" s="46">
        <v>341.58333333333297</v>
      </c>
      <c r="F8" s="46">
        <v>513.75</v>
      </c>
      <c r="G8" s="46">
        <v>622.33333333333303</v>
      </c>
      <c r="H8" s="46">
        <v>726.75</v>
      </c>
      <c r="I8" s="46">
        <v>816.08333333333303</v>
      </c>
      <c r="J8" s="46">
        <v>914.41666666666697</v>
      </c>
      <c r="K8" s="46">
        <v>1191.5833333333301</v>
      </c>
      <c r="L8" s="46">
        <v>1001.16666666667</v>
      </c>
      <c r="M8" s="16"/>
    </row>
    <row r="9" spans="1:13" ht="15" customHeight="1">
      <c r="A9" s="49" t="s">
        <v>252</v>
      </c>
      <c r="B9" s="107">
        <v>18788.583333333299</v>
      </c>
      <c r="C9" s="35">
        <v>12.3333333333333</v>
      </c>
      <c r="D9" s="107">
        <v>150.25</v>
      </c>
      <c r="E9" s="107">
        <v>385.25</v>
      </c>
      <c r="F9" s="107">
        <v>640.83333333333303</v>
      </c>
      <c r="G9" s="107">
        <v>1009.58333333333</v>
      </c>
      <c r="H9" s="107">
        <v>1432.8333333333301</v>
      </c>
      <c r="I9" s="107">
        <v>2176.3333333333298</v>
      </c>
      <c r="J9" s="107">
        <v>3032.0833333333298</v>
      </c>
      <c r="K9" s="107">
        <v>4510</v>
      </c>
      <c r="L9" s="107">
        <v>5439.0833333333303</v>
      </c>
      <c r="M9" s="16"/>
    </row>
    <row r="10" spans="1:13" ht="15" customHeight="1">
      <c r="A10" s="79" t="s">
        <v>4</v>
      </c>
      <c r="B10" s="106">
        <v>19387.5</v>
      </c>
      <c r="C10" s="106">
        <v>391.75</v>
      </c>
      <c r="D10" s="106">
        <v>947.83333333333303</v>
      </c>
      <c r="E10" s="106">
        <v>1575.25</v>
      </c>
      <c r="F10" s="106">
        <v>1670.9166666666699</v>
      </c>
      <c r="G10" s="106">
        <v>1596.9166666666699</v>
      </c>
      <c r="H10" s="106">
        <v>1851.1666666666699</v>
      </c>
      <c r="I10" s="106">
        <v>2304.0833333333298</v>
      </c>
      <c r="J10" s="106">
        <v>2622.3333333333298</v>
      </c>
      <c r="K10" s="106">
        <v>3316.9166666666702</v>
      </c>
      <c r="L10" s="106">
        <v>3110.3333333333298</v>
      </c>
      <c r="M10" s="16"/>
    </row>
    <row r="11" spans="1:13" ht="15" customHeight="1">
      <c r="A11" s="48" t="s">
        <v>249</v>
      </c>
      <c r="B11" s="46">
        <v>7439.9166666666697</v>
      </c>
      <c r="C11" s="32">
        <v>297.41666666666703</v>
      </c>
      <c r="D11" s="46">
        <v>676</v>
      </c>
      <c r="E11" s="46">
        <v>1036.9166666666699</v>
      </c>
      <c r="F11" s="46">
        <v>961.41666666666697</v>
      </c>
      <c r="G11" s="46">
        <v>808.41666666666697</v>
      </c>
      <c r="H11" s="46">
        <v>838.91666666666697</v>
      </c>
      <c r="I11" s="46">
        <v>888</v>
      </c>
      <c r="J11" s="46">
        <v>791.25</v>
      </c>
      <c r="K11" s="46">
        <v>679.83333333333303</v>
      </c>
      <c r="L11" s="46">
        <v>461.75</v>
      </c>
      <c r="M11" s="16"/>
    </row>
    <row r="12" spans="1:13" ht="15" customHeight="1">
      <c r="A12" s="48" t="s">
        <v>250</v>
      </c>
      <c r="B12" s="46">
        <v>2658.3333333333298</v>
      </c>
      <c r="C12" s="32">
        <v>54.0833333333333</v>
      </c>
      <c r="D12" s="32">
        <v>117.75</v>
      </c>
      <c r="E12" s="46">
        <v>253.083333333333</v>
      </c>
      <c r="F12" s="46">
        <v>291.66666666666703</v>
      </c>
      <c r="G12" s="46">
        <v>284.58333333333297</v>
      </c>
      <c r="H12" s="46">
        <v>322.58333333333297</v>
      </c>
      <c r="I12" s="46">
        <v>353.5</v>
      </c>
      <c r="J12" s="46">
        <v>336.58333333333297</v>
      </c>
      <c r="K12" s="46">
        <v>355.83333333333297</v>
      </c>
      <c r="L12" s="46">
        <v>288.66666666666703</v>
      </c>
      <c r="M12" s="16"/>
    </row>
    <row r="13" spans="1:13" ht="15" customHeight="1">
      <c r="A13" s="48" t="s">
        <v>251</v>
      </c>
      <c r="B13" s="46">
        <v>2560.75</v>
      </c>
      <c r="C13" s="32">
        <v>34.5833333333333</v>
      </c>
      <c r="D13" s="46">
        <v>79.4166666666667</v>
      </c>
      <c r="E13" s="46">
        <v>136.25</v>
      </c>
      <c r="F13" s="46">
        <v>206.25</v>
      </c>
      <c r="G13" s="46">
        <v>220.166666666667</v>
      </c>
      <c r="H13" s="46">
        <v>261.33333333333297</v>
      </c>
      <c r="I13" s="46">
        <v>313.41666666666703</v>
      </c>
      <c r="J13" s="46">
        <v>380.08333333333297</v>
      </c>
      <c r="K13" s="46">
        <v>519.75</v>
      </c>
      <c r="L13" s="46">
        <v>409.5</v>
      </c>
      <c r="M13" s="16"/>
    </row>
    <row r="14" spans="1:13" ht="15" customHeight="1">
      <c r="A14" s="49" t="s">
        <v>252</v>
      </c>
      <c r="B14" s="107">
        <v>6728.5</v>
      </c>
      <c r="C14" s="35">
        <v>5.6666666666666696</v>
      </c>
      <c r="D14" s="107">
        <v>74.6666666666667</v>
      </c>
      <c r="E14" s="107">
        <v>149</v>
      </c>
      <c r="F14" s="107">
        <v>211.583333333333</v>
      </c>
      <c r="G14" s="107">
        <v>283.75</v>
      </c>
      <c r="H14" s="107">
        <v>428.33333333333297</v>
      </c>
      <c r="I14" s="107">
        <v>749.16666666666697</v>
      </c>
      <c r="J14" s="107">
        <v>1114.4166666666699</v>
      </c>
      <c r="K14" s="107">
        <v>1761.5</v>
      </c>
      <c r="L14" s="107">
        <v>1950.4166666666699</v>
      </c>
      <c r="M14" s="16"/>
    </row>
    <row r="15" spans="1:13" ht="15" customHeight="1">
      <c r="A15" s="79" t="s">
        <v>5</v>
      </c>
      <c r="B15" s="106">
        <v>28630</v>
      </c>
      <c r="C15" s="106">
        <v>301.83333333333297</v>
      </c>
      <c r="D15" s="106">
        <v>884.41666666666697</v>
      </c>
      <c r="E15" s="106">
        <v>2044.5</v>
      </c>
      <c r="F15" s="106">
        <v>2393.25</v>
      </c>
      <c r="G15" s="106">
        <v>2720.4166666666702</v>
      </c>
      <c r="H15" s="106">
        <v>3067.6666666666702</v>
      </c>
      <c r="I15" s="106">
        <v>3510.3333333333298</v>
      </c>
      <c r="J15" s="106">
        <v>3840.1666666666702</v>
      </c>
      <c r="K15" s="106">
        <v>4762.5</v>
      </c>
      <c r="L15" s="106">
        <v>5104.9166666666697</v>
      </c>
      <c r="M15" s="16"/>
    </row>
    <row r="16" spans="1:13" ht="15" customHeight="1">
      <c r="A16" s="48" t="s">
        <v>249</v>
      </c>
      <c r="B16" s="46">
        <v>9068.1666666666697</v>
      </c>
      <c r="C16" s="32">
        <v>230.666666666667</v>
      </c>
      <c r="D16" s="46">
        <v>616.16666666666697</v>
      </c>
      <c r="E16" s="46">
        <v>1260.8333333333301</v>
      </c>
      <c r="F16" s="46">
        <v>1226.9166666666699</v>
      </c>
      <c r="G16" s="46">
        <v>1120.9166666666699</v>
      </c>
      <c r="H16" s="46">
        <v>1118.5833333333301</v>
      </c>
      <c r="I16" s="46">
        <v>1079</v>
      </c>
      <c r="J16" s="46">
        <v>935.83333333333303</v>
      </c>
      <c r="K16" s="46">
        <v>856.66666666666697</v>
      </c>
      <c r="L16" s="46">
        <v>622.58333333333303</v>
      </c>
      <c r="M16" s="16"/>
    </row>
    <row r="17" spans="1:13" ht="15" customHeight="1">
      <c r="A17" s="48" t="s">
        <v>250</v>
      </c>
      <c r="B17" s="46">
        <v>3718.0833333333298</v>
      </c>
      <c r="C17" s="32">
        <v>44</v>
      </c>
      <c r="D17" s="46">
        <v>110.416666666667</v>
      </c>
      <c r="E17" s="46">
        <v>342.08333333333297</v>
      </c>
      <c r="F17" s="46">
        <v>429.58333333333297</v>
      </c>
      <c r="G17" s="46">
        <v>471.5</v>
      </c>
      <c r="H17" s="46">
        <v>479.16666666666703</v>
      </c>
      <c r="I17" s="46">
        <v>501.5</v>
      </c>
      <c r="J17" s="46">
        <v>452.33333333333297</v>
      </c>
      <c r="K17" s="46">
        <v>485.5</v>
      </c>
      <c r="L17" s="46">
        <v>402</v>
      </c>
      <c r="M17" s="16"/>
    </row>
    <row r="18" spans="1:13" ht="15" customHeight="1">
      <c r="A18" s="48" t="s">
        <v>251</v>
      </c>
      <c r="B18" s="46">
        <v>3783.6666666666702</v>
      </c>
      <c r="C18" s="32">
        <v>20.5</v>
      </c>
      <c r="D18" s="46">
        <v>82.25</v>
      </c>
      <c r="E18" s="46">
        <v>205.333333333333</v>
      </c>
      <c r="F18" s="46">
        <v>307.5</v>
      </c>
      <c r="G18" s="46">
        <v>402.16666666666703</v>
      </c>
      <c r="H18" s="46">
        <v>465.41666666666703</v>
      </c>
      <c r="I18" s="46">
        <v>502.66666666666703</v>
      </c>
      <c r="J18" s="46">
        <v>534.33333333333303</v>
      </c>
      <c r="K18" s="46">
        <v>671.83333333333303</v>
      </c>
      <c r="L18" s="46">
        <v>591.66666666666697</v>
      </c>
      <c r="M18" s="16"/>
    </row>
    <row r="19" spans="1:13" ht="15" customHeight="1">
      <c r="A19" s="49" t="s">
        <v>252</v>
      </c>
      <c r="B19" s="107">
        <v>12060.083333333299</v>
      </c>
      <c r="C19" s="35">
        <v>6.6666666666666696</v>
      </c>
      <c r="D19" s="107">
        <v>75.5833333333333</v>
      </c>
      <c r="E19" s="107">
        <v>236.25</v>
      </c>
      <c r="F19" s="107">
        <v>429.25</v>
      </c>
      <c r="G19" s="107">
        <v>725.83333333333303</v>
      </c>
      <c r="H19" s="107">
        <v>1004.5</v>
      </c>
      <c r="I19" s="107">
        <v>1427.1666666666699</v>
      </c>
      <c r="J19" s="107">
        <v>1917.6666666666699</v>
      </c>
      <c r="K19" s="107">
        <v>2748.5</v>
      </c>
      <c r="L19" s="107">
        <v>3488.6666666666702</v>
      </c>
      <c r="M19" s="16"/>
    </row>
    <row r="20" spans="1:13" ht="15" customHeight="1">
      <c r="A20" s="37" t="s">
        <v>215</v>
      </c>
      <c r="B20" s="32"/>
      <c r="C20" s="108"/>
      <c r="D20" s="32"/>
      <c r="E20" s="109"/>
      <c r="F20" s="46"/>
      <c r="G20" s="109"/>
      <c r="H20" s="46"/>
      <c r="I20" s="109"/>
      <c r="J20" s="46"/>
      <c r="K20" s="89"/>
      <c r="L20" s="16"/>
      <c r="M20" s="16"/>
    </row>
    <row r="21" spans="1:13" ht="15" customHeight="1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</row>
    <row r="22" spans="1:13" ht="15" customHeight="1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</row>
    <row r="23" spans="1:13" ht="15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</row>
    <row r="24" spans="1:13" ht="1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</row>
    <row r="25" spans="1:13" ht="1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</row>
    <row r="26" spans="1:13" ht="1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3" ht="1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3" ht="15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</row>
    <row r="29" spans="1:13" ht="1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</row>
    <row r="30" spans="1:13" ht="1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</row>
    <row r="31" spans="1:13" ht="1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</row>
    <row r="32" spans="1:13" ht="15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</row>
    <row r="33" spans="1:12" ht="15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</row>
    <row r="34" spans="1:12" ht="1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</row>
    <row r="35" spans="1:12" ht="1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</row>
    <row r="36" spans="1:12" ht="15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1:12" ht="15" customHeight="1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</row>
    <row r="38" spans="1:12" ht="15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</row>
    <row r="39" spans="1:12" ht="15" customHeight="1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</row>
    <row r="40" spans="1:12" ht="15" customHeight="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</row>
    <row r="41" spans="1:12" ht="15" customHeight="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ht="15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</row>
    <row r="44" spans="1:12" ht="15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</row>
    <row r="45" spans="1:12" ht="15" customHeight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</row>
    <row r="46" spans="1:12" ht="15" customHeight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</row>
    <row r="47" spans="1:12" ht="15" customHeight="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</row>
    <row r="48" spans="1:12" ht="15" customHeight="1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</row>
    <row r="49" spans="1:12" ht="1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</row>
    <row r="50" spans="1:12" ht="1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</row>
    <row r="51" spans="1:12" ht="1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5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</row>
    <row r="54" spans="1:12" ht="15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</row>
    <row r="55" spans="1:12" ht="1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</row>
    <row r="56" spans="1:12" ht="1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</row>
    <row r="57" spans="1:12" ht="15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</row>
    <row r="58" spans="1:12" ht="15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</row>
    <row r="59" spans="1:12" ht="1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</row>
    <row r="60" spans="1:12" ht="1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</row>
    <row r="61" spans="1:12" ht="15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</row>
    <row r="62" spans="1:12" ht="15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</row>
    <row r="63" spans="1:12" ht="15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  <row r="64" spans="1:12" ht="15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</row>
    <row r="65" spans="1:12" ht="15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</row>
    <row r="66" spans="1:12" ht="15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</row>
    <row r="67" spans="1:12" ht="15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</row>
    <row r="68" spans="1:12" ht="15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</row>
    <row r="69" spans="1:12" ht="15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</row>
    <row r="70" spans="1:12" ht="15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</row>
    <row r="71" spans="1:12" ht="15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</row>
    <row r="72" spans="1:12" ht="1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</row>
    <row r="73" spans="1:12" ht="1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</row>
    <row r="74" spans="1:12" ht="1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</row>
    <row r="75" spans="1:12" ht="1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</row>
    <row r="76" spans="1:12" ht="1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</row>
    <row r="77" spans="1:12" ht="1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</row>
    <row r="79" spans="1:12" ht="1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</row>
    <row r="80" spans="1:12" ht="1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</row>
    <row r="81" spans="1:12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</row>
    <row r="82" spans="1:12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</row>
    <row r="83" spans="1:12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</row>
    <row r="84" spans="1:12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</row>
    <row r="85" spans="1:12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</row>
    <row r="86" spans="1:12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</row>
    <row r="87" spans="1:12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</row>
    <row r="88" spans="1:12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</row>
    <row r="89" spans="1:12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</row>
    <row r="90" spans="1:12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</row>
    <row r="91" spans="1:12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</row>
    <row r="93" spans="1:12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</row>
    <row r="94" spans="1:12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</row>
    <row r="95" spans="1:12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</row>
    <row r="96" spans="1:12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</row>
    <row r="97" spans="1:12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</row>
    <row r="98" spans="1:12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</row>
    <row r="99" spans="1:12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</row>
    <row r="100" spans="1:12" ht="1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</row>
    <row r="101" spans="1:12" ht="1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</row>
    <row r="102" spans="1:12" ht="1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</row>
    <row r="103" spans="1:12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</row>
    <row r="104" spans="1:12" ht="1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</row>
    <row r="105" spans="1:12" ht="1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ht="1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</row>
    <row r="107" spans="1:12" ht="1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</row>
    <row r="108" spans="1:12" ht="1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</row>
    <row r="109" spans="1:12" ht="1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</row>
    <row r="110" spans="1:12" ht="1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</row>
    <row r="111" spans="1:12" ht="1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</row>
    <row r="112" spans="1:12" ht="1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</row>
    <row r="113" spans="1:12" ht="1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</row>
    <row r="114" spans="1:12" ht="1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</row>
    <row r="115" spans="1:12" ht="1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</row>
    <row r="116" spans="1:12" ht="1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</row>
    <row r="117" spans="1:12" ht="1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</row>
    <row r="118" spans="1:12" ht="1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</row>
    <row r="119" spans="1:12" ht="1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ht="1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</row>
    <row r="121" spans="1:12" ht="1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</row>
    <row r="122" spans="1:12" ht="1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</row>
    <row r="123" spans="1:12" ht="1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</row>
  </sheetData>
  <pageMargins left="0.23622047244094491" right="0.23622047244094491" top="0.39370078740157483" bottom="0.74803149606299213" header="0" footer="0.31496062992125984"/>
  <pageSetup paperSize="9" scale="77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6"/>
  <sheetViews>
    <sheetView workbookViewId="0"/>
  </sheetViews>
  <sheetFormatPr baseColWidth="10" defaultColWidth="11.42578125" defaultRowHeight="15" customHeight="1"/>
  <cols>
    <col min="1" max="1" width="21.42578125" style="105" customWidth="1"/>
    <col min="2" max="12" width="10" style="105" customWidth="1"/>
    <col min="13" max="14" width="11.42578125" style="105"/>
    <col min="15" max="15" width="11.85546875" style="105" bestFit="1" customWidth="1"/>
    <col min="16" max="16384" width="11.42578125" style="105"/>
  </cols>
  <sheetData>
    <row r="1" spans="1:15" ht="15" customHeight="1">
      <c r="A1" s="15" t="s">
        <v>253</v>
      </c>
      <c r="B1" s="47"/>
      <c r="C1" s="16"/>
      <c r="D1" s="87"/>
      <c r="E1" s="16"/>
      <c r="F1" s="87"/>
      <c r="G1" s="87"/>
      <c r="H1" s="87"/>
      <c r="I1" s="87"/>
      <c r="J1" s="87"/>
      <c r="K1" s="87"/>
      <c r="L1" s="87"/>
      <c r="M1" s="16"/>
      <c r="N1" s="16"/>
    </row>
    <row r="2" spans="1:15" ht="15" customHeight="1">
      <c r="A2" s="19" t="s">
        <v>254</v>
      </c>
      <c r="B2" s="47"/>
      <c r="C2" s="16"/>
      <c r="D2" s="87"/>
      <c r="E2" s="16"/>
      <c r="F2" s="87"/>
      <c r="G2" s="87"/>
      <c r="H2" s="87"/>
      <c r="I2" s="87"/>
      <c r="J2" s="87"/>
      <c r="K2" s="87"/>
      <c r="L2" s="87"/>
      <c r="M2" s="16"/>
      <c r="N2" s="16"/>
    </row>
    <row r="3" spans="1:15" ht="15" customHeight="1">
      <c r="A3" s="48"/>
      <c r="B3" s="47"/>
      <c r="C3" s="16"/>
      <c r="D3" s="87"/>
      <c r="E3" s="16"/>
      <c r="F3" s="87"/>
      <c r="G3" s="87"/>
      <c r="H3" s="87"/>
      <c r="I3" s="87"/>
      <c r="J3" s="87"/>
      <c r="K3" s="87"/>
      <c r="L3" s="87"/>
      <c r="M3" s="16"/>
      <c r="N3" s="16"/>
    </row>
    <row r="4" spans="1:15" ht="15" customHeight="1">
      <c r="A4" s="22"/>
      <c r="B4" s="77" t="s">
        <v>3</v>
      </c>
      <c r="C4" s="77" t="s">
        <v>218</v>
      </c>
      <c r="D4" s="77" t="s">
        <v>219</v>
      </c>
      <c r="E4" s="77" t="s">
        <v>80</v>
      </c>
      <c r="F4" s="77" t="s">
        <v>220</v>
      </c>
      <c r="G4" s="77" t="s">
        <v>221</v>
      </c>
      <c r="H4" s="77" t="s">
        <v>222</v>
      </c>
      <c r="I4" s="77" t="s">
        <v>223</v>
      </c>
      <c r="J4" s="77" t="s">
        <v>224</v>
      </c>
      <c r="K4" s="77" t="s">
        <v>225</v>
      </c>
      <c r="L4" s="77" t="s">
        <v>214</v>
      </c>
      <c r="M4" s="16"/>
      <c r="N4" s="16"/>
    </row>
    <row r="5" spans="1:15" ht="15" customHeight="1">
      <c r="A5" s="79" t="s">
        <v>3</v>
      </c>
      <c r="B5" s="106">
        <v>48017.5</v>
      </c>
      <c r="C5" s="106">
        <v>693.58333333333303</v>
      </c>
      <c r="D5" s="106">
        <v>1832.25</v>
      </c>
      <c r="E5" s="106">
        <v>3619.75</v>
      </c>
      <c r="F5" s="106">
        <v>4064.1666666666702</v>
      </c>
      <c r="G5" s="106">
        <v>4317.3333333333303</v>
      </c>
      <c r="H5" s="106">
        <v>4918.8333333333303</v>
      </c>
      <c r="I5" s="106">
        <v>5814.4166666666697</v>
      </c>
      <c r="J5" s="106">
        <v>6462.5</v>
      </c>
      <c r="K5" s="106">
        <v>8079.4166666666697</v>
      </c>
      <c r="L5" s="106">
        <v>8215.25</v>
      </c>
      <c r="M5" s="16"/>
      <c r="N5" s="16"/>
    </row>
    <row r="6" spans="1:15" ht="15" customHeight="1">
      <c r="A6" s="48" t="s">
        <v>15</v>
      </c>
      <c r="B6" s="32">
        <v>39822.5</v>
      </c>
      <c r="C6" s="46">
        <v>588.5</v>
      </c>
      <c r="D6" s="46">
        <v>1545</v>
      </c>
      <c r="E6" s="46">
        <v>2920.5833333333298</v>
      </c>
      <c r="F6" s="46">
        <v>3061.6666666666702</v>
      </c>
      <c r="G6" s="46">
        <v>3093.5</v>
      </c>
      <c r="H6" s="46">
        <v>3654.0833333333298</v>
      </c>
      <c r="I6" s="46">
        <v>4582.25</v>
      </c>
      <c r="J6" s="46">
        <v>5549.75</v>
      </c>
      <c r="K6" s="46">
        <v>7302.9166666666697</v>
      </c>
      <c r="L6" s="46">
        <v>7524.25</v>
      </c>
      <c r="M6" s="16"/>
      <c r="N6" s="16"/>
      <c r="O6" s="110"/>
    </row>
    <row r="7" spans="1:15" ht="15" customHeight="1">
      <c r="A7" s="48" t="s">
        <v>255</v>
      </c>
      <c r="B7" s="32">
        <v>2839.4166666666702</v>
      </c>
      <c r="C7" s="46">
        <v>30.4166666666667</v>
      </c>
      <c r="D7" s="46">
        <v>92.0833333333333</v>
      </c>
      <c r="E7" s="46">
        <v>231.666666666667</v>
      </c>
      <c r="F7" s="46">
        <v>330.41666666666703</v>
      </c>
      <c r="G7" s="46">
        <v>392.91666666666703</v>
      </c>
      <c r="H7" s="46">
        <v>398.33333333333297</v>
      </c>
      <c r="I7" s="46">
        <v>433.5</v>
      </c>
      <c r="J7" s="46">
        <v>353.08333333333297</v>
      </c>
      <c r="K7" s="46">
        <v>303.66666666666703</v>
      </c>
      <c r="L7" s="46">
        <v>273.33333333333297</v>
      </c>
      <c r="M7" s="16"/>
      <c r="N7" s="16"/>
    </row>
    <row r="8" spans="1:15" ht="15" customHeight="1">
      <c r="A8" s="48" t="s">
        <v>256</v>
      </c>
      <c r="B8" s="32">
        <v>968.83333333333303</v>
      </c>
      <c r="C8" s="46">
        <v>18.75</v>
      </c>
      <c r="D8" s="46">
        <v>23.1666666666667</v>
      </c>
      <c r="E8" s="46">
        <v>60.4166666666667</v>
      </c>
      <c r="F8" s="46">
        <v>108.083333333333</v>
      </c>
      <c r="G8" s="46">
        <v>160.666666666667</v>
      </c>
      <c r="H8" s="46">
        <v>163.333333333333</v>
      </c>
      <c r="I8" s="46">
        <v>130.25</v>
      </c>
      <c r="J8" s="46">
        <v>103.083333333333</v>
      </c>
      <c r="K8" s="46">
        <v>100</v>
      </c>
      <c r="L8" s="46">
        <v>101.083333333333</v>
      </c>
      <c r="M8" s="16"/>
      <c r="N8" s="16"/>
    </row>
    <row r="9" spans="1:15" ht="15" customHeight="1">
      <c r="A9" s="48" t="s">
        <v>257</v>
      </c>
      <c r="B9" s="32">
        <v>1181</v>
      </c>
      <c r="C9" s="46">
        <v>16.0833333333333</v>
      </c>
      <c r="D9" s="46">
        <v>35.5</v>
      </c>
      <c r="E9" s="46">
        <v>64.9166666666667</v>
      </c>
      <c r="F9" s="46">
        <v>88.5</v>
      </c>
      <c r="G9" s="46">
        <v>162.583333333333</v>
      </c>
      <c r="H9" s="46">
        <v>220.916666666667</v>
      </c>
      <c r="I9" s="46">
        <v>249</v>
      </c>
      <c r="J9" s="46">
        <v>152.5</v>
      </c>
      <c r="K9" s="46">
        <v>113.25</v>
      </c>
      <c r="L9" s="46">
        <v>77.75</v>
      </c>
      <c r="M9" s="16"/>
      <c r="N9" s="16"/>
    </row>
    <row r="10" spans="1:15" ht="15" customHeight="1">
      <c r="A10" s="48" t="s">
        <v>258</v>
      </c>
      <c r="B10" s="32">
        <v>47.6666666666667</v>
      </c>
      <c r="C10" s="46">
        <v>8.3333333333333301E-2</v>
      </c>
      <c r="D10" s="46">
        <v>1.25</v>
      </c>
      <c r="E10" s="46">
        <v>3.5</v>
      </c>
      <c r="F10" s="46">
        <v>10.75</v>
      </c>
      <c r="G10" s="46">
        <v>9.3333333333333304</v>
      </c>
      <c r="H10" s="46">
        <v>5.75</v>
      </c>
      <c r="I10" s="46">
        <v>6.4166666666666696</v>
      </c>
      <c r="J10" s="46">
        <v>2.0833333333333299</v>
      </c>
      <c r="K10" s="46">
        <v>3</v>
      </c>
      <c r="L10" s="46">
        <v>5.5</v>
      </c>
      <c r="M10" s="16"/>
      <c r="N10" s="16"/>
    </row>
    <row r="11" spans="1:15" ht="15" customHeight="1">
      <c r="A11" s="48" t="s">
        <v>259</v>
      </c>
      <c r="B11" s="32">
        <v>359.33333333333297</v>
      </c>
      <c r="C11" s="46">
        <v>6.1666666666666696</v>
      </c>
      <c r="D11" s="46">
        <v>19.75</v>
      </c>
      <c r="E11" s="46">
        <v>45.5</v>
      </c>
      <c r="F11" s="46">
        <v>60.0833333333333</v>
      </c>
      <c r="G11" s="46">
        <v>65.6666666666667</v>
      </c>
      <c r="H11" s="46">
        <v>48.8333333333333</v>
      </c>
      <c r="I11" s="46">
        <v>39.9166666666667</v>
      </c>
      <c r="J11" s="46">
        <v>30</v>
      </c>
      <c r="K11" s="46">
        <v>26.0833333333333</v>
      </c>
      <c r="L11" s="46">
        <v>17.3333333333333</v>
      </c>
      <c r="M11" s="16"/>
      <c r="N11" s="16"/>
    </row>
    <row r="12" spans="1:15" ht="15" customHeight="1">
      <c r="A12" s="48" t="s">
        <v>260</v>
      </c>
      <c r="B12" s="32">
        <v>2250.25</v>
      </c>
      <c r="C12" s="32">
        <v>25.5</v>
      </c>
      <c r="D12" s="32">
        <v>86.5833333333333</v>
      </c>
      <c r="E12" s="32">
        <v>231.75</v>
      </c>
      <c r="F12" s="32">
        <v>315.75</v>
      </c>
      <c r="G12" s="32">
        <v>335.25</v>
      </c>
      <c r="H12" s="32">
        <v>347.25</v>
      </c>
      <c r="I12" s="32">
        <v>311.41666666666703</v>
      </c>
      <c r="J12" s="32">
        <v>228.416666666667</v>
      </c>
      <c r="K12" s="32">
        <v>182.583333333333</v>
      </c>
      <c r="L12" s="32">
        <v>185.75</v>
      </c>
      <c r="M12" s="16"/>
      <c r="N12" s="16"/>
    </row>
    <row r="13" spans="1:15" ht="15" customHeight="1">
      <c r="A13" s="48" t="s">
        <v>261</v>
      </c>
      <c r="B13" s="32">
        <v>525.08333333333303</v>
      </c>
      <c r="C13" s="46">
        <v>8.0833333333333304</v>
      </c>
      <c r="D13" s="46">
        <v>28.1666666666667</v>
      </c>
      <c r="E13" s="46">
        <v>58.1666666666667</v>
      </c>
      <c r="F13" s="46">
        <v>84.9166666666667</v>
      </c>
      <c r="G13" s="46">
        <v>93.4166666666667</v>
      </c>
      <c r="H13" s="46">
        <v>77.0833333333333</v>
      </c>
      <c r="I13" s="46">
        <v>59.5</v>
      </c>
      <c r="J13" s="46">
        <v>41.5</v>
      </c>
      <c r="K13" s="46">
        <v>44.9166666666667</v>
      </c>
      <c r="L13" s="46">
        <v>29.3333333333333</v>
      </c>
      <c r="M13" s="16"/>
      <c r="N13" s="16"/>
    </row>
    <row r="14" spans="1:15" ht="15" customHeight="1">
      <c r="A14" s="49" t="s">
        <v>262</v>
      </c>
      <c r="B14" s="35">
        <v>23.4166666666667</v>
      </c>
      <c r="C14" s="107">
        <v>0</v>
      </c>
      <c r="D14" s="107">
        <v>0.75</v>
      </c>
      <c r="E14" s="107">
        <v>3.25</v>
      </c>
      <c r="F14" s="107">
        <v>4</v>
      </c>
      <c r="G14" s="107">
        <v>4</v>
      </c>
      <c r="H14" s="107">
        <v>3.25</v>
      </c>
      <c r="I14" s="107">
        <v>2.1666666666666701</v>
      </c>
      <c r="J14" s="107">
        <v>2.0833333333333299</v>
      </c>
      <c r="K14" s="107">
        <v>3</v>
      </c>
      <c r="L14" s="107">
        <v>0.91666666666666696</v>
      </c>
      <c r="M14" s="16"/>
      <c r="N14" s="16"/>
    </row>
    <row r="15" spans="1:15" ht="15" customHeight="1">
      <c r="A15" s="79" t="s">
        <v>4</v>
      </c>
      <c r="B15" s="106">
        <v>19387.5</v>
      </c>
      <c r="C15" s="106">
        <v>391.75</v>
      </c>
      <c r="D15" s="106">
        <v>947.83333333333303</v>
      </c>
      <c r="E15" s="106">
        <v>1575.25</v>
      </c>
      <c r="F15" s="106">
        <v>1670.9166666666699</v>
      </c>
      <c r="G15" s="106">
        <v>1596.9166666666699</v>
      </c>
      <c r="H15" s="106">
        <v>1851.1666666666699</v>
      </c>
      <c r="I15" s="106">
        <v>2304.0833333333298</v>
      </c>
      <c r="J15" s="106">
        <v>2622.3333333333298</v>
      </c>
      <c r="K15" s="106">
        <v>3316.9166666666702</v>
      </c>
      <c r="L15" s="106">
        <v>3110.3333333333298</v>
      </c>
      <c r="M15" s="16"/>
      <c r="N15" s="16"/>
    </row>
    <row r="16" spans="1:15" ht="15" customHeight="1">
      <c r="A16" s="48" t="s">
        <v>15</v>
      </c>
      <c r="B16" s="32">
        <v>16201.916666666701</v>
      </c>
      <c r="C16" s="46">
        <v>333.33333333333297</v>
      </c>
      <c r="D16" s="46">
        <v>819.5</v>
      </c>
      <c r="E16" s="46">
        <v>1318.5</v>
      </c>
      <c r="F16" s="46">
        <v>1307</v>
      </c>
      <c r="G16" s="46">
        <v>1217.6666666666699</v>
      </c>
      <c r="H16" s="46">
        <v>1413.5833333333301</v>
      </c>
      <c r="I16" s="46">
        <v>1808.0833333333301</v>
      </c>
      <c r="J16" s="46">
        <v>2191.1666666666702</v>
      </c>
      <c r="K16" s="46">
        <v>2969</v>
      </c>
      <c r="L16" s="46">
        <v>2824.0833333333298</v>
      </c>
      <c r="M16" s="16"/>
      <c r="N16" s="16"/>
    </row>
    <row r="17" spans="1:14" ht="15" customHeight="1">
      <c r="A17" s="48" t="s">
        <v>255</v>
      </c>
      <c r="B17" s="32">
        <v>1214.8333333333301</v>
      </c>
      <c r="C17" s="46">
        <v>14.75</v>
      </c>
      <c r="D17" s="46">
        <v>41.6666666666667</v>
      </c>
      <c r="E17" s="46">
        <v>91.75</v>
      </c>
      <c r="F17" s="46">
        <v>134.75</v>
      </c>
      <c r="G17" s="46">
        <v>148.5</v>
      </c>
      <c r="H17" s="46">
        <v>178.333333333333</v>
      </c>
      <c r="I17" s="46">
        <v>185.833333333333</v>
      </c>
      <c r="J17" s="46">
        <v>171.583333333333</v>
      </c>
      <c r="K17" s="46">
        <v>133.833333333333</v>
      </c>
      <c r="L17" s="46">
        <v>113.833333333333</v>
      </c>
      <c r="M17" s="16"/>
      <c r="N17" s="16"/>
    </row>
    <row r="18" spans="1:14" ht="15" customHeight="1">
      <c r="A18" s="48" t="s">
        <v>256</v>
      </c>
      <c r="B18" s="32">
        <v>297.33333333333297</v>
      </c>
      <c r="C18" s="46">
        <v>8.0833333333333304</v>
      </c>
      <c r="D18" s="46">
        <v>12.0833333333333</v>
      </c>
      <c r="E18" s="46">
        <v>19.5833333333333</v>
      </c>
      <c r="F18" s="46">
        <v>28.8333333333333</v>
      </c>
      <c r="G18" s="46">
        <v>43.6666666666667</v>
      </c>
      <c r="H18" s="46">
        <v>42.5833333333333</v>
      </c>
      <c r="I18" s="46">
        <v>45.25</v>
      </c>
      <c r="J18" s="46">
        <v>28.3333333333333</v>
      </c>
      <c r="K18" s="46">
        <v>38.25</v>
      </c>
      <c r="L18" s="46">
        <v>30.6666666666667</v>
      </c>
      <c r="M18" s="16"/>
      <c r="N18" s="16"/>
    </row>
    <row r="19" spans="1:14" ht="15" customHeight="1">
      <c r="A19" s="48" t="s">
        <v>257</v>
      </c>
      <c r="B19" s="32">
        <v>539.91666666666697</v>
      </c>
      <c r="C19" s="32">
        <v>11.25</v>
      </c>
      <c r="D19" s="32">
        <v>19.4166666666667</v>
      </c>
      <c r="E19" s="32">
        <v>19.3333333333333</v>
      </c>
      <c r="F19" s="32">
        <v>26.1666666666667</v>
      </c>
      <c r="G19" s="32">
        <v>40.1666666666667</v>
      </c>
      <c r="H19" s="32">
        <v>65.5833333333333</v>
      </c>
      <c r="I19" s="32">
        <v>118.333333333333</v>
      </c>
      <c r="J19" s="32">
        <v>104.583333333333</v>
      </c>
      <c r="K19" s="32">
        <v>82.0833333333333</v>
      </c>
      <c r="L19" s="32">
        <v>53</v>
      </c>
      <c r="M19" s="16"/>
      <c r="N19" s="16"/>
    </row>
    <row r="20" spans="1:14" ht="15" customHeight="1">
      <c r="A20" s="48" t="s">
        <v>258</v>
      </c>
      <c r="B20" s="32">
        <v>13.6666666666667</v>
      </c>
      <c r="C20" s="46">
        <v>8.3333333333333301E-2</v>
      </c>
      <c r="D20" s="46">
        <v>8.3333333333333301E-2</v>
      </c>
      <c r="E20" s="46">
        <v>0.75</v>
      </c>
      <c r="F20" s="46">
        <v>3.3333333333333299</v>
      </c>
      <c r="G20" s="46">
        <v>1.8333333333333299</v>
      </c>
      <c r="H20" s="46">
        <v>2.5</v>
      </c>
      <c r="I20" s="46">
        <v>1.5</v>
      </c>
      <c r="J20" s="46">
        <v>0.25</v>
      </c>
      <c r="K20" s="46">
        <v>0.33333333333333298</v>
      </c>
      <c r="L20" s="46">
        <v>3</v>
      </c>
      <c r="M20" s="16"/>
      <c r="N20" s="16"/>
    </row>
    <row r="21" spans="1:14" ht="15" customHeight="1">
      <c r="A21" s="48" t="s">
        <v>259</v>
      </c>
      <c r="B21" s="32">
        <v>121.5</v>
      </c>
      <c r="C21" s="46">
        <v>4.1666666666666696</v>
      </c>
      <c r="D21" s="46">
        <v>9.3333333333333304</v>
      </c>
      <c r="E21" s="46">
        <v>12.9166666666667</v>
      </c>
      <c r="F21" s="46">
        <v>18.0833333333333</v>
      </c>
      <c r="G21" s="46">
        <v>20.4166666666667</v>
      </c>
      <c r="H21" s="46">
        <v>11.5</v>
      </c>
      <c r="I21" s="46">
        <v>13</v>
      </c>
      <c r="J21" s="46">
        <v>15.8333333333333</v>
      </c>
      <c r="K21" s="46">
        <v>10.9166666666667</v>
      </c>
      <c r="L21" s="46">
        <v>5.3333333333333304</v>
      </c>
      <c r="M21" s="16"/>
      <c r="N21" s="16"/>
    </row>
    <row r="22" spans="1:14" ht="15" customHeight="1">
      <c r="A22" s="48" t="s">
        <v>260</v>
      </c>
      <c r="B22" s="32">
        <v>812.16666666666697</v>
      </c>
      <c r="C22" s="46">
        <v>15</v>
      </c>
      <c r="D22" s="46">
        <v>33.8333333333333</v>
      </c>
      <c r="E22" s="46">
        <v>95.1666666666667</v>
      </c>
      <c r="F22" s="46">
        <v>122.833333333333</v>
      </c>
      <c r="G22" s="46">
        <v>98.0833333333333</v>
      </c>
      <c r="H22" s="46">
        <v>116.5</v>
      </c>
      <c r="I22" s="46">
        <v>111.083333333333</v>
      </c>
      <c r="J22" s="46">
        <v>94.9166666666667</v>
      </c>
      <c r="K22" s="46">
        <v>62.5833333333333</v>
      </c>
      <c r="L22" s="46">
        <v>62.1666666666667</v>
      </c>
      <c r="M22" s="16"/>
      <c r="N22" s="16"/>
    </row>
    <row r="23" spans="1:14" ht="15" customHeight="1">
      <c r="A23" s="48" t="s">
        <v>261</v>
      </c>
      <c r="B23" s="32">
        <v>174.916666666667</v>
      </c>
      <c r="C23" s="46">
        <v>5.0833333333333304</v>
      </c>
      <c r="D23" s="46">
        <v>11.8333333333333</v>
      </c>
      <c r="E23" s="46">
        <v>15.9166666666667</v>
      </c>
      <c r="F23" s="46">
        <v>27.75</v>
      </c>
      <c r="G23" s="46">
        <v>24.6666666666667</v>
      </c>
      <c r="H23" s="46">
        <v>19.5833333333333</v>
      </c>
      <c r="I23" s="46">
        <v>19.6666666666667</v>
      </c>
      <c r="J23" s="46">
        <v>14.9166666666667</v>
      </c>
      <c r="K23" s="46">
        <v>17.9166666666667</v>
      </c>
      <c r="L23" s="46">
        <v>17.5833333333333</v>
      </c>
      <c r="M23" s="16"/>
      <c r="N23" s="16"/>
    </row>
    <row r="24" spans="1:14" ht="15" customHeight="1">
      <c r="A24" s="49" t="s">
        <v>262</v>
      </c>
      <c r="B24" s="35">
        <v>11.25</v>
      </c>
      <c r="C24" s="107">
        <v>0</v>
      </c>
      <c r="D24" s="107">
        <v>8.3333333333333301E-2</v>
      </c>
      <c r="E24" s="107">
        <v>1.3333333333333299</v>
      </c>
      <c r="F24" s="107">
        <v>2.1666666666666701</v>
      </c>
      <c r="G24" s="107">
        <v>1.9166666666666701</v>
      </c>
      <c r="H24" s="107">
        <v>1</v>
      </c>
      <c r="I24" s="107">
        <v>1.3333333333333299</v>
      </c>
      <c r="J24" s="107">
        <v>0.75</v>
      </c>
      <c r="K24" s="107">
        <v>2</v>
      </c>
      <c r="L24" s="107">
        <v>0.66666666666666696</v>
      </c>
      <c r="M24" s="16"/>
      <c r="N24" s="16"/>
    </row>
    <row r="25" spans="1:14" ht="15" customHeight="1">
      <c r="A25" s="79" t="s">
        <v>5</v>
      </c>
      <c r="B25" s="106">
        <v>28630</v>
      </c>
      <c r="C25" s="106">
        <v>301.83333333333297</v>
      </c>
      <c r="D25" s="106">
        <v>884.41666666666697</v>
      </c>
      <c r="E25" s="106">
        <v>2044.5</v>
      </c>
      <c r="F25" s="106">
        <v>2393.25</v>
      </c>
      <c r="G25" s="106">
        <v>2720.4166666666702</v>
      </c>
      <c r="H25" s="106">
        <v>3067.6666666666702</v>
      </c>
      <c r="I25" s="106">
        <v>3510.3333333333298</v>
      </c>
      <c r="J25" s="106">
        <v>3840.1666666666702</v>
      </c>
      <c r="K25" s="106">
        <v>4762.5</v>
      </c>
      <c r="L25" s="106">
        <v>5104.9166666666697</v>
      </c>
      <c r="M25" s="16"/>
      <c r="N25" s="16"/>
    </row>
    <row r="26" spans="1:14" ht="15" customHeight="1">
      <c r="A26" s="48" t="s">
        <v>15</v>
      </c>
      <c r="B26" s="32">
        <v>23620.583333333299</v>
      </c>
      <c r="C26" s="46">
        <v>255.166666666667</v>
      </c>
      <c r="D26" s="46">
        <v>725.5</v>
      </c>
      <c r="E26" s="46">
        <v>1602.0833333333301</v>
      </c>
      <c r="F26" s="46">
        <v>1754.6666666666699</v>
      </c>
      <c r="G26" s="46">
        <v>1875.8333333333301</v>
      </c>
      <c r="H26" s="46">
        <v>2240.5</v>
      </c>
      <c r="I26" s="46">
        <v>2774.1666666666702</v>
      </c>
      <c r="J26" s="46">
        <v>3358.5833333333298</v>
      </c>
      <c r="K26" s="46">
        <v>4333.9166666666697</v>
      </c>
      <c r="L26" s="46">
        <v>4700.1666666666697</v>
      </c>
      <c r="M26" s="16"/>
      <c r="N26" s="16"/>
    </row>
    <row r="27" spans="1:14" ht="15" customHeight="1">
      <c r="A27" s="48" t="s">
        <v>255</v>
      </c>
      <c r="B27" s="32">
        <v>1624.5833333333301</v>
      </c>
      <c r="C27" s="46">
        <v>15.6666666666667</v>
      </c>
      <c r="D27" s="46">
        <v>50.4166666666667</v>
      </c>
      <c r="E27" s="46">
        <v>139.916666666667</v>
      </c>
      <c r="F27" s="46">
        <v>195.666666666667</v>
      </c>
      <c r="G27" s="46">
        <v>244.416666666667</v>
      </c>
      <c r="H27" s="46">
        <v>220</v>
      </c>
      <c r="I27" s="46">
        <v>247.666666666667</v>
      </c>
      <c r="J27" s="46">
        <v>181.5</v>
      </c>
      <c r="K27" s="46">
        <v>169.833333333333</v>
      </c>
      <c r="L27" s="46">
        <v>159.5</v>
      </c>
      <c r="M27" s="16"/>
      <c r="N27" s="16"/>
    </row>
    <row r="28" spans="1:14" ht="15" customHeight="1">
      <c r="A28" s="48" t="s">
        <v>256</v>
      </c>
      <c r="B28" s="32">
        <v>671.5</v>
      </c>
      <c r="C28" s="46">
        <v>10.6666666666667</v>
      </c>
      <c r="D28" s="46">
        <v>11.0833333333333</v>
      </c>
      <c r="E28" s="46">
        <v>40.8333333333333</v>
      </c>
      <c r="F28" s="46">
        <v>79.25</v>
      </c>
      <c r="G28" s="46">
        <v>117</v>
      </c>
      <c r="H28" s="46">
        <v>120.75</v>
      </c>
      <c r="I28" s="46">
        <v>85</v>
      </c>
      <c r="J28" s="46">
        <v>74.75</v>
      </c>
      <c r="K28" s="46">
        <v>61.75</v>
      </c>
      <c r="L28" s="46">
        <v>70.4166666666667</v>
      </c>
      <c r="M28" s="16"/>
      <c r="N28" s="16"/>
    </row>
    <row r="29" spans="1:14" ht="15" customHeight="1">
      <c r="A29" s="48" t="s">
        <v>257</v>
      </c>
      <c r="B29" s="32">
        <v>641.08333333333303</v>
      </c>
      <c r="C29" s="46">
        <v>4.8333333333333304</v>
      </c>
      <c r="D29" s="46">
        <v>16.0833333333333</v>
      </c>
      <c r="E29" s="46">
        <v>45.5833333333333</v>
      </c>
      <c r="F29" s="46">
        <v>62.3333333333333</v>
      </c>
      <c r="G29" s="46">
        <v>122.416666666667</v>
      </c>
      <c r="H29" s="46">
        <v>155.333333333333</v>
      </c>
      <c r="I29" s="46">
        <v>130.666666666667</v>
      </c>
      <c r="J29" s="46">
        <v>47.9166666666667</v>
      </c>
      <c r="K29" s="46">
        <v>31.1666666666667</v>
      </c>
      <c r="L29" s="46">
        <v>24.75</v>
      </c>
      <c r="M29" s="16"/>
      <c r="N29" s="16"/>
    </row>
    <row r="30" spans="1:14" ht="15" customHeight="1">
      <c r="A30" s="48" t="s">
        <v>258</v>
      </c>
      <c r="B30" s="32">
        <v>34</v>
      </c>
      <c r="C30" s="46">
        <v>0</v>
      </c>
      <c r="D30" s="46">
        <v>1.1666666666666701</v>
      </c>
      <c r="E30" s="46">
        <v>2.75</v>
      </c>
      <c r="F30" s="46">
        <v>7.4166666666666696</v>
      </c>
      <c r="G30" s="46">
        <v>7.5</v>
      </c>
      <c r="H30" s="46">
        <v>3.25</v>
      </c>
      <c r="I30" s="46">
        <v>4.9166666666666696</v>
      </c>
      <c r="J30" s="46">
        <v>1.8333333333333299</v>
      </c>
      <c r="K30" s="46">
        <v>2.6666666666666701</v>
      </c>
      <c r="L30" s="46">
        <v>2.5</v>
      </c>
      <c r="M30" s="16"/>
      <c r="N30" s="16"/>
    </row>
    <row r="31" spans="1:14" ht="15" customHeight="1">
      <c r="A31" s="48" t="s">
        <v>259</v>
      </c>
      <c r="B31" s="32">
        <v>237.833333333333</v>
      </c>
      <c r="C31" s="46">
        <v>2</v>
      </c>
      <c r="D31" s="46">
        <v>10.4166666666667</v>
      </c>
      <c r="E31" s="46">
        <v>32.5833333333333</v>
      </c>
      <c r="F31" s="46">
        <v>42</v>
      </c>
      <c r="G31" s="46">
        <v>45.25</v>
      </c>
      <c r="H31" s="46">
        <v>37.3333333333333</v>
      </c>
      <c r="I31" s="46">
        <v>26.9166666666667</v>
      </c>
      <c r="J31" s="46">
        <v>14.1666666666667</v>
      </c>
      <c r="K31" s="46">
        <v>15.1666666666667</v>
      </c>
      <c r="L31" s="46">
        <v>12</v>
      </c>
      <c r="M31" s="16"/>
      <c r="N31" s="16"/>
    </row>
    <row r="32" spans="1:14" ht="15" customHeight="1">
      <c r="A32" s="48" t="s">
        <v>260</v>
      </c>
      <c r="B32" s="32">
        <v>1438.0833333333301</v>
      </c>
      <c r="C32" s="46">
        <v>10.5</v>
      </c>
      <c r="D32" s="46">
        <v>52.75</v>
      </c>
      <c r="E32" s="46">
        <v>136.583333333333</v>
      </c>
      <c r="F32" s="46">
        <v>192.916666666667</v>
      </c>
      <c r="G32" s="46">
        <v>237.166666666667</v>
      </c>
      <c r="H32" s="46">
        <v>230.75</v>
      </c>
      <c r="I32" s="46">
        <v>200.333333333333</v>
      </c>
      <c r="J32" s="46">
        <v>133.5</v>
      </c>
      <c r="K32" s="46">
        <v>120</v>
      </c>
      <c r="L32" s="46">
        <v>123.583333333333</v>
      </c>
      <c r="M32" s="16"/>
      <c r="N32" s="16"/>
    </row>
    <row r="33" spans="1:14" ht="15" customHeight="1">
      <c r="A33" s="48" t="s">
        <v>261</v>
      </c>
      <c r="B33" s="32">
        <v>350.16666666666703</v>
      </c>
      <c r="C33" s="46">
        <v>3</v>
      </c>
      <c r="D33" s="46">
        <v>16.3333333333333</v>
      </c>
      <c r="E33" s="46">
        <v>42.25</v>
      </c>
      <c r="F33" s="46">
        <v>57.1666666666667</v>
      </c>
      <c r="G33" s="46">
        <v>68.75</v>
      </c>
      <c r="H33" s="46">
        <v>57.5</v>
      </c>
      <c r="I33" s="46">
        <v>39.8333333333333</v>
      </c>
      <c r="J33" s="46">
        <v>26.5833333333333</v>
      </c>
      <c r="K33" s="46">
        <v>27</v>
      </c>
      <c r="L33" s="46">
        <v>11.75</v>
      </c>
      <c r="M33" s="16"/>
      <c r="N33" s="16"/>
    </row>
    <row r="34" spans="1:14" ht="15" customHeight="1">
      <c r="A34" s="49" t="s">
        <v>262</v>
      </c>
      <c r="B34" s="35">
        <v>12.1666666666667</v>
      </c>
      <c r="C34" s="107">
        <v>0</v>
      </c>
      <c r="D34" s="107">
        <v>0.66666666666666696</v>
      </c>
      <c r="E34" s="107">
        <v>1.9166666666666701</v>
      </c>
      <c r="F34" s="107">
        <v>1.8333333333333299</v>
      </c>
      <c r="G34" s="107">
        <v>2.0833333333333299</v>
      </c>
      <c r="H34" s="107">
        <v>2.25</v>
      </c>
      <c r="I34" s="107">
        <v>0.83333333333333304</v>
      </c>
      <c r="J34" s="107">
        <v>1.3333333333333299</v>
      </c>
      <c r="K34" s="107">
        <v>1</v>
      </c>
      <c r="L34" s="107">
        <v>0.25</v>
      </c>
      <c r="M34" s="16"/>
      <c r="N34" s="16"/>
    </row>
    <row r="35" spans="1:14" ht="15" customHeight="1">
      <c r="A35" s="37" t="s">
        <v>215</v>
      </c>
      <c r="B35" s="32"/>
      <c r="C35" s="108"/>
      <c r="D35" s="32"/>
      <c r="E35" s="109"/>
      <c r="F35" s="46"/>
      <c r="G35" s="109"/>
      <c r="H35" s="46"/>
      <c r="I35" s="109"/>
      <c r="J35" s="46"/>
      <c r="K35" s="89"/>
      <c r="L35" s="16"/>
      <c r="M35" s="16"/>
      <c r="N35" s="16"/>
    </row>
    <row r="36" spans="1:14" ht="15" customHeight="1">
      <c r="A36" s="39"/>
      <c r="B36" s="48"/>
      <c r="C36" s="111"/>
      <c r="D36" s="111"/>
      <c r="E36" s="111"/>
      <c r="F36" s="112"/>
      <c r="G36" s="111"/>
      <c r="H36" s="111"/>
      <c r="I36" s="111"/>
      <c r="J36" s="111"/>
      <c r="K36" s="111"/>
      <c r="L36" s="111"/>
      <c r="M36" s="16"/>
      <c r="N36" s="16"/>
    </row>
    <row r="37" spans="1:14" ht="15" customHeight="1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16"/>
      <c r="N37" s="16"/>
    </row>
    <row r="38" spans="1:14" ht="15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</row>
    <row r="39" spans="1:14" ht="15" customHeight="1">
      <c r="A39" s="16"/>
      <c r="B39" s="32"/>
      <c r="C39" s="16"/>
      <c r="D39" s="16"/>
      <c r="E39" s="16"/>
      <c r="F39" s="16"/>
      <c r="G39" s="16"/>
      <c r="H39" s="16"/>
      <c r="I39" s="16"/>
      <c r="J39" s="16"/>
      <c r="K39" s="16"/>
      <c r="L39" s="16"/>
    </row>
    <row r="40" spans="1:14" ht="15" customHeight="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</row>
    <row r="41" spans="1:14" ht="15" customHeight="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4" ht="15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4" ht="15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</row>
    <row r="44" spans="1:14" ht="15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</row>
    <row r="45" spans="1:14" ht="15" customHeight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</row>
    <row r="46" spans="1:14" ht="15" customHeight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</row>
    <row r="47" spans="1:14" ht="15" customHeight="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</row>
    <row r="48" spans="1:14" ht="15" customHeight="1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</row>
    <row r="49" spans="1:12" ht="1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</row>
    <row r="50" spans="1:12" ht="1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</row>
    <row r="51" spans="1:12" ht="1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5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</row>
    <row r="54" spans="1:12" ht="15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</row>
    <row r="55" spans="1:12" ht="1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</row>
    <row r="56" spans="1:12" ht="1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</row>
    <row r="57" spans="1:12" ht="15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</row>
    <row r="58" spans="1:12" ht="15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</row>
    <row r="59" spans="1:12" ht="1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</row>
    <row r="60" spans="1:12" ht="1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</row>
    <row r="61" spans="1:12" ht="15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</row>
    <row r="62" spans="1:12" ht="15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</row>
    <row r="63" spans="1:12" ht="15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  <row r="64" spans="1:12" ht="15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</row>
    <row r="65" spans="1:12" ht="15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</row>
    <row r="66" spans="1:12" ht="15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</row>
    <row r="67" spans="1:12" ht="15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</row>
    <row r="68" spans="1:12" ht="15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</row>
    <row r="69" spans="1:12" ht="15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</row>
    <row r="70" spans="1:12" ht="15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</row>
    <row r="71" spans="1:12" ht="15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</row>
    <row r="72" spans="1:12" ht="1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</row>
    <row r="73" spans="1:12" ht="1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</row>
    <row r="74" spans="1:12" ht="1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</row>
    <row r="75" spans="1:12" ht="1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</row>
    <row r="76" spans="1:12" ht="1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</row>
    <row r="77" spans="1:12" ht="1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</row>
    <row r="79" spans="1:12" ht="1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</row>
    <row r="80" spans="1:12" ht="1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</row>
    <row r="81" spans="1:12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</row>
    <row r="82" spans="1:12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</row>
    <row r="83" spans="1:12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</row>
    <row r="84" spans="1:12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</row>
    <row r="85" spans="1:12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</row>
    <row r="86" spans="1:12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</row>
    <row r="87" spans="1:12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</row>
    <row r="88" spans="1:12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</row>
    <row r="89" spans="1:12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</row>
    <row r="90" spans="1:12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</row>
    <row r="91" spans="1:12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</row>
    <row r="93" spans="1:12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</row>
    <row r="94" spans="1:12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</row>
    <row r="95" spans="1:12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</row>
    <row r="96" spans="1:12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</row>
    <row r="97" spans="1:12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</row>
    <row r="98" spans="1:12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</row>
    <row r="99" spans="1:12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</row>
    <row r="100" spans="1:12" ht="1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</row>
    <row r="101" spans="1:12" ht="1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</row>
    <row r="102" spans="1:12" ht="1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</row>
    <row r="103" spans="1:12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</row>
    <row r="104" spans="1:12" ht="1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</row>
    <row r="105" spans="1:12" ht="1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ht="1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</row>
    <row r="107" spans="1:12" ht="1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</row>
    <row r="108" spans="1:12" ht="1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</row>
    <row r="109" spans="1:12" ht="1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</row>
    <row r="110" spans="1:12" ht="1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</row>
    <row r="111" spans="1:12" ht="1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</row>
    <row r="112" spans="1:12" ht="1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</row>
    <row r="113" spans="1:12" ht="1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</row>
    <row r="114" spans="1:12" ht="1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</row>
    <row r="115" spans="1:12" ht="1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</row>
    <row r="116" spans="1:12" ht="1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</row>
    <row r="117" spans="1:12" ht="1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</row>
    <row r="118" spans="1:12" ht="1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</row>
    <row r="119" spans="1:12" ht="1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ht="1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</row>
    <row r="121" spans="1:12" ht="1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</row>
    <row r="122" spans="1:12" ht="1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</row>
    <row r="123" spans="1:12" ht="1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</row>
    <row r="124" spans="1:12" ht="1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</row>
    <row r="125" spans="1:12" ht="1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</row>
    <row r="126" spans="1:12" ht="1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</row>
    <row r="127" spans="1:12" ht="1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</row>
    <row r="128" spans="1:12" ht="1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</row>
    <row r="129" spans="1:12" ht="1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</row>
    <row r="130" spans="1:12" ht="1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</row>
    <row r="131" spans="1:12" ht="1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</row>
    <row r="132" spans="1:12" ht="1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</row>
    <row r="133" spans="1:12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</row>
    <row r="135" spans="1:12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</row>
    <row r="136" spans="1:12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</row>
    <row r="137" spans="1:12" ht="1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</row>
    <row r="138" spans="1:12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</row>
    <row r="139" spans="1:12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</row>
    <row r="140" spans="1:12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</row>
    <row r="141" spans="1:12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</row>
    <row r="142" spans="1:12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</row>
    <row r="143" spans="1:12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</row>
    <row r="144" spans="1:12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</row>
    <row r="145" spans="1:12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</row>
    <row r="146" spans="1:12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</row>
    <row r="147" spans="1:12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</row>
    <row r="148" spans="1:12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</row>
    <row r="149" spans="1:12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</row>
    <row r="150" spans="1:12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</row>
    <row r="151" spans="1:12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</row>
    <row r="152" spans="1:12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2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</row>
    <row r="154" spans="1:12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</row>
    <row r="155" spans="1:12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</row>
    <row r="156" spans="1:12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</row>
    <row r="157" spans="1:12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</row>
    <row r="158" spans="1:12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</row>
    <row r="159" spans="1:12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</row>
    <row r="160" spans="1:12" ht="1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</row>
    <row r="161" spans="1:12" ht="1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</row>
    <row r="162" spans="1:12" ht="1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</row>
    <row r="163" spans="1:12" ht="1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</row>
    <row r="164" spans="1:12" ht="1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</row>
    <row r="165" spans="1:12" ht="1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</row>
    <row r="166" spans="1:12" ht="1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</row>
  </sheetData>
  <pageMargins left="0.23622047244094491" right="0.23622047244094491" top="0.39370078740157483" bottom="0.74803149606299213" header="0" footer="0.31496062992125984"/>
  <pageSetup paperSize="9" scale="77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7"/>
  <sheetViews>
    <sheetView zoomScaleNormal="100" workbookViewId="0"/>
  </sheetViews>
  <sheetFormatPr baseColWidth="10" defaultColWidth="11.42578125" defaultRowHeight="15" customHeight="1"/>
  <cols>
    <col min="1" max="1" width="21.42578125" style="105" customWidth="1"/>
    <col min="2" max="12" width="10" style="105" customWidth="1"/>
    <col min="13" max="13" width="11.42578125" style="105" customWidth="1"/>
    <col min="14" max="16384" width="11.42578125" style="105"/>
  </cols>
  <sheetData>
    <row r="1" spans="1:15" ht="15" customHeight="1">
      <c r="A1" s="15" t="s">
        <v>263</v>
      </c>
      <c r="B1" s="47"/>
      <c r="C1" s="16"/>
      <c r="D1" s="87"/>
      <c r="E1" s="16"/>
      <c r="F1" s="87"/>
      <c r="G1" s="87"/>
      <c r="H1" s="87"/>
      <c r="I1" s="87"/>
      <c r="J1" s="87"/>
      <c r="K1" s="87"/>
      <c r="L1" s="87"/>
      <c r="M1" s="16"/>
      <c r="N1" s="16"/>
      <c r="O1" s="16"/>
    </row>
    <row r="2" spans="1:15" ht="15" customHeight="1">
      <c r="A2" s="19" t="s">
        <v>264</v>
      </c>
      <c r="B2" s="47"/>
      <c r="C2" s="16"/>
      <c r="D2" s="87"/>
      <c r="E2" s="16"/>
      <c r="F2" s="87"/>
      <c r="G2" s="87"/>
      <c r="H2" s="87"/>
      <c r="I2" s="87"/>
      <c r="J2" s="87"/>
      <c r="K2" s="87"/>
      <c r="L2" s="87"/>
      <c r="M2" s="16"/>
      <c r="N2" s="16"/>
      <c r="O2" s="16"/>
    </row>
    <row r="3" spans="1:15" ht="15" customHeight="1">
      <c r="A3" s="48"/>
      <c r="B3" s="47"/>
      <c r="C3" s="16"/>
      <c r="D3" s="87"/>
      <c r="E3" s="16"/>
      <c r="F3" s="87"/>
      <c r="G3" s="87"/>
      <c r="H3" s="87"/>
      <c r="I3" s="87"/>
      <c r="J3" s="87"/>
      <c r="K3" s="87"/>
      <c r="L3" s="87"/>
      <c r="M3" s="16"/>
      <c r="N3" s="16"/>
      <c r="O3" s="16"/>
    </row>
    <row r="4" spans="1:15" ht="15" customHeight="1">
      <c r="A4" s="22"/>
      <c r="B4" s="77" t="s">
        <v>3</v>
      </c>
      <c r="C4" s="77" t="s">
        <v>218</v>
      </c>
      <c r="D4" s="77" t="s">
        <v>219</v>
      </c>
      <c r="E4" s="77" t="s">
        <v>80</v>
      </c>
      <c r="F4" s="77" t="s">
        <v>220</v>
      </c>
      <c r="G4" s="77" t="s">
        <v>221</v>
      </c>
      <c r="H4" s="77" t="s">
        <v>222</v>
      </c>
      <c r="I4" s="77" t="s">
        <v>223</v>
      </c>
      <c r="J4" s="77" t="s">
        <v>224</v>
      </c>
      <c r="K4" s="77" t="s">
        <v>225</v>
      </c>
      <c r="L4" s="77" t="s">
        <v>214</v>
      </c>
      <c r="M4" s="16"/>
      <c r="N4" s="16"/>
      <c r="O4" s="16"/>
    </row>
    <row r="5" spans="1:15" ht="15" customHeight="1">
      <c r="A5" s="79" t="s">
        <v>3</v>
      </c>
      <c r="B5" s="106">
        <v>48017.5</v>
      </c>
      <c r="C5" s="106">
        <v>693.58333333333303</v>
      </c>
      <c r="D5" s="106">
        <v>1832.25</v>
      </c>
      <c r="E5" s="106">
        <v>3619.75</v>
      </c>
      <c r="F5" s="106">
        <v>4064.1666666666702</v>
      </c>
      <c r="G5" s="106">
        <v>4317.3333333333303</v>
      </c>
      <c r="H5" s="106">
        <v>4918.8333333333303</v>
      </c>
      <c r="I5" s="106">
        <v>5814.4166666666697</v>
      </c>
      <c r="J5" s="106">
        <v>6462.5</v>
      </c>
      <c r="K5" s="106">
        <v>8079.4166666666697</v>
      </c>
      <c r="L5" s="106">
        <v>8215.25</v>
      </c>
      <c r="M5" s="16"/>
      <c r="N5" s="16"/>
      <c r="O5" s="16"/>
    </row>
    <row r="6" spans="1:15" ht="15" customHeight="1">
      <c r="A6" s="48" t="s">
        <v>15</v>
      </c>
      <c r="B6" s="32">
        <v>39822.5</v>
      </c>
      <c r="C6" s="46">
        <v>588.5</v>
      </c>
      <c r="D6" s="46">
        <v>1545</v>
      </c>
      <c r="E6" s="46">
        <v>2920.5833333333298</v>
      </c>
      <c r="F6" s="46">
        <v>3061.6666666666702</v>
      </c>
      <c r="G6" s="46">
        <v>3093.5</v>
      </c>
      <c r="H6" s="46">
        <v>3654.0833333333298</v>
      </c>
      <c r="I6" s="46">
        <v>4582.25</v>
      </c>
      <c r="J6" s="46">
        <v>5549.75</v>
      </c>
      <c r="K6" s="46">
        <v>7302.9166666666697</v>
      </c>
      <c r="L6" s="46">
        <v>7524.25</v>
      </c>
      <c r="M6" s="16"/>
      <c r="N6" s="16"/>
      <c r="O6" s="16"/>
    </row>
    <row r="7" spans="1:15" ht="15" customHeight="1">
      <c r="A7" s="48" t="s">
        <v>265</v>
      </c>
      <c r="B7" s="32">
        <v>1196.5833333333301</v>
      </c>
      <c r="C7" s="46">
        <v>17.6666666666667</v>
      </c>
      <c r="D7" s="46">
        <v>43.1666666666667</v>
      </c>
      <c r="E7" s="46">
        <v>70.6666666666667</v>
      </c>
      <c r="F7" s="46">
        <v>120.666666666667</v>
      </c>
      <c r="G7" s="46">
        <v>197.166666666667</v>
      </c>
      <c r="H7" s="46">
        <v>182.083333333333</v>
      </c>
      <c r="I7" s="46">
        <v>187.833333333333</v>
      </c>
      <c r="J7" s="46">
        <v>148.75</v>
      </c>
      <c r="K7" s="46">
        <v>126.083333333333</v>
      </c>
      <c r="L7" s="46">
        <v>102.5</v>
      </c>
      <c r="M7" s="16"/>
      <c r="N7" s="16"/>
      <c r="O7" s="16"/>
    </row>
    <row r="8" spans="1:15" ht="15" customHeight="1">
      <c r="A8" s="48" t="s">
        <v>266</v>
      </c>
      <c r="B8" s="32">
        <v>731.83333333333405</v>
      </c>
      <c r="C8" s="46">
        <v>6.75</v>
      </c>
      <c r="D8" s="46">
        <v>24.6666666666667</v>
      </c>
      <c r="E8" s="46">
        <v>86.9166666666667</v>
      </c>
      <c r="F8" s="46">
        <v>112.166666666667</v>
      </c>
      <c r="G8" s="46">
        <v>97.3333333333333</v>
      </c>
      <c r="H8" s="46">
        <v>94.5833333333333</v>
      </c>
      <c r="I8" s="46">
        <v>90.5833333333333</v>
      </c>
      <c r="J8" s="46">
        <v>79.1666666666667</v>
      </c>
      <c r="K8" s="46">
        <v>73.8333333333333</v>
      </c>
      <c r="L8" s="46">
        <v>65.8333333333333</v>
      </c>
      <c r="M8" s="16"/>
      <c r="N8" s="16"/>
      <c r="O8" s="16"/>
    </row>
    <row r="9" spans="1:15" ht="15" customHeight="1">
      <c r="A9" s="48" t="s">
        <v>267</v>
      </c>
      <c r="B9" s="32">
        <v>645.58333333333303</v>
      </c>
      <c r="C9" s="46">
        <v>8</v>
      </c>
      <c r="D9" s="46">
        <v>25.1666666666667</v>
      </c>
      <c r="E9" s="46">
        <v>86.9166666666667</v>
      </c>
      <c r="F9" s="46">
        <v>115.5</v>
      </c>
      <c r="G9" s="46">
        <v>99.3333333333333</v>
      </c>
      <c r="H9" s="46">
        <v>86.5833333333333</v>
      </c>
      <c r="I9" s="46">
        <v>83.0833333333333</v>
      </c>
      <c r="J9" s="46">
        <v>54.4166666666667</v>
      </c>
      <c r="K9" s="46">
        <v>46.8333333333333</v>
      </c>
      <c r="L9" s="46">
        <v>39.75</v>
      </c>
      <c r="M9" s="16"/>
      <c r="N9" s="16"/>
      <c r="O9" s="16"/>
    </row>
    <row r="10" spans="1:15" ht="15" customHeight="1">
      <c r="A10" s="49" t="s">
        <v>881</v>
      </c>
      <c r="B10" s="35">
        <v>577.25</v>
      </c>
      <c r="C10" s="107">
        <v>15.1666666666667</v>
      </c>
      <c r="D10" s="107">
        <v>16.5833333333333</v>
      </c>
      <c r="E10" s="107">
        <v>35.1666666666667</v>
      </c>
      <c r="F10" s="107">
        <v>60.6666666666667</v>
      </c>
      <c r="G10" s="107">
        <v>98.75</v>
      </c>
      <c r="H10" s="107">
        <v>101.583333333333</v>
      </c>
      <c r="I10" s="107">
        <v>72.5</v>
      </c>
      <c r="J10" s="107">
        <v>56.1666666666667</v>
      </c>
      <c r="K10" s="107">
        <v>61.0833333333333</v>
      </c>
      <c r="L10" s="107">
        <v>59.5833333333333</v>
      </c>
      <c r="M10" s="16"/>
      <c r="N10" s="16"/>
      <c r="O10" s="16"/>
    </row>
    <row r="11" spans="1:15" ht="15" customHeight="1">
      <c r="A11" s="79" t="s">
        <v>4</v>
      </c>
      <c r="B11" s="106">
        <v>19387.5</v>
      </c>
      <c r="C11" s="106">
        <v>391.75</v>
      </c>
      <c r="D11" s="106">
        <v>947.83333333333303</v>
      </c>
      <c r="E11" s="106">
        <v>1575.25</v>
      </c>
      <c r="F11" s="106">
        <v>1670.9166666666699</v>
      </c>
      <c r="G11" s="106">
        <v>1596.9166666666699</v>
      </c>
      <c r="H11" s="106">
        <v>1851.1666666666699</v>
      </c>
      <c r="I11" s="106">
        <v>2304.0833333333298</v>
      </c>
      <c r="J11" s="106">
        <v>2622.3333333333298</v>
      </c>
      <c r="K11" s="106">
        <v>3316.9166666666702</v>
      </c>
      <c r="L11" s="106">
        <v>3110.3333333333298</v>
      </c>
      <c r="M11" s="16"/>
      <c r="N11" s="16"/>
      <c r="O11" s="16"/>
    </row>
    <row r="12" spans="1:15" ht="15" customHeight="1">
      <c r="A12" s="48" t="s">
        <v>15</v>
      </c>
      <c r="B12" s="32">
        <v>16201.916666666701</v>
      </c>
      <c r="C12" s="46">
        <v>333.33333333333297</v>
      </c>
      <c r="D12" s="46">
        <v>819.5</v>
      </c>
      <c r="E12" s="46">
        <v>1318.5</v>
      </c>
      <c r="F12" s="46">
        <v>1307</v>
      </c>
      <c r="G12" s="46">
        <v>1217.6666666666699</v>
      </c>
      <c r="H12" s="46">
        <v>1413.5833333333301</v>
      </c>
      <c r="I12" s="46">
        <v>1808.0833333333301</v>
      </c>
      <c r="J12" s="46">
        <v>2191.1666666666702</v>
      </c>
      <c r="K12" s="46">
        <v>2969</v>
      </c>
      <c r="L12" s="46">
        <v>2824.0833333333298</v>
      </c>
      <c r="M12" s="16"/>
      <c r="N12" s="16"/>
      <c r="O12" s="16"/>
    </row>
    <row r="13" spans="1:15" ht="15" customHeight="1">
      <c r="A13" s="48" t="s">
        <v>265</v>
      </c>
      <c r="B13" s="32">
        <v>486</v>
      </c>
      <c r="C13" s="46">
        <v>9.8333333333333304</v>
      </c>
      <c r="D13" s="46">
        <v>16.75</v>
      </c>
      <c r="E13" s="46">
        <v>26.4166666666667</v>
      </c>
      <c r="F13" s="46">
        <v>46.6666666666667</v>
      </c>
      <c r="G13" s="46">
        <v>65.8333333333333</v>
      </c>
      <c r="H13" s="46">
        <v>79.3333333333333</v>
      </c>
      <c r="I13" s="46">
        <v>80.5833333333333</v>
      </c>
      <c r="J13" s="46">
        <v>71.0833333333333</v>
      </c>
      <c r="K13" s="46">
        <v>49.5833333333333</v>
      </c>
      <c r="L13" s="46">
        <v>39.9166666666667</v>
      </c>
      <c r="M13" s="16"/>
      <c r="N13" s="16"/>
      <c r="O13" s="16"/>
    </row>
    <row r="14" spans="1:15" ht="15" customHeight="1">
      <c r="A14" s="48" t="s">
        <v>266</v>
      </c>
      <c r="B14" s="32">
        <v>337.91666666666703</v>
      </c>
      <c r="C14" s="46">
        <v>2.1666666666666701</v>
      </c>
      <c r="D14" s="46">
        <v>12.4166666666667</v>
      </c>
      <c r="E14" s="46">
        <v>35.8333333333333</v>
      </c>
      <c r="F14" s="46">
        <v>51.6666666666667</v>
      </c>
      <c r="G14" s="46">
        <v>43.8333333333333</v>
      </c>
      <c r="H14" s="46">
        <v>45.6666666666667</v>
      </c>
      <c r="I14" s="46">
        <v>46.5833333333333</v>
      </c>
      <c r="J14" s="46">
        <v>33</v>
      </c>
      <c r="K14" s="46">
        <v>37</v>
      </c>
      <c r="L14" s="46">
        <v>29.75</v>
      </c>
      <c r="M14" s="16"/>
      <c r="N14" s="16"/>
      <c r="O14" s="16"/>
    </row>
    <row r="15" spans="1:15" ht="15" customHeight="1">
      <c r="A15" s="48" t="s">
        <v>267</v>
      </c>
      <c r="B15" s="32">
        <v>236.166666666667</v>
      </c>
      <c r="C15" s="46">
        <v>4.6666666666666696</v>
      </c>
      <c r="D15" s="46">
        <v>11</v>
      </c>
      <c r="E15" s="46">
        <v>33.25</v>
      </c>
      <c r="F15" s="46">
        <v>46.0833333333333</v>
      </c>
      <c r="G15" s="46">
        <v>30.5833333333333</v>
      </c>
      <c r="H15" s="46">
        <v>27.6666666666667</v>
      </c>
      <c r="I15" s="46">
        <v>28.75</v>
      </c>
      <c r="J15" s="46">
        <v>23.5</v>
      </c>
      <c r="K15" s="46">
        <v>15.6666666666667</v>
      </c>
      <c r="L15" s="46">
        <v>15</v>
      </c>
      <c r="M15" s="16"/>
      <c r="N15" s="16"/>
      <c r="O15" s="16"/>
    </row>
    <row r="16" spans="1:15" ht="15" customHeight="1">
      <c r="A16" s="49" t="s">
        <v>881</v>
      </c>
      <c r="B16" s="35">
        <v>163.333333333333</v>
      </c>
      <c r="C16" s="107">
        <v>7.4166666666666696</v>
      </c>
      <c r="D16" s="107">
        <v>7</v>
      </c>
      <c r="E16" s="107">
        <v>12.4166666666667</v>
      </c>
      <c r="F16" s="107">
        <v>11.5</v>
      </c>
      <c r="G16" s="107">
        <v>21.8333333333333</v>
      </c>
      <c r="H16" s="107">
        <v>23.0833333333333</v>
      </c>
      <c r="I16" s="107">
        <v>26.6666666666667</v>
      </c>
      <c r="J16" s="107">
        <v>16.0833333333333</v>
      </c>
      <c r="K16" s="107">
        <v>18.8333333333333</v>
      </c>
      <c r="L16" s="107">
        <v>18.5</v>
      </c>
      <c r="M16" s="16"/>
      <c r="N16" s="16"/>
      <c r="O16" s="16"/>
    </row>
    <row r="17" spans="1:15" ht="15" customHeight="1">
      <c r="A17" s="79" t="s">
        <v>5</v>
      </c>
      <c r="B17" s="106">
        <v>28630</v>
      </c>
      <c r="C17" s="97">
        <v>301.83333333333297</v>
      </c>
      <c r="D17" s="97">
        <v>884.41666666666697</v>
      </c>
      <c r="E17" s="97">
        <v>2044.5</v>
      </c>
      <c r="F17" s="97">
        <v>2393.25</v>
      </c>
      <c r="G17" s="97">
        <v>2720.4166666666702</v>
      </c>
      <c r="H17" s="97">
        <v>3067.6666666666702</v>
      </c>
      <c r="I17" s="97">
        <v>3510.3333333333298</v>
      </c>
      <c r="J17" s="97">
        <v>3840.1666666666702</v>
      </c>
      <c r="K17" s="97">
        <v>4762.5</v>
      </c>
      <c r="L17" s="97">
        <v>5104.9166666666697</v>
      </c>
      <c r="M17" s="16"/>
      <c r="N17" s="16"/>
      <c r="O17" s="16"/>
    </row>
    <row r="18" spans="1:15" ht="15" customHeight="1">
      <c r="A18" s="48" t="s">
        <v>15</v>
      </c>
      <c r="B18" s="32">
        <v>23620.583333333299</v>
      </c>
      <c r="C18" s="46">
        <v>255.166666666667</v>
      </c>
      <c r="D18" s="46">
        <v>725.5</v>
      </c>
      <c r="E18" s="46">
        <v>1602.0833333333301</v>
      </c>
      <c r="F18" s="46">
        <v>1754.6666666666699</v>
      </c>
      <c r="G18" s="46">
        <v>1875.8333333333301</v>
      </c>
      <c r="H18" s="46">
        <v>2240.5</v>
      </c>
      <c r="I18" s="46">
        <v>2774.1666666666702</v>
      </c>
      <c r="J18" s="46">
        <v>3358.5833333333298</v>
      </c>
      <c r="K18" s="46">
        <v>4333.9166666666697</v>
      </c>
      <c r="L18" s="46">
        <v>4700.1666666666697</v>
      </c>
      <c r="M18" s="16"/>
      <c r="N18" s="16"/>
      <c r="O18" s="16"/>
    </row>
    <row r="19" spans="1:15" ht="15" customHeight="1">
      <c r="A19" s="48" t="s">
        <v>265</v>
      </c>
      <c r="B19" s="32">
        <v>710.58333333333303</v>
      </c>
      <c r="C19" s="46">
        <v>7.8333333333333304</v>
      </c>
      <c r="D19" s="46">
        <v>26.4166666666667</v>
      </c>
      <c r="E19" s="46">
        <v>44.25</v>
      </c>
      <c r="F19" s="46">
        <v>74</v>
      </c>
      <c r="G19" s="46">
        <v>131.333333333333</v>
      </c>
      <c r="H19" s="46">
        <v>102.75</v>
      </c>
      <c r="I19" s="46">
        <v>107.25</v>
      </c>
      <c r="J19" s="46">
        <v>77.6666666666667</v>
      </c>
      <c r="K19" s="46">
        <v>76.5</v>
      </c>
      <c r="L19" s="46">
        <v>62.5833333333333</v>
      </c>
      <c r="M19" s="16"/>
      <c r="N19" s="16"/>
      <c r="O19" s="16"/>
    </row>
    <row r="20" spans="1:15" ht="15" customHeight="1">
      <c r="A20" s="48" t="s">
        <v>266</v>
      </c>
      <c r="B20" s="32">
        <v>393.91666666666703</v>
      </c>
      <c r="C20" s="46">
        <v>4.5833333333333304</v>
      </c>
      <c r="D20" s="46">
        <v>12.25</v>
      </c>
      <c r="E20" s="46">
        <v>51.0833333333333</v>
      </c>
      <c r="F20" s="46">
        <v>60.5</v>
      </c>
      <c r="G20" s="46">
        <v>53.5</v>
      </c>
      <c r="H20" s="46">
        <v>48.9166666666667</v>
      </c>
      <c r="I20" s="46">
        <v>44</v>
      </c>
      <c r="J20" s="46">
        <v>46.1666666666667</v>
      </c>
      <c r="K20" s="46">
        <v>36.8333333333333</v>
      </c>
      <c r="L20" s="46">
        <v>36.0833333333333</v>
      </c>
      <c r="M20" s="16"/>
      <c r="N20" s="16"/>
      <c r="O20" s="16"/>
    </row>
    <row r="21" spans="1:15" ht="15" customHeight="1">
      <c r="A21" s="48" t="s">
        <v>267</v>
      </c>
      <c r="B21" s="32">
        <v>409.41666666666703</v>
      </c>
      <c r="C21" s="46">
        <v>3.3333333333333299</v>
      </c>
      <c r="D21" s="46">
        <v>14.1666666666667</v>
      </c>
      <c r="E21" s="46">
        <v>53.6666666666667</v>
      </c>
      <c r="F21" s="46">
        <v>69.4166666666667</v>
      </c>
      <c r="G21" s="46">
        <v>68.75</v>
      </c>
      <c r="H21" s="46">
        <v>58.9166666666667</v>
      </c>
      <c r="I21" s="46">
        <v>54.3333333333333</v>
      </c>
      <c r="J21" s="46">
        <v>30.9166666666667</v>
      </c>
      <c r="K21" s="46">
        <v>31.1666666666667</v>
      </c>
      <c r="L21" s="46">
        <v>24.75</v>
      </c>
      <c r="M21" s="16"/>
      <c r="N21" s="16"/>
      <c r="O21" s="16"/>
    </row>
    <row r="22" spans="1:15" ht="15" customHeight="1">
      <c r="A22" s="49" t="s">
        <v>881</v>
      </c>
      <c r="B22" s="35">
        <v>413.91666666666703</v>
      </c>
      <c r="C22" s="107">
        <v>7.75</v>
      </c>
      <c r="D22" s="107">
        <v>9.5833333333333304</v>
      </c>
      <c r="E22" s="107">
        <v>22.75</v>
      </c>
      <c r="F22" s="107">
        <v>49.1666666666667</v>
      </c>
      <c r="G22" s="107">
        <v>76.9166666666667</v>
      </c>
      <c r="H22" s="107">
        <v>78.5</v>
      </c>
      <c r="I22" s="107">
        <v>45.8333333333333</v>
      </c>
      <c r="J22" s="107">
        <v>40.0833333333333</v>
      </c>
      <c r="K22" s="107">
        <v>42.25</v>
      </c>
      <c r="L22" s="107">
        <v>41.0833333333333</v>
      </c>
      <c r="M22" s="16"/>
      <c r="N22" s="16"/>
      <c r="O22" s="16"/>
    </row>
    <row r="23" spans="1:15" ht="15" customHeight="1">
      <c r="A23" s="37" t="s">
        <v>215</v>
      </c>
      <c r="B23" s="32"/>
      <c r="C23" s="108"/>
      <c r="D23" s="32"/>
      <c r="E23" s="109"/>
      <c r="F23" s="46"/>
      <c r="G23" s="109"/>
      <c r="H23" s="46"/>
      <c r="I23" s="109"/>
      <c r="J23" s="46"/>
      <c r="K23" s="89"/>
      <c r="L23" s="16"/>
      <c r="M23" s="16"/>
      <c r="N23" s="16"/>
      <c r="O23" s="16"/>
    </row>
    <row r="24" spans="1:15" ht="1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</row>
    <row r="25" spans="1:15" ht="1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</row>
    <row r="26" spans="1:15" ht="1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5" ht="1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5" ht="15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</row>
    <row r="29" spans="1:15" ht="1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</row>
    <row r="30" spans="1:15" ht="1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</row>
    <row r="31" spans="1:15" ht="1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</row>
    <row r="32" spans="1:15" ht="15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</row>
    <row r="33" spans="1:12" ht="15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</row>
    <row r="34" spans="1:12" ht="1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</row>
    <row r="35" spans="1:12" ht="1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</row>
    <row r="36" spans="1:12" ht="15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1:12" ht="15" customHeight="1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</row>
    <row r="38" spans="1:12" ht="15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</row>
    <row r="39" spans="1:12" ht="15" customHeight="1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</row>
    <row r="40" spans="1:12" ht="15" customHeight="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</row>
    <row r="41" spans="1:12" ht="15" customHeight="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ht="15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</row>
    <row r="44" spans="1:12" ht="15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</row>
    <row r="45" spans="1:12" ht="15" customHeight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</row>
    <row r="46" spans="1:12" ht="15" customHeight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</row>
    <row r="47" spans="1:12" ht="15" customHeight="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</row>
    <row r="48" spans="1:12" ht="15" customHeight="1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</row>
    <row r="49" spans="1:12" ht="1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</row>
    <row r="50" spans="1:12" ht="1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</row>
    <row r="51" spans="1:12" ht="1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5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</row>
    <row r="54" spans="1:12" ht="15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</row>
    <row r="55" spans="1:12" ht="1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</row>
    <row r="56" spans="1:12" ht="1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</row>
    <row r="57" spans="1:12" ht="15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</row>
    <row r="58" spans="1:12" ht="15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</row>
    <row r="59" spans="1:12" ht="1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</row>
    <row r="60" spans="1:12" ht="1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</row>
    <row r="61" spans="1:12" ht="15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</row>
    <row r="62" spans="1:12" ht="15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</row>
    <row r="63" spans="1:12" ht="15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  <row r="64" spans="1:12" ht="15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</row>
    <row r="65" spans="1:12" ht="15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</row>
    <row r="66" spans="1:12" ht="15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</row>
    <row r="67" spans="1:12" ht="15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</row>
    <row r="68" spans="1:12" ht="15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</row>
    <row r="69" spans="1:12" ht="15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</row>
    <row r="70" spans="1:12" ht="15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</row>
    <row r="71" spans="1:12" ht="15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</row>
    <row r="72" spans="1:12" ht="1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</row>
    <row r="73" spans="1:12" ht="1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</row>
    <row r="74" spans="1:12" ht="1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</row>
    <row r="75" spans="1:12" ht="1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</row>
    <row r="76" spans="1:12" ht="1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</row>
    <row r="77" spans="1:12" ht="1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</row>
    <row r="79" spans="1:12" ht="1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</row>
    <row r="80" spans="1:12" ht="1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</row>
    <row r="81" spans="1:12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</row>
    <row r="82" spans="1:12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</row>
    <row r="83" spans="1:12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</row>
    <row r="84" spans="1:12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</row>
    <row r="85" spans="1:12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</row>
    <row r="86" spans="1:12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</row>
    <row r="87" spans="1:12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</row>
    <row r="88" spans="1:12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</row>
    <row r="89" spans="1:12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</row>
    <row r="90" spans="1:12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</row>
    <row r="91" spans="1:12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</row>
    <row r="93" spans="1:12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</row>
    <row r="94" spans="1:12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</row>
    <row r="95" spans="1:12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</row>
    <row r="96" spans="1:12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</row>
    <row r="97" spans="1:12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</row>
    <row r="98" spans="1:12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</row>
    <row r="99" spans="1:12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</row>
    <row r="100" spans="1:12" ht="1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</row>
    <row r="101" spans="1:12" ht="1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</row>
    <row r="102" spans="1:12" ht="1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</row>
    <row r="103" spans="1:12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</row>
    <row r="104" spans="1:12" ht="1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</row>
    <row r="105" spans="1:12" ht="1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ht="1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</row>
    <row r="107" spans="1:12" ht="1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</row>
  </sheetData>
  <pageMargins left="0.23622047244094491" right="0.23622047244094491" top="0.39370078740157483" bottom="0.74803149606299213" header="0" footer="0.31496062992125984"/>
  <pageSetup paperSize="9" scale="77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2"/>
  <sheetViews>
    <sheetView zoomScaleNormal="100" workbookViewId="0"/>
  </sheetViews>
  <sheetFormatPr baseColWidth="10" defaultColWidth="11.42578125" defaultRowHeight="15" customHeight="1"/>
  <cols>
    <col min="1" max="1" width="32.140625" style="105" customWidth="1"/>
    <col min="2" max="12" width="10" style="105" customWidth="1"/>
    <col min="13" max="16384" width="11.42578125" style="105"/>
  </cols>
  <sheetData>
    <row r="1" spans="1:14" ht="15" customHeight="1">
      <c r="A1" s="15" t="s">
        <v>268</v>
      </c>
      <c r="B1" s="47"/>
      <c r="C1" s="16"/>
      <c r="D1" s="87"/>
      <c r="E1" s="16"/>
      <c r="F1" s="87"/>
      <c r="G1" s="87"/>
      <c r="H1" s="87"/>
      <c r="I1" s="87"/>
      <c r="J1" s="87"/>
      <c r="K1" s="87"/>
      <c r="L1" s="87"/>
      <c r="M1" s="16"/>
      <c r="N1" s="16"/>
    </row>
    <row r="2" spans="1:14" ht="15" customHeight="1">
      <c r="A2" s="19" t="s">
        <v>269</v>
      </c>
      <c r="B2" s="47"/>
      <c r="C2" s="16"/>
      <c r="D2" s="87"/>
      <c r="E2" s="16"/>
      <c r="F2" s="87"/>
      <c r="G2" s="87"/>
      <c r="H2" s="87"/>
      <c r="I2" s="87"/>
      <c r="J2" s="87"/>
      <c r="K2" s="87"/>
      <c r="L2" s="87"/>
      <c r="M2" s="16"/>
      <c r="N2" s="16"/>
    </row>
    <row r="3" spans="1:14" ht="15" customHeight="1">
      <c r="A3" s="48"/>
      <c r="B3" s="47"/>
      <c r="C3" s="16"/>
      <c r="D3" s="87"/>
      <c r="E3" s="16"/>
      <c r="F3" s="87"/>
      <c r="G3" s="87"/>
      <c r="H3" s="87"/>
      <c r="I3" s="87"/>
      <c r="J3" s="87"/>
      <c r="K3" s="87"/>
      <c r="L3" s="87"/>
      <c r="M3" s="16"/>
      <c r="N3" s="16"/>
    </row>
    <row r="4" spans="1:14" ht="15" customHeight="1">
      <c r="A4" s="22"/>
      <c r="B4" s="77" t="s">
        <v>3</v>
      </c>
      <c r="C4" s="77" t="s">
        <v>218</v>
      </c>
      <c r="D4" s="77" t="s">
        <v>219</v>
      </c>
      <c r="E4" s="77" t="s">
        <v>80</v>
      </c>
      <c r="F4" s="77" t="s">
        <v>220</v>
      </c>
      <c r="G4" s="77" t="s">
        <v>221</v>
      </c>
      <c r="H4" s="77" t="s">
        <v>222</v>
      </c>
      <c r="I4" s="77" t="s">
        <v>223</v>
      </c>
      <c r="J4" s="77" t="s">
        <v>224</v>
      </c>
      <c r="K4" s="77" t="s">
        <v>225</v>
      </c>
      <c r="L4" s="77" t="s">
        <v>214</v>
      </c>
      <c r="M4" s="16"/>
      <c r="N4" s="16"/>
    </row>
    <row r="5" spans="1:14" ht="15" customHeight="1">
      <c r="A5" s="79" t="s">
        <v>3</v>
      </c>
      <c r="B5" s="106">
        <v>48017.5</v>
      </c>
      <c r="C5" s="106">
        <v>693.58333333333303</v>
      </c>
      <c r="D5" s="106">
        <v>1832.25</v>
      </c>
      <c r="E5" s="106">
        <v>3619.75</v>
      </c>
      <c r="F5" s="106">
        <v>4064.1666666666702</v>
      </c>
      <c r="G5" s="106">
        <v>4317.3333333333303</v>
      </c>
      <c r="H5" s="106">
        <v>4918.8333333333303</v>
      </c>
      <c r="I5" s="106">
        <v>5814.4166666666697</v>
      </c>
      <c r="J5" s="106">
        <v>6462.5</v>
      </c>
      <c r="K5" s="106">
        <v>8079.4166666666697</v>
      </c>
      <c r="L5" s="106">
        <v>8215.25</v>
      </c>
      <c r="M5" s="16"/>
      <c r="N5" s="16"/>
    </row>
    <row r="6" spans="1:14" ht="15" customHeight="1">
      <c r="A6" s="48" t="s">
        <v>270</v>
      </c>
      <c r="B6" s="32">
        <v>775.66666666666697</v>
      </c>
      <c r="C6" s="46">
        <v>0</v>
      </c>
      <c r="D6" s="46">
        <v>3.0833333333333299</v>
      </c>
      <c r="E6" s="46">
        <v>12.75</v>
      </c>
      <c r="F6" s="46">
        <v>28.0833333333333</v>
      </c>
      <c r="G6" s="46">
        <v>42.0833333333333</v>
      </c>
      <c r="H6" s="46">
        <v>55.5833333333333</v>
      </c>
      <c r="I6" s="46">
        <v>80.0833333333333</v>
      </c>
      <c r="J6" s="46">
        <v>139.25</v>
      </c>
      <c r="K6" s="46">
        <v>203.333333333333</v>
      </c>
      <c r="L6" s="46">
        <v>211.416666666667</v>
      </c>
      <c r="M6" s="16"/>
      <c r="N6" s="16"/>
    </row>
    <row r="7" spans="1:14" ht="15" customHeight="1">
      <c r="A7" s="48" t="s">
        <v>271</v>
      </c>
      <c r="B7" s="32">
        <v>5433.5833333333303</v>
      </c>
      <c r="C7" s="46">
        <v>9.3333333333333304</v>
      </c>
      <c r="D7" s="46">
        <v>186.416666666667</v>
      </c>
      <c r="E7" s="46">
        <v>704</v>
      </c>
      <c r="F7" s="46">
        <v>736.66666666666697</v>
      </c>
      <c r="G7" s="46">
        <v>621.91666666666697</v>
      </c>
      <c r="H7" s="46">
        <v>646.5</v>
      </c>
      <c r="I7" s="46">
        <v>660.66666666666697</v>
      </c>
      <c r="J7" s="46">
        <v>598.41666666666697</v>
      </c>
      <c r="K7" s="46">
        <v>678.58333333333303</v>
      </c>
      <c r="L7" s="46">
        <v>591.08333333333303</v>
      </c>
      <c r="M7" s="16"/>
      <c r="N7" s="16"/>
    </row>
    <row r="8" spans="1:14" ht="15" customHeight="1">
      <c r="A8" s="48" t="s">
        <v>272</v>
      </c>
      <c r="B8" s="32">
        <v>4783.75</v>
      </c>
      <c r="C8" s="46">
        <v>34.6666666666667</v>
      </c>
      <c r="D8" s="46">
        <v>184.083333333333</v>
      </c>
      <c r="E8" s="46">
        <v>393.33333333333297</v>
      </c>
      <c r="F8" s="46">
        <v>395.75</v>
      </c>
      <c r="G8" s="46">
        <v>385.58333333333297</v>
      </c>
      <c r="H8" s="46">
        <v>468</v>
      </c>
      <c r="I8" s="46">
        <v>587.91666666666697</v>
      </c>
      <c r="J8" s="46">
        <v>639.5</v>
      </c>
      <c r="K8" s="46">
        <v>876.33333333333303</v>
      </c>
      <c r="L8" s="46">
        <v>818.58333333333303</v>
      </c>
      <c r="M8" s="16"/>
      <c r="N8" s="16"/>
    </row>
    <row r="9" spans="1:14" ht="15" customHeight="1">
      <c r="A9" s="48" t="s">
        <v>273</v>
      </c>
      <c r="B9" s="32">
        <v>6550.0833333333303</v>
      </c>
      <c r="C9" s="46">
        <v>41.0833333333333</v>
      </c>
      <c r="D9" s="46">
        <v>128.083333333333</v>
      </c>
      <c r="E9" s="46">
        <v>297.25</v>
      </c>
      <c r="F9" s="46">
        <v>370.66666666666703</v>
      </c>
      <c r="G9" s="46">
        <v>462.66666666666703</v>
      </c>
      <c r="H9" s="46">
        <v>623.75</v>
      </c>
      <c r="I9" s="46">
        <v>827.33333333333303</v>
      </c>
      <c r="J9" s="46">
        <v>976.66666666666697</v>
      </c>
      <c r="K9" s="46">
        <v>1407.4166666666699</v>
      </c>
      <c r="L9" s="46">
        <v>1415.1666666666699</v>
      </c>
      <c r="M9" s="16"/>
      <c r="N9" s="16"/>
    </row>
    <row r="10" spans="1:14" ht="15" customHeight="1">
      <c r="A10" s="48" t="s">
        <v>274</v>
      </c>
      <c r="B10" s="32">
        <v>12748.333333333299</v>
      </c>
      <c r="C10" s="46">
        <v>304.75</v>
      </c>
      <c r="D10" s="46">
        <v>653.66666666666697</v>
      </c>
      <c r="E10" s="46">
        <v>1142</v>
      </c>
      <c r="F10" s="46">
        <v>1245.5</v>
      </c>
      <c r="G10" s="46">
        <v>1267.25</v>
      </c>
      <c r="H10" s="46">
        <v>1219.75</v>
      </c>
      <c r="I10" s="46">
        <v>1395.1666666666699</v>
      </c>
      <c r="J10" s="46">
        <v>1549.0833333333301</v>
      </c>
      <c r="K10" s="46">
        <v>1937.6666666666699</v>
      </c>
      <c r="L10" s="46">
        <v>2033.5</v>
      </c>
      <c r="M10" s="16"/>
      <c r="N10" s="16"/>
    </row>
    <row r="11" spans="1:14" ht="15" customHeight="1">
      <c r="A11" s="48" t="s">
        <v>275</v>
      </c>
      <c r="B11" s="32">
        <v>362.16666666666703</v>
      </c>
      <c r="C11" s="46">
        <v>6.3333333333333304</v>
      </c>
      <c r="D11" s="46">
        <v>19.5</v>
      </c>
      <c r="E11" s="46">
        <v>34.3333333333333</v>
      </c>
      <c r="F11" s="46">
        <v>30.3333333333333</v>
      </c>
      <c r="G11" s="46">
        <v>27.25</v>
      </c>
      <c r="H11" s="46">
        <v>40.5833333333333</v>
      </c>
      <c r="I11" s="46">
        <v>48.3333333333333</v>
      </c>
      <c r="J11" s="46">
        <v>46</v>
      </c>
      <c r="K11" s="46">
        <v>56.6666666666667</v>
      </c>
      <c r="L11" s="46">
        <v>52.8333333333333</v>
      </c>
      <c r="M11" s="16"/>
      <c r="N11" s="16"/>
    </row>
    <row r="12" spans="1:14" ht="15" customHeight="1">
      <c r="A12" s="48" t="s">
        <v>276</v>
      </c>
      <c r="B12" s="32">
        <v>3935.5</v>
      </c>
      <c r="C12" s="46">
        <v>33.5</v>
      </c>
      <c r="D12" s="46">
        <v>88.25</v>
      </c>
      <c r="E12" s="46">
        <v>133.916666666667</v>
      </c>
      <c r="F12" s="46">
        <v>230.583333333333</v>
      </c>
      <c r="G12" s="46">
        <v>320.08333333333297</v>
      </c>
      <c r="H12" s="46">
        <v>395.75</v>
      </c>
      <c r="I12" s="46">
        <v>521.5</v>
      </c>
      <c r="J12" s="46">
        <v>636</v>
      </c>
      <c r="K12" s="46">
        <v>739.66666666666697</v>
      </c>
      <c r="L12" s="46">
        <v>836.25</v>
      </c>
      <c r="M12" s="16"/>
      <c r="N12" s="16"/>
    </row>
    <row r="13" spans="1:14" ht="15" customHeight="1">
      <c r="A13" s="48" t="s">
        <v>277</v>
      </c>
      <c r="B13" s="32">
        <v>1981.3333333333301</v>
      </c>
      <c r="C13" s="46">
        <v>6.0833333333333304</v>
      </c>
      <c r="D13" s="46">
        <v>33.25</v>
      </c>
      <c r="E13" s="46">
        <v>53.8333333333333</v>
      </c>
      <c r="F13" s="46">
        <v>77.4166666666667</v>
      </c>
      <c r="G13" s="46">
        <v>109.333333333333</v>
      </c>
      <c r="H13" s="46">
        <v>190.75</v>
      </c>
      <c r="I13" s="46">
        <v>257.91666666666703</v>
      </c>
      <c r="J13" s="46">
        <v>335.58333333333297</v>
      </c>
      <c r="K13" s="46">
        <v>474.83333333333297</v>
      </c>
      <c r="L13" s="46">
        <v>442.33333333333297</v>
      </c>
      <c r="M13" s="16"/>
      <c r="N13" s="16"/>
    </row>
    <row r="14" spans="1:14" ht="15" customHeight="1">
      <c r="A14" s="48" t="s">
        <v>278</v>
      </c>
      <c r="B14" s="32">
        <v>11415.25</v>
      </c>
      <c r="C14" s="46">
        <v>257.83333333333297</v>
      </c>
      <c r="D14" s="46">
        <v>534.16666666666697</v>
      </c>
      <c r="E14" s="46">
        <v>844.08333333333303</v>
      </c>
      <c r="F14" s="46">
        <v>945.5</v>
      </c>
      <c r="G14" s="46">
        <v>1075.6666666666699</v>
      </c>
      <c r="H14" s="46">
        <v>1274.5</v>
      </c>
      <c r="I14" s="46">
        <v>1424.5833333333301</v>
      </c>
      <c r="J14" s="46">
        <v>1541.25</v>
      </c>
      <c r="K14" s="46">
        <v>1704.5833333333301</v>
      </c>
      <c r="L14" s="46">
        <v>1813.0833333333301</v>
      </c>
      <c r="M14" s="16"/>
      <c r="N14" s="16"/>
    </row>
    <row r="15" spans="1:14" ht="15" customHeight="1">
      <c r="A15" s="49" t="s">
        <v>279</v>
      </c>
      <c r="B15" s="35">
        <v>31.8333333333333</v>
      </c>
      <c r="C15" s="107">
        <v>0</v>
      </c>
      <c r="D15" s="107">
        <v>1.75</v>
      </c>
      <c r="E15" s="107">
        <v>4.25</v>
      </c>
      <c r="F15" s="107">
        <v>3.6666666666666701</v>
      </c>
      <c r="G15" s="107">
        <v>5.5</v>
      </c>
      <c r="H15" s="107">
        <v>3.6666666666666701</v>
      </c>
      <c r="I15" s="107">
        <v>10.9166666666667</v>
      </c>
      <c r="J15" s="107">
        <v>0.75</v>
      </c>
      <c r="K15" s="107">
        <v>0.33333333333333298</v>
      </c>
      <c r="L15" s="107">
        <v>1</v>
      </c>
      <c r="M15" s="16"/>
      <c r="N15" s="16"/>
    </row>
    <row r="16" spans="1:14" ht="15" customHeight="1">
      <c r="A16" s="79" t="s">
        <v>4</v>
      </c>
      <c r="B16" s="106">
        <v>19387.5</v>
      </c>
      <c r="C16" s="106">
        <v>391.75</v>
      </c>
      <c r="D16" s="106">
        <v>947.83333333333303</v>
      </c>
      <c r="E16" s="106">
        <v>1575.25</v>
      </c>
      <c r="F16" s="106">
        <v>1670.9166666666699</v>
      </c>
      <c r="G16" s="106">
        <v>1596.9166666666699</v>
      </c>
      <c r="H16" s="106">
        <v>1851.1666666666699</v>
      </c>
      <c r="I16" s="106">
        <v>2304.0833333333298</v>
      </c>
      <c r="J16" s="106">
        <v>2622.3333333333298</v>
      </c>
      <c r="K16" s="106">
        <v>3316.9166666666702</v>
      </c>
      <c r="L16" s="106">
        <v>3110.3333333333298</v>
      </c>
      <c r="M16" s="16"/>
      <c r="N16" s="16"/>
    </row>
    <row r="17" spans="1:14" ht="15" customHeight="1">
      <c r="A17" s="48" t="s">
        <v>270</v>
      </c>
      <c r="B17" s="32">
        <v>498.16666666666703</v>
      </c>
      <c r="C17" s="46">
        <v>0</v>
      </c>
      <c r="D17" s="46">
        <v>1.0833333333333299</v>
      </c>
      <c r="E17" s="46">
        <v>5.3333333333333304</v>
      </c>
      <c r="F17" s="46">
        <v>13.3333333333333</v>
      </c>
      <c r="G17" s="46">
        <v>17.5833333333333</v>
      </c>
      <c r="H17" s="46">
        <v>24.9166666666667</v>
      </c>
      <c r="I17" s="46">
        <v>50.25</v>
      </c>
      <c r="J17" s="46">
        <v>84.3333333333333</v>
      </c>
      <c r="K17" s="46">
        <v>139.25</v>
      </c>
      <c r="L17" s="46">
        <v>162.083333333333</v>
      </c>
      <c r="M17" s="16"/>
      <c r="N17" s="16"/>
    </row>
    <row r="18" spans="1:14" ht="15" customHeight="1">
      <c r="A18" s="48" t="s">
        <v>271</v>
      </c>
      <c r="B18" s="32">
        <v>2061.4166666666702</v>
      </c>
      <c r="C18" s="46">
        <v>4.3333333333333304</v>
      </c>
      <c r="D18" s="46">
        <v>74.3333333333333</v>
      </c>
      <c r="E18" s="46">
        <v>250.833333333333</v>
      </c>
      <c r="F18" s="46">
        <v>262.41666666666703</v>
      </c>
      <c r="G18" s="46">
        <v>210.25</v>
      </c>
      <c r="H18" s="46">
        <v>217.166666666667</v>
      </c>
      <c r="I18" s="46">
        <v>242</v>
      </c>
      <c r="J18" s="46">
        <v>243.25</v>
      </c>
      <c r="K18" s="46">
        <v>283.08333333333297</v>
      </c>
      <c r="L18" s="46">
        <v>273.75</v>
      </c>
      <c r="M18" s="16"/>
      <c r="N18" s="16"/>
    </row>
    <row r="19" spans="1:14" ht="15" customHeight="1">
      <c r="A19" s="48" t="s">
        <v>272</v>
      </c>
      <c r="B19" s="32">
        <v>2546.8333333333298</v>
      </c>
      <c r="C19" s="46">
        <v>21.4166666666667</v>
      </c>
      <c r="D19" s="46">
        <v>119.75</v>
      </c>
      <c r="E19" s="46">
        <v>205.833333333333</v>
      </c>
      <c r="F19" s="46">
        <v>198</v>
      </c>
      <c r="G19" s="46">
        <v>178.166666666667</v>
      </c>
      <c r="H19" s="46">
        <v>219.166666666667</v>
      </c>
      <c r="I19" s="46">
        <v>295.75</v>
      </c>
      <c r="J19" s="46">
        <v>316.91666666666703</v>
      </c>
      <c r="K19" s="46">
        <v>487.58333333333297</v>
      </c>
      <c r="L19" s="46">
        <v>504.25</v>
      </c>
      <c r="M19" s="16"/>
      <c r="N19" s="16"/>
    </row>
    <row r="20" spans="1:14" ht="15" customHeight="1">
      <c r="A20" s="48" t="s">
        <v>273</v>
      </c>
      <c r="B20" s="32">
        <v>1495.0833333333301</v>
      </c>
      <c r="C20" s="46">
        <v>16.5</v>
      </c>
      <c r="D20" s="46">
        <v>58.3333333333333</v>
      </c>
      <c r="E20" s="46">
        <v>117.583333333333</v>
      </c>
      <c r="F20" s="46">
        <v>128.5</v>
      </c>
      <c r="G20" s="46">
        <v>116.083333333333</v>
      </c>
      <c r="H20" s="46">
        <v>147.833333333333</v>
      </c>
      <c r="I20" s="46">
        <v>156.916666666667</v>
      </c>
      <c r="J20" s="46">
        <v>172.75</v>
      </c>
      <c r="K20" s="46">
        <v>303.5</v>
      </c>
      <c r="L20" s="46">
        <v>277.08333333333297</v>
      </c>
      <c r="M20" s="16"/>
      <c r="N20" s="16"/>
    </row>
    <row r="21" spans="1:14" ht="15" customHeight="1">
      <c r="A21" s="48" t="s">
        <v>274</v>
      </c>
      <c r="B21" s="32">
        <v>3310.3333333333298</v>
      </c>
      <c r="C21" s="46">
        <v>115.833333333333</v>
      </c>
      <c r="D21" s="46">
        <v>235.666666666667</v>
      </c>
      <c r="E21" s="46">
        <v>361.58333333333297</v>
      </c>
      <c r="F21" s="46">
        <v>329.41666666666703</v>
      </c>
      <c r="G21" s="46">
        <v>264.33333333333297</v>
      </c>
      <c r="H21" s="46">
        <v>269</v>
      </c>
      <c r="I21" s="46">
        <v>328.08333333333297</v>
      </c>
      <c r="J21" s="46">
        <v>416</v>
      </c>
      <c r="K21" s="46">
        <v>507.83333333333297</v>
      </c>
      <c r="L21" s="46">
        <v>482.58333333333297</v>
      </c>
      <c r="M21" s="16"/>
      <c r="N21" s="16"/>
    </row>
    <row r="22" spans="1:14" ht="15" customHeight="1">
      <c r="A22" s="48" t="s">
        <v>275</v>
      </c>
      <c r="B22" s="32">
        <v>273.16666666666703</v>
      </c>
      <c r="C22" s="46">
        <v>6.25</v>
      </c>
      <c r="D22" s="46">
        <v>18.1666666666667</v>
      </c>
      <c r="E22" s="46">
        <v>26.75</v>
      </c>
      <c r="F22" s="46">
        <v>25.1666666666667</v>
      </c>
      <c r="G22" s="46">
        <v>20.25</v>
      </c>
      <c r="H22" s="46">
        <v>28.8333333333333</v>
      </c>
      <c r="I22" s="46">
        <v>36.3333333333333</v>
      </c>
      <c r="J22" s="46">
        <v>31</v>
      </c>
      <c r="K22" s="46">
        <v>41.75</v>
      </c>
      <c r="L22" s="46">
        <v>38.6666666666667</v>
      </c>
      <c r="M22" s="16"/>
      <c r="N22" s="16"/>
    </row>
    <row r="23" spans="1:14" ht="15" customHeight="1">
      <c r="A23" s="48" t="s">
        <v>276</v>
      </c>
      <c r="B23" s="32">
        <v>3399.75</v>
      </c>
      <c r="C23" s="46">
        <v>31.6666666666667</v>
      </c>
      <c r="D23" s="46">
        <v>80.25</v>
      </c>
      <c r="E23" s="46">
        <v>117.333333333333</v>
      </c>
      <c r="F23" s="46">
        <v>217.416666666667</v>
      </c>
      <c r="G23" s="46">
        <v>288.5</v>
      </c>
      <c r="H23" s="46">
        <v>350.91666666666703</v>
      </c>
      <c r="I23" s="46">
        <v>465.91666666666703</v>
      </c>
      <c r="J23" s="46">
        <v>560.83333333333303</v>
      </c>
      <c r="K23" s="46">
        <v>636.25</v>
      </c>
      <c r="L23" s="46">
        <v>650.66666666666697</v>
      </c>
      <c r="M23" s="16"/>
      <c r="N23" s="16"/>
    </row>
    <row r="24" spans="1:14" ht="15" customHeight="1">
      <c r="A24" s="48" t="s">
        <v>277</v>
      </c>
      <c r="B24" s="32">
        <v>1515.6666666666699</v>
      </c>
      <c r="C24" s="46">
        <v>5.3333333333333304</v>
      </c>
      <c r="D24" s="46">
        <v>27.0833333333333</v>
      </c>
      <c r="E24" s="46">
        <v>48.3333333333333</v>
      </c>
      <c r="F24" s="46">
        <v>64.5</v>
      </c>
      <c r="G24" s="46">
        <v>89.3333333333333</v>
      </c>
      <c r="H24" s="46">
        <v>152.666666666667</v>
      </c>
      <c r="I24" s="46">
        <v>207.166666666667</v>
      </c>
      <c r="J24" s="46">
        <v>266.58333333333297</v>
      </c>
      <c r="K24" s="46">
        <v>379.08333333333297</v>
      </c>
      <c r="L24" s="46">
        <v>275.58333333333297</v>
      </c>
      <c r="M24" s="16"/>
      <c r="N24" s="16"/>
    </row>
    <row r="25" spans="1:14" ht="15" customHeight="1">
      <c r="A25" s="48" t="s">
        <v>278</v>
      </c>
      <c r="B25" s="32">
        <v>4267.25</v>
      </c>
      <c r="C25" s="46">
        <v>190.416666666667</v>
      </c>
      <c r="D25" s="46">
        <v>331.41666666666703</v>
      </c>
      <c r="E25" s="46">
        <v>437.66666666666703</v>
      </c>
      <c r="F25" s="46">
        <v>430.66666666666703</v>
      </c>
      <c r="G25" s="46">
        <v>411</v>
      </c>
      <c r="H25" s="46">
        <v>437.16666666666703</v>
      </c>
      <c r="I25" s="46">
        <v>514.41666666666697</v>
      </c>
      <c r="J25" s="46">
        <v>530.25</v>
      </c>
      <c r="K25" s="46">
        <v>538.58333333333303</v>
      </c>
      <c r="L25" s="46">
        <v>445.66666666666703</v>
      </c>
      <c r="M25" s="16"/>
      <c r="N25" s="16"/>
    </row>
    <row r="26" spans="1:14" ht="15" customHeight="1">
      <c r="A26" s="49" t="s">
        <v>279</v>
      </c>
      <c r="B26" s="35">
        <v>19.8333333333333</v>
      </c>
      <c r="C26" s="107">
        <v>0</v>
      </c>
      <c r="D26" s="107">
        <v>1.75</v>
      </c>
      <c r="E26" s="107">
        <v>4</v>
      </c>
      <c r="F26" s="107">
        <v>1.5</v>
      </c>
      <c r="G26" s="107">
        <v>1.4166666666666701</v>
      </c>
      <c r="H26" s="107">
        <v>3.5</v>
      </c>
      <c r="I26" s="107">
        <v>7.25</v>
      </c>
      <c r="J26" s="107">
        <v>0.41666666666666702</v>
      </c>
      <c r="K26" s="107">
        <v>0</v>
      </c>
      <c r="L26" s="107">
        <v>0</v>
      </c>
      <c r="M26" s="16"/>
      <c r="N26" s="16"/>
    </row>
    <row r="27" spans="1:14" ht="15" customHeight="1">
      <c r="A27" s="79" t="s">
        <v>5</v>
      </c>
      <c r="B27" s="106">
        <v>28630</v>
      </c>
      <c r="C27" s="106">
        <v>301.83333333333297</v>
      </c>
      <c r="D27" s="106">
        <v>884.41666666666697</v>
      </c>
      <c r="E27" s="106">
        <v>2044.5</v>
      </c>
      <c r="F27" s="106">
        <v>2393.25</v>
      </c>
      <c r="G27" s="106">
        <v>2720.4166666666702</v>
      </c>
      <c r="H27" s="106">
        <v>3067.6666666666702</v>
      </c>
      <c r="I27" s="106">
        <v>3510.3333333333298</v>
      </c>
      <c r="J27" s="106">
        <v>3840.1666666666702</v>
      </c>
      <c r="K27" s="106">
        <v>4762.5</v>
      </c>
      <c r="L27" s="106">
        <v>5104.9166666666697</v>
      </c>
      <c r="M27" s="16"/>
      <c r="N27" s="16"/>
    </row>
    <row r="28" spans="1:14" ht="15" customHeight="1">
      <c r="A28" s="48" t="s">
        <v>270</v>
      </c>
      <c r="B28" s="32">
        <v>277.5</v>
      </c>
      <c r="C28" s="46">
        <v>0</v>
      </c>
      <c r="D28" s="46">
        <v>2</v>
      </c>
      <c r="E28" s="46">
        <v>7.4166666666666696</v>
      </c>
      <c r="F28" s="46">
        <v>14.75</v>
      </c>
      <c r="G28" s="46">
        <v>24.5</v>
      </c>
      <c r="H28" s="46">
        <v>30.6666666666667</v>
      </c>
      <c r="I28" s="46">
        <v>29.8333333333333</v>
      </c>
      <c r="J28" s="46">
        <v>54.9166666666667</v>
      </c>
      <c r="K28" s="46">
        <v>64.0833333333333</v>
      </c>
      <c r="L28" s="46">
        <v>49.3333333333333</v>
      </c>
      <c r="M28" s="16"/>
      <c r="N28" s="16"/>
    </row>
    <row r="29" spans="1:14" ht="15" customHeight="1">
      <c r="A29" s="48" t="s">
        <v>271</v>
      </c>
      <c r="B29" s="32">
        <v>3372.1666666666702</v>
      </c>
      <c r="C29" s="46">
        <v>5</v>
      </c>
      <c r="D29" s="46">
        <v>112.083333333333</v>
      </c>
      <c r="E29" s="46">
        <v>453.16666666666703</v>
      </c>
      <c r="F29" s="46">
        <v>474.25</v>
      </c>
      <c r="G29" s="46">
        <v>411.66666666666703</v>
      </c>
      <c r="H29" s="46">
        <v>429.33333333333297</v>
      </c>
      <c r="I29" s="46">
        <v>418.66666666666703</v>
      </c>
      <c r="J29" s="46">
        <v>355.16666666666703</v>
      </c>
      <c r="K29" s="46">
        <v>395.5</v>
      </c>
      <c r="L29" s="46">
        <v>317.33333333333297</v>
      </c>
      <c r="M29" s="16"/>
      <c r="N29" s="16"/>
    </row>
    <row r="30" spans="1:14" ht="15" customHeight="1">
      <c r="A30" s="48" t="s">
        <v>272</v>
      </c>
      <c r="B30" s="32">
        <v>2236.9166666666702</v>
      </c>
      <c r="C30" s="46">
        <v>13.25</v>
      </c>
      <c r="D30" s="46">
        <v>64.3333333333333</v>
      </c>
      <c r="E30" s="46">
        <v>187.5</v>
      </c>
      <c r="F30" s="46">
        <v>197.75</v>
      </c>
      <c r="G30" s="46">
        <v>207.416666666667</v>
      </c>
      <c r="H30" s="46">
        <v>248.833333333333</v>
      </c>
      <c r="I30" s="46">
        <v>292.16666666666703</v>
      </c>
      <c r="J30" s="46">
        <v>322.58333333333297</v>
      </c>
      <c r="K30" s="46">
        <v>388.75</v>
      </c>
      <c r="L30" s="46">
        <v>314.33333333333297</v>
      </c>
      <c r="M30" s="16"/>
      <c r="N30" s="16"/>
    </row>
    <row r="31" spans="1:14" ht="15" customHeight="1">
      <c r="A31" s="48" t="s">
        <v>273</v>
      </c>
      <c r="B31" s="32">
        <v>5055</v>
      </c>
      <c r="C31" s="46">
        <v>24.5833333333333</v>
      </c>
      <c r="D31" s="46">
        <v>69.75</v>
      </c>
      <c r="E31" s="46">
        <v>179.666666666667</v>
      </c>
      <c r="F31" s="46">
        <v>242.166666666667</v>
      </c>
      <c r="G31" s="46">
        <v>346.58333333333297</v>
      </c>
      <c r="H31" s="46">
        <v>475.91666666666703</v>
      </c>
      <c r="I31" s="46">
        <v>670.41666666666697</v>
      </c>
      <c r="J31" s="46">
        <v>803.91666666666697</v>
      </c>
      <c r="K31" s="46">
        <v>1103.9166666666699</v>
      </c>
      <c r="L31" s="46">
        <v>1138.0833333333301</v>
      </c>
      <c r="M31" s="16"/>
      <c r="N31" s="16"/>
    </row>
    <row r="32" spans="1:14" ht="15" customHeight="1">
      <c r="A32" s="48" t="s">
        <v>274</v>
      </c>
      <c r="B32" s="32">
        <v>9438</v>
      </c>
      <c r="C32" s="46">
        <v>188.916666666667</v>
      </c>
      <c r="D32" s="46">
        <v>418</v>
      </c>
      <c r="E32" s="46">
        <v>780.41666666666697</v>
      </c>
      <c r="F32" s="46">
        <v>916.08333333333303</v>
      </c>
      <c r="G32" s="46">
        <v>1002.91666666667</v>
      </c>
      <c r="H32" s="46">
        <v>950.75</v>
      </c>
      <c r="I32" s="46">
        <v>1067.0833333333301</v>
      </c>
      <c r="J32" s="46">
        <v>1133.0833333333301</v>
      </c>
      <c r="K32" s="46">
        <v>1429.8333333333301</v>
      </c>
      <c r="L32" s="46">
        <v>1550.9166666666699</v>
      </c>
      <c r="M32" s="16"/>
      <c r="N32" s="16"/>
    </row>
    <row r="33" spans="1:14" ht="15" customHeight="1">
      <c r="A33" s="48" t="s">
        <v>275</v>
      </c>
      <c r="B33" s="32">
        <v>89</v>
      </c>
      <c r="C33" s="46">
        <v>8.3333333333333301E-2</v>
      </c>
      <c r="D33" s="46">
        <v>1.3333333333333299</v>
      </c>
      <c r="E33" s="46">
        <v>7.5833333333333304</v>
      </c>
      <c r="F33" s="46">
        <v>5.1666666666666696</v>
      </c>
      <c r="G33" s="46">
        <v>7</v>
      </c>
      <c r="H33" s="46">
        <v>11.75</v>
      </c>
      <c r="I33" s="46">
        <v>12</v>
      </c>
      <c r="J33" s="46">
        <v>15</v>
      </c>
      <c r="K33" s="46">
        <v>14.9166666666667</v>
      </c>
      <c r="L33" s="46">
        <v>14.1666666666667</v>
      </c>
      <c r="M33" s="16"/>
      <c r="N33" s="16"/>
    </row>
    <row r="34" spans="1:14" ht="15" customHeight="1">
      <c r="A34" s="48" t="s">
        <v>276</v>
      </c>
      <c r="B34" s="32">
        <v>535.75</v>
      </c>
      <c r="C34" s="46">
        <v>1.8333333333333299</v>
      </c>
      <c r="D34" s="46">
        <v>8</v>
      </c>
      <c r="E34" s="46">
        <v>16.5833333333333</v>
      </c>
      <c r="F34" s="46">
        <v>13.1666666666667</v>
      </c>
      <c r="G34" s="46">
        <v>31.5833333333333</v>
      </c>
      <c r="H34" s="46">
        <v>44.8333333333333</v>
      </c>
      <c r="I34" s="46">
        <v>55.5833333333333</v>
      </c>
      <c r="J34" s="46">
        <v>75.1666666666667</v>
      </c>
      <c r="K34" s="46">
        <v>103.416666666667</v>
      </c>
      <c r="L34" s="46">
        <v>185.583333333333</v>
      </c>
      <c r="M34" s="16"/>
      <c r="N34" s="16"/>
    </row>
    <row r="35" spans="1:14" ht="15" customHeight="1">
      <c r="A35" s="48" t="s">
        <v>277</v>
      </c>
      <c r="B35" s="32">
        <v>465.66666666666703</v>
      </c>
      <c r="C35" s="46">
        <v>0.75</v>
      </c>
      <c r="D35" s="46">
        <v>6.1666666666666696</v>
      </c>
      <c r="E35" s="46">
        <v>5.5</v>
      </c>
      <c r="F35" s="46">
        <v>12.9166666666667</v>
      </c>
      <c r="G35" s="46">
        <v>20</v>
      </c>
      <c r="H35" s="46">
        <v>38.0833333333333</v>
      </c>
      <c r="I35" s="46">
        <v>50.75</v>
      </c>
      <c r="J35" s="46">
        <v>69</v>
      </c>
      <c r="K35" s="46">
        <v>95.75</v>
      </c>
      <c r="L35" s="46">
        <v>166.75</v>
      </c>
      <c r="M35" s="16"/>
      <c r="N35" s="16"/>
    </row>
    <row r="36" spans="1:14" ht="15" customHeight="1">
      <c r="A36" s="48" t="s">
        <v>278</v>
      </c>
      <c r="B36" s="32">
        <v>7148</v>
      </c>
      <c r="C36" s="46">
        <v>67.4166666666667</v>
      </c>
      <c r="D36" s="46">
        <v>202.75</v>
      </c>
      <c r="E36" s="46">
        <v>406.41666666666703</v>
      </c>
      <c r="F36" s="46">
        <v>514.83333333333303</v>
      </c>
      <c r="G36" s="46">
        <v>664.66666666666697</v>
      </c>
      <c r="H36" s="46">
        <v>837.33333333333303</v>
      </c>
      <c r="I36" s="46">
        <v>910.16666666666697</v>
      </c>
      <c r="J36" s="46">
        <v>1011</v>
      </c>
      <c r="K36" s="46">
        <v>1166</v>
      </c>
      <c r="L36" s="46">
        <v>1367.4166666666699</v>
      </c>
      <c r="M36" s="16"/>
      <c r="N36" s="16"/>
    </row>
    <row r="37" spans="1:14" ht="15" customHeight="1">
      <c r="A37" s="49" t="s">
        <v>279</v>
      </c>
      <c r="B37" s="35">
        <v>12</v>
      </c>
      <c r="C37" s="107">
        <v>0</v>
      </c>
      <c r="D37" s="107">
        <v>0</v>
      </c>
      <c r="E37" s="107">
        <v>0.25</v>
      </c>
      <c r="F37" s="107">
        <v>2.1666666666666701</v>
      </c>
      <c r="G37" s="107">
        <v>4.0833333333333304</v>
      </c>
      <c r="H37" s="107">
        <v>0.16666666666666699</v>
      </c>
      <c r="I37" s="107">
        <v>3.6666666666666701</v>
      </c>
      <c r="J37" s="107">
        <v>0.33333333333333298</v>
      </c>
      <c r="K37" s="107">
        <v>0.33333333333333298</v>
      </c>
      <c r="L37" s="107">
        <v>1</v>
      </c>
      <c r="M37" s="16"/>
      <c r="N37" s="16"/>
    </row>
    <row r="38" spans="1:14" ht="15" customHeight="1">
      <c r="A38" s="37" t="s">
        <v>215</v>
      </c>
      <c r="B38" s="32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16"/>
      <c r="N38" s="16"/>
    </row>
    <row r="39" spans="1:14" ht="15" customHeight="1">
      <c r="A39" s="48"/>
      <c r="B39" s="32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16"/>
      <c r="N39" s="16"/>
    </row>
    <row r="40" spans="1:14" ht="15" customHeight="1">
      <c r="A40" s="16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</row>
    <row r="41" spans="1:14" ht="15" customHeight="1">
      <c r="A41" s="16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</row>
    <row r="42" spans="1:14" ht="15" customHeight="1">
      <c r="A42" s="113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</row>
    <row r="43" spans="1:14" ht="15" customHeight="1">
      <c r="A43" s="16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</row>
    <row r="44" spans="1:14" ht="15" customHeight="1">
      <c r="A44" s="16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</row>
    <row r="45" spans="1:14" ht="15" customHeight="1">
      <c r="A45" s="16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</row>
    <row r="46" spans="1:14" ht="15" customHeight="1">
      <c r="A46" s="16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</row>
    <row r="47" spans="1:14" ht="15" customHeight="1">
      <c r="A47" s="16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</row>
    <row r="48" spans="1:14" ht="15" customHeight="1">
      <c r="A48" s="16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</row>
    <row r="49" spans="1:12" ht="15" customHeight="1">
      <c r="A49" s="16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</row>
    <row r="50" spans="1:12" ht="15" customHeight="1">
      <c r="A50" s="16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</row>
    <row r="51" spans="1:12" ht="15" customHeight="1">
      <c r="A51" s="16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</row>
    <row r="52" spans="1:12" ht="15" customHeight="1">
      <c r="A52" s="16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</row>
    <row r="53" spans="1:12" ht="15" customHeight="1">
      <c r="A53" s="16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</row>
    <row r="54" spans="1:12" ht="15" customHeight="1">
      <c r="A54" s="16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</row>
    <row r="55" spans="1:12" ht="15" customHeight="1">
      <c r="A55" s="16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</row>
    <row r="56" spans="1:12" ht="15" customHeight="1">
      <c r="A56" s="16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</row>
    <row r="57" spans="1:12" ht="15" customHeight="1">
      <c r="A57" s="16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</row>
    <row r="58" spans="1:12" ht="15" customHeight="1">
      <c r="A58" s="16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</row>
    <row r="59" spans="1:12" ht="1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</row>
    <row r="60" spans="1:12" ht="1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</row>
    <row r="61" spans="1:12" ht="15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</row>
    <row r="62" spans="1:12" ht="15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</row>
    <row r="63" spans="1:12" ht="15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  <row r="64" spans="1:12" ht="15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</row>
    <row r="65" spans="1:12" ht="15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</row>
    <row r="66" spans="1:12" ht="15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</row>
    <row r="67" spans="1:12" ht="15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</row>
    <row r="68" spans="1:12" ht="15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</row>
    <row r="69" spans="1:12" ht="15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</row>
    <row r="70" spans="1:12" ht="15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</row>
    <row r="71" spans="1:12" ht="15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</row>
    <row r="72" spans="1:12" ht="1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</row>
    <row r="73" spans="1:12" ht="1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</row>
    <row r="74" spans="1:12" ht="1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</row>
    <row r="75" spans="1:12" ht="1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</row>
    <row r="76" spans="1:12" ht="1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</row>
    <row r="77" spans="1:12" ht="1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</row>
    <row r="79" spans="1:12" ht="1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</row>
    <row r="80" spans="1:12" ht="1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</row>
    <row r="81" spans="1:12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</row>
    <row r="82" spans="1:12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</row>
    <row r="83" spans="1:12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</row>
    <row r="84" spans="1:12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</row>
    <row r="85" spans="1:12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</row>
    <row r="86" spans="1:12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</row>
    <row r="87" spans="1:12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</row>
    <row r="88" spans="1:12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</row>
    <row r="89" spans="1:12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</row>
    <row r="90" spans="1:12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</row>
    <row r="91" spans="1:12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</row>
    <row r="93" spans="1:12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</row>
    <row r="94" spans="1:12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</row>
    <row r="95" spans="1:12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</row>
    <row r="96" spans="1:12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</row>
    <row r="97" spans="1:12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</row>
    <row r="98" spans="1:12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</row>
    <row r="99" spans="1:12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</row>
    <row r="100" spans="1:12" ht="1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</row>
    <row r="101" spans="1:12" ht="1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</row>
    <row r="102" spans="1:12" ht="1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</row>
    <row r="103" spans="1:12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</row>
    <row r="104" spans="1:12" ht="1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</row>
    <row r="105" spans="1:12" ht="1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ht="1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</row>
    <row r="107" spans="1:12" ht="1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</row>
    <row r="108" spans="1:12" ht="1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</row>
    <row r="109" spans="1:12" ht="1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</row>
    <row r="110" spans="1:12" ht="1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</row>
    <row r="111" spans="1:12" ht="1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</row>
    <row r="112" spans="1:12" ht="1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</row>
    <row r="113" spans="1:12" ht="1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</row>
    <row r="114" spans="1:12" ht="1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</row>
    <row r="115" spans="1:12" ht="1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</row>
    <row r="116" spans="1:12" ht="1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</row>
    <row r="117" spans="1:12" ht="1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</row>
    <row r="118" spans="1:12" ht="1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</row>
    <row r="119" spans="1:12" ht="1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ht="1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</row>
    <row r="121" spans="1:12" ht="1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</row>
    <row r="122" spans="1:12" ht="1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</row>
    <row r="123" spans="1:12" ht="1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</row>
    <row r="124" spans="1:12" ht="1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</row>
    <row r="125" spans="1:12" ht="1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</row>
    <row r="126" spans="1:12" ht="1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</row>
    <row r="127" spans="1:12" ht="1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</row>
    <row r="128" spans="1:12" ht="1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</row>
    <row r="129" spans="1:12" ht="1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</row>
    <row r="130" spans="1:12" ht="1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</row>
    <row r="131" spans="1:12" ht="1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</row>
    <row r="132" spans="1:12" ht="1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</row>
    <row r="133" spans="1:12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</row>
    <row r="135" spans="1:12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</row>
    <row r="136" spans="1:12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</row>
    <row r="137" spans="1:12" ht="1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</row>
    <row r="138" spans="1:12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</row>
    <row r="139" spans="1:12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</row>
    <row r="140" spans="1:12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</row>
    <row r="141" spans="1:12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</row>
    <row r="142" spans="1:12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</row>
    <row r="143" spans="1:12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</row>
    <row r="144" spans="1:12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</row>
    <row r="145" spans="1:12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</row>
    <row r="146" spans="1:12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</row>
    <row r="147" spans="1:12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</row>
    <row r="148" spans="1:12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</row>
    <row r="149" spans="1:12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</row>
    <row r="150" spans="1:12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</row>
    <row r="151" spans="1:12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</row>
    <row r="152" spans="1:12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</sheetData>
  <pageMargins left="0.23622047244094491" right="0.23622047244094491" top="0.39370078740157483" bottom="0.74803149606299213" header="0" footer="0.31496062992125984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4"/>
  <sheetViews>
    <sheetView workbookViewId="0"/>
  </sheetViews>
  <sheetFormatPr baseColWidth="10" defaultColWidth="11.42578125" defaultRowHeight="15" customHeight="1"/>
  <cols>
    <col min="1" max="1" width="85.7109375" style="105" customWidth="1"/>
    <col min="2" max="4" width="14.28515625" style="105" customWidth="1"/>
    <col min="5" max="16384" width="11.42578125" style="105"/>
  </cols>
  <sheetData>
    <row r="1" spans="1:6" ht="15" customHeight="1">
      <c r="A1" s="15" t="s">
        <v>280</v>
      </c>
      <c r="B1" s="16"/>
      <c r="C1" s="16"/>
      <c r="D1" s="16"/>
      <c r="E1" s="16"/>
      <c r="F1" s="16"/>
    </row>
    <row r="2" spans="1:6" ht="15" customHeight="1">
      <c r="A2" s="19" t="s">
        <v>281</v>
      </c>
      <c r="B2" s="16"/>
      <c r="C2" s="16"/>
      <c r="D2" s="16"/>
      <c r="E2" s="16"/>
      <c r="F2" s="16"/>
    </row>
    <row r="3" spans="1:6" ht="15" customHeight="1">
      <c r="A3" s="39"/>
      <c r="B3" s="16"/>
      <c r="C3" s="16"/>
      <c r="D3" s="16"/>
      <c r="E3" s="16"/>
      <c r="F3" s="16"/>
    </row>
    <row r="4" spans="1:6" ht="15" customHeight="1">
      <c r="A4" s="22"/>
      <c r="B4" s="114" t="s">
        <v>3</v>
      </c>
      <c r="C4" s="114" t="s">
        <v>205</v>
      </c>
      <c r="D4" s="114" t="s">
        <v>5</v>
      </c>
      <c r="E4" s="16"/>
      <c r="F4" s="16"/>
    </row>
    <row r="5" spans="1:6" ht="15" customHeight="1">
      <c r="A5" s="100" t="s">
        <v>3</v>
      </c>
      <c r="B5" s="80">
        <v>48017.777777777803</v>
      </c>
      <c r="C5" s="80">
        <v>19387.75</v>
      </c>
      <c r="D5" s="80">
        <v>28630.027777777799</v>
      </c>
      <c r="E5" s="16"/>
      <c r="F5" s="16"/>
    </row>
    <row r="6" spans="1:6" ht="15" customHeight="1">
      <c r="A6" s="111" t="s">
        <v>279</v>
      </c>
      <c r="B6" s="47">
        <v>31.8333333333333</v>
      </c>
      <c r="C6" s="47">
        <v>19.8333333333333</v>
      </c>
      <c r="D6" s="47">
        <v>12</v>
      </c>
      <c r="E6" s="16"/>
      <c r="F6" s="16"/>
    </row>
    <row r="7" spans="1:6" ht="15" customHeight="1">
      <c r="A7" s="111" t="s">
        <v>282</v>
      </c>
      <c r="B7" s="47">
        <v>33.1666666666667</v>
      </c>
      <c r="C7" s="47">
        <v>17.9166666666667</v>
      </c>
      <c r="D7" s="47">
        <v>15.25</v>
      </c>
      <c r="E7" s="16"/>
      <c r="F7" s="16"/>
    </row>
    <row r="8" spans="1:6" ht="15" customHeight="1">
      <c r="A8" s="111" t="s">
        <v>283</v>
      </c>
      <c r="B8" s="47">
        <v>382.75</v>
      </c>
      <c r="C8" s="47">
        <v>238.083333333333</v>
      </c>
      <c r="D8" s="47">
        <v>144.666666666667</v>
      </c>
      <c r="E8" s="16"/>
      <c r="F8" s="16"/>
    </row>
    <row r="9" spans="1:6" ht="15" customHeight="1">
      <c r="A9" s="111" t="s">
        <v>284</v>
      </c>
      <c r="B9" s="47">
        <v>174.666666666667</v>
      </c>
      <c r="C9" s="47">
        <v>131.25</v>
      </c>
      <c r="D9" s="47">
        <v>43.4166666666667</v>
      </c>
      <c r="E9" s="16"/>
      <c r="F9" s="16"/>
    </row>
    <row r="10" spans="1:6" ht="15" customHeight="1">
      <c r="A10" s="111" t="s">
        <v>285</v>
      </c>
      <c r="B10" s="47">
        <v>131.916666666667</v>
      </c>
      <c r="C10" s="47">
        <v>77.6666666666667</v>
      </c>
      <c r="D10" s="47">
        <v>54.25</v>
      </c>
      <c r="E10" s="16"/>
      <c r="F10" s="16"/>
    </row>
    <row r="11" spans="1:6" ht="15" customHeight="1">
      <c r="A11" s="111" t="s">
        <v>286</v>
      </c>
      <c r="B11" s="47">
        <v>53.1666666666667</v>
      </c>
      <c r="C11" s="47">
        <v>33.25</v>
      </c>
      <c r="D11" s="47">
        <v>19.9166666666667</v>
      </c>
      <c r="E11" s="16"/>
      <c r="F11" s="16"/>
    </row>
    <row r="12" spans="1:6" ht="15" customHeight="1">
      <c r="A12" s="111" t="s">
        <v>287</v>
      </c>
      <c r="B12" s="47">
        <v>513.33333333333303</v>
      </c>
      <c r="C12" s="47">
        <v>128.083333333333</v>
      </c>
      <c r="D12" s="47">
        <v>385.25</v>
      </c>
      <c r="E12" s="16"/>
      <c r="F12" s="16"/>
    </row>
    <row r="13" spans="1:6" ht="15" customHeight="1">
      <c r="A13" s="111" t="s">
        <v>288</v>
      </c>
      <c r="B13" s="47">
        <v>772.08333333333303</v>
      </c>
      <c r="C13" s="47">
        <v>141.25</v>
      </c>
      <c r="D13" s="47">
        <v>630.83333333333303</v>
      </c>
      <c r="E13" s="16"/>
      <c r="F13" s="16"/>
    </row>
    <row r="14" spans="1:6" ht="15" customHeight="1">
      <c r="A14" s="111" t="s">
        <v>289</v>
      </c>
      <c r="B14" s="47">
        <v>434.5</v>
      </c>
      <c r="C14" s="47">
        <v>117.75</v>
      </c>
      <c r="D14" s="47">
        <v>316.75</v>
      </c>
      <c r="E14" s="16"/>
      <c r="F14" s="16"/>
    </row>
    <row r="15" spans="1:6" ht="15" customHeight="1">
      <c r="A15" s="111" t="s">
        <v>290</v>
      </c>
      <c r="B15" s="47">
        <v>1169.1666666666699</v>
      </c>
      <c r="C15" s="47">
        <v>601.91666666666697</v>
      </c>
      <c r="D15" s="47">
        <v>567.25</v>
      </c>
      <c r="E15" s="16"/>
      <c r="F15" s="16"/>
    </row>
    <row r="16" spans="1:6" ht="15" customHeight="1">
      <c r="A16" s="111" t="s">
        <v>291</v>
      </c>
      <c r="B16" s="47">
        <v>251.416666666667</v>
      </c>
      <c r="C16" s="47">
        <v>95.0833333333333</v>
      </c>
      <c r="D16" s="47">
        <v>156.333333333333</v>
      </c>
      <c r="E16" s="16"/>
      <c r="F16" s="16"/>
    </row>
    <row r="17" spans="1:6" ht="15" customHeight="1">
      <c r="A17" s="111" t="s">
        <v>292</v>
      </c>
      <c r="B17" s="47">
        <v>831.5</v>
      </c>
      <c r="C17" s="47">
        <v>343.33333333333297</v>
      </c>
      <c r="D17" s="47">
        <v>488.16666666666703</v>
      </c>
      <c r="E17" s="16"/>
      <c r="F17" s="16"/>
    </row>
    <row r="18" spans="1:6" ht="15" customHeight="1">
      <c r="A18" s="111" t="s">
        <v>293</v>
      </c>
      <c r="B18" s="47">
        <v>234.416666666667</v>
      </c>
      <c r="C18" s="47">
        <v>184.75</v>
      </c>
      <c r="D18" s="47">
        <v>49.6666666666667</v>
      </c>
      <c r="E18" s="16"/>
      <c r="F18" s="16"/>
    </row>
    <row r="19" spans="1:6" ht="15" customHeight="1">
      <c r="A19" s="111" t="s">
        <v>294</v>
      </c>
      <c r="B19" s="47">
        <v>528.16666666666697</v>
      </c>
      <c r="C19" s="47">
        <v>150.75</v>
      </c>
      <c r="D19" s="47">
        <v>377.41666666666703</v>
      </c>
      <c r="E19" s="16"/>
      <c r="F19" s="16"/>
    </row>
    <row r="20" spans="1:6" ht="15" customHeight="1">
      <c r="A20" s="111" t="s">
        <v>295</v>
      </c>
      <c r="B20" s="47">
        <v>699</v>
      </c>
      <c r="C20" s="47">
        <v>298.5</v>
      </c>
      <c r="D20" s="47">
        <v>400.5</v>
      </c>
      <c r="E20" s="16"/>
      <c r="F20" s="16"/>
    </row>
    <row r="21" spans="1:6" ht="15" customHeight="1">
      <c r="A21" s="111" t="s">
        <v>296</v>
      </c>
      <c r="B21" s="47">
        <v>918.41666666666697</v>
      </c>
      <c r="C21" s="47">
        <v>621.33333333333303</v>
      </c>
      <c r="D21" s="47">
        <v>297.08333333333297</v>
      </c>
      <c r="E21" s="16"/>
      <c r="F21" s="16"/>
    </row>
    <row r="22" spans="1:6" ht="15" customHeight="1">
      <c r="A22" s="111" t="s">
        <v>297</v>
      </c>
      <c r="B22" s="47">
        <v>103</v>
      </c>
      <c r="C22" s="47">
        <v>91.3333333333333</v>
      </c>
      <c r="D22" s="47">
        <v>11.6666666666667</v>
      </c>
      <c r="E22" s="16"/>
      <c r="F22" s="16"/>
    </row>
    <row r="23" spans="1:6" ht="15" customHeight="1">
      <c r="A23" s="111" t="s">
        <v>298</v>
      </c>
      <c r="B23" s="47">
        <v>404.91666666666703</v>
      </c>
      <c r="C23" s="47">
        <v>122.333333333333</v>
      </c>
      <c r="D23" s="47">
        <v>282.58333333333297</v>
      </c>
      <c r="E23" s="16"/>
      <c r="F23" s="16"/>
    </row>
    <row r="24" spans="1:6" ht="15" customHeight="1">
      <c r="A24" s="111" t="s">
        <v>299</v>
      </c>
      <c r="B24" s="47">
        <v>136.333333333333</v>
      </c>
      <c r="C24" s="47">
        <v>64.4166666666667</v>
      </c>
      <c r="D24" s="47">
        <v>71.9166666666667</v>
      </c>
      <c r="E24" s="16"/>
      <c r="F24" s="16"/>
    </row>
    <row r="25" spans="1:6" ht="15" customHeight="1">
      <c r="A25" s="111" t="s">
        <v>300</v>
      </c>
      <c r="B25" s="47">
        <v>1272.25</v>
      </c>
      <c r="C25" s="47">
        <v>793.91666666666697</v>
      </c>
      <c r="D25" s="47">
        <v>478.33333333333297</v>
      </c>
      <c r="E25" s="16"/>
      <c r="F25" s="16"/>
    </row>
    <row r="26" spans="1:6" ht="15" customHeight="1">
      <c r="A26" s="111" t="s">
        <v>301</v>
      </c>
      <c r="B26" s="47">
        <v>635.16666666666697</v>
      </c>
      <c r="C26" s="47">
        <v>127.666666666667</v>
      </c>
      <c r="D26" s="47">
        <v>507.5</v>
      </c>
      <c r="E26" s="16"/>
      <c r="F26" s="16"/>
    </row>
    <row r="27" spans="1:6" ht="15" customHeight="1">
      <c r="A27" s="111" t="s">
        <v>302</v>
      </c>
      <c r="B27" s="47">
        <v>829.75</v>
      </c>
      <c r="C27" s="47">
        <v>338.83333333333297</v>
      </c>
      <c r="D27" s="47">
        <v>490.91666666666703</v>
      </c>
      <c r="E27" s="16"/>
      <c r="F27" s="16"/>
    </row>
    <row r="28" spans="1:6" ht="15" customHeight="1">
      <c r="A28" s="111" t="s">
        <v>303</v>
      </c>
      <c r="B28" s="47">
        <v>483.91666666666703</v>
      </c>
      <c r="C28" s="47">
        <v>387</v>
      </c>
      <c r="D28" s="47">
        <v>96.9166666666667</v>
      </c>
      <c r="E28" s="16"/>
      <c r="F28" s="16"/>
    </row>
    <row r="29" spans="1:6" ht="15" customHeight="1">
      <c r="A29" s="111" t="s">
        <v>304</v>
      </c>
      <c r="B29" s="47">
        <v>840.75</v>
      </c>
      <c r="C29" s="47">
        <v>335.5</v>
      </c>
      <c r="D29" s="47">
        <v>505.25</v>
      </c>
      <c r="E29" s="16"/>
      <c r="F29" s="16"/>
    </row>
    <row r="30" spans="1:6" ht="15" customHeight="1">
      <c r="A30" s="111" t="s">
        <v>305</v>
      </c>
      <c r="B30" s="47">
        <v>127.416666666667</v>
      </c>
      <c r="C30" s="47">
        <v>65.9166666666667</v>
      </c>
      <c r="D30" s="47">
        <v>61.5</v>
      </c>
      <c r="E30" s="16"/>
      <c r="F30" s="16"/>
    </row>
    <row r="31" spans="1:6" ht="15" customHeight="1">
      <c r="A31" s="111" t="s">
        <v>306</v>
      </c>
      <c r="B31" s="47">
        <v>3877.5833333333298</v>
      </c>
      <c r="C31" s="47">
        <v>734.16666666666697</v>
      </c>
      <c r="D31" s="47">
        <v>3143.4166666666702</v>
      </c>
      <c r="E31" s="16"/>
      <c r="F31" s="16"/>
    </row>
    <row r="32" spans="1:6" ht="15" customHeight="1">
      <c r="A32" s="111" t="s">
        <v>307</v>
      </c>
      <c r="B32" s="47">
        <v>1650.9166666666699</v>
      </c>
      <c r="C32" s="47">
        <v>347.66666666666703</v>
      </c>
      <c r="D32" s="47">
        <v>1303.25</v>
      </c>
      <c r="E32" s="16"/>
      <c r="F32" s="16"/>
    </row>
    <row r="33" spans="1:6" ht="15" customHeight="1">
      <c r="A33" s="111" t="s">
        <v>308</v>
      </c>
      <c r="B33" s="47">
        <v>53.4166666666667</v>
      </c>
      <c r="C33" s="47">
        <v>11.8333333333333</v>
      </c>
      <c r="D33" s="47">
        <v>41.5833333333333</v>
      </c>
      <c r="E33" s="16"/>
      <c r="F33" s="16"/>
    </row>
    <row r="34" spans="1:6" ht="15" customHeight="1">
      <c r="A34" s="111" t="s">
        <v>309</v>
      </c>
      <c r="B34" s="47">
        <v>25.5</v>
      </c>
      <c r="C34" s="47">
        <v>10.75</v>
      </c>
      <c r="D34" s="47">
        <v>14.75</v>
      </c>
      <c r="E34" s="16"/>
      <c r="F34" s="16"/>
    </row>
    <row r="35" spans="1:6" ht="15" customHeight="1">
      <c r="A35" s="111" t="s">
        <v>310</v>
      </c>
      <c r="B35" s="47">
        <v>3152.4166666666702</v>
      </c>
      <c r="C35" s="47">
        <v>1289.6666666666699</v>
      </c>
      <c r="D35" s="47">
        <v>1862.75</v>
      </c>
      <c r="E35" s="16"/>
      <c r="F35" s="16"/>
    </row>
    <row r="36" spans="1:6" ht="15" customHeight="1">
      <c r="A36" s="111" t="s">
        <v>311</v>
      </c>
      <c r="B36" s="47">
        <v>5255.6666666666697</v>
      </c>
      <c r="C36" s="47">
        <v>916.33333333333303</v>
      </c>
      <c r="D36" s="47">
        <v>4339.3333333333303</v>
      </c>
      <c r="E36" s="16"/>
      <c r="F36" s="16"/>
    </row>
    <row r="37" spans="1:6" ht="15" customHeight="1">
      <c r="A37" s="111" t="s">
        <v>312</v>
      </c>
      <c r="B37" s="47">
        <v>20.75</v>
      </c>
      <c r="C37" s="47">
        <v>10.5833333333333</v>
      </c>
      <c r="D37" s="47">
        <v>10.1666666666667</v>
      </c>
      <c r="E37" s="16"/>
      <c r="F37" s="16"/>
    </row>
    <row r="38" spans="1:6" ht="15" customHeight="1">
      <c r="A38" s="111" t="s">
        <v>313</v>
      </c>
      <c r="B38" s="47">
        <v>181.416666666667</v>
      </c>
      <c r="C38" s="47">
        <v>89.25</v>
      </c>
      <c r="D38" s="47">
        <v>92.1666666666667</v>
      </c>
      <c r="E38" s="16"/>
      <c r="F38" s="16"/>
    </row>
    <row r="39" spans="1:6" ht="15" customHeight="1">
      <c r="A39" s="111" t="s">
        <v>314</v>
      </c>
      <c r="B39" s="47">
        <v>468.16666666666703</v>
      </c>
      <c r="C39" s="47">
        <v>54.8333333333333</v>
      </c>
      <c r="D39" s="47">
        <v>413.33333333333297</v>
      </c>
      <c r="E39" s="16"/>
      <c r="F39" s="16"/>
    </row>
    <row r="40" spans="1:6" ht="15" customHeight="1">
      <c r="A40" s="111" t="s">
        <v>315</v>
      </c>
      <c r="B40" s="47">
        <v>920.41666666666697</v>
      </c>
      <c r="C40" s="47">
        <v>142</v>
      </c>
      <c r="D40" s="47">
        <v>778.41666666666697</v>
      </c>
      <c r="E40" s="16"/>
      <c r="F40" s="16"/>
    </row>
    <row r="41" spans="1:6" ht="15" customHeight="1">
      <c r="A41" s="111" t="s">
        <v>316</v>
      </c>
      <c r="B41" s="47">
        <v>723.41666666666697</v>
      </c>
      <c r="C41" s="47">
        <v>33.9166666666667</v>
      </c>
      <c r="D41" s="47">
        <v>689.5</v>
      </c>
      <c r="E41" s="16"/>
      <c r="F41" s="16"/>
    </row>
    <row r="42" spans="1:6" ht="15" customHeight="1">
      <c r="A42" s="111" t="s">
        <v>317</v>
      </c>
      <c r="B42" s="47">
        <v>1602.4166666666699</v>
      </c>
      <c r="C42" s="47">
        <v>435</v>
      </c>
      <c r="D42" s="47">
        <v>1167.4166666666699</v>
      </c>
      <c r="E42" s="16"/>
      <c r="F42" s="16"/>
    </row>
    <row r="43" spans="1:6" ht="15" customHeight="1">
      <c r="A43" s="111" t="s">
        <v>318</v>
      </c>
      <c r="B43" s="47">
        <v>398.16666666666703</v>
      </c>
      <c r="C43" s="47">
        <v>328</v>
      </c>
      <c r="D43" s="47">
        <v>70.1666666666667</v>
      </c>
      <c r="E43" s="16"/>
      <c r="F43" s="16"/>
    </row>
    <row r="44" spans="1:6" ht="15" customHeight="1">
      <c r="A44" s="111" t="s">
        <v>319</v>
      </c>
      <c r="B44" s="47">
        <v>319.66666666666703</v>
      </c>
      <c r="C44" s="47">
        <v>237.666666666667</v>
      </c>
      <c r="D44" s="47">
        <v>82</v>
      </c>
      <c r="E44" s="16"/>
      <c r="F44" s="16"/>
    </row>
    <row r="45" spans="1:6" ht="15" customHeight="1">
      <c r="A45" s="111" t="s">
        <v>320</v>
      </c>
      <c r="B45" s="47">
        <v>13.0833333333333</v>
      </c>
      <c r="C45" s="47">
        <v>10.0833333333333</v>
      </c>
      <c r="D45" s="47">
        <v>3</v>
      </c>
      <c r="E45" s="16"/>
      <c r="F45" s="16"/>
    </row>
    <row r="46" spans="1:6" ht="15" customHeight="1">
      <c r="A46" s="111" t="s">
        <v>321</v>
      </c>
      <c r="B46" s="47">
        <v>1.1111111111111101</v>
      </c>
      <c r="C46" s="47">
        <v>1</v>
      </c>
      <c r="D46" s="47">
        <v>0.11111111111111099</v>
      </c>
      <c r="E46" s="16"/>
      <c r="F46" s="16"/>
    </row>
    <row r="47" spans="1:6" ht="15" customHeight="1">
      <c r="A47" s="111" t="s">
        <v>322</v>
      </c>
      <c r="B47" s="47">
        <v>28.5833333333333</v>
      </c>
      <c r="C47" s="47">
        <v>24.6666666666667</v>
      </c>
      <c r="D47" s="47">
        <v>3.9166666666666701</v>
      </c>
      <c r="E47" s="16"/>
      <c r="F47" s="16"/>
    </row>
    <row r="48" spans="1:6" ht="15" customHeight="1">
      <c r="A48" s="111" t="s">
        <v>323</v>
      </c>
      <c r="B48" s="47">
        <v>1127.5833333333301</v>
      </c>
      <c r="C48" s="47">
        <v>1120.8333333333301</v>
      </c>
      <c r="D48" s="47">
        <v>6.75</v>
      </c>
      <c r="E48" s="16"/>
      <c r="F48" s="16"/>
    </row>
    <row r="49" spans="1:6" ht="15" customHeight="1">
      <c r="A49" s="111" t="s">
        <v>324</v>
      </c>
      <c r="B49" s="47">
        <v>879.83333333333303</v>
      </c>
      <c r="C49" s="47">
        <v>853.16666666666697</v>
      </c>
      <c r="D49" s="47">
        <v>26.6666666666667</v>
      </c>
      <c r="E49" s="16"/>
      <c r="F49" s="16"/>
    </row>
    <row r="50" spans="1:6" ht="15" customHeight="1">
      <c r="A50" s="111" t="s">
        <v>325</v>
      </c>
      <c r="B50" s="47">
        <v>336.25</v>
      </c>
      <c r="C50" s="47">
        <v>332.66666666666703</v>
      </c>
      <c r="D50" s="47">
        <v>3.5833333333333299</v>
      </c>
      <c r="E50" s="16"/>
      <c r="F50" s="16"/>
    </row>
    <row r="51" spans="1:6" ht="15" customHeight="1">
      <c r="A51" s="111" t="s">
        <v>326</v>
      </c>
      <c r="B51" s="47">
        <v>277.5</v>
      </c>
      <c r="C51" s="47">
        <v>274.16666666666703</v>
      </c>
      <c r="D51" s="47">
        <v>3.3333333333333299</v>
      </c>
      <c r="E51" s="16"/>
      <c r="F51" s="16"/>
    </row>
    <row r="52" spans="1:6" ht="15" customHeight="1">
      <c r="A52" s="111" t="s">
        <v>327</v>
      </c>
      <c r="B52" s="47">
        <v>436.16666666666703</v>
      </c>
      <c r="C52" s="47">
        <v>429.16666666666703</v>
      </c>
      <c r="D52" s="47">
        <v>7</v>
      </c>
      <c r="E52" s="16"/>
      <c r="F52" s="16"/>
    </row>
    <row r="53" spans="1:6" ht="15" customHeight="1">
      <c r="A53" s="111" t="s">
        <v>328</v>
      </c>
      <c r="B53" s="47">
        <v>241.666666666667</v>
      </c>
      <c r="C53" s="47">
        <v>119.083333333333</v>
      </c>
      <c r="D53" s="47">
        <v>122.583333333333</v>
      </c>
      <c r="E53" s="16"/>
      <c r="F53" s="16"/>
    </row>
    <row r="54" spans="1:6" ht="15" customHeight="1">
      <c r="A54" s="111" t="s">
        <v>329</v>
      </c>
      <c r="B54" s="47">
        <v>275.83333333333297</v>
      </c>
      <c r="C54" s="47">
        <v>144.583333333333</v>
      </c>
      <c r="D54" s="47">
        <v>131.25</v>
      </c>
      <c r="E54" s="16"/>
      <c r="F54" s="16"/>
    </row>
    <row r="55" spans="1:6" ht="15" customHeight="1">
      <c r="A55" s="111" t="s">
        <v>330</v>
      </c>
      <c r="B55" s="47">
        <v>360.66666666666703</v>
      </c>
      <c r="C55" s="47">
        <v>126.083333333333</v>
      </c>
      <c r="D55" s="47">
        <v>234.583333333333</v>
      </c>
      <c r="E55" s="16"/>
      <c r="F55" s="16"/>
    </row>
    <row r="56" spans="1:6" ht="15" customHeight="1">
      <c r="A56" s="111" t="s">
        <v>331</v>
      </c>
      <c r="B56" s="47">
        <v>571.58333333333303</v>
      </c>
      <c r="C56" s="47">
        <v>214</v>
      </c>
      <c r="D56" s="47">
        <v>357.58333333333297</v>
      </c>
      <c r="E56" s="16"/>
      <c r="F56" s="16"/>
    </row>
    <row r="57" spans="1:6" ht="15" customHeight="1">
      <c r="A57" s="111" t="s">
        <v>332</v>
      </c>
      <c r="B57" s="47">
        <v>285</v>
      </c>
      <c r="C57" s="47">
        <v>231.166666666667</v>
      </c>
      <c r="D57" s="47">
        <v>53.8333333333333</v>
      </c>
      <c r="E57" s="16"/>
      <c r="F57" s="16"/>
    </row>
    <row r="58" spans="1:6" ht="15" customHeight="1">
      <c r="A58" s="111" t="s">
        <v>333</v>
      </c>
      <c r="B58" s="47">
        <v>293.83333333333297</v>
      </c>
      <c r="C58" s="47">
        <v>276.91666666666703</v>
      </c>
      <c r="D58" s="47">
        <v>16.9166666666667</v>
      </c>
      <c r="E58" s="16"/>
      <c r="F58" s="16"/>
    </row>
    <row r="59" spans="1:6" ht="15" customHeight="1">
      <c r="A59" s="111" t="s">
        <v>334</v>
      </c>
      <c r="B59" s="47">
        <v>830.91666666666697</v>
      </c>
      <c r="C59" s="47">
        <v>793.58333333333303</v>
      </c>
      <c r="D59" s="47">
        <v>37.3333333333333</v>
      </c>
      <c r="E59" s="16"/>
      <c r="F59" s="16"/>
    </row>
    <row r="60" spans="1:6" ht="15" customHeight="1">
      <c r="A60" s="111" t="s">
        <v>335</v>
      </c>
      <c r="B60" s="47">
        <v>802.33333333333303</v>
      </c>
      <c r="C60" s="47">
        <v>24</v>
      </c>
      <c r="D60" s="47">
        <v>778.33333333333303</v>
      </c>
      <c r="E60" s="16"/>
      <c r="F60" s="16"/>
    </row>
    <row r="61" spans="1:6" ht="15" customHeight="1">
      <c r="A61" s="111" t="s">
        <v>336</v>
      </c>
      <c r="B61" s="47">
        <v>3792.25</v>
      </c>
      <c r="C61" s="47">
        <v>329.41666666666703</v>
      </c>
      <c r="D61" s="47">
        <v>3462.8333333333298</v>
      </c>
      <c r="E61" s="16"/>
      <c r="F61" s="16"/>
    </row>
    <row r="62" spans="1:6" ht="15" customHeight="1">
      <c r="A62" s="111" t="s">
        <v>337</v>
      </c>
      <c r="B62" s="47">
        <v>557.16666666666697</v>
      </c>
      <c r="C62" s="47">
        <v>139.083333333333</v>
      </c>
      <c r="D62" s="47">
        <v>418.08333333333297</v>
      </c>
      <c r="E62" s="16"/>
      <c r="F62" s="16"/>
    </row>
    <row r="63" spans="1:6" ht="15" customHeight="1">
      <c r="A63" s="111" t="s">
        <v>338</v>
      </c>
      <c r="B63" s="47">
        <v>683.41666666666697</v>
      </c>
      <c r="C63" s="47">
        <v>349.58333333333297</v>
      </c>
      <c r="D63" s="47">
        <v>333.83333333333297</v>
      </c>
      <c r="E63" s="16"/>
      <c r="F63" s="16"/>
    </row>
    <row r="64" spans="1:6" ht="15" customHeight="1">
      <c r="A64" s="111" t="s">
        <v>339</v>
      </c>
      <c r="B64" s="47">
        <v>578.16666666666697</v>
      </c>
      <c r="C64" s="47">
        <v>384.08333333333297</v>
      </c>
      <c r="D64" s="47">
        <v>194.083333333333</v>
      </c>
      <c r="E64" s="16"/>
      <c r="F64" s="16"/>
    </row>
    <row r="65" spans="1:6" ht="15" customHeight="1">
      <c r="A65" s="111" t="s">
        <v>340</v>
      </c>
      <c r="B65" s="47">
        <v>562.83333333333303</v>
      </c>
      <c r="C65" s="47">
        <v>550.66666666666697</v>
      </c>
      <c r="D65" s="47">
        <v>12.1666666666667</v>
      </c>
      <c r="E65" s="16"/>
      <c r="F65" s="16"/>
    </row>
    <row r="66" spans="1:6" ht="15" customHeight="1">
      <c r="A66" s="111" t="s">
        <v>341</v>
      </c>
      <c r="B66" s="47">
        <v>3361.25</v>
      </c>
      <c r="C66" s="47">
        <v>1608</v>
      </c>
      <c r="D66" s="47">
        <v>1753.25</v>
      </c>
      <c r="E66" s="16"/>
      <c r="F66" s="16"/>
    </row>
    <row r="67" spans="1:6" ht="15" customHeight="1">
      <c r="A67" s="115" t="s">
        <v>342</v>
      </c>
      <c r="B67" s="85">
        <v>1077.8333333333301</v>
      </c>
      <c r="C67" s="85">
        <v>882.41666666666697</v>
      </c>
      <c r="D67" s="85">
        <v>195.416666666667</v>
      </c>
      <c r="E67" s="16"/>
      <c r="F67" s="16"/>
    </row>
    <row r="68" spans="1:6" ht="15" customHeight="1">
      <c r="A68" s="37" t="s">
        <v>215</v>
      </c>
      <c r="B68" s="47"/>
      <c r="C68" s="47"/>
      <c r="D68" s="47"/>
      <c r="E68" s="16"/>
      <c r="F68" s="16"/>
    </row>
    <row r="69" spans="1:6" ht="15" customHeight="1">
      <c r="A69" s="111"/>
      <c r="B69" s="47"/>
      <c r="C69" s="47"/>
      <c r="D69" s="47"/>
      <c r="E69" s="16"/>
      <c r="F69" s="16"/>
    </row>
    <row r="70" spans="1:6" ht="15" customHeight="1">
      <c r="A70" s="116"/>
      <c r="B70" s="117"/>
      <c r="C70" s="117"/>
      <c r="D70" s="117"/>
    </row>
    <row r="71" spans="1:6" ht="15" customHeight="1">
      <c r="A71" s="118"/>
      <c r="B71" s="118"/>
      <c r="C71" s="118"/>
      <c r="D71" s="118"/>
    </row>
    <row r="72" spans="1:6" ht="15" customHeight="1">
      <c r="A72" s="118"/>
      <c r="B72" s="118"/>
      <c r="C72" s="118"/>
      <c r="D72" s="118"/>
    </row>
    <row r="73" spans="1:6" ht="15" customHeight="1">
      <c r="A73" s="118"/>
      <c r="B73" s="118"/>
      <c r="C73" s="118"/>
      <c r="D73" s="118"/>
    </row>
    <row r="74" spans="1:6" ht="15" customHeight="1">
      <c r="A74" s="118"/>
      <c r="B74" s="118"/>
      <c r="C74" s="118"/>
      <c r="D74" s="118"/>
    </row>
    <row r="75" spans="1:6" ht="15" customHeight="1">
      <c r="A75" s="118"/>
      <c r="B75" s="118"/>
      <c r="C75" s="118"/>
      <c r="D75" s="118"/>
    </row>
    <row r="76" spans="1:6" ht="15" customHeight="1">
      <c r="A76" s="118"/>
      <c r="B76" s="118"/>
      <c r="C76" s="118"/>
      <c r="D76" s="118"/>
    </row>
    <row r="77" spans="1:6" ht="15" customHeight="1">
      <c r="A77" s="118"/>
      <c r="B77" s="118"/>
      <c r="C77" s="118"/>
      <c r="D77" s="118"/>
    </row>
    <row r="78" spans="1:6" ht="15" customHeight="1">
      <c r="A78" s="118"/>
      <c r="B78" s="118"/>
      <c r="C78" s="118"/>
      <c r="D78" s="118"/>
    </row>
    <row r="79" spans="1:6" ht="15" customHeight="1">
      <c r="A79" s="118"/>
      <c r="B79" s="118"/>
      <c r="C79" s="118"/>
      <c r="D79" s="118"/>
    </row>
    <row r="80" spans="1:6" ht="15" customHeight="1">
      <c r="A80" s="118"/>
      <c r="B80" s="118"/>
      <c r="C80" s="118"/>
      <c r="D80" s="118"/>
    </row>
    <row r="81" spans="1:4" ht="15" customHeight="1">
      <c r="A81" s="118"/>
      <c r="B81" s="118"/>
      <c r="C81" s="118"/>
      <c r="D81" s="118"/>
    </row>
    <row r="82" spans="1:4" ht="15" customHeight="1">
      <c r="A82" s="118"/>
      <c r="B82" s="118"/>
      <c r="C82" s="118"/>
      <c r="D82" s="118"/>
    </row>
    <row r="83" spans="1:4" ht="15" customHeight="1">
      <c r="A83" s="118"/>
      <c r="B83" s="118"/>
      <c r="C83" s="118"/>
      <c r="D83" s="118"/>
    </row>
    <row r="84" spans="1:4" ht="15" customHeight="1">
      <c r="A84" s="16"/>
      <c r="B84" s="16"/>
      <c r="C84" s="16"/>
      <c r="D84" s="16"/>
    </row>
    <row r="85" spans="1:4" ht="15" customHeight="1">
      <c r="A85" s="16"/>
      <c r="B85" s="16"/>
      <c r="C85" s="16"/>
      <c r="D85" s="16"/>
    </row>
    <row r="86" spans="1:4" ht="15" customHeight="1">
      <c r="A86" s="16"/>
      <c r="B86" s="16"/>
      <c r="C86" s="16"/>
      <c r="D86" s="16"/>
    </row>
    <row r="87" spans="1:4" ht="15" customHeight="1">
      <c r="A87" s="16"/>
      <c r="B87" s="16"/>
      <c r="C87" s="16"/>
      <c r="D87" s="16"/>
    </row>
    <row r="88" spans="1:4" ht="15" customHeight="1">
      <c r="A88" s="16"/>
      <c r="B88" s="16"/>
      <c r="C88" s="16"/>
      <c r="D88" s="16"/>
    </row>
    <row r="89" spans="1:4" ht="15" customHeight="1">
      <c r="A89" s="16"/>
      <c r="B89" s="16"/>
      <c r="C89" s="16"/>
      <c r="D89" s="16"/>
    </row>
    <row r="90" spans="1:4" ht="15" customHeight="1">
      <c r="A90" s="16"/>
      <c r="B90" s="16"/>
      <c r="C90" s="16"/>
      <c r="D90" s="16"/>
    </row>
    <row r="91" spans="1:4" ht="15" customHeight="1">
      <c r="A91" s="16"/>
      <c r="B91" s="16"/>
      <c r="C91" s="16"/>
      <c r="D91" s="16"/>
    </row>
    <row r="92" spans="1:4" ht="15" customHeight="1">
      <c r="A92" s="16"/>
      <c r="B92" s="16"/>
      <c r="C92" s="16"/>
      <c r="D92" s="16"/>
    </row>
    <row r="93" spans="1:4" ht="15" customHeight="1">
      <c r="A93" s="16"/>
      <c r="B93" s="16"/>
      <c r="C93" s="16"/>
      <c r="D93" s="16"/>
    </row>
    <row r="94" spans="1:4" ht="15" customHeight="1">
      <c r="A94" s="16"/>
      <c r="B94" s="16"/>
      <c r="C94" s="16"/>
      <c r="D94" s="16"/>
    </row>
    <row r="95" spans="1:4" ht="15" customHeight="1">
      <c r="A95" s="16"/>
      <c r="B95" s="16"/>
      <c r="C95" s="16"/>
      <c r="D95" s="16"/>
    </row>
    <row r="96" spans="1:4" ht="15" customHeight="1">
      <c r="A96" s="16"/>
      <c r="B96" s="16"/>
      <c r="C96" s="16"/>
      <c r="D96" s="16"/>
    </row>
    <row r="97" spans="1:4" ht="15" customHeight="1">
      <c r="A97" s="16"/>
      <c r="B97" s="16"/>
      <c r="C97" s="16"/>
      <c r="D97" s="16"/>
    </row>
    <row r="98" spans="1:4" ht="15" customHeight="1">
      <c r="A98" s="16"/>
      <c r="B98" s="16"/>
      <c r="C98" s="16"/>
      <c r="D98" s="16"/>
    </row>
    <row r="99" spans="1:4" ht="15" customHeight="1">
      <c r="A99" s="16"/>
      <c r="B99" s="16"/>
      <c r="C99" s="16"/>
      <c r="D99" s="16"/>
    </row>
    <row r="100" spans="1:4" ht="15" customHeight="1">
      <c r="A100" s="16"/>
      <c r="B100" s="16"/>
      <c r="C100" s="16"/>
      <c r="D100" s="16"/>
    </row>
    <row r="101" spans="1:4" ht="15" customHeight="1">
      <c r="A101" s="16"/>
      <c r="B101" s="16"/>
      <c r="C101" s="16"/>
      <c r="D101" s="16"/>
    </row>
    <row r="102" spans="1:4" ht="15" customHeight="1">
      <c r="A102" s="16"/>
      <c r="B102" s="16"/>
      <c r="C102" s="16"/>
      <c r="D102" s="16"/>
    </row>
    <row r="103" spans="1:4" ht="15" customHeight="1">
      <c r="A103" s="16"/>
      <c r="B103" s="16"/>
      <c r="C103" s="16"/>
      <c r="D103" s="16"/>
    </row>
    <row r="104" spans="1:4" ht="15" customHeight="1">
      <c r="A104" s="16"/>
      <c r="B104" s="16"/>
      <c r="C104" s="16"/>
      <c r="D104" s="16"/>
    </row>
    <row r="105" spans="1:4" ht="15" customHeight="1">
      <c r="A105" s="16"/>
      <c r="B105" s="16"/>
      <c r="C105" s="16"/>
      <c r="D105" s="16"/>
    </row>
    <row r="106" spans="1:4" ht="15" customHeight="1">
      <c r="A106" s="16"/>
      <c r="B106" s="16"/>
      <c r="C106" s="16"/>
      <c r="D106" s="16"/>
    </row>
    <row r="107" spans="1:4" ht="15" customHeight="1">
      <c r="A107" s="16"/>
      <c r="B107" s="16"/>
      <c r="C107" s="16"/>
      <c r="D107" s="16"/>
    </row>
    <row r="108" spans="1:4" ht="15" customHeight="1">
      <c r="A108" s="16"/>
      <c r="B108" s="16"/>
      <c r="C108" s="16"/>
      <c r="D108" s="16"/>
    </row>
    <row r="109" spans="1:4" ht="15" customHeight="1">
      <c r="A109" s="16"/>
      <c r="B109" s="16"/>
      <c r="C109" s="16"/>
      <c r="D109" s="16"/>
    </row>
    <row r="110" spans="1:4" ht="15" customHeight="1">
      <c r="A110" s="16"/>
      <c r="B110" s="16"/>
      <c r="C110" s="16"/>
      <c r="D110" s="16"/>
    </row>
    <row r="111" spans="1:4" ht="15" customHeight="1">
      <c r="A111" s="16"/>
      <c r="B111" s="16"/>
      <c r="C111" s="16"/>
      <c r="D111" s="16"/>
    </row>
    <row r="112" spans="1:4" ht="15" customHeight="1">
      <c r="A112" s="16"/>
      <c r="B112" s="16"/>
      <c r="C112" s="16"/>
      <c r="D112" s="16"/>
    </row>
    <row r="113" spans="1:4" ht="15" customHeight="1">
      <c r="A113" s="16"/>
      <c r="B113" s="16"/>
      <c r="C113" s="16"/>
      <c r="D113" s="16"/>
    </row>
    <row r="114" spans="1:4" ht="15" customHeight="1">
      <c r="A114" s="16"/>
      <c r="B114" s="16"/>
      <c r="C114" s="16"/>
      <c r="D114" s="16"/>
    </row>
    <row r="115" spans="1:4" ht="15" customHeight="1">
      <c r="A115" s="16"/>
      <c r="B115" s="16"/>
      <c r="C115" s="16"/>
      <c r="D115" s="16"/>
    </row>
    <row r="116" spans="1:4" ht="15" customHeight="1">
      <c r="A116" s="16"/>
      <c r="B116" s="16"/>
      <c r="C116" s="16"/>
      <c r="D116" s="16"/>
    </row>
    <row r="117" spans="1:4" ht="15" customHeight="1">
      <c r="A117" s="16"/>
      <c r="B117" s="16"/>
      <c r="C117" s="16"/>
      <c r="D117" s="16"/>
    </row>
    <row r="118" spans="1:4" ht="15" customHeight="1">
      <c r="A118" s="16"/>
      <c r="B118" s="16"/>
      <c r="C118" s="16"/>
      <c r="D118" s="16"/>
    </row>
    <row r="119" spans="1:4" ht="15" customHeight="1">
      <c r="A119" s="16"/>
      <c r="B119" s="16"/>
      <c r="C119" s="16"/>
      <c r="D119" s="16"/>
    </row>
    <row r="120" spans="1:4" ht="15" customHeight="1">
      <c r="A120" s="16"/>
      <c r="B120" s="16"/>
      <c r="C120" s="16"/>
      <c r="D120" s="16"/>
    </row>
    <row r="121" spans="1:4" ht="15" customHeight="1">
      <c r="A121" s="16"/>
      <c r="B121" s="16"/>
      <c r="C121" s="16"/>
      <c r="D121" s="16"/>
    </row>
    <row r="122" spans="1:4" ht="15" customHeight="1">
      <c r="A122" s="16"/>
      <c r="B122" s="16"/>
      <c r="C122" s="16"/>
      <c r="D122" s="16"/>
    </row>
    <row r="123" spans="1:4" ht="15" customHeight="1">
      <c r="A123" s="16"/>
      <c r="B123" s="16"/>
      <c r="C123" s="16"/>
      <c r="D123" s="16"/>
    </row>
    <row r="124" spans="1:4" ht="15" customHeight="1">
      <c r="A124" s="16"/>
      <c r="B124" s="16"/>
      <c r="C124" s="16"/>
      <c r="D124" s="16"/>
    </row>
    <row r="125" spans="1:4" ht="15" customHeight="1">
      <c r="A125" s="16"/>
      <c r="B125" s="16"/>
      <c r="C125" s="16"/>
      <c r="D125" s="16"/>
    </row>
    <row r="126" spans="1:4" ht="15" customHeight="1">
      <c r="A126" s="16"/>
      <c r="B126" s="16"/>
      <c r="C126" s="16"/>
      <c r="D126" s="16"/>
    </row>
    <row r="127" spans="1:4" ht="15" customHeight="1">
      <c r="A127" s="16"/>
      <c r="B127" s="16"/>
      <c r="C127" s="16"/>
      <c r="D127" s="16"/>
    </row>
    <row r="128" spans="1:4" ht="15" customHeight="1">
      <c r="A128" s="16"/>
      <c r="B128" s="16"/>
      <c r="C128" s="16"/>
      <c r="D128" s="16"/>
    </row>
    <row r="129" spans="1:4" ht="15" customHeight="1">
      <c r="A129" s="16"/>
      <c r="B129" s="16"/>
      <c r="C129" s="16"/>
      <c r="D129" s="16"/>
    </row>
    <row r="130" spans="1:4" ht="15" customHeight="1">
      <c r="A130" s="16"/>
      <c r="B130" s="16"/>
      <c r="C130" s="16"/>
      <c r="D130" s="16"/>
    </row>
    <row r="131" spans="1:4" ht="15" customHeight="1">
      <c r="A131" s="16"/>
      <c r="B131" s="16"/>
      <c r="C131" s="16"/>
      <c r="D131" s="16"/>
    </row>
    <row r="132" spans="1:4" ht="15" customHeight="1">
      <c r="A132" s="16"/>
      <c r="B132" s="16"/>
      <c r="C132" s="16"/>
      <c r="D132" s="16"/>
    </row>
    <row r="133" spans="1:4" ht="15" customHeight="1">
      <c r="A133" s="16"/>
      <c r="B133" s="16"/>
      <c r="C133" s="16"/>
      <c r="D133" s="16"/>
    </row>
    <row r="134" spans="1:4" ht="15" customHeight="1">
      <c r="A134" s="16"/>
      <c r="B134" s="16"/>
      <c r="C134" s="16"/>
      <c r="D134" s="16"/>
    </row>
    <row r="135" spans="1:4" ht="15" customHeight="1">
      <c r="A135" s="16"/>
      <c r="B135" s="16"/>
      <c r="C135" s="16"/>
      <c r="D135" s="16"/>
    </row>
    <row r="136" spans="1:4" ht="15" customHeight="1">
      <c r="A136" s="16"/>
      <c r="B136" s="16"/>
      <c r="C136" s="16"/>
      <c r="D136" s="16"/>
    </row>
    <row r="137" spans="1:4" ht="15" customHeight="1">
      <c r="A137" s="16"/>
      <c r="B137" s="16"/>
      <c r="C137" s="16"/>
      <c r="D137" s="16"/>
    </row>
    <row r="138" spans="1:4" ht="15" customHeight="1">
      <c r="A138" s="16"/>
      <c r="B138" s="16"/>
      <c r="C138" s="16"/>
      <c r="D138" s="16"/>
    </row>
    <row r="139" spans="1:4" ht="15" customHeight="1">
      <c r="A139" s="16"/>
      <c r="B139" s="16"/>
      <c r="C139" s="16"/>
      <c r="D139" s="16"/>
    </row>
    <row r="140" spans="1:4" ht="15" customHeight="1">
      <c r="A140" s="16"/>
      <c r="B140" s="16"/>
      <c r="C140" s="16"/>
      <c r="D140" s="16"/>
    </row>
    <row r="141" spans="1:4" ht="15" customHeight="1">
      <c r="A141" s="16"/>
      <c r="B141" s="16"/>
      <c r="C141" s="16"/>
      <c r="D141" s="16"/>
    </row>
    <row r="142" spans="1:4" ht="15" customHeight="1">
      <c r="A142" s="16"/>
      <c r="B142" s="16"/>
      <c r="C142" s="16"/>
      <c r="D142" s="16"/>
    </row>
    <row r="143" spans="1:4" ht="15" customHeight="1">
      <c r="A143" s="16"/>
      <c r="B143" s="16"/>
      <c r="C143" s="16"/>
      <c r="D143" s="16"/>
    </row>
    <row r="144" spans="1:4" ht="15" customHeight="1">
      <c r="A144" s="16"/>
      <c r="B144" s="16"/>
      <c r="C144" s="16"/>
      <c r="D144" s="16"/>
    </row>
    <row r="145" spans="1:4" ht="15" customHeight="1">
      <c r="A145" s="16"/>
      <c r="B145" s="16"/>
      <c r="C145" s="16"/>
      <c r="D145" s="16"/>
    </row>
    <row r="146" spans="1:4" ht="15" customHeight="1">
      <c r="A146" s="16"/>
      <c r="B146" s="16"/>
      <c r="C146" s="16"/>
      <c r="D146" s="16"/>
    </row>
    <row r="147" spans="1:4" ht="15" customHeight="1">
      <c r="A147" s="16"/>
      <c r="B147" s="16"/>
      <c r="C147" s="16"/>
      <c r="D147" s="16"/>
    </row>
    <row r="148" spans="1:4" ht="15" customHeight="1">
      <c r="A148" s="16"/>
      <c r="B148" s="16"/>
      <c r="C148" s="16"/>
      <c r="D148" s="16"/>
    </row>
    <row r="149" spans="1:4" ht="15" customHeight="1">
      <c r="A149" s="16"/>
      <c r="B149" s="16"/>
      <c r="C149" s="16"/>
      <c r="D149" s="16"/>
    </row>
    <row r="150" spans="1:4" ht="15" customHeight="1">
      <c r="A150" s="16"/>
      <c r="B150" s="16"/>
      <c r="C150" s="16"/>
      <c r="D150" s="16"/>
    </row>
    <row r="151" spans="1:4" ht="15" customHeight="1">
      <c r="A151" s="16"/>
      <c r="B151" s="16"/>
      <c r="C151" s="16"/>
      <c r="D151" s="16"/>
    </row>
    <row r="152" spans="1:4" ht="15" customHeight="1">
      <c r="A152" s="16"/>
      <c r="B152" s="16"/>
      <c r="C152" s="16"/>
      <c r="D152" s="16"/>
    </row>
    <row r="153" spans="1:4" ht="15" customHeight="1">
      <c r="A153" s="16"/>
      <c r="B153" s="16"/>
      <c r="C153" s="16"/>
      <c r="D153" s="16"/>
    </row>
    <row r="154" spans="1:4" ht="15" customHeight="1">
      <c r="A154" s="16"/>
      <c r="B154" s="16"/>
      <c r="C154" s="16"/>
      <c r="D154" s="16"/>
    </row>
    <row r="155" spans="1:4" ht="15" customHeight="1">
      <c r="A155" s="16"/>
      <c r="B155" s="16"/>
      <c r="C155" s="16"/>
      <c r="D155" s="16"/>
    </row>
    <row r="156" spans="1:4" ht="15" customHeight="1">
      <c r="A156" s="16"/>
      <c r="B156" s="16"/>
      <c r="C156" s="16"/>
      <c r="D156" s="16"/>
    </row>
    <row r="157" spans="1:4" ht="15" customHeight="1">
      <c r="A157" s="16"/>
      <c r="B157" s="16"/>
      <c r="C157" s="16"/>
      <c r="D157" s="16"/>
    </row>
    <row r="158" spans="1:4" ht="15" customHeight="1">
      <c r="A158" s="16"/>
      <c r="B158" s="16"/>
      <c r="C158" s="16"/>
      <c r="D158" s="16"/>
    </row>
    <row r="159" spans="1:4" ht="15" customHeight="1">
      <c r="A159" s="16"/>
      <c r="B159" s="16"/>
      <c r="C159" s="16"/>
      <c r="D159" s="16"/>
    </row>
    <row r="160" spans="1:4" ht="15" customHeight="1">
      <c r="A160" s="16"/>
      <c r="B160" s="16"/>
      <c r="C160" s="16"/>
      <c r="D160" s="16"/>
    </row>
    <row r="161" spans="1:4" ht="15" customHeight="1">
      <c r="A161" s="16"/>
      <c r="B161" s="16"/>
      <c r="C161" s="16"/>
      <c r="D161" s="16"/>
    </row>
    <row r="162" spans="1:4" ht="15" customHeight="1">
      <c r="A162" s="16"/>
      <c r="B162" s="16"/>
      <c r="C162" s="16"/>
      <c r="D162" s="16"/>
    </row>
    <row r="163" spans="1:4" ht="15" customHeight="1">
      <c r="A163" s="16"/>
      <c r="B163" s="16"/>
      <c r="C163" s="16"/>
      <c r="D163" s="16"/>
    </row>
    <row r="164" spans="1:4" ht="15" customHeight="1">
      <c r="A164" s="16"/>
      <c r="B164" s="16"/>
      <c r="C164" s="16"/>
      <c r="D164" s="16"/>
    </row>
    <row r="165" spans="1:4" ht="15" customHeight="1">
      <c r="A165" s="16"/>
      <c r="B165" s="16"/>
      <c r="C165" s="16"/>
      <c r="D165" s="16"/>
    </row>
    <row r="166" spans="1:4" ht="15" customHeight="1">
      <c r="A166" s="16"/>
      <c r="B166" s="16"/>
      <c r="C166" s="16"/>
      <c r="D166" s="16"/>
    </row>
    <row r="167" spans="1:4" ht="15" customHeight="1">
      <c r="A167" s="16"/>
      <c r="B167" s="16"/>
      <c r="C167" s="16"/>
      <c r="D167" s="16"/>
    </row>
    <row r="168" spans="1:4" ht="15" customHeight="1">
      <c r="A168" s="16"/>
      <c r="B168" s="16"/>
      <c r="C168" s="16"/>
      <c r="D168" s="16"/>
    </row>
    <row r="169" spans="1:4" ht="15" customHeight="1">
      <c r="A169" s="16"/>
      <c r="B169" s="16"/>
      <c r="C169" s="16"/>
      <c r="D169" s="16"/>
    </row>
    <row r="170" spans="1:4" ht="15" customHeight="1">
      <c r="A170" s="16"/>
      <c r="B170" s="16"/>
      <c r="C170" s="16"/>
      <c r="D170" s="16"/>
    </row>
    <row r="171" spans="1:4" ht="15" customHeight="1">
      <c r="A171" s="16"/>
      <c r="B171" s="16"/>
      <c r="C171" s="16"/>
      <c r="D171" s="16"/>
    </row>
    <row r="172" spans="1:4" ht="15" customHeight="1">
      <c r="A172" s="16"/>
      <c r="B172" s="16"/>
      <c r="C172" s="16"/>
      <c r="D172" s="16"/>
    </row>
    <row r="173" spans="1:4" ht="15" customHeight="1">
      <c r="A173" s="16"/>
      <c r="B173" s="16"/>
      <c r="C173" s="16"/>
      <c r="D173" s="16"/>
    </row>
    <row r="174" spans="1:4" ht="15" customHeight="1">
      <c r="A174" s="16"/>
      <c r="B174" s="16"/>
      <c r="C174" s="16"/>
      <c r="D174" s="16"/>
    </row>
    <row r="175" spans="1:4" ht="15" customHeight="1">
      <c r="A175" s="16"/>
      <c r="B175" s="16"/>
      <c r="C175" s="16"/>
      <c r="D175" s="16"/>
    </row>
    <row r="176" spans="1:4" ht="15" customHeight="1">
      <c r="A176" s="16"/>
      <c r="B176" s="16"/>
      <c r="C176" s="16"/>
      <c r="D176" s="16"/>
    </row>
    <row r="177" spans="1:4" ht="15" customHeight="1">
      <c r="A177" s="16"/>
      <c r="B177" s="16"/>
      <c r="C177" s="16"/>
      <c r="D177" s="16"/>
    </row>
    <row r="178" spans="1:4" ht="15" customHeight="1">
      <c r="A178" s="16"/>
      <c r="B178" s="16"/>
      <c r="C178" s="16"/>
      <c r="D178" s="16"/>
    </row>
    <row r="179" spans="1:4" ht="15" customHeight="1">
      <c r="A179" s="16"/>
      <c r="B179" s="16"/>
      <c r="C179" s="16"/>
      <c r="D179" s="16"/>
    </row>
    <row r="180" spans="1:4" ht="15" customHeight="1">
      <c r="A180" s="16"/>
      <c r="B180" s="16"/>
      <c r="C180" s="16"/>
      <c r="D180" s="16"/>
    </row>
    <row r="181" spans="1:4" ht="15" customHeight="1">
      <c r="A181" s="16"/>
      <c r="B181" s="16"/>
      <c r="C181" s="16"/>
      <c r="D181" s="16"/>
    </row>
    <row r="182" spans="1:4" ht="15" customHeight="1">
      <c r="A182" s="16"/>
      <c r="B182" s="16"/>
      <c r="C182" s="16"/>
      <c r="D182" s="16"/>
    </row>
    <row r="183" spans="1:4" ht="15" customHeight="1">
      <c r="A183" s="16"/>
      <c r="B183" s="16"/>
      <c r="C183" s="16"/>
      <c r="D183" s="16"/>
    </row>
    <row r="184" spans="1:4" ht="15" customHeight="1">
      <c r="A184" s="16"/>
      <c r="B184" s="16"/>
      <c r="C184" s="16"/>
      <c r="D184" s="16"/>
    </row>
    <row r="185" spans="1:4" ht="15" customHeight="1">
      <c r="A185" s="16"/>
      <c r="B185" s="16"/>
      <c r="C185" s="16"/>
      <c r="D185" s="16"/>
    </row>
    <row r="186" spans="1:4" ht="15" customHeight="1">
      <c r="A186" s="16"/>
      <c r="B186" s="16"/>
      <c r="C186" s="16"/>
      <c r="D186" s="16"/>
    </row>
    <row r="187" spans="1:4" ht="15" customHeight="1">
      <c r="A187" s="16"/>
      <c r="B187" s="16"/>
      <c r="C187" s="16"/>
      <c r="D187" s="16"/>
    </row>
    <row r="188" spans="1:4" ht="15" customHeight="1">
      <c r="A188" s="16"/>
      <c r="B188" s="16"/>
      <c r="C188" s="16"/>
      <c r="D188" s="16"/>
    </row>
    <row r="189" spans="1:4" ht="15" customHeight="1">
      <c r="A189" s="16"/>
      <c r="B189" s="16"/>
      <c r="C189" s="16"/>
      <c r="D189" s="16"/>
    </row>
    <row r="190" spans="1:4" ht="15" customHeight="1">
      <c r="A190" s="16"/>
      <c r="B190" s="16"/>
      <c r="C190" s="16"/>
      <c r="D190" s="16"/>
    </row>
    <row r="191" spans="1:4" ht="15" customHeight="1">
      <c r="A191" s="16"/>
      <c r="B191" s="16"/>
      <c r="C191" s="16"/>
      <c r="D191" s="16"/>
    </row>
    <row r="192" spans="1:4" ht="15" customHeight="1">
      <c r="A192" s="16"/>
      <c r="B192" s="16"/>
      <c r="C192" s="16"/>
      <c r="D192" s="16"/>
    </row>
    <row r="193" spans="1:4" ht="15" customHeight="1">
      <c r="A193" s="16"/>
      <c r="B193" s="16"/>
      <c r="C193" s="16"/>
      <c r="D193" s="16"/>
    </row>
    <row r="194" spans="1:4" ht="15" customHeight="1">
      <c r="A194" s="16"/>
      <c r="B194" s="16"/>
      <c r="C194" s="16"/>
      <c r="D194" s="16"/>
    </row>
    <row r="195" spans="1:4" ht="15" customHeight="1">
      <c r="A195" s="16"/>
      <c r="B195" s="16"/>
      <c r="C195" s="16"/>
      <c r="D195" s="16"/>
    </row>
    <row r="196" spans="1:4" ht="15" customHeight="1">
      <c r="A196" s="16"/>
      <c r="B196" s="16"/>
      <c r="C196" s="16"/>
      <c r="D196" s="16"/>
    </row>
    <row r="197" spans="1:4" ht="15" customHeight="1">
      <c r="A197" s="16"/>
      <c r="B197" s="16"/>
      <c r="C197" s="16"/>
      <c r="D197" s="16"/>
    </row>
    <row r="198" spans="1:4" ht="15" customHeight="1">
      <c r="A198" s="16"/>
      <c r="B198" s="16"/>
      <c r="C198" s="16"/>
      <c r="D198" s="16"/>
    </row>
    <row r="199" spans="1:4" ht="15" customHeight="1">
      <c r="A199" s="16"/>
      <c r="B199" s="16"/>
      <c r="C199" s="16"/>
      <c r="D199" s="16"/>
    </row>
    <row r="200" spans="1:4" ht="15" customHeight="1">
      <c r="A200" s="16"/>
      <c r="B200" s="16"/>
      <c r="C200" s="16"/>
      <c r="D200" s="16"/>
    </row>
    <row r="201" spans="1:4" ht="15" customHeight="1">
      <c r="A201" s="16"/>
      <c r="B201" s="16"/>
      <c r="C201" s="16"/>
      <c r="D201" s="16"/>
    </row>
    <row r="202" spans="1:4" ht="15" customHeight="1">
      <c r="A202" s="16"/>
      <c r="B202" s="16"/>
      <c r="C202" s="16"/>
      <c r="D202" s="16"/>
    </row>
    <row r="203" spans="1:4" ht="15" customHeight="1">
      <c r="A203" s="16"/>
      <c r="B203" s="16"/>
      <c r="C203" s="16"/>
      <c r="D203" s="16"/>
    </row>
    <row r="204" spans="1:4" ht="15" customHeight="1">
      <c r="A204" s="16"/>
      <c r="B204" s="16"/>
      <c r="C204" s="16"/>
      <c r="D204" s="16"/>
    </row>
    <row r="205" spans="1:4" ht="15" customHeight="1">
      <c r="A205" s="16"/>
      <c r="B205" s="16"/>
      <c r="C205" s="16"/>
      <c r="D205" s="16"/>
    </row>
    <row r="206" spans="1:4" ht="15" customHeight="1">
      <c r="A206" s="16"/>
      <c r="B206" s="16"/>
      <c r="C206" s="16"/>
      <c r="D206" s="16"/>
    </row>
    <row r="207" spans="1:4" ht="15" customHeight="1">
      <c r="A207" s="16"/>
      <c r="B207" s="16"/>
      <c r="C207" s="16"/>
      <c r="D207" s="16"/>
    </row>
    <row r="208" spans="1:4" ht="15" customHeight="1">
      <c r="A208" s="16"/>
      <c r="B208" s="16"/>
      <c r="C208" s="16"/>
      <c r="D208" s="16"/>
    </row>
    <row r="209" spans="1:4" ht="15" customHeight="1">
      <c r="A209" s="16"/>
      <c r="B209" s="16"/>
      <c r="C209" s="16"/>
      <c r="D209" s="16"/>
    </row>
    <row r="210" spans="1:4" ht="15" customHeight="1">
      <c r="A210" s="16"/>
      <c r="B210" s="16"/>
      <c r="C210" s="16"/>
      <c r="D210" s="16"/>
    </row>
    <row r="211" spans="1:4" ht="15" customHeight="1">
      <c r="A211" s="16"/>
      <c r="B211" s="16"/>
      <c r="C211" s="16"/>
      <c r="D211" s="16"/>
    </row>
    <row r="212" spans="1:4" ht="15" customHeight="1">
      <c r="A212" s="16"/>
      <c r="B212" s="16"/>
      <c r="C212" s="16"/>
      <c r="D212" s="16"/>
    </row>
    <row r="213" spans="1:4" ht="15" customHeight="1">
      <c r="A213" s="16"/>
      <c r="B213" s="16"/>
      <c r="C213" s="16"/>
      <c r="D213" s="16"/>
    </row>
    <row r="214" spans="1:4" ht="15" customHeight="1">
      <c r="A214" s="16"/>
      <c r="B214" s="16"/>
      <c r="C214" s="16"/>
      <c r="D214" s="16"/>
    </row>
  </sheetData>
  <pageMargins left="0.23622047244094491" right="0.23622047244094491" top="0.39370078740157483" bottom="0.74803149606299213" header="0" footer="0.31496062992125984"/>
  <pageSetup paperSize="9" scale="7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6"/>
  <sheetViews>
    <sheetView workbookViewId="0"/>
  </sheetViews>
  <sheetFormatPr baseColWidth="10" defaultColWidth="11.42578125" defaultRowHeight="15" customHeight="1"/>
  <cols>
    <col min="1" max="1" width="21.42578125" style="105" customWidth="1"/>
    <col min="2" max="12" width="10" style="105" customWidth="1"/>
    <col min="13" max="13" width="11.42578125" style="105" customWidth="1"/>
    <col min="14" max="16384" width="11.42578125" style="105"/>
  </cols>
  <sheetData>
    <row r="1" spans="1:14" ht="15" customHeight="1">
      <c r="A1" s="15" t="s">
        <v>343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 ht="15" customHeight="1">
      <c r="A2" s="19" t="s">
        <v>344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4" ht="15" customHeight="1">
      <c r="A3" s="39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4" ht="15" customHeight="1">
      <c r="A4" s="22"/>
      <c r="B4" s="77" t="s">
        <v>3</v>
      </c>
      <c r="C4" s="77" t="s">
        <v>218</v>
      </c>
      <c r="D4" s="77" t="s">
        <v>219</v>
      </c>
      <c r="E4" s="77" t="s">
        <v>80</v>
      </c>
      <c r="F4" s="77" t="s">
        <v>220</v>
      </c>
      <c r="G4" s="77" t="s">
        <v>221</v>
      </c>
      <c r="H4" s="77" t="s">
        <v>222</v>
      </c>
      <c r="I4" s="77" t="s">
        <v>223</v>
      </c>
      <c r="J4" s="77" t="s">
        <v>224</v>
      </c>
      <c r="K4" s="77" t="s">
        <v>225</v>
      </c>
      <c r="L4" s="77" t="s">
        <v>214</v>
      </c>
      <c r="M4" s="119"/>
      <c r="N4" s="16"/>
    </row>
    <row r="5" spans="1:14" ht="15" customHeight="1">
      <c r="A5" s="79" t="s">
        <v>3</v>
      </c>
      <c r="B5" s="80">
        <v>48017.5</v>
      </c>
      <c r="C5" s="80">
        <v>693.58333333333303</v>
      </c>
      <c r="D5" s="80">
        <v>1832.25</v>
      </c>
      <c r="E5" s="80">
        <v>3619.75</v>
      </c>
      <c r="F5" s="80">
        <v>4064.1666666666702</v>
      </c>
      <c r="G5" s="80">
        <v>4317.3333333333303</v>
      </c>
      <c r="H5" s="80">
        <v>4918.8333333333303</v>
      </c>
      <c r="I5" s="80">
        <v>5814.4166666666697</v>
      </c>
      <c r="J5" s="80">
        <v>6462.5</v>
      </c>
      <c r="K5" s="80">
        <v>8079.4166666666697</v>
      </c>
      <c r="L5" s="80">
        <v>8215.25</v>
      </c>
      <c r="M5" s="16"/>
      <c r="N5" s="16"/>
    </row>
    <row r="6" spans="1:14" ht="15" customHeight="1">
      <c r="A6" s="48" t="s">
        <v>345</v>
      </c>
      <c r="B6" s="47">
        <v>328.75</v>
      </c>
      <c r="C6" s="47">
        <v>2.4166666666666701</v>
      </c>
      <c r="D6" s="47">
        <v>6.5</v>
      </c>
      <c r="E6" s="47">
        <v>14.75</v>
      </c>
      <c r="F6" s="32">
        <v>22.25</v>
      </c>
      <c r="G6" s="47">
        <v>28.4166666666667</v>
      </c>
      <c r="H6" s="47">
        <v>34.75</v>
      </c>
      <c r="I6" s="47">
        <v>33.1666666666667</v>
      </c>
      <c r="J6" s="47">
        <v>35.9166666666667</v>
      </c>
      <c r="K6" s="47">
        <v>77.5</v>
      </c>
      <c r="L6" s="47">
        <v>73.0833333333333</v>
      </c>
      <c r="M6" s="16"/>
      <c r="N6" s="16"/>
    </row>
    <row r="7" spans="1:14" ht="15" customHeight="1">
      <c r="A7" s="48" t="s">
        <v>346</v>
      </c>
      <c r="B7" s="47">
        <v>959.5</v>
      </c>
      <c r="C7" s="47">
        <v>8.1666666666666696</v>
      </c>
      <c r="D7" s="47">
        <v>36.0833333333333</v>
      </c>
      <c r="E7" s="47">
        <v>93.6666666666667</v>
      </c>
      <c r="F7" s="32">
        <v>106.5</v>
      </c>
      <c r="G7" s="47">
        <v>105.083333333333</v>
      </c>
      <c r="H7" s="47">
        <v>92.6666666666667</v>
      </c>
      <c r="I7" s="47">
        <v>114.666666666667</v>
      </c>
      <c r="J7" s="47">
        <v>108.666666666667</v>
      </c>
      <c r="K7" s="47">
        <v>138.333333333333</v>
      </c>
      <c r="L7" s="47">
        <v>155.666666666667</v>
      </c>
      <c r="M7" s="16"/>
      <c r="N7" s="16"/>
    </row>
    <row r="8" spans="1:14" ht="15" customHeight="1">
      <c r="A8" s="48" t="s">
        <v>347</v>
      </c>
      <c r="B8" s="47">
        <v>1241.5</v>
      </c>
      <c r="C8" s="47">
        <v>18</v>
      </c>
      <c r="D8" s="47">
        <v>68.6666666666667</v>
      </c>
      <c r="E8" s="47">
        <v>103.833333333333</v>
      </c>
      <c r="F8" s="32">
        <v>100.166666666667</v>
      </c>
      <c r="G8" s="47">
        <v>121.916666666667</v>
      </c>
      <c r="H8" s="47">
        <v>118.166666666667</v>
      </c>
      <c r="I8" s="47">
        <v>125.583333333333</v>
      </c>
      <c r="J8" s="47">
        <v>131.75</v>
      </c>
      <c r="K8" s="47">
        <v>176.083333333333</v>
      </c>
      <c r="L8" s="47">
        <v>277.33333333333297</v>
      </c>
      <c r="M8" s="16"/>
      <c r="N8" s="16"/>
    </row>
    <row r="9" spans="1:14" ht="15" customHeight="1">
      <c r="A9" s="48" t="s">
        <v>348</v>
      </c>
      <c r="B9" s="47">
        <v>36621.25</v>
      </c>
      <c r="C9" s="47">
        <v>663.16666666666697</v>
      </c>
      <c r="D9" s="47">
        <v>1444.75</v>
      </c>
      <c r="E9" s="47">
        <v>2447.8333333333298</v>
      </c>
      <c r="F9" s="32">
        <v>2783.4166666666702</v>
      </c>
      <c r="G9" s="47">
        <v>3105.4166666666702</v>
      </c>
      <c r="H9" s="47">
        <v>3591.25</v>
      </c>
      <c r="I9" s="47">
        <v>4289.5</v>
      </c>
      <c r="J9" s="47">
        <v>5016</v>
      </c>
      <c r="K9" s="47">
        <v>6434</v>
      </c>
      <c r="L9" s="47">
        <v>6845.9166666666697</v>
      </c>
      <c r="M9" s="16"/>
      <c r="N9" s="16"/>
    </row>
    <row r="10" spans="1:14" ht="15" customHeight="1">
      <c r="A10" s="49" t="s">
        <v>349</v>
      </c>
      <c r="B10" s="85">
        <v>8866.5</v>
      </c>
      <c r="C10" s="85">
        <v>1.8333333333333299</v>
      </c>
      <c r="D10" s="85">
        <v>276.25</v>
      </c>
      <c r="E10" s="85">
        <v>959.66666666666697</v>
      </c>
      <c r="F10" s="35">
        <v>1051.8333333333301</v>
      </c>
      <c r="G10" s="85">
        <v>956.5</v>
      </c>
      <c r="H10" s="85">
        <v>1082</v>
      </c>
      <c r="I10" s="85">
        <v>1251.5</v>
      </c>
      <c r="J10" s="85">
        <v>1170.1666666666699</v>
      </c>
      <c r="K10" s="85">
        <v>1253.5</v>
      </c>
      <c r="L10" s="85">
        <v>863.25</v>
      </c>
      <c r="M10" s="16"/>
      <c r="N10" s="16"/>
    </row>
    <row r="11" spans="1:14" ht="15" customHeight="1">
      <c r="A11" s="79" t="s">
        <v>4</v>
      </c>
      <c r="B11" s="80">
        <v>19387.5</v>
      </c>
      <c r="C11" s="80">
        <v>391.75</v>
      </c>
      <c r="D11" s="80">
        <v>947.83333333333303</v>
      </c>
      <c r="E11" s="80">
        <v>1575.25</v>
      </c>
      <c r="F11" s="80">
        <v>1670.9166666666699</v>
      </c>
      <c r="G11" s="80">
        <v>1596.9166666666699</v>
      </c>
      <c r="H11" s="80">
        <v>1851.1666666666699</v>
      </c>
      <c r="I11" s="80">
        <v>2304.0833333333298</v>
      </c>
      <c r="J11" s="80">
        <v>2622.3333333333298</v>
      </c>
      <c r="K11" s="80">
        <v>3316.9166666666702</v>
      </c>
      <c r="L11" s="80">
        <v>3110.3333333333298</v>
      </c>
      <c r="M11" s="16"/>
      <c r="N11" s="16"/>
    </row>
    <row r="12" spans="1:14" ht="15" customHeight="1">
      <c r="A12" s="48" t="s">
        <v>345</v>
      </c>
      <c r="B12" s="32">
        <v>147.916666666667</v>
      </c>
      <c r="C12" s="32">
        <v>2.1666666666666701</v>
      </c>
      <c r="D12" s="32">
        <v>3.5</v>
      </c>
      <c r="E12" s="32">
        <v>6.5833333333333304</v>
      </c>
      <c r="F12" s="32">
        <v>6.5833333333333304</v>
      </c>
      <c r="G12" s="32">
        <v>11.6666666666667</v>
      </c>
      <c r="H12" s="32">
        <v>9.5</v>
      </c>
      <c r="I12" s="32">
        <v>14.0833333333333</v>
      </c>
      <c r="J12" s="32">
        <v>16.8333333333333</v>
      </c>
      <c r="K12" s="32">
        <v>44.5</v>
      </c>
      <c r="L12" s="32">
        <v>32.5</v>
      </c>
      <c r="M12" s="16"/>
      <c r="N12" s="16"/>
    </row>
    <row r="13" spans="1:14" ht="15" customHeight="1">
      <c r="A13" s="48" t="s">
        <v>346</v>
      </c>
      <c r="B13" s="32">
        <v>433.66666666666703</v>
      </c>
      <c r="C13" s="32">
        <v>6.75</v>
      </c>
      <c r="D13" s="32">
        <v>21.5</v>
      </c>
      <c r="E13" s="32">
        <v>45.1666666666667</v>
      </c>
      <c r="F13" s="32">
        <v>50.5833333333333</v>
      </c>
      <c r="G13" s="32">
        <v>43.0833333333333</v>
      </c>
      <c r="H13" s="32">
        <v>38.0833333333333</v>
      </c>
      <c r="I13" s="32">
        <v>52.1666666666667</v>
      </c>
      <c r="J13" s="32">
        <v>50.0833333333333</v>
      </c>
      <c r="K13" s="32">
        <v>61.4166666666667</v>
      </c>
      <c r="L13" s="32">
        <v>64.8333333333333</v>
      </c>
      <c r="M13" s="16"/>
      <c r="N13" s="16"/>
    </row>
    <row r="14" spans="1:14" ht="15" customHeight="1">
      <c r="A14" s="48" t="s">
        <v>347</v>
      </c>
      <c r="B14" s="32">
        <v>524.5</v>
      </c>
      <c r="C14" s="32">
        <v>7.75</v>
      </c>
      <c r="D14" s="32">
        <v>37.5833333333333</v>
      </c>
      <c r="E14" s="32">
        <v>48.6666666666667</v>
      </c>
      <c r="F14" s="32">
        <v>42.6666666666667</v>
      </c>
      <c r="G14" s="32">
        <v>57.5</v>
      </c>
      <c r="H14" s="32">
        <v>49.0833333333333</v>
      </c>
      <c r="I14" s="32">
        <v>52.0833333333333</v>
      </c>
      <c r="J14" s="32">
        <v>62.3333333333333</v>
      </c>
      <c r="K14" s="32">
        <v>72.5</v>
      </c>
      <c r="L14" s="32">
        <v>94.3333333333333</v>
      </c>
      <c r="M14" s="16"/>
      <c r="N14" s="16"/>
    </row>
    <row r="15" spans="1:14" ht="15" customHeight="1">
      <c r="A15" s="48" t="s">
        <v>348</v>
      </c>
      <c r="B15" s="47">
        <v>15199.5</v>
      </c>
      <c r="C15" s="47">
        <v>374.58333333333297</v>
      </c>
      <c r="D15" s="47">
        <v>757.41666666666697</v>
      </c>
      <c r="E15" s="47">
        <v>1114.9166666666699</v>
      </c>
      <c r="F15" s="47">
        <v>1172.8333333333301</v>
      </c>
      <c r="G15" s="47">
        <v>1171.25</v>
      </c>
      <c r="H15" s="47">
        <v>1411</v>
      </c>
      <c r="I15" s="47">
        <v>1779.25</v>
      </c>
      <c r="J15" s="47">
        <v>2121.9166666666702</v>
      </c>
      <c r="K15" s="47">
        <v>2705</v>
      </c>
      <c r="L15" s="47">
        <v>2591.3333333333298</v>
      </c>
      <c r="M15" s="16"/>
      <c r="N15" s="16"/>
    </row>
    <row r="16" spans="1:14" ht="15" customHeight="1">
      <c r="A16" s="49" t="s">
        <v>349</v>
      </c>
      <c r="B16" s="35">
        <v>3081.9166666666702</v>
      </c>
      <c r="C16" s="35">
        <v>0.5</v>
      </c>
      <c r="D16" s="35">
        <v>127.833333333333</v>
      </c>
      <c r="E16" s="35">
        <v>359.91666666666703</v>
      </c>
      <c r="F16" s="35">
        <v>398.25</v>
      </c>
      <c r="G16" s="35">
        <v>313.41666666666703</v>
      </c>
      <c r="H16" s="35">
        <v>343.5</v>
      </c>
      <c r="I16" s="35">
        <v>406.5</v>
      </c>
      <c r="J16" s="35">
        <v>371.16666666666703</v>
      </c>
      <c r="K16" s="35">
        <v>433.5</v>
      </c>
      <c r="L16" s="35">
        <v>327.33333333333297</v>
      </c>
      <c r="M16" s="16"/>
      <c r="N16" s="16"/>
    </row>
    <row r="17" spans="1:14" ht="15" customHeight="1">
      <c r="A17" s="79" t="s">
        <v>5</v>
      </c>
      <c r="B17" s="106">
        <v>28630</v>
      </c>
      <c r="C17" s="106">
        <v>301.83333333333297</v>
      </c>
      <c r="D17" s="106">
        <v>884.41666666666697</v>
      </c>
      <c r="E17" s="106">
        <v>2044.5</v>
      </c>
      <c r="F17" s="106">
        <v>2393.25</v>
      </c>
      <c r="G17" s="106">
        <v>2720.4166666666702</v>
      </c>
      <c r="H17" s="106">
        <v>3067.6666666666702</v>
      </c>
      <c r="I17" s="106">
        <v>3510.3333333333298</v>
      </c>
      <c r="J17" s="106">
        <v>3840.1666666666702</v>
      </c>
      <c r="K17" s="106">
        <v>4762.5</v>
      </c>
      <c r="L17" s="106">
        <v>5104.9166666666697</v>
      </c>
      <c r="M17" s="16"/>
      <c r="N17" s="16"/>
    </row>
    <row r="18" spans="1:14" ht="15" customHeight="1">
      <c r="A18" s="48" t="s">
        <v>345</v>
      </c>
      <c r="B18" s="32">
        <v>180.833333333333</v>
      </c>
      <c r="C18" s="32">
        <v>0.25</v>
      </c>
      <c r="D18" s="32">
        <v>3</v>
      </c>
      <c r="E18" s="32">
        <v>8.1666666666666696</v>
      </c>
      <c r="F18" s="32">
        <v>15.6666666666667</v>
      </c>
      <c r="G18" s="32">
        <v>16.75</v>
      </c>
      <c r="H18" s="32">
        <v>25.25</v>
      </c>
      <c r="I18" s="32">
        <v>19.0833333333333</v>
      </c>
      <c r="J18" s="32">
        <v>19.0833333333333</v>
      </c>
      <c r="K18" s="32">
        <v>33</v>
      </c>
      <c r="L18" s="32">
        <v>40.5833333333333</v>
      </c>
      <c r="M18" s="16"/>
      <c r="N18" s="16"/>
    </row>
    <row r="19" spans="1:14" ht="15" customHeight="1">
      <c r="A19" s="48" t="s">
        <v>346</v>
      </c>
      <c r="B19" s="32">
        <v>525.83333333333303</v>
      </c>
      <c r="C19" s="32">
        <v>1.4166666666666701</v>
      </c>
      <c r="D19" s="32">
        <v>14.5833333333333</v>
      </c>
      <c r="E19" s="32">
        <v>48.5</v>
      </c>
      <c r="F19" s="32">
        <v>55.9166666666667</v>
      </c>
      <c r="G19" s="32">
        <v>62</v>
      </c>
      <c r="H19" s="32">
        <v>54.5833333333333</v>
      </c>
      <c r="I19" s="32">
        <v>62.5</v>
      </c>
      <c r="J19" s="32">
        <v>58.5833333333333</v>
      </c>
      <c r="K19" s="32">
        <v>76.9166666666667</v>
      </c>
      <c r="L19" s="32">
        <v>90.8333333333333</v>
      </c>
      <c r="M19" s="16"/>
      <c r="N19" s="16"/>
    </row>
    <row r="20" spans="1:14" ht="15" customHeight="1">
      <c r="A20" s="48" t="s">
        <v>347</v>
      </c>
      <c r="B20" s="32">
        <v>717</v>
      </c>
      <c r="C20" s="32">
        <v>10.25</v>
      </c>
      <c r="D20" s="32">
        <v>31.0833333333333</v>
      </c>
      <c r="E20" s="32">
        <v>55.1666666666667</v>
      </c>
      <c r="F20" s="32">
        <v>57.5</v>
      </c>
      <c r="G20" s="32">
        <v>64.4166666666667</v>
      </c>
      <c r="H20" s="32">
        <v>69.0833333333333</v>
      </c>
      <c r="I20" s="32">
        <v>73.5</v>
      </c>
      <c r="J20" s="32">
        <v>69.4166666666667</v>
      </c>
      <c r="K20" s="32">
        <v>103.583333333333</v>
      </c>
      <c r="L20" s="32">
        <v>183</v>
      </c>
      <c r="M20" s="16"/>
      <c r="N20" s="16"/>
    </row>
    <row r="21" spans="1:14" ht="15" customHeight="1">
      <c r="A21" s="48" t="s">
        <v>348</v>
      </c>
      <c r="B21" s="32">
        <v>21421.75</v>
      </c>
      <c r="C21" s="32">
        <v>288.58333333333297</v>
      </c>
      <c r="D21" s="32">
        <v>687.33333333333303</v>
      </c>
      <c r="E21" s="32">
        <v>1332.9166666666699</v>
      </c>
      <c r="F21" s="32">
        <v>1610.5833333333301</v>
      </c>
      <c r="G21" s="32">
        <v>1934.1666666666699</v>
      </c>
      <c r="H21" s="32">
        <v>2180.25</v>
      </c>
      <c r="I21" s="32">
        <v>2510.25</v>
      </c>
      <c r="J21" s="32">
        <v>2894.0833333333298</v>
      </c>
      <c r="K21" s="32">
        <v>3729</v>
      </c>
      <c r="L21" s="32">
        <v>4254.5833333333303</v>
      </c>
      <c r="M21" s="16"/>
      <c r="N21" s="16"/>
    </row>
    <row r="22" spans="1:14" ht="15" customHeight="1">
      <c r="A22" s="49" t="s">
        <v>349</v>
      </c>
      <c r="B22" s="35">
        <v>5784.5833333333303</v>
      </c>
      <c r="C22" s="35">
        <v>1.3333333333333299</v>
      </c>
      <c r="D22" s="35">
        <v>148.416666666667</v>
      </c>
      <c r="E22" s="35">
        <v>599.75</v>
      </c>
      <c r="F22" s="35">
        <v>653.58333333333303</v>
      </c>
      <c r="G22" s="35">
        <v>643.08333333333303</v>
      </c>
      <c r="H22" s="35">
        <v>738.5</v>
      </c>
      <c r="I22" s="35">
        <v>845</v>
      </c>
      <c r="J22" s="35">
        <v>799</v>
      </c>
      <c r="K22" s="35">
        <v>820</v>
      </c>
      <c r="L22" s="35">
        <v>535.91666666666697</v>
      </c>
      <c r="M22" s="16"/>
      <c r="N22" s="16"/>
    </row>
    <row r="23" spans="1:14" ht="15" customHeight="1">
      <c r="A23" s="37" t="s">
        <v>215</v>
      </c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  <c r="N23" s="16"/>
    </row>
    <row r="24" spans="1:14" ht="1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</row>
    <row r="25" spans="1:14" ht="1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</row>
    <row r="26" spans="1:14" ht="1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4" ht="1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4" ht="15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</row>
    <row r="29" spans="1:14" ht="1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</row>
    <row r="30" spans="1:14" ht="1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</row>
    <row r="31" spans="1:14" ht="1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</row>
    <row r="32" spans="1:14" ht="15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</row>
    <row r="33" spans="1:12" ht="15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</row>
    <row r="34" spans="1:12" ht="1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</row>
    <row r="35" spans="1:12" ht="1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</row>
    <row r="36" spans="1:12" ht="15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1:12" ht="15" customHeight="1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</row>
    <row r="38" spans="1:12" ht="15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</row>
    <row r="39" spans="1:12" ht="15" customHeight="1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</row>
    <row r="40" spans="1:12" ht="15" customHeight="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</row>
    <row r="41" spans="1:12" ht="15" customHeight="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ht="15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</row>
    <row r="44" spans="1:12" ht="15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</row>
    <row r="45" spans="1:12" ht="15" customHeight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</row>
    <row r="46" spans="1:12" ht="15" customHeight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</row>
    <row r="47" spans="1:12" ht="15" customHeight="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</row>
    <row r="48" spans="1:12" ht="15" customHeight="1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</row>
    <row r="49" spans="1:12" ht="1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</row>
    <row r="50" spans="1:12" ht="1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</row>
    <row r="51" spans="1:12" ht="1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5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</row>
    <row r="54" spans="1:12" ht="15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</row>
    <row r="55" spans="1:12" ht="1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</row>
    <row r="56" spans="1:12" ht="1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</row>
    <row r="57" spans="1:12" ht="15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</row>
    <row r="58" spans="1:12" ht="15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</row>
    <row r="59" spans="1:12" ht="1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</row>
    <row r="60" spans="1:12" ht="1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</row>
    <row r="61" spans="1:12" ht="15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</row>
    <row r="62" spans="1:12" ht="15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</row>
    <row r="63" spans="1:12" ht="15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  <row r="64" spans="1:12" ht="15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</row>
    <row r="65" spans="1:12" ht="15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</row>
    <row r="66" spans="1:12" ht="15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</row>
    <row r="67" spans="1:12" ht="15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</row>
    <row r="68" spans="1:12" ht="15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</row>
    <row r="69" spans="1:12" ht="15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</row>
    <row r="70" spans="1:12" ht="15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</row>
    <row r="71" spans="1:12" ht="15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</row>
    <row r="72" spans="1:12" ht="1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</row>
    <row r="73" spans="1:12" ht="1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</row>
    <row r="74" spans="1:12" ht="1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</row>
    <row r="75" spans="1:12" ht="1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</row>
    <row r="76" spans="1:12" ht="1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</row>
    <row r="77" spans="1:12" ht="1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</row>
    <row r="79" spans="1:12" ht="1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</row>
    <row r="80" spans="1:12" ht="1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</row>
    <row r="81" spans="1:12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</row>
    <row r="82" spans="1:12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</row>
    <row r="83" spans="1:12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</row>
    <row r="84" spans="1:12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</row>
    <row r="85" spans="1:12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</row>
    <row r="86" spans="1:12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</row>
    <row r="87" spans="1:12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</row>
    <row r="88" spans="1:12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</row>
    <row r="89" spans="1:12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</row>
    <row r="90" spans="1:12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</row>
    <row r="91" spans="1:12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</row>
    <row r="93" spans="1:12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</row>
    <row r="94" spans="1:12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</row>
    <row r="95" spans="1:12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</row>
    <row r="96" spans="1:12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</row>
    <row r="97" spans="1:12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</row>
    <row r="98" spans="1:12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</row>
    <row r="99" spans="1:12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</row>
    <row r="100" spans="1:12" ht="1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</row>
    <row r="101" spans="1:12" ht="1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</row>
    <row r="102" spans="1:12" ht="1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</row>
    <row r="103" spans="1:12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</row>
    <row r="104" spans="1:12" ht="1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</row>
    <row r="105" spans="1:12" ht="1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ht="1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</row>
    <row r="107" spans="1:12" ht="1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</row>
    <row r="108" spans="1:12" ht="1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</row>
    <row r="109" spans="1:12" ht="1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</row>
    <row r="110" spans="1:12" ht="1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</row>
    <row r="111" spans="1:12" ht="1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</row>
    <row r="112" spans="1:12" ht="1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</row>
    <row r="113" spans="1:12" ht="1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</row>
    <row r="114" spans="1:12" ht="1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</row>
    <row r="115" spans="1:12" ht="1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</row>
    <row r="116" spans="1:12" ht="1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</row>
    <row r="117" spans="1:12" ht="1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</row>
    <row r="118" spans="1:12" ht="1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</row>
    <row r="119" spans="1:12" ht="1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ht="1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</row>
    <row r="121" spans="1:12" ht="1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</row>
    <row r="122" spans="1:12" ht="1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</row>
    <row r="123" spans="1:12" ht="1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</row>
    <row r="124" spans="1:12" ht="1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</row>
    <row r="125" spans="1:12" ht="1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</row>
    <row r="126" spans="1:12" ht="1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</row>
    <row r="127" spans="1:12" ht="1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</row>
    <row r="128" spans="1:12" ht="1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</row>
    <row r="129" spans="1:12" ht="1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</row>
    <row r="130" spans="1:12" ht="1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</row>
    <row r="131" spans="1:12" ht="1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</row>
    <row r="132" spans="1:12" ht="1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</row>
    <row r="133" spans="1:12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</row>
    <row r="135" spans="1:12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</row>
    <row r="136" spans="1:12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</row>
  </sheetData>
  <pageMargins left="0.23622047244094491" right="0.23622047244094491" top="0.39370078740157483" bottom="0.74803149606299213" header="0" footer="0.31496062992125984"/>
  <pageSetup paperSize="9" scale="77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21"/>
  <sheetViews>
    <sheetView zoomScaleNormal="100" workbookViewId="0"/>
  </sheetViews>
  <sheetFormatPr baseColWidth="10" defaultColWidth="11.42578125" defaultRowHeight="15" customHeight="1"/>
  <cols>
    <col min="1" max="1" width="10.7109375" style="332" customWidth="1"/>
    <col min="2" max="14" width="7.140625" style="332" customWidth="1"/>
    <col min="15" max="16" width="7.140625" style="333" customWidth="1"/>
    <col min="17" max="48" width="11.42578125" style="333"/>
    <col min="49" max="16384" width="11.42578125" style="332"/>
  </cols>
  <sheetData>
    <row r="1" spans="1:48" s="359" customFormat="1" ht="15" customHeight="1">
      <c r="A1" s="358" t="s">
        <v>127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</row>
    <row r="2" spans="1:48" s="359" customFormat="1" ht="15" customHeight="1">
      <c r="A2" s="360" t="s">
        <v>128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</row>
    <row r="3" spans="1:48" s="359" customFormat="1" ht="15" customHeight="1">
      <c r="A3" s="361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</row>
    <row r="4" spans="1:48" s="359" customFormat="1" ht="15" customHeight="1">
      <c r="A4" s="322"/>
      <c r="B4" s="420" t="s">
        <v>54</v>
      </c>
      <c r="C4" s="420"/>
      <c r="D4" s="420"/>
      <c r="E4" s="420" t="s">
        <v>0</v>
      </c>
      <c r="F4" s="420"/>
      <c r="G4" s="420"/>
      <c r="H4" s="420" t="s">
        <v>1</v>
      </c>
      <c r="I4" s="420"/>
      <c r="J4" s="420"/>
      <c r="K4" s="420" t="s">
        <v>2</v>
      </c>
      <c r="L4" s="420"/>
      <c r="M4" s="420"/>
      <c r="N4" s="420" t="s">
        <v>32</v>
      </c>
      <c r="O4" s="420"/>
      <c r="P4" s="420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</row>
    <row r="5" spans="1:48" s="359" customFormat="1" ht="15" customHeight="1">
      <c r="A5" s="322"/>
      <c r="B5" s="323" t="s">
        <v>3</v>
      </c>
      <c r="C5" s="323" t="s">
        <v>4</v>
      </c>
      <c r="D5" s="323" t="s">
        <v>5</v>
      </c>
      <c r="E5" s="323" t="s">
        <v>3</v>
      </c>
      <c r="F5" s="323" t="s">
        <v>4</v>
      </c>
      <c r="G5" s="323" t="s">
        <v>5</v>
      </c>
      <c r="H5" s="323" t="s">
        <v>3</v>
      </c>
      <c r="I5" s="323" t="s">
        <v>4</v>
      </c>
      <c r="J5" s="323" t="s">
        <v>5</v>
      </c>
      <c r="K5" s="323" t="s">
        <v>3</v>
      </c>
      <c r="L5" s="323" t="s">
        <v>4</v>
      </c>
      <c r="M5" s="323" t="s">
        <v>5</v>
      </c>
      <c r="N5" s="323" t="s">
        <v>3</v>
      </c>
      <c r="O5" s="323" t="s">
        <v>4</v>
      </c>
      <c r="P5" s="323" t="s">
        <v>5</v>
      </c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333"/>
    </row>
    <row r="6" spans="1:48" s="359" customFormat="1" ht="15" customHeight="1">
      <c r="A6" s="362" t="s">
        <v>6</v>
      </c>
      <c r="B6" s="345">
        <f>SUM(C6:D6)</f>
        <v>687</v>
      </c>
      <c r="C6" s="345">
        <f t="shared" ref="C6:D11" si="0">AVERAGE(F6,I6,L6,O6)</f>
        <v>317.84999999999997</v>
      </c>
      <c r="D6" s="345">
        <f t="shared" si="0"/>
        <v>369.15</v>
      </c>
      <c r="E6" s="345">
        <v>684.5</v>
      </c>
      <c r="F6" s="345">
        <v>318.89999999999998</v>
      </c>
      <c r="G6" s="345">
        <v>365.7</v>
      </c>
      <c r="H6" s="345">
        <v>687.1</v>
      </c>
      <c r="I6" s="345">
        <v>319.2</v>
      </c>
      <c r="J6" s="345">
        <v>367.9</v>
      </c>
      <c r="K6" s="345">
        <v>690.2</v>
      </c>
      <c r="L6" s="345">
        <v>316.89999999999998</v>
      </c>
      <c r="M6" s="345">
        <v>373.3</v>
      </c>
      <c r="N6" s="345">
        <v>686.1</v>
      </c>
      <c r="O6" s="345">
        <v>316.39999999999998</v>
      </c>
      <c r="P6" s="345">
        <v>369.7</v>
      </c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333"/>
      <c r="AQ6" s="333"/>
      <c r="AR6" s="333"/>
      <c r="AS6" s="333"/>
      <c r="AT6" s="333"/>
      <c r="AU6" s="333"/>
      <c r="AV6" s="333"/>
    </row>
    <row r="7" spans="1:48" s="359" customFormat="1" ht="15" customHeight="1">
      <c r="A7" s="362" t="s">
        <v>7</v>
      </c>
      <c r="B7" s="345">
        <f t="shared" ref="B7:B11" si="1">SUM(C7:D7)</f>
        <v>411.82499999999999</v>
      </c>
      <c r="C7" s="345">
        <f>AVERAGE(F7,I7,L7,O7)</f>
        <v>206.67500000000001</v>
      </c>
      <c r="D7" s="345">
        <f t="shared" si="0"/>
        <v>205.14999999999998</v>
      </c>
      <c r="E7" s="345">
        <v>403.8</v>
      </c>
      <c r="F7" s="345">
        <v>203.1</v>
      </c>
      <c r="G7" s="345">
        <v>200.7</v>
      </c>
      <c r="H7" s="345">
        <v>405.1</v>
      </c>
      <c r="I7" s="345">
        <v>207.2</v>
      </c>
      <c r="J7" s="345">
        <v>198</v>
      </c>
      <c r="K7" s="345">
        <v>430.8</v>
      </c>
      <c r="L7" s="345">
        <v>215.7</v>
      </c>
      <c r="M7" s="345">
        <v>215.1</v>
      </c>
      <c r="N7" s="345">
        <v>407.5</v>
      </c>
      <c r="O7" s="345">
        <v>200.7</v>
      </c>
      <c r="P7" s="345">
        <v>206.8</v>
      </c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D7" s="333"/>
      <c r="AE7" s="333"/>
      <c r="AF7" s="333"/>
      <c r="AG7" s="333"/>
      <c r="AH7" s="333"/>
      <c r="AI7" s="333"/>
      <c r="AJ7" s="333"/>
      <c r="AK7" s="333"/>
      <c r="AL7" s="333"/>
      <c r="AM7" s="333"/>
      <c r="AN7" s="333"/>
      <c r="AO7" s="333"/>
      <c r="AP7" s="333"/>
      <c r="AQ7" s="333"/>
      <c r="AR7" s="333"/>
      <c r="AS7" s="333"/>
      <c r="AT7" s="333"/>
      <c r="AU7" s="333"/>
      <c r="AV7" s="333"/>
    </row>
    <row r="8" spans="1:48" s="359" customFormat="1" ht="15" customHeight="1">
      <c r="A8" s="362" t="s">
        <v>8</v>
      </c>
      <c r="B8" s="345">
        <f t="shared" si="1"/>
        <v>365.375</v>
      </c>
      <c r="C8" s="345">
        <f>AVERAGE(F8,I8,L8,O8)</f>
        <v>185.35000000000002</v>
      </c>
      <c r="D8" s="345">
        <f t="shared" si="0"/>
        <v>180.02499999999998</v>
      </c>
      <c r="E8" s="345">
        <v>360.3</v>
      </c>
      <c r="F8" s="345">
        <v>184.2</v>
      </c>
      <c r="G8" s="345">
        <v>176.1</v>
      </c>
      <c r="H8" s="345">
        <v>361.4</v>
      </c>
      <c r="I8" s="345">
        <v>186.2</v>
      </c>
      <c r="J8" s="345">
        <v>175.2</v>
      </c>
      <c r="K8" s="345">
        <v>376.8</v>
      </c>
      <c r="L8" s="345">
        <v>192.3</v>
      </c>
      <c r="M8" s="345">
        <v>184.4</v>
      </c>
      <c r="N8" s="345">
        <v>363.1</v>
      </c>
      <c r="O8" s="345">
        <v>178.7</v>
      </c>
      <c r="P8" s="345">
        <v>184.4</v>
      </c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3"/>
      <c r="AV8" s="333"/>
    </row>
    <row r="9" spans="1:48" s="359" customFormat="1" ht="15" customHeight="1">
      <c r="A9" s="362" t="s">
        <v>9</v>
      </c>
      <c r="B9" s="345">
        <f t="shared" si="1"/>
        <v>46.45</v>
      </c>
      <c r="C9" s="345">
        <f t="shared" si="0"/>
        <v>21.324999999999999</v>
      </c>
      <c r="D9" s="345">
        <f t="shared" si="0"/>
        <v>25.125</v>
      </c>
      <c r="E9" s="345">
        <v>43.4</v>
      </c>
      <c r="F9" s="345">
        <v>18.899999999999999</v>
      </c>
      <c r="G9" s="345">
        <v>24.6</v>
      </c>
      <c r="H9" s="345">
        <v>43.7</v>
      </c>
      <c r="I9" s="345">
        <v>21</v>
      </c>
      <c r="J9" s="345">
        <v>22.8</v>
      </c>
      <c r="K9" s="345">
        <v>54</v>
      </c>
      <c r="L9" s="345">
        <v>23.4</v>
      </c>
      <c r="M9" s="345">
        <v>30.7</v>
      </c>
      <c r="N9" s="345">
        <v>44.5</v>
      </c>
      <c r="O9" s="345">
        <v>22</v>
      </c>
      <c r="P9" s="345">
        <v>22.4</v>
      </c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</row>
    <row r="10" spans="1:48" s="359" customFormat="1" ht="30" customHeight="1">
      <c r="A10" s="327" t="s">
        <v>10</v>
      </c>
      <c r="B10" s="345">
        <f t="shared" si="1"/>
        <v>3.0999999999999996</v>
      </c>
      <c r="C10" s="345">
        <f t="shared" si="0"/>
        <v>1.825</v>
      </c>
      <c r="D10" s="345">
        <f>AVERAGE(G10,J10,M10,P10)</f>
        <v>1.2749999999999999</v>
      </c>
      <c r="E10" s="345">
        <v>3.2</v>
      </c>
      <c r="F10" s="345">
        <v>1.1000000000000001</v>
      </c>
      <c r="G10" s="345">
        <v>2.1</v>
      </c>
      <c r="H10" s="345">
        <v>3.7</v>
      </c>
      <c r="I10" s="345">
        <v>2.8</v>
      </c>
      <c r="J10" s="345">
        <v>0.9</v>
      </c>
      <c r="K10" s="345">
        <v>3.4</v>
      </c>
      <c r="L10" s="345">
        <v>2.1</v>
      </c>
      <c r="M10" s="345">
        <v>1.3</v>
      </c>
      <c r="N10" s="345">
        <v>2</v>
      </c>
      <c r="O10" s="345">
        <v>1.3</v>
      </c>
      <c r="P10" s="345">
        <v>0.8</v>
      </c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3"/>
      <c r="AV10" s="333"/>
    </row>
    <row r="11" spans="1:48" s="359" customFormat="1" ht="15" customHeight="1">
      <c r="A11" s="363" t="s">
        <v>11</v>
      </c>
      <c r="B11" s="352">
        <f t="shared" si="1"/>
        <v>275.2</v>
      </c>
      <c r="C11" s="352">
        <f t="shared" si="0"/>
        <v>111.2</v>
      </c>
      <c r="D11" s="352">
        <f t="shared" si="0"/>
        <v>164</v>
      </c>
      <c r="E11" s="352">
        <v>280.8</v>
      </c>
      <c r="F11" s="352">
        <v>115.8</v>
      </c>
      <c r="G11" s="352">
        <v>165</v>
      </c>
      <c r="H11" s="352">
        <v>281.89999999999998</v>
      </c>
      <c r="I11" s="352">
        <v>112</v>
      </c>
      <c r="J11" s="352">
        <v>169.9</v>
      </c>
      <c r="K11" s="352">
        <v>259.39999999999998</v>
      </c>
      <c r="L11" s="352">
        <v>101.3</v>
      </c>
      <c r="M11" s="352">
        <v>158.19999999999999</v>
      </c>
      <c r="N11" s="352">
        <v>278.60000000000002</v>
      </c>
      <c r="O11" s="352">
        <v>115.7</v>
      </c>
      <c r="P11" s="352">
        <v>162.9</v>
      </c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</row>
    <row r="12" spans="1:48" s="359" customFormat="1" ht="15" customHeight="1">
      <c r="A12" s="331" t="s">
        <v>106</v>
      </c>
      <c r="E12" s="333"/>
      <c r="F12" s="333"/>
      <c r="G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</row>
    <row r="13" spans="1:48" s="359" customFormat="1" ht="15" customHeight="1">
      <c r="A13" s="331" t="s">
        <v>105</v>
      </c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  <c r="AC13" s="333"/>
      <c r="AD13" s="333"/>
      <c r="AE13" s="333"/>
      <c r="AF13" s="333"/>
      <c r="AG13" s="333"/>
      <c r="AH13" s="333"/>
      <c r="AI13" s="333"/>
      <c r="AJ13" s="333"/>
      <c r="AK13" s="333"/>
      <c r="AL13" s="333"/>
      <c r="AM13" s="333"/>
      <c r="AN13" s="333"/>
      <c r="AO13" s="333"/>
      <c r="AP13" s="333"/>
      <c r="AQ13" s="333"/>
      <c r="AR13" s="333"/>
      <c r="AS13" s="333"/>
      <c r="AT13" s="333"/>
      <c r="AU13" s="333"/>
      <c r="AV13" s="333"/>
    </row>
    <row r="14" spans="1:48" ht="15" customHeight="1">
      <c r="A14" s="364"/>
      <c r="B14" s="333"/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3"/>
      <c r="N14" s="333"/>
    </row>
    <row r="15" spans="1:48" ht="15" customHeight="1">
      <c r="A15" s="364"/>
      <c r="B15" s="333"/>
      <c r="C15" s="333"/>
      <c r="D15" s="333"/>
      <c r="E15" s="333"/>
      <c r="F15" s="333"/>
      <c r="G15" s="333"/>
      <c r="H15" s="333"/>
      <c r="I15" s="333"/>
      <c r="J15" s="333"/>
      <c r="K15" s="333"/>
      <c r="L15" s="333"/>
      <c r="M15" s="333"/>
      <c r="N15" s="333"/>
    </row>
    <row r="16" spans="1:48" ht="15" customHeight="1">
      <c r="A16" s="333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</row>
    <row r="17" spans="1:48" ht="15" customHeight="1">
      <c r="A17" s="333"/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</row>
    <row r="18" spans="1:48" ht="15" customHeight="1">
      <c r="A18" s="333"/>
      <c r="B18" s="333"/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</row>
    <row r="19" spans="1:48" ht="15" customHeight="1">
      <c r="A19" s="333"/>
      <c r="B19" s="333"/>
      <c r="C19" s="333"/>
      <c r="D19" s="333"/>
      <c r="E19" s="333"/>
      <c r="F19" s="333"/>
      <c r="G19" s="333"/>
      <c r="H19" s="333"/>
      <c r="I19" s="333"/>
      <c r="J19" s="333"/>
      <c r="K19" s="333"/>
      <c r="L19" s="333"/>
      <c r="M19" s="333"/>
      <c r="N19" s="333"/>
    </row>
    <row r="20" spans="1:48" ht="15" customHeight="1">
      <c r="A20" s="333"/>
      <c r="B20" s="333"/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3"/>
      <c r="N20" s="333"/>
    </row>
    <row r="21" spans="1:48" ht="15" customHeight="1">
      <c r="A21" s="333"/>
      <c r="B21" s="333"/>
      <c r="C21" s="333"/>
      <c r="D21" s="333"/>
      <c r="E21" s="333"/>
      <c r="F21" s="333"/>
      <c r="G21" s="333"/>
      <c r="H21" s="333"/>
      <c r="I21" s="333"/>
      <c r="J21" s="333"/>
      <c r="K21" s="333"/>
      <c r="L21" s="333"/>
      <c r="M21" s="333"/>
      <c r="N21" s="333"/>
    </row>
    <row r="22" spans="1:48" ht="15" customHeight="1">
      <c r="A22" s="333"/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</row>
    <row r="23" spans="1:48" ht="15" customHeight="1">
      <c r="A23" s="333"/>
      <c r="B23" s="333"/>
      <c r="C23" s="333"/>
      <c r="D23" s="333"/>
      <c r="E23" s="333"/>
      <c r="F23" s="333"/>
      <c r="G23" s="333"/>
      <c r="H23" s="333"/>
      <c r="I23" s="333"/>
      <c r="J23" s="333"/>
      <c r="K23" s="333"/>
      <c r="L23" s="333"/>
      <c r="M23" s="333"/>
      <c r="N23" s="333"/>
    </row>
    <row r="24" spans="1:48" ht="15" customHeight="1">
      <c r="A24" s="333"/>
      <c r="B24" s="333"/>
      <c r="C24" s="333"/>
      <c r="D24" s="333"/>
      <c r="E24" s="333"/>
      <c r="F24" s="333"/>
      <c r="G24" s="333"/>
      <c r="H24" s="333"/>
      <c r="I24" s="333"/>
      <c r="J24" s="333"/>
      <c r="K24" s="333"/>
      <c r="L24" s="333"/>
      <c r="M24" s="333"/>
      <c r="N24" s="333"/>
    </row>
    <row r="25" spans="1:48" ht="15" customHeight="1">
      <c r="A25" s="333"/>
      <c r="B25" s="333"/>
      <c r="C25" s="333"/>
      <c r="D25" s="333"/>
      <c r="E25" s="333"/>
      <c r="F25" s="333"/>
      <c r="G25" s="333"/>
      <c r="H25" s="333"/>
      <c r="I25" s="333"/>
      <c r="J25" s="333"/>
      <c r="K25" s="333"/>
      <c r="L25" s="333"/>
      <c r="M25" s="333"/>
      <c r="N25" s="333"/>
    </row>
    <row r="26" spans="1:48" s="359" customFormat="1" ht="15" customHeight="1">
      <c r="A26" s="333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  <c r="AD26" s="333"/>
      <c r="AE26" s="333"/>
      <c r="AF26" s="333"/>
      <c r="AG26" s="333"/>
      <c r="AH26" s="333"/>
      <c r="AI26" s="333"/>
      <c r="AJ26" s="333"/>
      <c r="AK26" s="333"/>
      <c r="AL26" s="333"/>
      <c r="AM26" s="333"/>
      <c r="AN26" s="333"/>
      <c r="AO26" s="333"/>
      <c r="AP26" s="333"/>
      <c r="AQ26" s="333"/>
      <c r="AR26" s="333"/>
      <c r="AS26" s="333"/>
      <c r="AT26" s="333"/>
      <c r="AU26" s="333"/>
      <c r="AV26" s="333"/>
    </row>
    <row r="27" spans="1:48" s="359" customFormat="1" ht="15" customHeight="1">
      <c r="A27" s="333"/>
      <c r="B27" s="333"/>
      <c r="C27" s="333"/>
      <c r="D27" s="333"/>
      <c r="E27" s="333"/>
      <c r="F27" s="333"/>
      <c r="G27" s="333"/>
      <c r="H27" s="333"/>
      <c r="I27" s="333"/>
      <c r="J27" s="333"/>
      <c r="K27" s="333"/>
      <c r="L27" s="333"/>
      <c r="M27" s="333"/>
      <c r="N27" s="333"/>
      <c r="O27" s="333"/>
      <c r="P27" s="333"/>
      <c r="Q27" s="333"/>
      <c r="R27" s="333"/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  <c r="AD27" s="333"/>
      <c r="AE27" s="333"/>
      <c r="AF27" s="333"/>
      <c r="AG27" s="333"/>
      <c r="AH27" s="333"/>
      <c r="AI27" s="333"/>
      <c r="AJ27" s="333"/>
      <c r="AK27" s="333"/>
      <c r="AL27" s="333"/>
      <c r="AM27" s="333"/>
      <c r="AN27" s="333"/>
      <c r="AO27" s="333"/>
      <c r="AP27" s="333"/>
      <c r="AQ27" s="333"/>
      <c r="AR27" s="333"/>
      <c r="AS27" s="333"/>
      <c r="AT27" s="333"/>
      <c r="AU27" s="333"/>
      <c r="AV27" s="333"/>
    </row>
    <row r="28" spans="1:48" s="359" customFormat="1" ht="15" customHeight="1">
      <c r="A28" s="333"/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  <c r="AD28" s="333"/>
      <c r="AE28" s="333"/>
      <c r="AF28" s="333"/>
      <c r="AG28" s="333"/>
      <c r="AH28" s="333"/>
      <c r="AI28" s="333"/>
      <c r="AJ28" s="333"/>
      <c r="AK28" s="333"/>
      <c r="AL28" s="333"/>
      <c r="AM28" s="333"/>
      <c r="AN28" s="333"/>
      <c r="AO28" s="333"/>
      <c r="AP28" s="333"/>
      <c r="AQ28" s="333"/>
      <c r="AR28" s="333"/>
      <c r="AS28" s="333"/>
      <c r="AT28" s="333"/>
      <c r="AU28" s="333"/>
      <c r="AV28" s="333"/>
    </row>
    <row r="29" spans="1:48" s="359" customFormat="1" ht="15" customHeight="1">
      <c r="A29" s="333"/>
      <c r="B29" s="333"/>
      <c r="C29" s="333"/>
      <c r="D29" s="333"/>
      <c r="E29" s="333"/>
      <c r="F29" s="333"/>
      <c r="G29" s="333"/>
      <c r="H29" s="333"/>
      <c r="I29" s="333"/>
      <c r="J29" s="333"/>
      <c r="K29" s="333"/>
      <c r="L29" s="333"/>
      <c r="M29" s="333"/>
      <c r="N29" s="333"/>
      <c r="O29" s="333"/>
      <c r="P29" s="333"/>
      <c r="Q29" s="333"/>
      <c r="R29" s="333"/>
      <c r="S29" s="333"/>
      <c r="T29" s="333"/>
      <c r="U29" s="333"/>
      <c r="V29" s="333"/>
      <c r="W29" s="333"/>
      <c r="X29" s="333"/>
      <c r="Y29" s="333"/>
      <c r="Z29" s="333"/>
      <c r="AA29" s="333"/>
      <c r="AB29" s="333"/>
      <c r="AC29" s="333"/>
      <c r="AD29" s="333"/>
      <c r="AE29" s="333"/>
      <c r="AF29" s="333"/>
      <c r="AG29" s="333"/>
      <c r="AH29" s="333"/>
      <c r="AI29" s="333"/>
      <c r="AJ29" s="333"/>
      <c r="AK29" s="333"/>
      <c r="AL29" s="333"/>
      <c r="AM29" s="333"/>
      <c r="AN29" s="333"/>
      <c r="AO29" s="333"/>
      <c r="AP29" s="333"/>
      <c r="AQ29" s="333"/>
      <c r="AR29" s="333"/>
      <c r="AS29" s="333"/>
      <c r="AT29" s="333"/>
      <c r="AU29" s="333"/>
      <c r="AV29" s="333"/>
    </row>
    <row r="30" spans="1:48" s="359" customFormat="1" ht="15" customHeight="1">
      <c r="A30" s="333"/>
      <c r="B30" s="333"/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  <c r="S30" s="333"/>
      <c r="T30" s="333"/>
      <c r="U30" s="333"/>
      <c r="V30" s="333"/>
      <c r="W30" s="333"/>
      <c r="X30" s="333"/>
      <c r="Y30" s="333"/>
      <c r="Z30" s="333"/>
      <c r="AA30" s="333"/>
      <c r="AB30" s="333"/>
      <c r="AC30" s="333"/>
      <c r="AD30" s="333"/>
      <c r="AE30" s="333"/>
      <c r="AF30" s="333"/>
      <c r="AG30" s="333"/>
      <c r="AH30" s="333"/>
      <c r="AI30" s="333"/>
      <c r="AJ30" s="333"/>
      <c r="AK30" s="333"/>
      <c r="AL30" s="333"/>
      <c r="AM30" s="333"/>
      <c r="AN30" s="333"/>
      <c r="AO30" s="333"/>
      <c r="AP30" s="333"/>
      <c r="AQ30" s="333"/>
      <c r="AR30" s="333"/>
      <c r="AS30" s="333"/>
      <c r="AT30" s="333"/>
      <c r="AU30" s="333"/>
      <c r="AV30" s="333"/>
    </row>
    <row r="31" spans="1:48" s="359" customFormat="1" ht="15" customHeight="1">
      <c r="B31" s="365"/>
      <c r="C31" s="365"/>
      <c r="D31" s="365"/>
      <c r="E31" s="365"/>
      <c r="F31" s="365"/>
      <c r="G31" s="365"/>
      <c r="H31" s="365"/>
      <c r="I31" s="365"/>
      <c r="J31" s="365"/>
      <c r="K31" s="365"/>
      <c r="L31" s="365"/>
      <c r="M31" s="365"/>
      <c r="N31" s="365"/>
      <c r="O31" s="365"/>
      <c r="P31" s="365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  <c r="AV31" s="333"/>
    </row>
    <row r="32" spans="1:48" s="359" customFormat="1" ht="15" customHeight="1">
      <c r="B32" s="365"/>
      <c r="C32" s="365"/>
      <c r="D32" s="365"/>
      <c r="E32" s="365"/>
      <c r="F32" s="365"/>
      <c r="G32" s="365"/>
      <c r="H32" s="365"/>
      <c r="I32" s="365"/>
      <c r="J32" s="365"/>
      <c r="K32" s="365"/>
      <c r="L32" s="365"/>
      <c r="M32" s="365"/>
      <c r="N32" s="365"/>
      <c r="O32" s="365"/>
      <c r="P32" s="365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</row>
    <row r="33" spans="1:48" s="359" customFormat="1" ht="15" customHeight="1"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  <c r="AO33" s="333"/>
      <c r="AP33" s="333"/>
      <c r="AQ33" s="333"/>
      <c r="AR33" s="333"/>
      <c r="AS33" s="333"/>
      <c r="AT33" s="333"/>
      <c r="AU33" s="333"/>
      <c r="AV33" s="333"/>
    </row>
    <row r="34" spans="1:48" s="359" customFormat="1" ht="15" customHeight="1"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3"/>
      <c r="AH34" s="333"/>
      <c r="AI34" s="333"/>
      <c r="AJ34" s="333"/>
      <c r="AK34" s="333"/>
      <c r="AL34" s="333"/>
      <c r="AM34" s="333"/>
      <c r="AN34" s="333"/>
      <c r="AO34" s="333"/>
      <c r="AP34" s="333"/>
      <c r="AQ34" s="333"/>
      <c r="AR34" s="333"/>
      <c r="AS34" s="333"/>
      <c r="AT34" s="333"/>
      <c r="AU34" s="333"/>
      <c r="AV34" s="333"/>
    </row>
    <row r="35" spans="1:48" s="359" customFormat="1" ht="15" customHeight="1"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3"/>
      <c r="AV35" s="333"/>
    </row>
    <row r="36" spans="1:48" s="359" customFormat="1" ht="15" customHeight="1"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</row>
    <row r="37" spans="1:48" s="366" customFormat="1" ht="15" customHeight="1">
      <c r="O37" s="367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  <c r="AA37" s="367"/>
      <c r="AB37" s="367"/>
      <c r="AC37" s="367"/>
      <c r="AD37" s="367"/>
      <c r="AE37" s="367"/>
      <c r="AF37" s="367"/>
      <c r="AG37" s="367"/>
      <c r="AH37" s="367"/>
      <c r="AI37" s="367"/>
      <c r="AJ37" s="367"/>
      <c r="AK37" s="367"/>
      <c r="AL37" s="367"/>
      <c r="AM37" s="367"/>
      <c r="AN37" s="367"/>
      <c r="AO37" s="367"/>
      <c r="AP37" s="367"/>
      <c r="AQ37" s="367"/>
      <c r="AR37" s="367"/>
      <c r="AS37" s="367"/>
      <c r="AT37" s="367"/>
      <c r="AU37" s="367"/>
      <c r="AV37" s="367"/>
    </row>
    <row r="38" spans="1:48" s="366" customFormat="1" ht="15" customHeight="1">
      <c r="A38" s="368" t="s">
        <v>111</v>
      </c>
      <c r="B38" s="369"/>
      <c r="C38" s="370"/>
      <c r="D38" s="371"/>
      <c r="E38" s="371"/>
      <c r="F38" s="369"/>
      <c r="G38" s="369"/>
      <c r="H38" s="369"/>
      <c r="I38" s="369"/>
      <c r="J38" s="369"/>
      <c r="K38" s="369"/>
      <c r="L38" s="369"/>
      <c r="M38" s="369"/>
      <c r="N38" s="369"/>
      <c r="O38" s="367"/>
      <c r="P38" s="367"/>
      <c r="Q38" s="367"/>
      <c r="R38" s="367"/>
      <c r="S38" s="367"/>
      <c r="T38" s="367"/>
      <c r="U38" s="367"/>
      <c r="V38" s="367"/>
      <c r="W38" s="367"/>
      <c r="X38" s="367"/>
      <c r="Y38" s="367"/>
      <c r="Z38" s="367"/>
      <c r="AA38" s="367"/>
      <c r="AB38" s="367"/>
      <c r="AC38" s="367"/>
      <c r="AD38" s="367"/>
      <c r="AE38" s="367"/>
      <c r="AF38" s="367"/>
      <c r="AG38" s="367"/>
      <c r="AH38" s="367"/>
      <c r="AI38" s="367"/>
      <c r="AJ38" s="367"/>
      <c r="AK38" s="367"/>
      <c r="AL38" s="367"/>
      <c r="AM38" s="367"/>
      <c r="AN38" s="367"/>
      <c r="AO38" s="367"/>
      <c r="AP38" s="367"/>
      <c r="AQ38" s="367"/>
      <c r="AR38" s="367"/>
      <c r="AS38" s="367"/>
      <c r="AT38" s="367"/>
      <c r="AU38" s="367"/>
      <c r="AV38" s="367"/>
    </row>
    <row r="39" spans="1:48" s="366" customFormat="1" ht="15" customHeight="1">
      <c r="A39" s="369"/>
      <c r="B39" s="371" t="s">
        <v>51</v>
      </c>
      <c r="C39" s="371"/>
      <c r="D39" s="371"/>
      <c r="E39" s="371"/>
      <c r="F39" s="371"/>
      <c r="G39" s="371"/>
      <c r="H39" s="371"/>
      <c r="I39" s="371" t="s">
        <v>52</v>
      </c>
      <c r="J39" s="371"/>
      <c r="K39" s="371"/>
      <c r="L39" s="369"/>
      <c r="M39" s="369"/>
      <c r="N39" s="369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7"/>
      <c r="Z39" s="367"/>
      <c r="AA39" s="367"/>
      <c r="AB39" s="367"/>
      <c r="AC39" s="367"/>
      <c r="AD39" s="367"/>
      <c r="AE39" s="367"/>
      <c r="AF39" s="367"/>
      <c r="AG39" s="367"/>
      <c r="AH39" s="367"/>
      <c r="AI39" s="367"/>
      <c r="AJ39" s="367"/>
      <c r="AK39" s="367"/>
      <c r="AL39" s="367"/>
      <c r="AM39" s="367"/>
      <c r="AN39" s="367"/>
      <c r="AO39" s="367"/>
      <c r="AP39" s="367"/>
      <c r="AQ39" s="367"/>
      <c r="AR39" s="367"/>
      <c r="AS39" s="367"/>
      <c r="AT39" s="367"/>
      <c r="AU39" s="367"/>
      <c r="AV39" s="367"/>
    </row>
    <row r="40" spans="1:48" s="366" customFormat="1" ht="15" customHeight="1">
      <c r="A40" s="372"/>
      <c r="B40" s="371" t="s">
        <v>4</v>
      </c>
      <c r="C40" s="371"/>
      <c r="D40" s="371"/>
      <c r="E40" s="371" t="s">
        <v>5</v>
      </c>
      <c r="F40" s="371"/>
      <c r="G40" s="371"/>
      <c r="H40" s="371"/>
      <c r="I40" s="371" t="s">
        <v>4</v>
      </c>
      <c r="J40" s="371"/>
      <c r="K40" s="371"/>
      <c r="L40" s="371" t="s">
        <v>5</v>
      </c>
      <c r="M40" s="371"/>
      <c r="N40" s="371"/>
      <c r="O40" s="367"/>
      <c r="P40" s="367"/>
      <c r="Q40" s="367"/>
      <c r="R40" s="367"/>
      <c r="S40" s="367"/>
      <c r="T40" s="367"/>
      <c r="U40" s="367"/>
      <c r="V40" s="367"/>
      <c r="W40" s="367"/>
      <c r="X40" s="367"/>
      <c r="Y40" s="367"/>
      <c r="Z40" s="367"/>
      <c r="AA40" s="367"/>
      <c r="AB40" s="367"/>
      <c r="AC40" s="367"/>
      <c r="AD40" s="367"/>
      <c r="AE40" s="367"/>
      <c r="AF40" s="367"/>
      <c r="AG40" s="367"/>
      <c r="AH40" s="367"/>
      <c r="AI40" s="367"/>
      <c r="AJ40" s="367"/>
      <c r="AK40" s="367"/>
      <c r="AL40" s="367"/>
      <c r="AM40" s="367"/>
      <c r="AN40" s="367"/>
      <c r="AO40" s="367"/>
      <c r="AP40" s="367"/>
      <c r="AQ40" s="367"/>
      <c r="AR40" s="367"/>
      <c r="AS40" s="367"/>
      <c r="AT40" s="367"/>
      <c r="AU40" s="367"/>
      <c r="AV40" s="367"/>
    </row>
    <row r="41" spans="1:48" s="366" customFormat="1" ht="15" customHeight="1">
      <c r="A41" s="369"/>
      <c r="B41" s="373" t="s">
        <v>8</v>
      </c>
      <c r="C41" s="373" t="s">
        <v>9</v>
      </c>
      <c r="D41" s="371" t="s">
        <v>11</v>
      </c>
      <c r="E41" s="373" t="s">
        <v>8</v>
      </c>
      <c r="F41" s="373" t="s">
        <v>9</v>
      </c>
      <c r="G41" s="371" t="s">
        <v>11</v>
      </c>
      <c r="H41" s="371"/>
      <c r="I41" s="373" t="s">
        <v>8</v>
      </c>
      <c r="J41" s="373" t="s">
        <v>9</v>
      </c>
      <c r="K41" s="373" t="s">
        <v>11</v>
      </c>
      <c r="L41" s="373" t="s">
        <v>8</v>
      </c>
      <c r="M41" s="373" t="s">
        <v>9</v>
      </c>
      <c r="N41" s="371" t="s">
        <v>11</v>
      </c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  <c r="AA41" s="367"/>
      <c r="AB41" s="367"/>
      <c r="AC41" s="367"/>
      <c r="AD41" s="367"/>
      <c r="AE41" s="367"/>
      <c r="AF41" s="367"/>
      <c r="AG41" s="367"/>
      <c r="AH41" s="367"/>
      <c r="AI41" s="367"/>
      <c r="AJ41" s="367"/>
      <c r="AK41" s="367"/>
      <c r="AL41" s="367"/>
      <c r="AM41" s="367"/>
      <c r="AN41" s="367"/>
      <c r="AO41" s="367"/>
      <c r="AP41" s="367"/>
      <c r="AQ41" s="367"/>
      <c r="AR41" s="367"/>
      <c r="AS41" s="367"/>
      <c r="AT41" s="367"/>
      <c r="AU41" s="367"/>
      <c r="AV41" s="367"/>
    </row>
    <row r="42" spans="1:48" s="366" customFormat="1" ht="15" customHeight="1">
      <c r="A42" s="369" t="s">
        <v>79</v>
      </c>
      <c r="B42" s="374">
        <f>'1.7'!C7</f>
        <v>11.05</v>
      </c>
      <c r="C42" s="374">
        <f>'1.14'!C7</f>
        <v>3.5999999999999996</v>
      </c>
      <c r="D42" s="370">
        <f>C70</f>
        <v>23.473975500000002</v>
      </c>
      <c r="E42" s="374">
        <f>'1.7'!D7</f>
        <v>7.6</v>
      </c>
      <c r="F42" s="374">
        <f>'1.14'!D7</f>
        <v>1.9750000000000001</v>
      </c>
      <c r="G42" s="374">
        <f>D70</f>
        <v>21.993066499999998</v>
      </c>
      <c r="H42" s="369" t="s">
        <v>79</v>
      </c>
      <c r="I42" s="375">
        <f>-B42/SUM(B42:D42)</f>
        <v>-0.28984385429583548</v>
      </c>
      <c r="J42" s="375">
        <f>-C42/SUM(B42:D42)</f>
        <v>-9.4428767010407921E-2</v>
      </c>
      <c r="K42" s="375">
        <f>-D42/SUM(B42:D42)</f>
        <v>-0.61572737869375671</v>
      </c>
      <c r="L42" s="375">
        <f>E42/SUM(E42:G42)</f>
        <v>0.24074961955620564</v>
      </c>
      <c r="M42" s="375">
        <f>F42/SUM(E42:G42)</f>
        <v>6.2563223503092916E-2</v>
      </c>
      <c r="N42" s="376">
        <f>G42/SUM(E42:G42)</f>
        <v>0.69668715694070149</v>
      </c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  <c r="AA42" s="367"/>
      <c r="AB42" s="367"/>
      <c r="AC42" s="367"/>
      <c r="AD42" s="367"/>
      <c r="AE42" s="367"/>
      <c r="AF42" s="367"/>
      <c r="AG42" s="367"/>
      <c r="AH42" s="367"/>
      <c r="AI42" s="367"/>
      <c r="AJ42" s="367"/>
      <c r="AK42" s="367"/>
      <c r="AL42" s="367"/>
      <c r="AM42" s="367"/>
      <c r="AN42" s="367"/>
      <c r="AO42" s="367"/>
      <c r="AP42" s="367"/>
      <c r="AQ42" s="367"/>
      <c r="AR42" s="367"/>
      <c r="AS42" s="367"/>
      <c r="AT42" s="367"/>
      <c r="AU42" s="367"/>
      <c r="AV42" s="367"/>
    </row>
    <row r="43" spans="1:48" s="366" customFormat="1" ht="15" customHeight="1">
      <c r="A43" s="369" t="s">
        <v>80</v>
      </c>
      <c r="B43" s="374">
        <f>'1.7'!C8</f>
        <v>18.275000000000002</v>
      </c>
      <c r="C43" s="374">
        <f>'1.14'!C8</f>
        <v>1.625</v>
      </c>
      <c r="D43" s="370">
        <f t="shared" ref="D43:D45" si="2">C71</f>
        <v>0.61400649999999946</v>
      </c>
      <c r="E43" s="374">
        <f>'1.7'!D8</f>
        <v>19.574999999999999</v>
      </c>
      <c r="F43" s="374">
        <f>'1.14'!D8</f>
        <v>3.4000000000000004</v>
      </c>
      <c r="G43" s="374">
        <f t="shared" ref="G43:G45" si="3">D71</f>
        <v>1.8801062499999999</v>
      </c>
      <c r="H43" s="369" t="s">
        <v>80</v>
      </c>
      <c r="I43" s="375">
        <f t="shared" ref="I43:I45" si="4">-B43/SUM(B43:D43)</f>
        <v>-0.89085474356264838</v>
      </c>
      <c r="J43" s="375">
        <f t="shared" ref="J43:J45" si="5">-C43/SUM(B43:D43)</f>
        <v>-7.9214170084230012E-2</v>
      </c>
      <c r="K43" s="375">
        <f t="shared" ref="K43:K45" si="6">-D43/SUM(B43:D43)</f>
        <v>-2.993108635312168E-2</v>
      </c>
      <c r="L43" s="375">
        <f t="shared" ref="L43:L45" si="7">E43/SUM(E43:G43)</f>
        <v>0.78756452710798597</v>
      </c>
      <c r="M43" s="375">
        <f t="shared" ref="M43:M45" si="8">F43/SUM(E43:G43)</f>
        <v>0.13679281696894779</v>
      </c>
      <c r="N43" s="376">
        <f t="shared" ref="N43:N45" si="9">G43/SUM(E43:G43)</f>
        <v>7.5642655923066099E-2</v>
      </c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  <c r="AA43" s="367"/>
      <c r="AB43" s="367"/>
      <c r="AC43" s="367"/>
      <c r="AD43" s="367"/>
      <c r="AE43" s="367"/>
      <c r="AF43" s="367"/>
      <c r="AG43" s="367"/>
      <c r="AH43" s="367"/>
      <c r="AI43" s="367"/>
      <c r="AJ43" s="367"/>
      <c r="AK43" s="367"/>
      <c r="AL43" s="367"/>
      <c r="AM43" s="367"/>
      <c r="AN43" s="367"/>
      <c r="AO43" s="367"/>
      <c r="AP43" s="367"/>
      <c r="AQ43" s="367"/>
      <c r="AR43" s="367"/>
      <c r="AS43" s="367"/>
      <c r="AT43" s="367"/>
      <c r="AU43" s="367"/>
      <c r="AV43" s="367"/>
    </row>
    <row r="44" spans="1:48" s="366" customFormat="1" ht="15" customHeight="1">
      <c r="A44" s="369" t="s">
        <v>81</v>
      </c>
      <c r="B44" s="374">
        <f>'1.7'!C9</f>
        <v>114.72499999999999</v>
      </c>
      <c r="C44" s="374">
        <f>'1.14'!C9</f>
        <v>12.3</v>
      </c>
      <c r="D44" s="370">
        <f t="shared" si="2"/>
        <v>11.597750749999999</v>
      </c>
      <c r="E44" s="374">
        <f>'1.7'!D9</f>
        <v>115.875</v>
      </c>
      <c r="F44" s="374">
        <f>'1.14'!D9</f>
        <v>12.850000000000001</v>
      </c>
      <c r="G44" s="374">
        <f t="shared" si="3"/>
        <v>19.077832999999998</v>
      </c>
      <c r="H44" s="369" t="s">
        <v>85</v>
      </c>
      <c r="I44" s="375">
        <f t="shared" si="4"/>
        <v>-0.82760585386811047</v>
      </c>
      <c r="J44" s="375">
        <f t="shared" si="5"/>
        <v>-8.8730023992832946E-2</v>
      </c>
      <c r="K44" s="375">
        <f t="shared" si="6"/>
        <v>-8.3664122139056593E-2</v>
      </c>
      <c r="L44" s="375">
        <f t="shared" si="7"/>
        <v>0.78398361958325935</v>
      </c>
      <c r="M44" s="375">
        <f t="shared" si="8"/>
        <v>8.6940146810311827E-2</v>
      </c>
      <c r="N44" s="376">
        <f t="shared" si="9"/>
        <v>0.12907623360642889</v>
      </c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7"/>
      <c r="AR44" s="367"/>
      <c r="AS44" s="367"/>
      <c r="AT44" s="367"/>
      <c r="AU44" s="367"/>
      <c r="AV44" s="367"/>
    </row>
    <row r="45" spans="1:48" s="366" customFormat="1" ht="15" customHeight="1">
      <c r="A45" s="369" t="s">
        <v>13</v>
      </c>
      <c r="B45" s="374">
        <f>'1.7'!C10</f>
        <v>41.3</v>
      </c>
      <c r="C45" s="374">
        <f>'1.14'!C10</f>
        <v>3.8000000000000003</v>
      </c>
      <c r="D45" s="370">
        <f t="shared" si="2"/>
        <v>75.798606750000005</v>
      </c>
      <c r="E45" s="374">
        <f>'1.7'!D10</f>
        <v>37</v>
      </c>
      <c r="F45" s="374">
        <f>'1.14'!D10</f>
        <v>6.9</v>
      </c>
      <c r="G45" s="374">
        <f t="shared" si="3"/>
        <v>118.1289175</v>
      </c>
      <c r="H45" s="369" t="s">
        <v>13</v>
      </c>
      <c r="I45" s="375">
        <f t="shared" si="4"/>
        <v>-0.34160856861983646</v>
      </c>
      <c r="J45" s="375">
        <f t="shared" si="5"/>
        <v>-3.1431296870590285E-2</v>
      </c>
      <c r="K45" s="375">
        <f t="shared" si="6"/>
        <v>-0.62696013450957333</v>
      </c>
      <c r="L45" s="375">
        <f t="shared" si="7"/>
        <v>0.2283542997810869</v>
      </c>
      <c r="M45" s="375">
        <f t="shared" si="8"/>
        <v>4.2584991040256752E-2</v>
      </c>
      <c r="N45" s="376">
        <f t="shared" si="9"/>
        <v>0.72906070917865629</v>
      </c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</row>
    <row r="46" spans="1:48" s="366" customFormat="1" ht="15" customHeight="1">
      <c r="A46" s="377"/>
      <c r="B46" s="377"/>
      <c r="C46" s="377"/>
      <c r="D46" s="377"/>
      <c r="E46" s="377"/>
      <c r="F46" s="377"/>
      <c r="G46" s="377"/>
      <c r="H46" s="377"/>
      <c r="I46" s="377"/>
      <c r="J46" s="377"/>
      <c r="K46" s="377"/>
      <c r="L46" s="377"/>
      <c r="M46" s="377"/>
      <c r="O46" s="367"/>
      <c r="P46" s="367"/>
      <c r="Q46" s="367"/>
      <c r="R46" s="367"/>
      <c r="S46" s="367"/>
      <c r="T46" s="367"/>
      <c r="U46" s="367"/>
      <c r="V46" s="367"/>
      <c r="W46" s="367"/>
      <c r="X46" s="367"/>
      <c r="Y46" s="367"/>
      <c r="Z46" s="367"/>
      <c r="AA46" s="367"/>
      <c r="AB46" s="367"/>
      <c r="AC46" s="367"/>
      <c r="AD46" s="367"/>
      <c r="AE46" s="367"/>
      <c r="AF46" s="367"/>
      <c r="AG46" s="367"/>
      <c r="AH46" s="367"/>
      <c r="AI46" s="367"/>
      <c r="AJ46" s="367"/>
      <c r="AK46" s="367"/>
      <c r="AL46" s="367"/>
      <c r="AM46" s="367"/>
      <c r="AN46" s="367"/>
      <c r="AO46" s="367"/>
      <c r="AP46" s="367"/>
      <c r="AQ46" s="367"/>
      <c r="AR46" s="367"/>
      <c r="AS46" s="367"/>
      <c r="AT46" s="367"/>
      <c r="AU46" s="367"/>
      <c r="AV46" s="367"/>
    </row>
    <row r="47" spans="1:48" s="378" customFormat="1" ht="15" customHeight="1">
      <c r="A47" s="377"/>
      <c r="B47" s="377"/>
      <c r="C47" s="377"/>
      <c r="D47" s="377"/>
      <c r="E47" s="377"/>
      <c r="F47" s="377"/>
      <c r="G47" s="377"/>
      <c r="H47" s="377"/>
      <c r="I47" s="377"/>
      <c r="J47" s="377"/>
      <c r="K47" s="377"/>
      <c r="L47" s="377"/>
      <c r="M47" s="37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  <c r="Y47" s="367"/>
      <c r="Z47" s="367"/>
      <c r="AA47" s="367"/>
      <c r="AB47" s="367"/>
      <c r="AC47" s="367"/>
      <c r="AD47" s="367"/>
      <c r="AE47" s="367"/>
      <c r="AF47" s="367"/>
      <c r="AG47" s="367"/>
      <c r="AH47" s="367"/>
      <c r="AI47" s="367"/>
      <c r="AJ47" s="367"/>
      <c r="AK47" s="367"/>
      <c r="AL47" s="367"/>
      <c r="AM47" s="367"/>
      <c r="AN47" s="367"/>
      <c r="AO47" s="367"/>
      <c r="AP47" s="367"/>
      <c r="AQ47" s="367"/>
      <c r="AR47" s="367"/>
      <c r="AS47" s="367"/>
      <c r="AT47" s="367"/>
      <c r="AU47" s="367"/>
      <c r="AV47" s="367"/>
    </row>
    <row r="48" spans="1:48" s="378" customFormat="1" ht="15" customHeight="1">
      <c r="A48" s="377" t="s">
        <v>112</v>
      </c>
      <c r="B48" s="377" t="s">
        <v>108</v>
      </c>
      <c r="C48" s="377"/>
      <c r="D48" s="377"/>
      <c r="E48" s="377"/>
      <c r="F48" s="377"/>
      <c r="G48" s="377"/>
      <c r="H48" s="377"/>
      <c r="I48" s="377"/>
      <c r="J48" s="377"/>
      <c r="K48" s="377"/>
      <c r="L48" s="377"/>
      <c r="M48" s="37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  <c r="AA48" s="367"/>
      <c r="AB48" s="367"/>
      <c r="AC48" s="367"/>
      <c r="AD48" s="367"/>
      <c r="AE48" s="367"/>
      <c r="AF48" s="367"/>
      <c r="AG48" s="367"/>
      <c r="AH48" s="367"/>
      <c r="AI48" s="367"/>
      <c r="AJ48" s="367"/>
      <c r="AK48" s="367"/>
      <c r="AL48" s="367"/>
      <c r="AM48" s="367"/>
      <c r="AN48" s="367"/>
      <c r="AO48" s="367"/>
      <c r="AP48" s="367"/>
      <c r="AQ48" s="367"/>
      <c r="AR48" s="367"/>
      <c r="AS48" s="367"/>
      <c r="AT48" s="367"/>
      <c r="AU48" s="367"/>
      <c r="AV48" s="367"/>
    </row>
    <row r="49" spans="1:48" s="378" customFormat="1" ht="15" customHeight="1">
      <c r="A49" s="377"/>
      <c r="B49" s="377" t="s">
        <v>113</v>
      </c>
      <c r="C49" s="377"/>
      <c r="D49" s="377"/>
      <c r="E49" s="377" t="s">
        <v>114</v>
      </c>
      <c r="F49" s="377"/>
      <c r="G49" s="377"/>
      <c r="H49" s="377" t="s">
        <v>115</v>
      </c>
      <c r="I49" s="377"/>
      <c r="J49" s="377"/>
      <c r="K49" s="377" t="s">
        <v>116</v>
      </c>
      <c r="L49" s="377"/>
      <c r="M49" s="377"/>
      <c r="N49" s="367" t="s">
        <v>117</v>
      </c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  <c r="AA49" s="367"/>
      <c r="AB49" s="367"/>
      <c r="AC49" s="367"/>
      <c r="AD49" s="367"/>
      <c r="AE49" s="367"/>
      <c r="AF49" s="367"/>
      <c r="AG49" s="367"/>
      <c r="AH49" s="367"/>
      <c r="AI49" s="367"/>
      <c r="AJ49" s="367"/>
      <c r="AK49" s="367"/>
      <c r="AL49" s="367"/>
      <c r="AM49" s="367"/>
      <c r="AN49" s="367"/>
      <c r="AO49" s="367"/>
      <c r="AP49" s="367"/>
      <c r="AQ49" s="367"/>
      <c r="AR49" s="367"/>
      <c r="AS49" s="367"/>
      <c r="AT49" s="367"/>
      <c r="AU49" s="367"/>
      <c r="AV49" s="367"/>
    </row>
    <row r="50" spans="1:48" s="378" customFormat="1" ht="15" customHeight="1">
      <c r="A50" s="377"/>
      <c r="B50" s="377"/>
      <c r="C50" s="377" t="s">
        <v>118</v>
      </c>
      <c r="D50" s="377" t="s">
        <v>119</v>
      </c>
      <c r="E50" s="377" t="s">
        <v>113</v>
      </c>
      <c r="F50" s="377" t="s">
        <v>118</v>
      </c>
      <c r="G50" s="377" t="s">
        <v>119</v>
      </c>
      <c r="H50" s="377" t="s">
        <v>113</v>
      </c>
      <c r="I50" s="377" t="s">
        <v>118</v>
      </c>
      <c r="J50" s="377" t="s">
        <v>119</v>
      </c>
      <c r="K50" s="377" t="s">
        <v>113</v>
      </c>
      <c r="L50" s="377" t="s">
        <v>118</v>
      </c>
      <c r="M50" s="377" t="s">
        <v>119</v>
      </c>
      <c r="N50" s="367" t="s">
        <v>113</v>
      </c>
      <c r="O50" s="367" t="s">
        <v>118</v>
      </c>
      <c r="P50" s="367" t="s">
        <v>119</v>
      </c>
      <c r="Q50" s="367"/>
      <c r="R50" s="367"/>
      <c r="S50" s="367"/>
      <c r="T50" s="367"/>
      <c r="U50" s="367"/>
      <c r="V50" s="367"/>
      <c r="W50" s="367"/>
      <c r="X50" s="367"/>
      <c r="Y50" s="367"/>
      <c r="Z50" s="367"/>
      <c r="AA50" s="367"/>
      <c r="AB50" s="367"/>
      <c r="AC50" s="367"/>
      <c r="AD50" s="367"/>
      <c r="AE50" s="367"/>
      <c r="AF50" s="367"/>
      <c r="AG50" s="367"/>
      <c r="AH50" s="367"/>
      <c r="AI50" s="367"/>
      <c r="AJ50" s="367"/>
      <c r="AK50" s="367"/>
      <c r="AL50" s="367"/>
      <c r="AM50" s="367"/>
      <c r="AN50" s="367"/>
      <c r="AO50" s="367"/>
      <c r="AP50" s="367"/>
      <c r="AQ50" s="367"/>
      <c r="AR50" s="367"/>
      <c r="AS50" s="367"/>
      <c r="AT50" s="367"/>
      <c r="AU50" s="367"/>
      <c r="AV50" s="367"/>
    </row>
    <row r="51" spans="1:48" s="378" customFormat="1" ht="15" customHeight="1">
      <c r="A51" s="377" t="s">
        <v>3</v>
      </c>
      <c r="B51" s="377">
        <f t="shared" ref="B51:D54" si="10">AVERAGE(E51,H51,K51,N51)</f>
        <v>666.85</v>
      </c>
      <c r="C51" s="377">
        <f t="shared" si="10"/>
        <v>313.92500000000001</v>
      </c>
      <c r="D51" s="377">
        <f t="shared" si="10"/>
        <v>352.9</v>
      </c>
      <c r="E51" s="377">
        <v>657.1</v>
      </c>
      <c r="F51" s="377">
        <v>304.39999999999998</v>
      </c>
      <c r="G51" s="377">
        <v>352.7</v>
      </c>
      <c r="H51" s="377">
        <v>661.3</v>
      </c>
      <c r="I51" s="377">
        <v>308.5</v>
      </c>
      <c r="J51" s="377">
        <v>352.8</v>
      </c>
      <c r="K51" s="377">
        <v>665</v>
      </c>
      <c r="L51" s="377">
        <v>316.8</v>
      </c>
      <c r="M51" s="377">
        <v>348.2</v>
      </c>
      <c r="N51" s="367">
        <v>684</v>
      </c>
      <c r="O51" s="367">
        <v>326</v>
      </c>
      <c r="P51" s="367">
        <v>357.9</v>
      </c>
      <c r="Q51" s="367"/>
      <c r="R51" s="367"/>
      <c r="S51" s="367"/>
      <c r="T51" s="367"/>
      <c r="U51" s="367"/>
      <c r="V51" s="367"/>
      <c r="W51" s="367"/>
      <c r="X51" s="367"/>
      <c r="Y51" s="367"/>
      <c r="Z51" s="367"/>
      <c r="AA51" s="367"/>
      <c r="AB51" s="367"/>
      <c r="AC51" s="367"/>
      <c r="AD51" s="367"/>
      <c r="AE51" s="367"/>
      <c r="AF51" s="367"/>
      <c r="AG51" s="367"/>
      <c r="AH51" s="367"/>
      <c r="AI51" s="367"/>
      <c r="AJ51" s="367"/>
      <c r="AK51" s="367"/>
      <c r="AL51" s="367"/>
      <c r="AM51" s="367"/>
      <c r="AN51" s="367"/>
      <c r="AO51" s="367"/>
      <c r="AP51" s="367"/>
      <c r="AQ51" s="367"/>
      <c r="AR51" s="367"/>
      <c r="AS51" s="367"/>
      <c r="AT51" s="367"/>
      <c r="AU51" s="367"/>
      <c r="AV51" s="367"/>
    </row>
    <row r="52" spans="1:48" s="378" customFormat="1" ht="15" customHeight="1">
      <c r="A52" s="377" t="s">
        <v>78</v>
      </c>
      <c r="B52" s="377">
        <f t="shared" si="10"/>
        <v>69.849999999999994</v>
      </c>
      <c r="C52" s="377">
        <f t="shared" si="10"/>
        <v>38.200000000000003</v>
      </c>
      <c r="D52" s="377">
        <f t="shared" si="10"/>
        <v>31.65</v>
      </c>
      <c r="E52" s="377">
        <v>71.3</v>
      </c>
      <c r="F52" s="377">
        <v>35.4</v>
      </c>
      <c r="G52" s="377">
        <v>35.9</v>
      </c>
      <c r="H52" s="377">
        <v>71.7</v>
      </c>
      <c r="I52" s="377">
        <v>36.9</v>
      </c>
      <c r="J52" s="377">
        <v>34.799999999999997</v>
      </c>
      <c r="K52" s="377">
        <v>67</v>
      </c>
      <c r="L52" s="377">
        <v>38.6</v>
      </c>
      <c r="M52" s="377">
        <v>28.4</v>
      </c>
      <c r="N52" s="367">
        <v>69.400000000000006</v>
      </c>
      <c r="O52" s="367">
        <v>41.9</v>
      </c>
      <c r="P52" s="367">
        <v>27.5</v>
      </c>
      <c r="Q52" s="367"/>
      <c r="R52" s="367"/>
      <c r="S52" s="367"/>
      <c r="T52" s="367"/>
      <c r="U52" s="367"/>
      <c r="V52" s="367"/>
      <c r="W52" s="367"/>
      <c r="X52" s="367"/>
      <c r="Y52" s="367"/>
      <c r="Z52" s="367"/>
      <c r="AA52" s="367"/>
      <c r="AB52" s="367"/>
      <c r="AC52" s="367"/>
      <c r="AD52" s="367"/>
      <c r="AE52" s="367"/>
      <c r="AF52" s="367"/>
      <c r="AG52" s="367"/>
      <c r="AH52" s="367"/>
      <c r="AI52" s="367"/>
      <c r="AJ52" s="367"/>
      <c r="AK52" s="367"/>
      <c r="AL52" s="367"/>
      <c r="AM52" s="367"/>
      <c r="AN52" s="367"/>
      <c r="AO52" s="367"/>
      <c r="AP52" s="367"/>
      <c r="AQ52" s="367"/>
      <c r="AR52" s="367"/>
      <c r="AS52" s="367"/>
      <c r="AT52" s="367"/>
      <c r="AU52" s="367"/>
      <c r="AV52" s="367"/>
    </row>
    <row r="53" spans="1:48" s="378" customFormat="1" ht="15" customHeight="1">
      <c r="A53" s="377" t="s">
        <v>17</v>
      </c>
      <c r="B53" s="377">
        <f t="shared" si="10"/>
        <v>41.224999999999994</v>
      </c>
      <c r="C53" s="377">
        <f t="shared" si="10"/>
        <v>20.225000000000001</v>
      </c>
      <c r="D53" s="377">
        <f>AVERAGE(G53,J53,M53,P53)</f>
        <v>21</v>
      </c>
      <c r="E53" s="377">
        <v>39.299999999999997</v>
      </c>
      <c r="F53" s="377">
        <v>19.600000000000001</v>
      </c>
      <c r="G53" s="377">
        <v>19.7</v>
      </c>
      <c r="H53" s="377">
        <v>35.700000000000003</v>
      </c>
      <c r="I53" s="377">
        <v>17.399999999999999</v>
      </c>
      <c r="J53" s="377">
        <v>18.2</v>
      </c>
      <c r="K53" s="377">
        <v>41.6</v>
      </c>
      <c r="L53" s="377">
        <v>20.6</v>
      </c>
      <c r="M53" s="377">
        <v>21.1</v>
      </c>
      <c r="N53" s="367">
        <v>48.3</v>
      </c>
      <c r="O53" s="367">
        <v>23.3</v>
      </c>
      <c r="P53" s="367">
        <v>25</v>
      </c>
      <c r="Q53" s="367"/>
      <c r="R53" s="367"/>
      <c r="S53" s="367"/>
      <c r="T53" s="367"/>
      <c r="U53" s="367"/>
      <c r="V53" s="367"/>
      <c r="W53" s="367"/>
      <c r="X53" s="367"/>
      <c r="Y53" s="367"/>
      <c r="Z53" s="367"/>
      <c r="AA53" s="367"/>
      <c r="AB53" s="367"/>
      <c r="AC53" s="367"/>
      <c r="AD53" s="367"/>
      <c r="AE53" s="367"/>
      <c r="AF53" s="367"/>
      <c r="AG53" s="367"/>
      <c r="AH53" s="367"/>
      <c r="AI53" s="367"/>
      <c r="AJ53" s="367"/>
      <c r="AK53" s="367"/>
      <c r="AL53" s="367"/>
      <c r="AM53" s="367"/>
      <c r="AN53" s="367"/>
      <c r="AO53" s="367"/>
      <c r="AP53" s="367"/>
      <c r="AQ53" s="367"/>
      <c r="AR53" s="367"/>
      <c r="AS53" s="367"/>
      <c r="AT53" s="367"/>
      <c r="AU53" s="367"/>
      <c r="AV53" s="367"/>
    </row>
    <row r="54" spans="1:48" s="378" customFormat="1" ht="15" customHeight="1">
      <c r="A54" s="377" t="s">
        <v>20</v>
      </c>
      <c r="B54" s="377">
        <f t="shared" si="10"/>
        <v>273.125</v>
      </c>
      <c r="C54" s="377">
        <f t="shared" si="10"/>
        <v>134.30000000000001</v>
      </c>
      <c r="D54" s="377">
        <f>AVERAGE(G54,J54,M54,P54)</f>
        <v>138.82499999999999</v>
      </c>
      <c r="E54" s="377">
        <v>266.2</v>
      </c>
      <c r="F54" s="377">
        <v>129.6</v>
      </c>
      <c r="G54" s="377">
        <v>136.6</v>
      </c>
      <c r="H54" s="377">
        <v>282.89999999999998</v>
      </c>
      <c r="I54" s="377">
        <v>137</v>
      </c>
      <c r="J54" s="377">
        <v>145.9</v>
      </c>
      <c r="K54" s="377">
        <v>268.3</v>
      </c>
      <c r="L54" s="377">
        <v>135.5</v>
      </c>
      <c r="M54" s="377">
        <v>132.80000000000001</v>
      </c>
      <c r="N54" s="367">
        <v>275.10000000000002</v>
      </c>
      <c r="O54" s="367">
        <v>135.1</v>
      </c>
      <c r="P54" s="367">
        <v>140</v>
      </c>
      <c r="Q54" s="367"/>
      <c r="R54" s="367"/>
      <c r="S54" s="367"/>
      <c r="T54" s="367"/>
      <c r="U54" s="367"/>
      <c r="V54" s="367"/>
      <c r="W54" s="367"/>
      <c r="X54" s="367"/>
      <c r="Y54" s="367"/>
      <c r="Z54" s="367"/>
      <c r="AA54" s="367"/>
      <c r="AB54" s="367"/>
      <c r="AC54" s="367"/>
      <c r="AD54" s="367"/>
      <c r="AE54" s="367"/>
      <c r="AF54" s="367"/>
      <c r="AG54" s="367"/>
      <c r="AH54" s="367"/>
      <c r="AI54" s="367"/>
      <c r="AJ54" s="367"/>
      <c r="AK54" s="367"/>
      <c r="AL54" s="367"/>
      <c r="AM54" s="367"/>
      <c r="AN54" s="367"/>
      <c r="AO54" s="367"/>
      <c r="AP54" s="367"/>
      <c r="AQ54" s="367"/>
      <c r="AR54" s="367"/>
      <c r="AS54" s="367"/>
      <c r="AT54" s="367"/>
      <c r="AU54" s="367"/>
      <c r="AV54" s="367"/>
    </row>
    <row r="55" spans="1:48" s="378" customFormat="1" ht="15" customHeight="1">
      <c r="A55" s="377" t="s">
        <v>13</v>
      </c>
      <c r="B55" s="377">
        <f>AVERAGE(E55,H55,K55,N55)</f>
        <v>282.67500000000001</v>
      </c>
      <c r="C55" s="377">
        <f>AVERAGE(F55,I55,L55,O55)</f>
        <v>121.2</v>
      </c>
      <c r="D55" s="377">
        <f>AVERAGE(G55,J55,M55,P55)</f>
        <v>161.5</v>
      </c>
      <c r="E55" s="377">
        <v>280.3</v>
      </c>
      <c r="F55" s="377">
        <v>119.7</v>
      </c>
      <c r="G55" s="377">
        <v>160.6</v>
      </c>
      <c r="H55" s="377">
        <v>271</v>
      </c>
      <c r="I55" s="377">
        <v>117.1</v>
      </c>
      <c r="J55" s="377">
        <v>153.9</v>
      </c>
      <c r="K55" s="377">
        <v>288.10000000000002</v>
      </c>
      <c r="L55" s="377">
        <v>122.2</v>
      </c>
      <c r="M55" s="377">
        <v>166</v>
      </c>
      <c r="N55" s="367">
        <v>291.3</v>
      </c>
      <c r="O55" s="367">
        <v>125.8</v>
      </c>
      <c r="P55" s="367">
        <v>165.5</v>
      </c>
      <c r="Q55" s="367"/>
      <c r="R55" s="367"/>
      <c r="S55" s="367"/>
      <c r="T55" s="367"/>
      <c r="U55" s="367"/>
      <c r="V55" s="367"/>
      <c r="W55" s="367"/>
      <c r="X55" s="367"/>
      <c r="Y55" s="367"/>
      <c r="Z55" s="367"/>
      <c r="AA55" s="367"/>
      <c r="AB55" s="367"/>
      <c r="AC55" s="367"/>
      <c r="AD55" s="367"/>
      <c r="AE55" s="367"/>
      <c r="AF55" s="367"/>
      <c r="AG55" s="367"/>
      <c r="AH55" s="367"/>
      <c r="AI55" s="367"/>
      <c r="AJ55" s="367"/>
      <c r="AK55" s="367"/>
      <c r="AL55" s="367"/>
      <c r="AM55" s="367"/>
      <c r="AN55" s="367"/>
      <c r="AO55" s="367"/>
      <c r="AP55" s="367"/>
      <c r="AQ55" s="367"/>
      <c r="AR55" s="367"/>
      <c r="AS55" s="367"/>
      <c r="AT55" s="367"/>
      <c r="AU55" s="367"/>
      <c r="AV55" s="367"/>
    </row>
    <row r="56" spans="1:48" s="378" customFormat="1" ht="15" customHeight="1">
      <c r="A56" s="377"/>
      <c r="B56" s="377"/>
      <c r="C56" s="377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  <c r="AA56" s="367"/>
      <c r="AB56" s="367"/>
      <c r="AC56" s="367"/>
      <c r="AD56" s="367"/>
      <c r="AE56" s="367"/>
      <c r="AF56" s="367"/>
      <c r="AG56" s="367"/>
      <c r="AH56" s="367"/>
      <c r="AI56" s="367"/>
      <c r="AJ56" s="367"/>
      <c r="AK56" s="367"/>
      <c r="AL56" s="367"/>
      <c r="AM56" s="367"/>
      <c r="AN56" s="367"/>
      <c r="AO56" s="367"/>
      <c r="AP56" s="367"/>
      <c r="AQ56" s="367"/>
      <c r="AR56" s="367"/>
      <c r="AS56" s="367"/>
      <c r="AT56" s="367"/>
      <c r="AU56" s="367"/>
      <c r="AV56" s="367"/>
    </row>
    <row r="57" spans="1:48" s="378" customFormat="1" ht="15" customHeight="1">
      <c r="A57" s="377" t="s">
        <v>7</v>
      </c>
      <c r="B57" s="377" t="s">
        <v>108</v>
      </c>
      <c r="C57" s="377"/>
      <c r="D57" s="377"/>
      <c r="E57" s="377"/>
      <c r="F57" s="377"/>
      <c r="G57" s="377"/>
      <c r="H57" s="377"/>
      <c r="I57" s="377"/>
      <c r="J57" s="377"/>
      <c r="K57" s="377"/>
      <c r="L57" s="377"/>
      <c r="M57" s="37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  <c r="AA57" s="367"/>
      <c r="AB57" s="367"/>
      <c r="AC57" s="367"/>
      <c r="AD57" s="367"/>
      <c r="AE57" s="367"/>
      <c r="AF57" s="367"/>
      <c r="AG57" s="367"/>
      <c r="AH57" s="367"/>
      <c r="AI57" s="367"/>
      <c r="AJ57" s="367"/>
      <c r="AK57" s="367"/>
      <c r="AL57" s="367"/>
      <c r="AM57" s="367"/>
      <c r="AN57" s="367"/>
      <c r="AO57" s="367"/>
      <c r="AP57" s="367"/>
      <c r="AQ57" s="367"/>
      <c r="AR57" s="367"/>
      <c r="AS57" s="367"/>
      <c r="AT57" s="367"/>
      <c r="AU57" s="367"/>
      <c r="AV57" s="367"/>
    </row>
    <row r="58" spans="1:48" s="378" customFormat="1" ht="15" customHeight="1">
      <c r="A58" s="367"/>
      <c r="B58" s="367" t="s">
        <v>113</v>
      </c>
      <c r="C58" s="367"/>
      <c r="D58" s="367"/>
      <c r="E58" s="367" t="s">
        <v>114</v>
      </c>
      <c r="F58" s="367"/>
      <c r="G58" s="367"/>
      <c r="H58" s="367" t="s">
        <v>115</v>
      </c>
      <c r="I58" s="367"/>
      <c r="J58" s="367"/>
      <c r="K58" s="367" t="s">
        <v>116</v>
      </c>
      <c r="L58" s="367"/>
      <c r="M58" s="367"/>
      <c r="N58" s="367" t="s">
        <v>117</v>
      </c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  <c r="AA58" s="367"/>
      <c r="AB58" s="367"/>
      <c r="AC58" s="367"/>
      <c r="AD58" s="367"/>
      <c r="AE58" s="367"/>
      <c r="AF58" s="367"/>
      <c r="AG58" s="367"/>
      <c r="AH58" s="367"/>
      <c r="AI58" s="367"/>
      <c r="AJ58" s="367"/>
      <c r="AK58" s="367"/>
      <c r="AL58" s="367"/>
      <c r="AM58" s="367"/>
      <c r="AN58" s="367"/>
      <c r="AO58" s="367"/>
      <c r="AP58" s="367"/>
      <c r="AQ58" s="367"/>
      <c r="AR58" s="367"/>
      <c r="AS58" s="367"/>
      <c r="AT58" s="367"/>
      <c r="AU58" s="367"/>
      <c r="AV58" s="367"/>
    </row>
    <row r="59" spans="1:48" s="378" customFormat="1" ht="15" customHeight="1">
      <c r="A59" s="367"/>
      <c r="B59" s="367"/>
      <c r="C59" s="367" t="s">
        <v>118</v>
      </c>
      <c r="D59" s="367" t="s">
        <v>119</v>
      </c>
      <c r="E59" s="367" t="s">
        <v>113</v>
      </c>
      <c r="F59" s="367" t="s">
        <v>118</v>
      </c>
      <c r="G59" s="367" t="s">
        <v>119</v>
      </c>
      <c r="H59" s="367" t="s">
        <v>113</v>
      </c>
      <c r="I59" s="367" t="s">
        <v>118</v>
      </c>
      <c r="J59" s="367" t="s">
        <v>119</v>
      </c>
      <c r="K59" s="367" t="s">
        <v>113</v>
      </c>
      <c r="L59" s="367" t="s">
        <v>118</v>
      </c>
      <c r="M59" s="367" t="s">
        <v>119</v>
      </c>
      <c r="N59" s="367" t="s">
        <v>113</v>
      </c>
      <c r="O59" s="367" t="s">
        <v>118</v>
      </c>
      <c r="P59" s="367" t="s">
        <v>119</v>
      </c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7"/>
      <c r="AJ59" s="367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</row>
    <row r="60" spans="1:48" s="378" customFormat="1" ht="15" customHeight="1">
      <c r="A60" s="367" t="s">
        <v>3</v>
      </c>
      <c r="B60" s="367">
        <f>AVERAGE(E60,H60,K60,N60)</f>
        <v>399.71342399999997</v>
      </c>
      <c r="C60" s="367">
        <f t="shared" ref="C60:D64" si="11">AVERAGE(F60,I60,L60,O60)</f>
        <v>204.1353</v>
      </c>
      <c r="D60" s="367">
        <f t="shared" si="11"/>
        <v>196.06839100000002</v>
      </c>
      <c r="E60" s="367">
        <f>'1.4'!E7/100*E51</f>
        <v>387.63643200000001</v>
      </c>
      <c r="F60" s="367">
        <f>'1.4'!F7/100*F51</f>
        <v>193.86627199999998</v>
      </c>
      <c r="G60" s="367">
        <f>'1.4'!G7/100*G51</f>
        <v>193.56528700000001</v>
      </c>
      <c r="H60" s="367">
        <f>'1.4'!H7/100*H51</f>
        <v>389.88925399999999</v>
      </c>
      <c r="I60" s="367">
        <f>'1.4'!I7/100*I51</f>
        <v>200.25352000000001</v>
      </c>
      <c r="J60" s="367">
        <f>'1.4'!J7/100*J51</f>
        <v>189.87343200000004</v>
      </c>
      <c r="K60" s="367">
        <f>'1.4'!K7/100*'1.3'!K51</f>
        <v>415.07305000000002</v>
      </c>
      <c r="L60" s="367">
        <f>'1.4'!L7/100*'1.3'!L51</f>
        <v>215.63308800000001</v>
      </c>
      <c r="M60" s="367">
        <f>'1.4'!M7/100*'1.3'!M51</f>
        <v>200.63632200000001</v>
      </c>
      <c r="N60" s="367">
        <f>'1.4'!N7/100*'1.3'!N51</f>
        <v>406.25496000000004</v>
      </c>
      <c r="O60" s="367">
        <f>'1.4'!O7/100*'1.3'!O51</f>
        <v>206.78832</v>
      </c>
      <c r="P60" s="367">
        <f>'1.4'!P7/100*'1.3'!P51</f>
        <v>200.19852299999997</v>
      </c>
      <c r="Q60" s="367"/>
      <c r="R60" s="367"/>
      <c r="S60" s="367"/>
      <c r="T60" s="367"/>
      <c r="U60" s="367"/>
      <c r="V60" s="367"/>
      <c r="W60" s="367"/>
      <c r="X60" s="367"/>
      <c r="Y60" s="367"/>
      <c r="Z60" s="367"/>
      <c r="AA60" s="367"/>
      <c r="AB60" s="367"/>
      <c r="AC60" s="367"/>
      <c r="AD60" s="367"/>
      <c r="AE60" s="367"/>
      <c r="AF60" s="367"/>
      <c r="AG60" s="367"/>
      <c r="AH60" s="367"/>
      <c r="AI60" s="367"/>
      <c r="AJ60" s="367"/>
      <c r="AK60" s="367"/>
      <c r="AL60" s="367"/>
      <c r="AM60" s="367"/>
      <c r="AN60" s="367"/>
      <c r="AO60" s="367"/>
      <c r="AP60" s="367"/>
      <c r="AQ60" s="367"/>
      <c r="AR60" s="367"/>
      <c r="AS60" s="367"/>
      <c r="AT60" s="367"/>
      <c r="AU60" s="367"/>
      <c r="AV60" s="367"/>
    </row>
    <row r="61" spans="1:48" s="378" customFormat="1" ht="15" customHeight="1">
      <c r="A61" s="377" t="s">
        <v>78</v>
      </c>
      <c r="B61" s="367">
        <f t="shared" ref="B61:B64" si="12">AVERAGE(E61,H61,K61,N61)</f>
        <v>24.43022225</v>
      </c>
      <c r="C61" s="367">
        <f t="shared" si="11"/>
        <v>14.726024499999998</v>
      </c>
      <c r="D61" s="367">
        <f t="shared" si="11"/>
        <v>9.6569334999999992</v>
      </c>
      <c r="E61" s="367">
        <f>'1.4'!E8/100*E52</f>
        <v>24.872291999999998</v>
      </c>
      <c r="F61" s="367">
        <f>'1.4'!F8/100*F52</f>
        <v>13.447043999999998</v>
      </c>
      <c r="G61" s="367">
        <f>'1.4'!G8/100*G52</f>
        <v>10.745587999999998</v>
      </c>
      <c r="H61" s="367">
        <f>'1.4'!H8/100*H52</f>
        <v>25.323723000000001</v>
      </c>
      <c r="I61" s="367">
        <f>'1.4'!I8/100*I52</f>
        <v>14.149673999999997</v>
      </c>
      <c r="J61" s="367">
        <f>'1.4'!J8/100*J52</f>
        <v>10.881611999999999</v>
      </c>
      <c r="K61" s="367">
        <f>'1.4'!K8/100*'1.3'!K52</f>
        <v>26.336359999999999</v>
      </c>
      <c r="L61" s="367">
        <f>'1.4'!L8/100*'1.3'!L52</f>
        <v>17.779546</v>
      </c>
      <c r="M61" s="367">
        <f>'1.4'!M8/100*'1.3'!M52</f>
        <v>9.095384000000001</v>
      </c>
      <c r="N61" s="367">
        <f>'1.4'!N8/100*'1.3'!N52</f>
        <v>21.188514000000001</v>
      </c>
      <c r="O61" s="367">
        <f>'1.4'!O8/100*'1.3'!O52</f>
        <v>13.527834</v>
      </c>
      <c r="P61" s="367">
        <f>'1.4'!P8/100*'1.3'!P52</f>
        <v>7.9051499999999999</v>
      </c>
      <c r="Q61" s="367"/>
      <c r="R61" s="367"/>
      <c r="S61" s="367"/>
      <c r="T61" s="367"/>
      <c r="U61" s="367"/>
      <c r="V61" s="367"/>
      <c r="W61" s="367"/>
      <c r="X61" s="367"/>
      <c r="Y61" s="367"/>
      <c r="Z61" s="367"/>
      <c r="AA61" s="367"/>
      <c r="AB61" s="367"/>
      <c r="AC61" s="367"/>
      <c r="AD61" s="367"/>
      <c r="AE61" s="367"/>
      <c r="AF61" s="367"/>
      <c r="AG61" s="367"/>
      <c r="AH61" s="367"/>
      <c r="AI61" s="367"/>
      <c r="AJ61" s="367"/>
      <c r="AK61" s="367"/>
      <c r="AL61" s="367"/>
      <c r="AM61" s="367"/>
      <c r="AN61" s="367"/>
      <c r="AO61" s="367"/>
      <c r="AP61" s="367"/>
      <c r="AQ61" s="367"/>
      <c r="AR61" s="367"/>
      <c r="AS61" s="367"/>
      <c r="AT61" s="367"/>
      <c r="AU61" s="367"/>
      <c r="AV61" s="367"/>
    </row>
    <row r="62" spans="1:48" s="378" customFormat="1" ht="15" customHeight="1">
      <c r="A62" s="377" t="s">
        <v>17</v>
      </c>
      <c r="B62" s="367">
        <f t="shared" si="12"/>
        <v>38.653890750000002</v>
      </c>
      <c r="C62" s="367">
        <f t="shared" si="11"/>
        <v>19.610993500000003</v>
      </c>
      <c r="D62" s="367">
        <f t="shared" si="11"/>
        <v>19.119893750000003</v>
      </c>
      <c r="E62" s="367">
        <f>'1.4'!E9/100*E53</f>
        <v>32.646509999999992</v>
      </c>
      <c r="F62" s="367">
        <f>'1.4'!F9/100*F53</f>
        <v>17.558268000000002</v>
      </c>
      <c r="G62" s="367">
        <f>'1.4'!G9/100*G53</f>
        <v>15.304732999999999</v>
      </c>
      <c r="H62" s="367">
        <f>'1.4'!H9/100*H53</f>
        <v>34.326978000000004</v>
      </c>
      <c r="I62" s="367">
        <f>'1.4'!I9/100*I53</f>
        <v>16.985706</v>
      </c>
      <c r="J62" s="367">
        <f>'1.4'!J9/100*J53</f>
        <v>17.228120000000001</v>
      </c>
      <c r="K62" s="367">
        <f>'1.4'!K9/100*'1.3'!K53</f>
        <v>40.759680000000003</v>
      </c>
      <c r="L62" s="367">
        <f>'1.4'!L9/100*'1.3'!L53</f>
        <v>20.6</v>
      </c>
      <c r="M62" s="367">
        <f>'1.4'!M9/100*'1.3'!M53</f>
        <v>20.372472000000002</v>
      </c>
      <c r="N62" s="367">
        <f>'1.4'!N9/100*'1.3'!N53</f>
        <v>46.882394999999995</v>
      </c>
      <c r="O62" s="367">
        <f>'1.4'!O9/100*'1.3'!O53</f>
        <v>23.3</v>
      </c>
      <c r="P62" s="367">
        <f>'1.4'!P9/100*'1.3'!P53</f>
        <v>23.574249999999999</v>
      </c>
      <c r="Q62" s="367"/>
      <c r="R62" s="367"/>
      <c r="S62" s="367"/>
      <c r="T62" s="367"/>
      <c r="U62" s="367"/>
      <c r="V62" s="367"/>
      <c r="W62" s="367"/>
      <c r="X62" s="367"/>
      <c r="Y62" s="367"/>
      <c r="Z62" s="367"/>
      <c r="AA62" s="367"/>
      <c r="AB62" s="367"/>
      <c r="AC62" s="367"/>
      <c r="AD62" s="367"/>
      <c r="AE62" s="367"/>
      <c r="AF62" s="367"/>
      <c r="AG62" s="367"/>
      <c r="AH62" s="367"/>
      <c r="AI62" s="367"/>
      <c r="AJ62" s="367"/>
      <c r="AK62" s="367"/>
      <c r="AL62" s="367"/>
      <c r="AM62" s="367"/>
      <c r="AN62" s="367"/>
      <c r="AO62" s="367"/>
      <c r="AP62" s="367"/>
      <c r="AQ62" s="367"/>
      <c r="AR62" s="367"/>
      <c r="AS62" s="367"/>
      <c r="AT62" s="367"/>
      <c r="AU62" s="367"/>
      <c r="AV62" s="367"/>
    </row>
    <row r="63" spans="1:48" s="378" customFormat="1" ht="15" customHeight="1">
      <c r="A63" s="377" t="s">
        <v>20</v>
      </c>
      <c r="B63" s="367">
        <f t="shared" si="12"/>
        <v>242.26880600000004</v>
      </c>
      <c r="C63" s="367">
        <f t="shared" si="11"/>
        <v>122.70224924999999</v>
      </c>
      <c r="D63" s="367">
        <f t="shared" si="11"/>
        <v>119.747167</v>
      </c>
      <c r="E63" s="367">
        <f>'1.4'!E10/100*E54</f>
        <v>235.9863</v>
      </c>
      <c r="F63" s="367">
        <f>'1.4'!F10/100*F54</f>
        <v>120.390624</v>
      </c>
      <c r="G63" s="367">
        <f>'1.4'!G10/100*G54</f>
        <v>116.04170000000001</v>
      </c>
      <c r="H63" s="367">
        <f>'1.4'!H10/100*H54</f>
        <v>245.933457</v>
      </c>
      <c r="I63" s="367">
        <f>'1.4'!I10/100*I54</f>
        <v>126.14822999999998</v>
      </c>
      <c r="J63" s="367">
        <f>'1.4'!J10/100*J54</f>
        <v>119.941472</v>
      </c>
      <c r="K63" s="367">
        <f>'1.4'!K10/100*'1.3'!K54</f>
        <v>241.17755300000005</v>
      </c>
      <c r="L63" s="367">
        <f>'1.4'!L10/100*'1.3'!L54</f>
        <v>123.52722</v>
      </c>
      <c r="M63" s="367">
        <f>'1.4'!M10/100*'1.3'!M54</f>
        <v>117.86929600000002</v>
      </c>
      <c r="N63" s="367">
        <f>'1.4'!N10/100*'1.3'!N54</f>
        <v>245.97791400000003</v>
      </c>
      <c r="O63" s="367">
        <f>'1.4'!O10/100*'1.3'!O54</f>
        <v>120.742923</v>
      </c>
      <c r="P63" s="367">
        <f>'1.4'!P10/100*'1.3'!P54</f>
        <v>125.13619999999999</v>
      </c>
      <c r="Q63" s="367"/>
      <c r="R63" s="367"/>
      <c r="S63" s="367"/>
      <c r="T63" s="367"/>
      <c r="U63" s="367"/>
      <c r="V63" s="367"/>
      <c r="W63" s="367"/>
      <c r="X63" s="367"/>
      <c r="Y63" s="367"/>
      <c r="Z63" s="367"/>
      <c r="AA63" s="367"/>
      <c r="AB63" s="367"/>
      <c r="AC63" s="367"/>
      <c r="AD63" s="367"/>
      <c r="AE63" s="367"/>
      <c r="AF63" s="367"/>
      <c r="AG63" s="367"/>
      <c r="AH63" s="367"/>
      <c r="AI63" s="367"/>
      <c r="AJ63" s="367"/>
      <c r="AK63" s="367"/>
      <c r="AL63" s="367"/>
      <c r="AM63" s="367"/>
      <c r="AN63" s="367"/>
      <c r="AO63" s="367"/>
      <c r="AP63" s="367"/>
      <c r="AQ63" s="367"/>
      <c r="AR63" s="367"/>
      <c r="AS63" s="367"/>
      <c r="AT63" s="367"/>
      <c r="AU63" s="367"/>
      <c r="AV63" s="367"/>
    </row>
    <row r="64" spans="1:48" s="378" customFormat="1" ht="15" customHeight="1">
      <c r="A64" s="377" t="s">
        <v>13</v>
      </c>
      <c r="B64" s="367">
        <f t="shared" si="12"/>
        <v>88.674238750000001</v>
      </c>
      <c r="C64" s="367">
        <f t="shared" si="11"/>
        <v>45.401393249999998</v>
      </c>
      <c r="D64" s="367">
        <f t="shared" si="11"/>
        <v>43.3710825</v>
      </c>
      <c r="E64" s="367">
        <f>'1.4'!E11/100*E55</f>
        <v>86.469746999999998</v>
      </c>
      <c r="F64" s="367">
        <f>'1.4'!F11/100*F55</f>
        <v>42.571304999999995</v>
      </c>
      <c r="G64" s="367">
        <f>'1.4'!G11/100*G55</f>
        <v>43.872708000000003</v>
      </c>
      <c r="H64" s="367">
        <f>'1.4'!H11/100*H55</f>
        <v>80.842010000000002</v>
      </c>
      <c r="I64" s="367">
        <f>'1.4'!I11/100*I55</f>
        <v>41.170017999999999</v>
      </c>
      <c r="J64" s="367">
        <f>'1.4'!J11/100*J55</f>
        <v>39.957057000000006</v>
      </c>
      <c r="K64" s="367">
        <f>'1.4'!K11/100*'1.3'!K55</f>
        <v>94.093459999999993</v>
      </c>
      <c r="L64" s="367">
        <f>'1.4'!L11/100*'1.3'!L55</f>
        <v>50.537032000000004</v>
      </c>
      <c r="M64" s="367">
        <f>'1.4'!M11/100*'1.3'!M55</f>
        <v>43.375799999999998</v>
      </c>
      <c r="N64" s="367">
        <f>'1.4'!N11/100*'1.3'!N55</f>
        <v>93.291738000000024</v>
      </c>
      <c r="O64" s="367">
        <f>'1.4'!O11/100*'1.3'!O55</f>
        <v>47.327218000000002</v>
      </c>
      <c r="P64" s="367">
        <f>'1.4'!P11/100*'1.3'!P55</f>
        <v>46.278765</v>
      </c>
      <c r="Q64" s="367"/>
      <c r="R64" s="367"/>
      <c r="S64" s="367"/>
      <c r="T64" s="367"/>
      <c r="U64" s="367"/>
      <c r="V64" s="367"/>
      <c r="W64" s="367"/>
      <c r="X64" s="367"/>
      <c r="Y64" s="367"/>
      <c r="Z64" s="367"/>
      <c r="AA64" s="367"/>
      <c r="AB64" s="367"/>
      <c r="AC64" s="367"/>
      <c r="AD64" s="367"/>
      <c r="AE64" s="367"/>
      <c r="AF64" s="367"/>
      <c r="AG64" s="367"/>
      <c r="AH64" s="367"/>
      <c r="AI64" s="367"/>
      <c r="AJ64" s="367"/>
      <c r="AK64" s="367"/>
      <c r="AL64" s="367"/>
      <c r="AM64" s="367"/>
      <c r="AN64" s="367"/>
      <c r="AO64" s="367"/>
      <c r="AP64" s="367"/>
      <c r="AQ64" s="367"/>
      <c r="AR64" s="367"/>
      <c r="AS64" s="367"/>
      <c r="AT64" s="367"/>
      <c r="AU64" s="367"/>
      <c r="AV64" s="367"/>
    </row>
    <row r="65" spans="1:48" s="378" customFormat="1" ht="15" customHeight="1"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  <c r="AA65" s="367"/>
      <c r="AB65" s="367"/>
      <c r="AC65" s="367"/>
      <c r="AD65" s="367"/>
      <c r="AE65" s="367"/>
      <c r="AF65" s="367"/>
      <c r="AG65" s="367"/>
      <c r="AH65" s="367"/>
      <c r="AI65" s="367"/>
      <c r="AJ65" s="367"/>
      <c r="AK65" s="367"/>
      <c r="AL65" s="367"/>
      <c r="AM65" s="367"/>
      <c r="AN65" s="367"/>
      <c r="AO65" s="367"/>
      <c r="AP65" s="367"/>
      <c r="AQ65" s="367"/>
      <c r="AR65" s="367"/>
      <c r="AS65" s="367"/>
      <c r="AT65" s="367"/>
      <c r="AU65" s="367"/>
      <c r="AV65" s="367"/>
    </row>
    <row r="66" spans="1:48" s="378" customFormat="1" ht="15" customHeight="1">
      <c r="A66" s="377" t="s">
        <v>120</v>
      </c>
      <c r="B66" s="377" t="s">
        <v>108</v>
      </c>
      <c r="C66" s="377"/>
      <c r="D66" s="377"/>
      <c r="E66" s="377"/>
      <c r="F66" s="377"/>
      <c r="G66" s="377"/>
      <c r="H66" s="377"/>
      <c r="I66" s="377"/>
      <c r="J66" s="377"/>
      <c r="K66" s="377"/>
      <c r="L66" s="377"/>
      <c r="M66" s="37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  <c r="AA66" s="367"/>
      <c r="AB66" s="367"/>
      <c r="AC66" s="367"/>
      <c r="AD66" s="367"/>
      <c r="AE66" s="367"/>
      <c r="AF66" s="367"/>
      <c r="AG66" s="367"/>
      <c r="AH66" s="367"/>
      <c r="AI66" s="367"/>
      <c r="AJ66" s="367"/>
      <c r="AK66" s="367"/>
      <c r="AL66" s="367"/>
      <c r="AM66" s="367"/>
      <c r="AN66" s="367"/>
      <c r="AO66" s="367"/>
      <c r="AP66" s="367"/>
      <c r="AQ66" s="367"/>
      <c r="AR66" s="367"/>
      <c r="AS66" s="367"/>
      <c r="AT66" s="367"/>
      <c r="AU66" s="367"/>
      <c r="AV66" s="367"/>
    </row>
    <row r="67" spans="1:48" s="378" customFormat="1" ht="15" customHeight="1">
      <c r="A67" s="367"/>
      <c r="B67" s="367" t="s">
        <v>113</v>
      </c>
      <c r="C67" s="367"/>
      <c r="D67" s="367"/>
      <c r="E67" s="367" t="s">
        <v>114</v>
      </c>
      <c r="F67" s="367"/>
      <c r="G67" s="367"/>
      <c r="H67" s="367" t="s">
        <v>115</v>
      </c>
      <c r="I67" s="367"/>
      <c r="J67" s="367"/>
      <c r="K67" s="367" t="s">
        <v>116</v>
      </c>
      <c r="L67" s="367"/>
      <c r="M67" s="367"/>
      <c r="N67" s="367" t="s">
        <v>117</v>
      </c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  <c r="AA67" s="367"/>
      <c r="AB67" s="367"/>
      <c r="AC67" s="367"/>
      <c r="AD67" s="367"/>
      <c r="AE67" s="367"/>
      <c r="AF67" s="367"/>
      <c r="AG67" s="367"/>
      <c r="AH67" s="367"/>
      <c r="AI67" s="367"/>
      <c r="AJ67" s="367"/>
      <c r="AK67" s="367"/>
      <c r="AL67" s="367"/>
      <c r="AM67" s="367"/>
      <c r="AN67" s="367"/>
      <c r="AO67" s="367"/>
      <c r="AP67" s="367"/>
      <c r="AQ67" s="367"/>
      <c r="AR67" s="367"/>
      <c r="AS67" s="367"/>
      <c r="AT67" s="367"/>
      <c r="AU67" s="367"/>
      <c r="AV67" s="367"/>
    </row>
    <row r="68" spans="1:48" s="378" customFormat="1" ht="15" customHeight="1">
      <c r="A68" s="367"/>
      <c r="B68" s="367"/>
      <c r="C68" s="367" t="s">
        <v>118</v>
      </c>
      <c r="D68" s="367" t="s">
        <v>119</v>
      </c>
      <c r="E68" s="367" t="s">
        <v>113</v>
      </c>
      <c r="F68" s="367" t="s">
        <v>118</v>
      </c>
      <c r="G68" s="367" t="s">
        <v>119</v>
      </c>
      <c r="H68" s="367" t="s">
        <v>113</v>
      </c>
      <c r="I68" s="367" t="s">
        <v>118</v>
      </c>
      <c r="J68" s="367" t="s">
        <v>119</v>
      </c>
      <c r="K68" s="367" t="s">
        <v>113</v>
      </c>
      <c r="L68" s="367" t="s">
        <v>118</v>
      </c>
      <c r="M68" s="367" t="s">
        <v>119</v>
      </c>
      <c r="N68" s="367" t="s">
        <v>113</v>
      </c>
      <c r="O68" s="367" t="s">
        <v>118</v>
      </c>
      <c r="P68" s="367" t="s">
        <v>119</v>
      </c>
      <c r="Q68" s="367"/>
      <c r="R68" s="367"/>
      <c r="S68" s="367"/>
      <c r="T68" s="367"/>
      <c r="U68" s="367"/>
      <c r="V68" s="367"/>
      <c r="W68" s="367"/>
      <c r="X68" s="367"/>
      <c r="Y68" s="367"/>
      <c r="Z68" s="367"/>
      <c r="AA68" s="367"/>
      <c r="AB68" s="367"/>
      <c r="AC68" s="367"/>
      <c r="AD68" s="367"/>
      <c r="AE68" s="367"/>
      <c r="AF68" s="367"/>
      <c r="AG68" s="367"/>
      <c r="AH68" s="367"/>
      <c r="AI68" s="367"/>
      <c r="AJ68" s="367"/>
      <c r="AK68" s="367"/>
      <c r="AL68" s="367"/>
      <c r="AM68" s="367"/>
      <c r="AN68" s="367"/>
      <c r="AO68" s="367"/>
      <c r="AP68" s="367"/>
      <c r="AQ68" s="367"/>
      <c r="AR68" s="367"/>
      <c r="AS68" s="367"/>
      <c r="AT68" s="367"/>
      <c r="AU68" s="367"/>
      <c r="AV68" s="367"/>
    </row>
    <row r="69" spans="1:48" s="378" customFormat="1" ht="15" customHeight="1">
      <c r="A69" s="367" t="s">
        <v>3</v>
      </c>
      <c r="B69" s="367">
        <f>AVERAGE(E69,H69,K69,N69)</f>
        <v>267.13657599999999</v>
      </c>
      <c r="C69" s="367">
        <f t="shared" ref="C69:D73" si="13">AVERAGE(F69,I69,L69,O69)</f>
        <v>109.7897</v>
      </c>
      <c r="D69" s="367">
        <f t="shared" si="13"/>
        <v>156.83160899999999</v>
      </c>
      <c r="E69" s="367">
        <f>E51-E60</f>
        <v>269.46356800000001</v>
      </c>
      <c r="F69" s="367">
        <f t="shared" ref="F69:P69" si="14">F51-F60</f>
        <v>110.533728</v>
      </c>
      <c r="G69" s="367">
        <f t="shared" si="14"/>
        <v>159.13471299999998</v>
      </c>
      <c r="H69" s="367">
        <f t="shared" si="14"/>
        <v>271.41074599999996</v>
      </c>
      <c r="I69" s="367">
        <f t="shared" si="14"/>
        <v>108.24647999999999</v>
      </c>
      <c r="J69" s="367">
        <f t="shared" si="14"/>
        <v>162.92656799999997</v>
      </c>
      <c r="K69" s="367">
        <f t="shared" si="14"/>
        <v>249.92694999999998</v>
      </c>
      <c r="L69" s="367">
        <f t="shared" si="14"/>
        <v>101.166912</v>
      </c>
      <c r="M69" s="367">
        <f t="shared" si="14"/>
        <v>147.56367799999998</v>
      </c>
      <c r="N69" s="367">
        <f t="shared" si="14"/>
        <v>277.74503999999996</v>
      </c>
      <c r="O69" s="367">
        <f t="shared" si="14"/>
        <v>119.21168</v>
      </c>
      <c r="P69" s="367">
        <f t="shared" si="14"/>
        <v>157.70147700000001</v>
      </c>
      <c r="Q69" s="367"/>
      <c r="R69" s="367"/>
      <c r="S69" s="367"/>
      <c r="T69" s="367"/>
      <c r="U69" s="367"/>
      <c r="V69" s="367"/>
      <c r="W69" s="367"/>
      <c r="X69" s="367"/>
      <c r="Y69" s="367"/>
      <c r="Z69" s="367"/>
      <c r="AA69" s="367"/>
      <c r="AB69" s="367"/>
      <c r="AC69" s="367"/>
      <c r="AD69" s="367"/>
      <c r="AE69" s="367"/>
      <c r="AF69" s="367"/>
      <c r="AG69" s="367"/>
      <c r="AH69" s="367"/>
      <c r="AI69" s="367"/>
      <c r="AJ69" s="367"/>
      <c r="AK69" s="367"/>
      <c r="AL69" s="367"/>
      <c r="AM69" s="367"/>
      <c r="AN69" s="367"/>
      <c r="AO69" s="367"/>
      <c r="AP69" s="367"/>
      <c r="AQ69" s="367"/>
      <c r="AR69" s="367"/>
      <c r="AS69" s="367"/>
      <c r="AT69" s="367"/>
      <c r="AU69" s="367"/>
      <c r="AV69" s="367"/>
    </row>
    <row r="70" spans="1:48" s="378" customFormat="1" ht="15" customHeight="1">
      <c r="A70" s="377" t="s">
        <v>78</v>
      </c>
      <c r="B70" s="367">
        <f t="shared" ref="B70:B73" si="15">AVERAGE(E70,H70,K70,N70)</f>
        <v>45.419777750000002</v>
      </c>
      <c r="C70" s="367">
        <f t="shared" si="13"/>
        <v>23.473975500000002</v>
      </c>
      <c r="D70" s="367">
        <f t="shared" si="13"/>
        <v>21.993066499999998</v>
      </c>
      <c r="E70" s="367">
        <f t="shared" ref="E70:P73" si="16">E52-E61</f>
        <v>46.427707999999996</v>
      </c>
      <c r="F70" s="367">
        <f t="shared" si="16"/>
        <v>21.952956</v>
      </c>
      <c r="G70" s="367">
        <f t="shared" si="16"/>
        <v>25.154412000000001</v>
      </c>
      <c r="H70" s="367">
        <f t="shared" si="16"/>
        <v>46.376277000000002</v>
      </c>
      <c r="I70" s="367">
        <f t="shared" si="16"/>
        <v>22.750326000000001</v>
      </c>
      <c r="J70" s="367">
        <f t="shared" si="16"/>
        <v>23.918388</v>
      </c>
      <c r="K70" s="367">
        <f t="shared" si="16"/>
        <v>40.663640000000001</v>
      </c>
      <c r="L70" s="367">
        <f t="shared" si="16"/>
        <v>20.820454000000002</v>
      </c>
      <c r="M70" s="367">
        <f t="shared" si="16"/>
        <v>19.304615999999996</v>
      </c>
      <c r="N70" s="367">
        <f t="shared" si="16"/>
        <v>48.211486000000008</v>
      </c>
      <c r="O70" s="367">
        <f t="shared" si="16"/>
        <v>28.372166</v>
      </c>
      <c r="P70" s="367">
        <f t="shared" si="16"/>
        <v>19.594850000000001</v>
      </c>
      <c r="Q70" s="367"/>
      <c r="R70" s="367"/>
      <c r="S70" s="367"/>
      <c r="T70" s="367"/>
      <c r="U70" s="367"/>
      <c r="V70" s="367"/>
      <c r="W70" s="367"/>
      <c r="X70" s="367"/>
      <c r="Y70" s="367"/>
      <c r="Z70" s="367"/>
      <c r="AA70" s="367"/>
      <c r="AB70" s="367"/>
      <c r="AC70" s="367"/>
      <c r="AD70" s="367"/>
      <c r="AE70" s="367"/>
      <c r="AF70" s="367"/>
      <c r="AG70" s="367"/>
      <c r="AH70" s="367"/>
      <c r="AI70" s="367"/>
      <c r="AJ70" s="367"/>
      <c r="AK70" s="367"/>
      <c r="AL70" s="367"/>
      <c r="AM70" s="367"/>
      <c r="AN70" s="367"/>
      <c r="AO70" s="367"/>
      <c r="AP70" s="367"/>
      <c r="AQ70" s="367"/>
      <c r="AR70" s="367"/>
      <c r="AS70" s="367"/>
      <c r="AT70" s="367"/>
      <c r="AU70" s="367"/>
      <c r="AV70" s="367"/>
    </row>
    <row r="71" spans="1:48" s="378" customFormat="1" ht="15" customHeight="1">
      <c r="A71" s="377" t="s">
        <v>17</v>
      </c>
      <c r="B71" s="367">
        <f t="shared" si="15"/>
        <v>2.571109250000001</v>
      </c>
      <c r="C71" s="367">
        <f t="shared" si="13"/>
        <v>0.61400649999999946</v>
      </c>
      <c r="D71" s="367">
        <f>AVERAGE(G71,J71,M71,P71)</f>
        <v>1.8801062499999999</v>
      </c>
      <c r="E71" s="367">
        <f t="shared" si="16"/>
        <v>6.653490000000005</v>
      </c>
      <c r="F71" s="367">
        <f t="shared" si="16"/>
        <v>2.0417319999999997</v>
      </c>
      <c r="G71" s="367">
        <f t="shared" si="16"/>
        <v>4.3952670000000005</v>
      </c>
      <c r="H71" s="367">
        <f t="shared" si="16"/>
        <v>1.3730219999999989</v>
      </c>
      <c r="I71" s="367">
        <f t="shared" si="16"/>
        <v>0.41429399999999816</v>
      </c>
      <c r="J71" s="367">
        <f t="shared" si="16"/>
        <v>0.97187999999999874</v>
      </c>
      <c r="K71" s="367">
        <f t="shared" si="16"/>
        <v>0.8403199999999984</v>
      </c>
      <c r="L71" s="367">
        <f t="shared" si="16"/>
        <v>0</v>
      </c>
      <c r="M71" s="367">
        <f t="shared" si="16"/>
        <v>0.72752799999999951</v>
      </c>
      <c r="N71" s="367">
        <f t="shared" si="16"/>
        <v>1.4176050000000018</v>
      </c>
      <c r="O71" s="367">
        <f t="shared" si="16"/>
        <v>0</v>
      </c>
      <c r="P71" s="367">
        <f t="shared" si="16"/>
        <v>1.4257500000000007</v>
      </c>
      <c r="Q71" s="367"/>
      <c r="R71" s="367"/>
      <c r="S71" s="367"/>
      <c r="T71" s="367"/>
      <c r="U71" s="367"/>
      <c r="V71" s="367"/>
      <c r="W71" s="367"/>
      <c r="X71" s="367"/>
      <c r="Y71" s="367"/>
      <c r="Z71" s="367"/>
      <c r="AA71" s="367"/>
      <c r="AB71" s="367"/>
      <c r="AC71" s="367"/>
      <c r="AD71" s="367"/>
      <c r="AE71" s="367"/>
      <c r="AF71" s="367"/>
      <c r="AG71" s="367"/>
      <c r="AH71" s="367"/>
      <c r="AI71" s="367"/>
      <c r="AJ71" s="367"/>
      <c r="AK71" s="367"/>
      <c r="AL71" s="367"/>
      <c r="AM71" s="367"/>
      <c r="AN71" s="367"/>
      <c r="AO71" s="367"/>
      <c r="AP71" s="367"/>
      <c r="AQ71" s="367"/>
      <c r="AR71" s="367"/>
      <c r="AS71" s="367"/>
      <c r="AT71" s="367"/>
      <c r="AU71" s="367"/>
      <c r="AV71" s="367"/>
    </row>
    <row r="72" spans="1:48" s="378" customFormat="1" ht="15" customHeight="1">
      <c r="A72" s="377" t="s">
        <v>20</v>
      </c>
      <c r="B72" s="367">
        <f t="shared" si="15"/>
        <v>30.856193999999981</v>
      </c>
      <c r="C72" s="367">
        <f t="shared" si="13"/>
        <v>11.597750749999999</v>
      </c>
      <c r="D72" s="367">
        <f t="shared" si="13"/>
        <v>19.077832999999998</v>
      </c>
      <c r="E72" s="367">
        <f t="shared" si="16"/>
        <v>30.213699999999989</v>
      </c>
      <c r="F72" s="367">
        <f t="shared" si="16"/>
        <v>9.2093759999999918</v>
      </c>
      <c r="G72" s="367">
        <f t="shared" si="16"/>
        <v>20.558299999999988</v>
      </c>
      <c r="H72" s="367">
        <f t="shared" si="16"/>
        <v>36.966542999999973</v>
      </c>
      <c r="I72" s="367">
        <f t="shared" si="16"/>
        <v>10.851770000000016</v>
      </c>
      <c r="J72" s="367">
        <f t="shared" si="16"/>
        <v>25.958528000000001</v>
      </c>
      <c r="K72" s="367">
        <f t="shared" si="16"/>
        <v>27.122446999999966</v>
      </c>
      <c r="L72" s="367">
        <f t="shared" si="16"/>
        <v>11.97278</v>
      </c>
      <c r="M72" s="367">
        <f t="shared" si="16"/>
        <v>14.930703999999992</v>
      </c>
      <c r="N72" s="367">
        <f t="shared" si="16"/>
        <v>29.122085999999996</v>
      </c>
      <c r="O72" s="367">
        <f t="shared" si="16"/>
        <v>14.35707699999999</v>
      </c>
      <c r="P72" s="367">
        <f t="shared" si="16"/>
        <v>14.863800000000012</v>
      </c>
      <c r="Q72" s="367"/>
      <c r="R72" s="367"/>
      <c r="S72" s="367"/>
      <c r="T72" s="367"/>
      <c r="U72" s="367"/>
      <c r="V72" s="367"/>
      <c r="W72" s="367"/>
      <c r="X72" s="367"/>
      <c r="Y72" s="367"/>
      <c r="Z72" s="367"/>
      <c r="AA72" s="367"/>
      <c r="AB72" s="367"/>
      <c r="AC72" s="367"/>
      <c r="AD72" s="367"/>
      <c r="AE72" s="367"/>
      <c r="AF72" s="367"/>
      <c r="AG72" s="367"/>
      <c r="AH72" s="367"/>
      <c r="AI72" s="367"/>
      <c r="AJ72" s="367"/>
      <c r="AK72" s="367"/>
      <c r="AL72" s="367"/>
      <c r="AM72" s="367"/>
      <c r="AN72" s="367"/>
      <c r="AO72" s="367"/>
      <c r="AP72" s="367"/>
      <c r="AQ72" s="367"/>
      <c r="AR72" s="367"/>
      <c r="AS72" s="367"/>
      <c r="AT72" s="367"/>
      <c r="AU72" s="367"/>
      <c r="AV72" s="367"/>
    </row>
    <row r="73" spans="1:48" s="378" customFormat="1" ht="15" customHeight="1">
      <c r="A73" s="377" t="s">
        <v>13</v>
      </c>
      <c r="B73" s="367">
        <f t="shared" si="15"/>
        <v>194.00076125000004</v>
      </c>
      <c r="C73" s="367">
        <f t="shared" si="13"/>
        <v>75.798606750000005</v>
      </c>
      <c r="D73" s="367">
        <f t="shared" si="13"/>
        <v>118.1289175</v>
      </c>
      <c r="E73" s="367">
        <f>E55-E64</f>
        <v>193.83025300000003</v>
      </c>
      <c r="F73" s="367">
        <f t="shared" si="16"/>
        <v>77.128695000000008</v>
      </c>
      <c r="G73" s="367">
        <f t="shared" si="16"/>
        <v>116.72729199999999</v>
      </c>
      <c r="H73" s="367">
        <f t="shared" si="16"/>
        <v>190.15798999999998</v>
      </c>
      <c r="I73" s="367">
        <f t="shared" si="16"/>
        <v>75.929981999999995</v>
      </c>
      <c r="J73" s="367">
        <f t="shared" si="16"/>
        <v>113.942943</v>
      </c>
      <c r="K73" s="367">
        <f t="shared" si="16"/>
        <v>194.00654000000003</v>
      </c>
      <c r="L73" s="367">
        <f t="shared" si="16"/>
        <v>71.662968000000006</v>
      </c>
      <c r="M73" s="367">
        <f t="shared" si="16"/>
        <v>122.6242</v>
      </c>
      <c r="N73" s="367">
        <f t="shared" si="16"/>
        <v>198.008262</v>
      </c>
      <c r="O73" s="367">
        <f t="shared" si="16"/>
        <v>78.472781999999995</v>
      </c>
      <c r="P73" s="367">
        <f>P55-P64</f>
        <v>119.22123500000001</v>
      </c>
      <c r="Q73" s="367"/>
      <c r="R73" s="367"/>
      <c r="S73" s="367"/>
      <c r="T73" s="367"/>
      <c r="U73" s="367"/>
      <c r="V73" s="367"/>
      <c r="W73" s="367"/>
      <c r="X73" s="367"/>
      <c r="Y73" s="367"/>
      <c r="Z73" s="367"/>
      <c r="AA73" s="367"/>
      <c r="AB73" s="367"/>
      <c r="AC73" s="367"/>
      <c r="AD73" s="367"/>
      <c r="AE73" s="367"/>
      <c r="AF73" s="367"/>
      <c r="AG73" s="367"/>
      <c r="AH73" s="367"/>
      <c r="AI73" s="367"/>
      <c r="AJ73" s="367"/>
      <c r="AK73" s="367"/>
      <c r="AL73" s="367"/>
      <c r="AM73" s="367"/>
      <c r="AN73" s="367"/>
      <c r="AO73" s="367"/>
      <c r="AP73" s="367"/>
      <c r="AQ73" s="367"/>
      <c r="AR73" s="367"/>
      <c r="AS73" s="367"/>
      <c r="AT73" s="367"/>
      <c r="AU73" s="367"/>
      <c r="AV73" s="367"/>
    </row>
    <row r="74" spans="1:48" s="378" customFormat="1" ht="15" customHeight="1">
      <c r="A74" s="367"/>
      <c r="B74" s="367"/>
      <c r="C74" s="367"/>
      <c r="D74" s="367"/>
      <c r="E74" s="367"/>
      <c r="F74" s="367"/>
      <c r="G74" s="367"/>
      <c r="H74" s="367"/>
      <c r="I74" s="36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  <c r="AA74" s="367"/>
      <c r="AB74" s="367"/>
      <c r="AC74" s="367"/>
      <c r="AD74" s="367"/>
      <c r="AE74" s="367"/>
      <c r="AF74" s="367"/>
      <c r="AG74" s="367"/>
      <c r="AH74" s="367"/>
      <c r="AI74" s="367"/>
      <c r="AJ74" s="367"/>
      <c r="AK74" s="367"/>
      <c r="AL74" s="367"/>
      <c r="AM74" s="367"/>
      <c r="AN74" s="367"/>
      <c r="AO74" s="367"/>
      <c r="AP74" s="367"/>
      <c r="AQ74" s="367"/>
      <c r="AR74" s="367"/>
      <c r="AS74" s="367"/>
      <c r="AT74" s="367"/>
      <c r="AU74" s="367"/>
      <c r="AV74" s="367"/>
    </row>
    <row r="75" spans="1:48" ht="15" customHeight="1">
      <c r="A75" s="333"/>
      <c r="B75" s="333"/>
      <c r="C75" s="333"/>
      <c r="D75" s="333"/>
      <c r="E75" s="333"/>
      <c r="F75" s="333"/>
      <c r="G75" s="333"/>
      <c r="H75" s="333"/>
      <c r="I75" s="333"/>
      <c r="J75" s="333"/>
      <c r="K75" s="333"/>
      <c r="L75" s="333"/>
      <c r="M75" s="333"/>
      <c r="N75" s="333"/>
    </row>
    <row r="76" spans="1:48" ht="15" customHeight="1">
      <c r="A76" s="333"/>
      <c r="B76" s="333"/>
      <c r="C76" s="333"/>
      <c r="D76" s="333"/>
      <c r="E76" s="333"/>
      <c r="F76" s="333"/>
      <c r="G76" s="333"/>
      <c r="H76" s="333"/>
      <c r="I76" s="333"/>
      <c r="J76" s="333"/>
      <c r="K76" s="333"/>
      <c r="L76" s="333"/>
      <c r="M76" s="333"/>
      <c r="N76" s="333"/>
    </row>
    <row r="77" spans="1:48" ht="15" customHeight="1">
      <c r="A77" s="333"/>
      <c r="B77" s="333"/>
      <c r="C77" s="333"/>
      <c r="D77" s="333"/>
      <c r="E77" s="333"/>
      <c r="F77" s="333"/>
      <c r="G77" s="333"/>
      <c r="H77" s="333"/>
      <c r="I77" s="333"/>
      <c r="J77" s="333"/>
      <c r="K77" s="333"/>
      <c r="L77" s="333"/>
      <c r="M77" s="333"/>
      <c r="N77" s="333"/>
    </row>
    <row r="78" spans="1:48" ht="15" customHeight="1">
      <c r="A78" s="333"/>
      <c r="B78" s="333"/>
      <c r="C78" s="333"/>
      <c r="D78" s="333"/>
      <c r="E78" s="333"/>
      <c r="F78" s="333"/>
      <c r="G78" s="333"/>
      <c r="H78" s="333"/>
      <c r="I78" s="333"/>
      <c r="J78" s="333"/>
      <c r="K78" s="333"/>
      <c r="L78" s="333"/>
      <c r="M78" s="333"/>
      <c r="N78" s="333"/>
    </row>
    <row r="79" spans="1:48" ht="15" customHeight="1">
      <c r="A79" s="333"/>
      <c r="B79" s="333"/>
      <c r="C79" s="333"/>
      <c r="D79" s="333"/>
      <c r="E79" s="333"/>
      <c r="F79" s="333"/>
      <c r="G79" s="333"/>
      <c r="H79" s="333"/>
      <c r="I79" s="333"/>
      <c r="J79" s="333"/>
      <c r="K79" s="333"/>
      <c r="L79" s="333"/>
      <c r="M79" s="333"/>
      <c r="N79" s="333"/>
    </row>
    <row r="80" spans="1:48" ht="15" customHeight="1">
      <c r="A80" s="333"/>
      <c r="B80" s="333"/>
      <c r="C80" s="333"/>
      <c r="D80" s="333"/>
      <c r="E80" s="333"/>
      <c r="F80" s="333"/>
      <c r="G80" s="333"/>
      <c r="H80" s="333"/>
      <c r="I80" s="333"/>
      <c r="J80" s="333"/>
      <c r="K80" s="333"/>
      <c r="L80" s="333"/>
      <c r="M80" s="333"/>
      <c r="N80" s="333"/>
    </row>
    <row r="81" spans="1:14" ht="15" customHeight="1">
      <c r="A81" s="333"/>
      <c r="B81" s="333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</row>
    <row r="82" spans="1:14" ht="15" customHeight="1">
      <c r="A82" s="333"/>
      <c r="B82" s="333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</row>
    <row r="83" spans="1:14" ht="15" customHeight="1">
      <c r="A83" s="333"/>
      <c r="B83" s="333"/>
      <c r="C83" s="333"/>
      <c r="D83" s="333"/>
      <c r="E83" s="333"/>
      <c r="F83" s="333"/>
      <c r="G83" s="333"/>
      <c r="H83" s="333"/>
      <c r="I83" s="333"/>
      <c r="J83" s="333"/>
      <c r="K83" s="333"/>
      <c r="L83" s="333"/>
      <c r="M83" s="333"/>
      <c r="N83" s="333"/>
    </row>
    <row r="84" spans="1:14" ht="15" customHeight="1">
      <c r="A84" s="333"/>
      <c r="B84" s="333"/>
      <c r="C84" s="333"/>
      <c r="D84" s="333"/>
      <c r="E84" s="333"/>
      <c r="F84" s="333"/>
      <c r="G84" s="333"/>
      <c r="H84" s="333"/>
      <c r="I84" s="333"/>
      <c r="J84" s="333"/>
      <c r="K84" s="333"/>
      <c r="L84" s="333"/>
      <c r="M84" s="333"/>
      <c r="N84" s="333"/>
    </row>
    <row r="85" spans="1:14" ht="15" customHeight="1">
      <c r="A85" s="333"/>
      <c r="B85" s="333"/>
      <c r="C85" s="33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</row>
    <row r="86" spans="1:14" ht="15" customHeight="1">
      <c r="A86" s="333"/>
      <c r="B86" s="333"/>
      <c r="C86" s="333"/>
      <c r="D86" s="333"/>
      <c r="E86" s="333"/>
      <c r="F86" s="333"/>
      <c r="G86" s="333"/>
      <c r="H86" s="333"/>
      <c r="I86" s="333"/>
      <c r="J86" s="333"/>
      <c r="K86" s="333"/>
      <c r="L86" s="333"/>
      <c r="M86" s="333"/>
      <c r="N86" s="333"/>
    </row>
    <row r="87" spans="1:14" ht="15" customHeight="1">
      <c r="A87" s="333"/>
      <c r="B87" s="333"/>
      <c r="C87" s="333"/>
      <c r="D87" s="333"/>
      <c r="E87" s="333"/>
      <c r="F87" s="333"/>
      <c r="G87" s="333"/>
      <c r="H87" s="333"/>
      <c r="I87" s="333"/>
      <c r="J87" s="333"/>
      <c r="K87" s="333"/>
      <c r="L87" s="333"/>
      <c r="M87" s="333"/>
      <c r="N87" s="333"/>
    </row>
    <row r="88" spans="1:14" ht="15" customHeight="1">
      <c r="A88" s="333"/>
      <c r="B88" s="333"/>
      <c r="C88" s="333"/>
      <c r="D88" s="333"/>
      <c r="E88" s="333"/>
      <c r="F88" s="333"/>
      <c r="G88" s="333"/>
      <c r="H88" s="333"/>
      <c r="I88" s="333"/>
      <c r="J88" s="333"/>
      <c r="K88" s="333"/>
      <c r="L88" s="333"/>
      <c r="M88" s="333"/>
      <c r="N88" s="333"/>
    </row>
    <row r="89" spans="1:14" ht="15" customHeight="1">
      <c r="A89" s="333"/>
      <c r="B89" s="333"/>
      <c r="C89" s="333"/>
      <c r="D89" s="333"/>
      <c r="E89" s="333"/>
      <c r="F89" s="333"/>
      <c r="G89" s="333"/>
      <c r="H89" s="333"/>
      <c r="I89" s="333"/>
      <c r="J89" s="333"/>
      <c r="K89" s="333"/>
      <c r="L89" s="333"/>
      <c r="M89" s="333"/>
      <c r="N89" s="333"/>
    </row>
    <row r="90" spans="1:14" ht="15" customHeight="1">
      <c r="A90" s="333"/>
      <c r="B90" s="333"/>
      <c r="C90" s="333"/>
      <c r="D90" s="333"/>
      <c r="E90" s="333"/>
      <c r="F90" s="333"/>
      <c r="G90" s="333"/>
      <c r="H90" s="333"/>
      <c r="I90" s="333"/>
      <c r="J90" s="333"/>
      <c r="K90" s="333"/>
      <c r="L90" s="333"/>
      <c r="M90" s="333"/>
      <c r="N90" s="333"/>
    </row>
    <row r="91" spans="1:14" ht="15" customHeight="1">
      <c r="A91" s="333"/>
      <c r="B91" s="333"/>
      <c r="C91" s="333"/>
      <c r="D91" s="333"/>
      <c r="E91" s="333"/>
      <c r="F91" s="333"/>
      <c r="G91" s="333"/>
      <c r="H91" s="333"/>
      <c r="I91" s="333"/>
      <c r="J91" s="333"/>
      <c r="K91" s="333"/>
      <c r="L91" s="333"/>
      <c r="M91" s="333"/>
      <c r="N91" s="333"/>
    </row>
    <row r="92" spans="1:14" ht="15" customHeight="1">
      <c r="A92" s="333"/>
      <c r="B92" s="333"/>
      <c r="C92" s="333"/>
      <c r="D92" s="333"/>
      <c r="E92" s="333"/>
      <c r="F92" s="333"/>
      <c r="G92" s="333"/>
      <c r="H92" s="333"/>
      <c r="I92" s="333"/>
      <c r="J92" s="333"/>
      <c r="K92" s="333"/>
      <c r="L92" s="333"/>
      <c r="M92" s="333"/>
      <c r="N92" s="333"/>
    </row>
    <row r="93" spans="1:14" ht="15" customHeight="1">
      <c r="A93" s="333"/>
      <c r="B93" s="333"/>
      <c r="C93" s="333"/>
      <c r="D93" s="333"/>
      <c r="E93" s="333"/>
      <c r="F93" s="333"/>
      <c r="G93" s="333"/>
      <c r="H93" s="333"/>
      <c r="I93" s="333"/>
      <c r="J93" s="333"/>
      <c r="K93" s="333"/>
      <c r="L93" s="333"/>
      <c r="M93" s="333"/>
      <c r="N93" s="333"/>
    </row>
    <row r="94" spans="1:14" ht="15" customHeight="1">
      <c r="A94" s="333"/>
      <c r="B94" s="333"/>
      <c r="C94" s="333"/>
      <c r="D94" s="333"/>
      <c r="E94" s="333"/>
      <c r="F94" s="333"/>
      <c r="G94" s="333"/>
      <c r="H94" s="333"/>
      <c r="I94" s="333"/>
      <c r="J94" s="333"/>
      <c r="K94" s="333"/>
      <c r="L94" s="333"/>
      <c r="M94" s="333"/>
      <c r="N94" s="333"/>
    </row>
    <row r="95" spans="1:14" ht="15" customHeight="1">
      <c r="A95" s="333"/>
      <c r="B95" s="333"/>
      <c r="C95" s="333"/>
      <c r="D95" s="333"/>
      <c r="E95" s="333"/>
      <c r="F95" s="333"/>
      <c r="G95" s="333"/>
      <c r="H95" s="333"/>
      <c r="I95" s="333"/>
      <c r="J95" s="333"/>
      <c r="K95" s="333"/>
      <c r="L95" s="333"/>
      <c r="M95" s="333"/>
      <c r="N95" s="333"/>
    </row>
    <row r="96" spans="1:14" ht="15" customHeight="1">
      <c r="A96" s="333"/>
      <c r="B96" s="333"/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</row>
    <row r="97" spans="1:14" ht="15" customHeight="1">
      <c r="A97" s="333"/>
      <c r="B97" s="333"/>
      <c r="C97" s="333"/>
      <c r="D97" s="333"/>
      <c r="E97" s="333"/>
      <c r="F97" s="333"/>
      <c r="G97" s="333"/>
      <c r="H97" s="333"/>
      <c r="I97" s="333"/>
      <c r="J97" s="333"/>
      <c r="K97" s="333"/>
      <c r="L97" s="333"/>
      <c r="M97" s="333"/>
      <c r="N97" s="333"/>
    </row>
    <row r="98" spans="1:14" ht="15" customHeight="1">
      <c r="A98" s="333"/>
      <c r="B98" s="333"/>
      <c r="C98" s="333"/>
      <c r="D98" s="333"/>
      <c r="E98" s="333"/>
      <c r="F98" s="333"/>
      <c r="G98" s="333"/>
      <c r="H98" s="333"/>
      <c r="I98" s="333"/>
      <c r="J98" s="333"/>
      <c r="K98" s="333"/>
      <c r="L98" s="333"/>
      <c r="M98" s="333"/>
      <c r="N98" s="333"/>
    </row>
    <row r="99" spans="1:14" ht="15" customHeight="1">
      <c r="A99" s="333"/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</row>
    <row r="100" spans="1:14" ht="15" customHeight="1">
      <c r="A100" s="333"/>
      <c r="B100" s="333"/>
      <c r="C100" s="333"/>
      <c r="D100" s="333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/>
    </row>
    <row r="101" spans="1:14" ht="15" customHeight="1">
      <c r="A101" s="333"/>
      <c r="B101" s="333"/>
      <c r="C101" s="333"/>
      <c r="D101" s="333"/>
      <c r="E101" s="333"/>
      <c r="F101" s="333"/>
      <c r="G101" s="333"/>
      <c r="H101" s="333"/>
      <c r="I101" s="333"/>
      <c r="J101" s="333"/>
      <c r="K101" s="333"/>
      <c r="L101" s="333"/>
      <c r="M101" s="333"/>
      <c r="N101" s="333"/>
    </row>
    <row r="102" spans="1:14" ht="15" customHeight="1">
      <c r="A102" s="333"/>
      <c r="B102" s="333"/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</row>
    <row r="103" spans="1:14" ht="15" customHeight="1">
      <c r="A103" s="333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</row>
    <row r="104" spans="1:14" ht="15" customHeight="1">
      <c r="A104" s="333"/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</row>
    <row r="105" spans="1:14" ht="15" customHeight="1">
      <c r="A105" s="333"/>
      <c r="B105" s="333"/>
      <c r="C105" s="333"/>
      <c r="D105" s="333"/>
      <c r="E105" s="333"/>
      <c r="F105" s="333"/>
      <c r="G105" s="333"/>
      <c r="H105" s="333"/>
      <c r="I105" s="333"/>
      <c r="J105" s="333"/>
      <c r="K105" s="333"/>
      <c r="L105" s="333"/>
      <c r="M105" s="333"/>
      <c r="N105" s="333"/>
    </row>
    <row r="106" spans="1:14" ht="15" customHeight="1">
      <c r="A106" s="333"/>
      <c r="B106" s="333"/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3"/>
      <c r="N106" s="333"/>
    </row>
    <row r="107" spans="1:14" ht="15" customHeight="1">
      <c r="A107" s="333"/>
      <c r="B107" s="333"/>
      <c r="C107" s="333"/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</row>
    <row r="108" spans="1:14" ht="15" customHeight="1">
      <c r="A108" s="333"/>
      <c r="B108" s="333"/>
      <c r="C108" s="333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</row>
    <row r="109" spans="1:14" ht="15" customHeight="1">
      <c r="A109" s="333"/>
      <c r="B109" s="333"/>
      <c r="C109" s="333"/>
      <c r="D109" s="333"/>
      <c r="E109" s="333"/>
      <c r="F109" s="333"/>
      <c r="G109" s="333"/>
      <c r="H109" s="333"/>
      <c r="I109" s="333"/>
      <c r="J109" s="333"/>
      <c r="K109" s="333"/>
      <c r="L109" s="333"/>
      <c r="M109" s="333"/>
      <c r="N109" s="333"/>
    </row>
    <row r="110" spans="1:14" ht="15" customHeight="1">
      <c r="A110" s="333"/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</row>
    <row r="111" spans="1:14" ht="15" customHeight="1">
      <c r="A111" s="333"/>
      <c r="B111" s="333"/>
      <c r="C111" s="333"/>
      <c r="D111" s="333"/>
      <c r="E111" s="333"/>
      <c r="F111" s="333"/>
      <c r="G111" s="333"/>
      <c r="H111" s="333"/>
      <c r="I111" s="333"/>
      <c r="J111" s="333"/>
      <c r="K111" s="333"/>
      <c r="L111" s="333"/>
      <c r="M111" s="333"/>
      <c r="N111" s="333"/>
    </row>
    <row r="112" spans="1:14" ht="15" customHeight="1">
      <c r="A112" s="333"/>
      <c r="B112" s="333"/>
      <c r="C112" s="333"/>
      <c r="D112" s="333"/>
      <c r="E112" s="333"/>
      <c r="F112" s="333"/>
      <c r="G112" s="333"/>
      <c r="H112" s="333"/>
      <c r="I112" s="333"/>
      <c r="J112" s="333"/>
      <c r="K112" s="333"/>
      <c r="L112" s="333"/>
      <c r="M112" s="333"/>
      <c r="N112" s="333"/>
    </row>
    <row r="113" spans="1:14" ht="15" customHeight="1">
      <c r="A113" s="333"/>
      <c r="B113" s="333"/>
      <c r="C113" s="333"/>
      <c r="D113" s="333"/>
      <c r="E113" s="333"/>
      <c r="F113" s="333"/>
      <c r="G113" s="333"/>
      <c r="H113" s="333"/>
      <c r="I113" s="333"/>
      <c r="J113" s="333"/>
      <c r="K113" s="333"/>
      <c r="L113" s="333"/>
      <c r="M113" s="333"/>
      <c r="N113" s="333"/>
    </row>
    <row r="114" spans="1:14" ht="15" customHeight="1">
      <c r="A114" s="333"/>
      <c r="B114" s="333"/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</row>
    <row r="115" spans="1:14" ht="15" customHeight="1">
      <c r="A115" s="333"/>
      <c r="B115" s="333"/>
      <c r="C115" s="333"/>
      <c r="D115" s="333"/>
      <c r="E115" s="333"/>
      <c r="F115" s="333"/>
      <c r="G115" s="333"/>
      <c r="H115" s="333"/>
      <c r="I115" s="333"/>
      <c r="J115" s="333"/>
      <c r="K115" s="333"/>
      <c r="L115" s="333"/>
      <c r="M115" s="333"/>
      <c r="N115" s="333"/>
    </row>
    <row r="116" spans="1:14" ht="15" customHeight="1">
      <c r="A116" s="333"/>
      <c r="B116" s="333"/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M116" s="333"/>
      <c r="N116" s="333"/>
    </row>
    <row r="117" spans="1:14" ht="15" customHeight="1">
      <c r="A117" s="333"/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</row>
    <row r="118" spans="1:14" ht="15" customHeight="1">
      <c r="A118" s="333"/>
      <c r="B118" s="333"/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</row>
    <row r="119" spans="1:14" ht="15" customHeight="1">
      <c r="A119" s="333"/>
      <c r="B119" s="333"/>
      <c r="C119" s="333"/>
      <c r="D119" s="333"/>
      <c r="E119" s="333"/>
      <c r="F119" s="333"/>
      <c r="G119" s="333"/>
      <c r="H119" s="333"/>
      <c r="I119" s="333"/>
      <c r="J119" s="333"/>
      <c r="K119" s="333"/>
      <c r="L119" s="333"/>
      <c r="M119" s="333"/>
      <c r="N119" s="333"/>
    </row>
    <row r="120" spans="1:14" ht="15" customHeight="1">
      <c r="A120" s="333"/>
      <c r="B120" s="333"/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</row>
    <row r="121" spans="1:14" ht="15" customHeight="1">
      <c r="A121" s="333"/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scale="8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7"/>
  <sheetViews>
    <sheetView topLeftCell="A17" workbookViewId="0"/>
  </sheetViews>
  <sheetFormatPr baseColWidth="10" defaultColWidth="11.42578125" defaultRowHeight="15" customHeight="1"/>
  <cols>
    <col min="1" max="1" width="85.7109375" style="105" customWidth="1"/>
    <col min="2" max="7" width="10" style="105" customWidth="1"/>
    <col min="8" max="16384" width="11.42578125" style="105"/>
  </cols>
  <sheetData>
    <row r="1" spans="1:8" ht="15" customHeight="1">
      <c r="A1" s="15" t="s">
        <v>350</v>
      </c>
      <c r="B1" s="16"/>
      <c r="C1" s="16"/>
      <c r="D1" s="16"/>
      <c r="E1" s="16"/>
      <c r="F1" s="16"/>
      <c r="G1" s="16"/>
      <c r="H1" s="16"/>
    </row>
    <row r="2" spans="1:8" ht="15" customHeight="1">
      <c r="A2" s="19" t="s">
        <v>351</v>
      </c>
      <c r="B2" s="16"/>
      <c r="C2" s="16"/>
      <c r="D2" s="16"/>
      <c r="E2" s="16"/>
      <c r="F2" s="16"/>
      <c r="G2" s="16"/>
      <c r="H2" s="16"/>
    </row>
    <row r="3" spans="1:8" ht="15" customHeight="1">
      <c r="A3" s="39"/>
      <c r="B3" s="16"/>
      <c r="C3" s="16"/>
      <c r="D3" s="16"/>
      <c r="E3" s="16"/>
      <c r="F3" s="16"/>
      <c r="G3" s="16"/>
      <c r="H3" s="16"/>
    </row>
    <row r="4" spans="1:8" ht="15" customHeight="1">
      <c r="A4" s="22"/>
      <c r="B4" s="77" t="s">
        <v>3</v>
      </c>
      <c r="C4" s="77" t="s">
        <v>79</v>
      </c>
      <c r="D4" s="77" t="s">
        <v>80</v>
      </c>
      <c r="E4" s="77" t="s">
        <v>352</v>
      </c>
      <c r="F4" s="77" t="s">
        <v>353</v>
      </c>
      <c r="G4" s="77" t="s">
        <v>354</v>
      </c>
      <c r="H4" s="16"/>
    </row>
    <row r="5" spans="1:8" s="120" customFormat="1" ht="15" customHeight="1">
      <c r="A5" s="79" t="s">
        <v>3</v>
      </c>
      <c r="B5" s="106">
        <v>48017.5</v>
      </c>
      <c r="C5" s="106">
        <v>2525.8333333333298</v>
      </c>
      <c r="D5" s="106">
        <v>3619.75</v>
      </c>
      <c r="E5" s="106">
        <v>8381.5</v>
      </c>
      <c r="F5" s="106">
        <v>10733.25</v>
      </c>
      <c r="G5" s="106">
        <v>22757.166666666701</v>
      </c>
      <c r="H5" s="98"/>
    </row>
    <row r="6" spans="1:8" ht="15" customHeight="1">
      <c r="A6" s="121" t="s">
        <v>355</v>
      </c>
      <c r="B6" s="46">
        <v>328.75</v>
      </c>
      <c r="C6" s="46">
        <v>8.9166666666666696</v>
      </c>
      <c r="D6" s="46">
        <v>14.75</v>
      </c>
      <c r="E6" s="46">
        <v>50.6666666666667</v>
      </c>
      <c r="F6" s="46">
        <v>67.9166666666667</v>
      </c>
      <c r="G6" s="46">
        <v>186.5</v>
      </c>
      <c r="H6" s="16"/>
    </row>
    <row r="7" spans="1:8" ht="15" customHeight="1">
      <c r="A7" s="121" t="s">
        <v>356</v>
      </c>
      <c r="B7" s="46">
        <v>959.5</v>
      </c>
      <c r="C7" s="46">
        <v>44.25</v>
      </c>
      <c r="D7" s="46">
        <v>93.6666666666667</v>
      </c>
      <c r="E7" s="46">
        <v>211.583333333333</v>
      </c>
      <c r="F7" s="46">
        <v>207.333333333333</v>
      </c>
      <c r="G7" s="46">
        <v>402.66666666666703</v>
      </c>
      <c r="H7" s="16"/>
    </row>
    <row r="8" spans="1:8" ht="15" customHeight="1">
      <c r="A8" s="121" t="s">
        <v>357</v>
      </c>
      <c r="B8" s="46">
        <v>1241.5</v>
      </c>
      <c r="C8" s="46">
        <v>86.6666666666667</v>
      </c>
      <c r="D8" s="46">
        <v>103.833333333333</v>
      </c>
      <c r="E8" s="46">
        <v>222.083333333333</v>
      </c>
      <c r="F8" s="46">
        <v>243.75</v>
      </c>
      <c r="G8" s="46">
        <v>585.16666666666697</v>
      </c>
      <c r="H8" s="16"/>
    </row>
    <row r="9" spans="1:8" ht="15" customHeight="1">
      <c r="A9" s="121" t="s">
        <v>358</v>
      </c>
      <c r="B9" s="46">
        <v>144</v>
      </c>
      <c r="C9" s="46">
        <v>4.4166666666666696</v>
      </c>
      <c r="D9" s="46">
        <v>5.5</v>
      </c>
      <c r="E9" s="46">
        <v>23.5</v>
      </c>
      <c r="F9" s="46">
        <v>37.5833333333333</v>
      </c>
      <c r="G9" s="46">
        <v>73</v>
      </c>
      <c r="H9" s="16"/>
    </row>
    <row r="10" spans="1:8" ht="15" customHeight="1">
      <c r="A10" s="121" t="s">
        <v>359</v>
      </c>
      <c r="B10" s="46">
        <v>21580.416666666701</v>
      </c>
      <c r="C10" s="46">
        <v>1350</v>
      </c>
      <c r="D10" s="46">
        <v>1403.75</v>
      </c>
      <c r="E10" s="46">
        <v>3751.4166666666702</v>
      </c>
      <c r="F10" s="46">
        <v>4713.0833333333303</v>
      </c>
      <c r="G10" s="46">
        <v>10362.166666666701</v>
      </c>
      <c r="H10" s="16"/>
    </row>
    <row r="11" spans="1:8" s="120" customFormat="1" ht="15" customHeight="1">
      <c r="A11" s="121" t="s">
        <v>360</v>
      </c>
      <c r="B11" s="46">
        <v>7675</v>
      </c>
      <c r="C11" s="46">
        <v>446.33333333333297</v>
      </c>
      <c r="D11" s="46">
        <v>487</v>
      </c>
      <c r="E11" s="46">
        <v>1019.41666666667</v>
      </c>
      <c r="F11" s="46">
        <v>1558.25</v>
      </c>
      <c r="G11" s="46">
        <v>4164</v>
      </c>
      <c r="H11" s="98"/>
    </row>
    <row r="12" spans="1:8" ht="15" customHeight="1">
      <c r="A12" s="121" t="s">
        <v>361</v>
      </c>
      <c r="B12" s="122">
        <v>22.3333333333333</v>
      </c>
      <c r="C12" s="122">
        <v>1.3333333333333299</v>
      </c>
      <c r="D12" s="122">
        <v>3.0833333333333299</v>
      </c>
      <c r="E12" s="122">
        <v>2.6666666666666701</v>
      </c>
      <c r="F12" s="122">
        <v>4.75</v>
      </c>
      <c r="G12" s="122">
        <v>10.5</v>
      </c>
      <c r="H12" s="16"/>
    </row>
    <row r="13" spans="1:8" ht="15" customHeight="1">
      <c r="A13" s="121" t="s">
        <v>362</v>
      </c>
      <c r="B13" s="46">
        <v>3977</v>
      </c>
      <c r="C13" s="46">
        <v>174.416666666667</v>
      </c>
      <c r="D13" s="46">
        <v>338.66666666666703</v>
      </c>
      <c r="E13" s="46">
        <v>588.5</v>
      </c>
      <c r="F13" s="46">
        <v>856.58333333333303</v>
      </c>
      <c r="G13" s="46">
        <v>2018.8333333333301</v>
      </c>
      <c r="H13" s="16"/>
    </row>
    <row r="14" spans="1:8" ht="15" customHeight="1">
      <c r="A14" s="121" t="s">
        <v>363</v>
      </c>
      <c r="B14" s="46">
        <v>3160.6666666666702</v>
      </c>
      <c r="C14" s="46">
        <v>128.166666666667</v>
      </c>
      <c r="D14" s="46">
        <v>206.416666666667</v>
      </c>
      <c r="E14" s="46">
        <v>495.75</v>
      </c>
      <c r="F14" s="46">
        <v>700.33333333333303</v>
      </c>
      <c r="G14" s="46">
        <v>1630</v>
      </c>
      <c r="H14" s="16"/>
    </row>
    <row r="15" spans="1:8" ht="15" customHeight="1">
      <c r="A15" s="121" t="s">
        <v>364</v>
      </c>
      <c r="B15" s="122">
        <v>25.4166666666667</v>
      </c>
      <c r="C15" s="122">
        <v>2.8333333333333299</v>
      </c>
      <c r="D15" s="122">
        <v>2.5</v>
      </c>
      <c r="E15" s="122">
        <v>4.5833333333333304</v>
      </c>
      <c r="F15" s="122">
        <v>4.0833333333333304</v>
      </c>
      <c r="G15" s="122">
        <v>11.4166666666667</v>
      </c>
      <c r="H15" s="16"/>
    </row>
    <row r="16" spans="1:8" ht="15" customHeight="1">
      <c r="A16" s="121" t="s">
        <v>365</v>
      </c>
      <c r="B16" s="122">
        <v>36.4166666666667</v>
      </c>
      <c r="C16" s="122">
        <v>1.25</v>
      </c>
      <c r="D16" s="122">
        <v>1.5714285714285701</v>
      </c>
      <c r="E16" s="122">
        <v>3</v>
      </c>
      <c r="F16" s="122">
        <v>6.0833333333333304</v>
      </c>
      <c r="G16" s="122">
        <v>26</v>
      </c>
      <c r="H16" s="16"/>
    </row>
    <row r="17" spans="1:8" s="120" customFormat="1" ht="15" customHeight="1">
      <c r="A17" s="121" t="s">
        <v>366</v>
      </c>
      <c r="B17" s="46">
        <v>2937.4166666666702</v>
      </c>
      <c r="C17" s="46">
        <v>142.916666666667</v>
      </c>
      <c r="D17" s="46">
        <v>260.41666666666703</v>
      </c>
      <c r="E17" s="46">
        <v>571.91666666666697</v>
      </c>
      <c r="F17" s="46">
        <v>821.66666666666697</v>
      </c>
      <c r="G17" s="46">
        <v>1140.5</v>
      </c>
      <c r="H17" s="98"/>
    </row>
    <row r="18" spans="1:8" ht="15" customHeight="1">
      <c r="A18" s="121" t="s">
        <v>367</v>
      </c>
      <c r="B18" s="122">
        <v>18.5833333333333</v>
      </c>
      <c r="C18" s="122">
        <v>1</v>
      </c>
      <c r="D18" s="122">
        <v>1.875</v>
      </c>
      <c r="E18" s="122">
        <v>2.4166666666666701</v>
      </c>
      <c r="F18" s="122">
        <v>7.25</v>
      </c>
      <c r="G18" s="122">
        <v>7.5</v>
      </c>
      <c r="H18" s="16"/>
    </row>
    <row r="19" spans="1:8" ht="15" customHeight="1">
      <c r="A19" s="121" t="s">
        <v>368</v>
      </c>
      <c r="B19" s="46">
        <v>16.1666666666667</v>
      </c>
      <c r="C19" s="46">
        <v>1</v>
      </c>
      <c r="D19" s="46">
        <v>1.6</v>
      </c>
      <c r="E19" s="46">
        <v>5.0833333333333304</v>
      </c>
      <c r="F19" s="46">
        <v>4</v>
      </c>
      <c r="G19" s="46">
        <v>5.0833333333333304</v>
      </c>
      <c r="H19" s="16"/>
    </row>
    <row r="20" spans="1:8" ht="15" customHeight="1">
      <c r="A20" s="121" t="s">
        <v>369</v>
      </c>
      <c r="B20" s="46">
        <v>1373.4166666666699</v>
      </c>
      <c r="C20" s="46">
        <v>1.4285714285714299</v>
      </c>
      <c r="D20" s="46">
        <v>7.8333333333333304</v>
      </c>
      <c r="E20" s="46">
        <v>226.333333333333</v>
      </c>
      <c r="F20" s="46">
        <v>456.33333333333297</v>
      </c>
      <c r="G20" s="46">
        <v>682.08333333333303</v>
      </c>
      <c r="H20" s="16"/>
    </row>
    <row r="21" spans="1:8" ht="15" customHeight="1">
      <c r="A21" s="121" t="s">
        <v>370</v>
      </c>
      <c r="B21" s="46">
        <v>2336.5</v>
      </c>
      <c r="C21" s="46">
        <v>1.75</v>
      </c>
      <c r="D21" s="46">
        <v>4.25</v>
      </c>
      <c r="E21" s="46">
        <v>367.91666666666703</v>
      </c>
      <c r="F21" s="46">
        <v>747.33333333333303</v>
      </c>
      <c r="G21" s="46">
        <v>1215.8333333333301</v>
      </c>
      <c r="H21" s="16"/>
    </row>
    <row r="22" spans="1:8" ht="15" customHeight="1">
      <c r="A22" s="121" t="s">
        <v>371</v>
      </c>
      <c r="B22" s="46">
        <v>25.5833333333333</v>
      </c>
      <c r="C22" s="46">
        <v>1</v>
      </c>
      <c r="D22" s="46">
        <v>1.1666666666666701</v>
      </c>
      <c r="E22" s="46">
        <v>9.5</v>
      </c>
      <c r="F22" s="46">
        <v>7.5833333333333304</v>
      </c>
      <c r="G22" s="46">
        <v>7.8333333333333304</v>
      </c>
      <c r="H22" s="16"/>
    </row>
    <row r="23" spans="1:8" ht="15" customHeight="1">
      <c r="A23" s="121" t="s">
        <v>372</v>
      </c>
      <c r="B23" s="46">
        <v>1237.8333333333301</v>
      </c>
      <c r="C23" s="46">
        <v>115.25</v>
      </c>
      <c r="D23" s="46">
        <v>468</v>
      </c>
      <c r="E23" s="46">
        <v>457.83333333333297</v>
      </c>
      <c r="F23" s="46">
        <v>111</v>
      </c>
      <c r="G23" s="46">
        <v>85.75</v>
      </c>
      <c r="H23" s="16"/>
    </row>
    <row r="24" spans="1:8" ht="15" customHeight="1">
      <c r="A24" s="121" t="s">
        <v>373</v>
      </c>
      <c r="B24" s="46">
        <v>812.66666666666697</v>
      </c>
      <c r="C24" s="46">
        <v>16.8333333333333</v>
      </c>
      <c r="D24" s="46">
        <v>212.75</v>
      </c>
      <c r="E24" s="46">
        <v>349.08333333333297</v>
      </c>
      <c r="F24" s="46">
        <v>141.5</v>
      </c>
      <c r="G24" s="46">
        <v>92.5</v>
      </c>
      <c r="H24" s="16"/>
    </row>
    <row r="25" spans="1:8" ht="15" customHeight="1">
      <c r="A25" s="123" t="s">
        <v>374</v>
      </c>
      <c r="B25" s="107">
        <v>108.333333333333</v>
      </c>
      <c r="C25" s="107">
        <v>1</v>
      </c>
      <c r="D25" s="107">
        <v>3.25</v>
      </c>
      <c r="E25" s="107">
        <v>18.25</v>
      </c>
      <c r="F25" s="107">
        <v>36.8333333333333</v>
      </c>
      <c r="G25" s="107">
        <v>49.8333333333333</v>
      </c>
      <c r="H25" s="16"/>
    </row>
    <row r="26" spans="1:8" ht="15" customHeight="1">
      <c r="A26" s="98" t="s">
        <v>4</v>
      </c>
      <c r="B26" s="106">
        <v>19387.5</v>
      </c>
      <c r="C26" s="106">
        <v>1339.5833333333301</v>
      </c>
      <c r="D26" s="106">
        <v>1575.25</v>
      </c>
      <c r="E26" s="106">
        <v>3267.8333333333298</v>
      </c>
      <c r="F26" s="106">
        <v>4155.25</v>
      </c>
      <c r="G26" s="106">
        <v>9049.5833333333303</v>
      </c>
      <c r="H26" s="16"/>
    </row>
    <row r="27" spans="1:8" ht="15" customHeight="1">
      <c r="A27" s="16" t="s">
        <v>355</v>
      </c>
      <c r="B27" s="46">
        <v>147.916666666667</v>
      </c>
      <c r="C27" s="46">
        <v>5.6666666666666696</v>
      </c>
      <c r="D27" s="46">
        <v>6.5833333333333304</v>
      </c>
      <c r="E27" s="46">
        <v>18.25</v>
      </c>
      <c r="F27" s="46">
        <v>23.5833333333333</v>
      </c>
      <c r="G27" s="46">
        <v>93.8333333333333</v>
      </c>
      <c r="H27" s="16"/>
    </row>
    <row r="28" spans="1:8" ht="15" customHeight="1">
      <c r="A28" s="16" t="s">
        <v>356</v>
      </c>
      <c r="B28" s="46">
        <v>433.66666666666703</v>
      </c>
      <c r="C28" s="46">
        <v>28.25</v>
      </c>
      <c r="D28" s="46">
        <v>45.1666666666667</v>
      </c>
      <c r="E28" s="46">
        <v>93.6666666666667</v>
      </c>
      <c r="F28" s="46">
        <v>90.25</v>
      </c>
      <c r="G28" s="46">
        <v>176.333333333333</v>
      </c>
      <c r="H28" s="16"/>
    </row>
    <row r="29" spans="1:8" ht="15" customHeight="1">
      <c r="A29" s="16" t="s">
        <v>357</v>
      </c>
      <c r="B29" s="46">
        <v>524.5</v>
      </c>
      <c r="C29" s="46">
        <v>45.3333333333333</v>
      </c>
      <c r="D29" s="46">
        <v>48.6666666666667</v>
      </c>
      <c r="E29" s="46">
        <v>100.166666666667</v>
      </c>
      <c r="F29" s="46">
        <v>101.166666666667</v>
      </c>
      <c r="G29" s="46">
        <v>229.166666666667</v>
      </c>
      <c r="H29" s="16"/>
    </row>
    <row r="30" spans="1:8" ht="15" customHeight="1">
      <c r="A30" s="16" t="s">
        <v>358</v>
      </c>
      <c r="B30" s="46">
        <v>59.0833333333333</v>
      </c>
      <c r="C30" s="46">
        <v>2.25</v>
      </c>
      <c r="D30" s="46">
        <v>1.2222222222222201</v>
      </c>
      <c r="E30" s="46">
        <v>6.25</v>
      </c>
      <c r="F30" s="46">
        <v>16.8333333333333</v>
      </c>
      <c r="G30" s="46">
        <v>32.8333333333333</v>
      </c>
      <c r="H30" s="16"/>
    </row>
    <row r="31" spans="1:8" ht="15" customHeight="1">
      <c r="A31" s="16" t="s">
        <v>359</v>
      </c>
      <c r="B31" s="46">
        <v>9196.4166666666697</v>
      </c>
      <c r="C31" s="46">
        <v>713.58333333333303</v>
      </c>
      <c r="D31" s="46">
        <v>603</v>
      </c>
      <c r="E31" s="46">
        <v>1430</v>
      </c>
      <c r="F31" s="46">
        <v>1895.5833333333301</v>
      </c>
      <c r="G31" s="46">
        <v>4554.25</v>
      </c>
      <c r="H31" s="16"/>
    </row>
    <row r="32" spans="1:8" ht="15" customHeight="1">
      <c r="A32" s="16" t="s">
        <v>360</v>
      </c>
      <c r="B32" s="46">
        <v>3352.25</v>
      </c>
      <c r="C32" s="46">
        <v>251.333333333333</v>
      </c>
      <c r="D32" s="46">
        <v>252.25</v>
      </c>
      <c r="E32" s="46">
        <v>469.75</v>
      </c>
      <c r="F32" s="46">
        <v>747.41666666666697</v>
      </c>
      <c r="G32" s="46">
        <v>1631.5</v>
      </c>
      <c r="H32" s="16"/>
    </row>
    <row r="33" spans="1:8" ht="15" customHeight="1">
      <c r="A33" s="16" t="s">
        <v>361</v>
      </c>
      <c r="B33" s="122">
        <v>9.5</v>
      </c>
      <c r="C33" s="122">
        <v>1.1666666666666701</v>
      </c>
      <c r="D33" s="122">
        <v>2.0833333333333299</v>
      </c>
      <c r="E33" s="122">
        <v>1.44444444444444</v>
      </c>
      <c r="F33" s="122">
        <v>2.4166666666666701</v>
      </c>
      <c r="G33" s="122">
        <v>2.75</v>
      </c>
      <c r="H33" s="16"/>
    </row>
    <row r="34" spans="1:8" ht="15" customHeight="1">
      <c r="A34" s="16" t="s">
        <v>362</v>
      </c>
      <c r="B34" s="46">
        <v>1607.5833333333301</v>
      </c>
      <c r="C34" s="46">
        <v>85.9166666666667</v>
      </c>
      <c r="D34" s="46">
        <v>154.5</v>
      </c>
      <c r="E34" s="46">
        <v>247.333333333333</v>
      </c>
      <c r="F34" s="46">
        <v>317.66666666666703</v>
      </c>
      <c r="G34" s="46">
        <v>802.16666666666697</v>
      </c>
      <c r="H34" s="16"/>
    </row>
    <row r="35" spans="1:8" ht="15" customHeight="1">
      <c r="A35" s="16" t="s">
        <v>363</v>
      </c>
      <c r="B35" s="46">
        <v>948.83333333333303</v>
      </c>
      <c r="C35" s="46">
        <v>76</v>
      </c>
      <c r="D35" s="46">
        <v>100.416666666667</v>
      </c>
      <c r="E35" s="46">
        <v>189.166666666667</v>
      </c>
      <c r="F35" s="46">
        <v>206.916666666667</v>
      </c>
      <c r="G35" s="46">
        <v>376.33333333333297</v>
      </c>
      <c r="H35" s="16"/>
    </row>
    <row r="36" spans="1:8" ht="15" customHeight="1">
      <c r="A36" s="16" t="s">
        <v>364</v>
      </c>
      <c r="B36" s="122">
        <v>9.5</v>
      </c>
      <c r="C36" s="122">
        <v>1.8181818181818199</v>
      </c>
      <c r="D36" s="122">
        <v>1.75</v>
      </c>
      <c r="E36" s="122">
        <v>1</v>
      </c>
      <c r="F36" s="122">
        <v>1.36363636363636</v>
      </c>
      <c r="G36" s="122">
        <v>4.3333333333333304</v>
      </c>
      <c r="H36" s="16"/>
    </row>
    <row r="37" spans="1:8" ht="15" customHeight="1">
      <c r="A37" s="16" t="s">
        <v>365</v>
      </c>
      <c r="B37" s="122">
        <v>16.3333333333333</v>
      </c>
      <c r="C37" s="122">
        <v>1</v>
      </c>
      <c r="D37" s="122">
        <v>0</v>
      </c>
      <c r="E37" s="122"/>
      <c r="F37" s="122">
        <v>2.1666666666666701</v>
      </c>
      <c r="G37" s="122">
        <v>14.0833333333333</v>
      </c>
      <c r="H37" s="16"/>
    </row>
    <row r="38" spans="1:8" ht="15" customHeight="1">
      <c r="A38" s="16" t="s">
        <v>375</v>
      </c>
      <c r="B38" s="46">
        <v>1082.0833333333301</v>
      </c>
      <c r="C38" s="46">
        <v>80.75</v>
      </c>
      <c r="D38" s="46">
        <v>123.583333333333</v>
      </c>
      <c r="E38" s="46">
        <v>222.416666666667</v>
      </c>
      <c r="F38" s="46">
        <v>271.25</v>
      </c>
      <c r="G38" s="46">
        <v>384.08333333333297</v>
      </c>
      <c r="H38" s="16"/>
    </row>
    <row r="39" spans="1:8" ht="15" customHeight="1">
      <c r="A39" s="16" t="s">
        <v>367</v>
      </c>
      <c r="B39" s="122">
        <v>5.9166666666666696</v>
      </c>
      <c r="C39" s="122">
        <v>1</v>
      </c>
      <c r="D39" s="122">
        <v>1</v>
      </c>
      <c r="E39" s="122">
        <v>1.0833333333333299</v>
      </c>
      <c r="F39" s="122">
        <v>1.1666666666666701</v>
      </c>
      <c r="G39" s="122">
        <v>3.3333333333333299</v>
      </c>
      <c r="H39" s="16"/>
    </row>
    <row r="40" spans="1:8" ht="15" customHeight="1">
      <c r="A40" s="16" t="s">
        <v>368</v>
      </c>
      <c r="B40" s="46">
        <v>7.1666666666666696</v>
      </c>
      <c r="C40" s="46">
        <v>1</v>
      </c>
      <c r="D40" s="46">
        <v>1</v>
      </c>
      <c r="E40" s="46">
        <v>2.4166666666666701</v>
      </c>
      <c r="F40" s="46">
        <v>1.2</v>
      </c>
      <c r="G40" s="46">
        <v>2.3333333333333299</v>
      </c>
      <c r="H40" s="16"/>
    </row>
    <row r="41" spans="1:8" ht="15" customHeight="1">
      <c r="A41" s="16" t="s">
        <v>369</v>
      </c>
      <c r="B41" s="46">
        <v>402.75</v>
      </c>
      <c r="C41" s="46">
        <v>1</v>
      </c>
      <c r="D41" s="46">
        <v>2.1666666666666701</v>
      </c>
      <c r="E41" s="46">
        <v>63.5833333333333</v>
      </c>
      <c r="F41" s="46">
        <v>134.833333333333</v>
      </c>
      <c r="G41" s="46">
        <v>202</v>
      </c>
      <c r="H41" s="16"/>
    </row>
    <row r="42" spans="1:8" ht="15" customHeight="1">
      <c r="A42" s="16" t="s">
        <v>370</v>
      </c>
      <c r="B42" s="46">
        <v>818.5</v>
      </c>
      <c r="C42" s="46">
        <v>1</v>
      </c>
      <c r="D42" s="46">
        <v>2.6666666666666701</v>
      </c>
      <c r="E42" s="46">
        <v>125.083333333333</v>
      </c>
      <c r="F42" s="46">
        <v>237.833333333333</v>
      </c>
      <c r="G42" s="46">
        <v>452.25</v>
      </c>
      <c r="H42" s="16"/>
    </row>
    <row r="43" spans="1:8" ht="15" customHeight="1">
      <c r="A43" s="16" t="s">
        <v>371</v>
      </c>
      <c r="B43" s="46">
        <v>6.25</v>
      </c>
      <c r="C43" s="46">
        <v>0</v>
      </c>
      <c r="D43" s="46">
        <v>1</v>
      </c>
      <c r="E43" s="46">
        <v>3</v>
      </c>
      <c r="F43" s="46">
        <v>1.5454545454545501</v>
      </c>
      <c r="G43" s="46">
        <v>1.75</v>
      </c>
      <c r="H43" s="16"/>
    </row>
    <row r="44" spans="1:8" ht="15" customHeight="1">
      <c r="A44" s="16" t="s">
        <v>372</v>
      </c>
      <c r="B44" s="46">
        <v>426.41666666666703</v>
      </c>
      <c r="C44" s="46">
        <v>39.5</v>
      </c>
      <c r="D44" s="46">
        <v>152.25</v>
      </c>
      <c r="E44" s="46">
        <v>165.75</v>
      </c>
      <c r="F44" s="46">
        <v>39.75</v>
      </c>
      <c r="G44" s="46">
        <v>29.1666666666667</v>
      </c>
      <c r="H44" s="16"/>
    </row>
    <row r="45" spans="1:8" ht="15" customHeight="1">
      <c r="A45" s="16" t="s">
        <v>373</v>
      </c>
      <c r="B45" s="46">
        <v>284.75</v>
      </c>
      <c r="C45" s="46">
        <v>6.4166666666666696</v>
      </c>
      <c r="D45" s="46">
        <v>77.6666666666667</v>
      </c>
      <c r="E45" s="46">
        <v>121.666666666667</v>
      </c>
      <c r="F45" s="46">
        <v>43.25</v>
      </c>
      <c r="G45" s="46">
        <v>35.75</v>
      </c>
      <c r="H45" s="16"/>
    </row>
    <row r="46" spans="1:8" ht="15" customHeight="1">
      <c r="A46" s="124" t="s">
        <v>374</v>
      </c>
      <c r="B46" s="107">
        <v>48.0833333333333</v>
      </c>
      <c r="C46" s="107">
        <v>0</v>
      </c>
      <c r="D46" s="107">
        <v>1.1666666666666701</v>
      </c>
      <c r="E46" s="107">
        <v>6.6666666666666696</v>
      </c>
      <c r="F46" s="107">
        <v>19.5</v>
      </c>
      <c r="G46" s="107">
        <v>21.3333333333333</v>
      </c>
      <c r="H46" s="16"/>
    </row>
    <row r="47" spans="1:8" ht="15" customHeight="1">
      <c r="A47" s="98" t="s">
        <v>5</v>
      </c>
      <c r="B47" s="106">
        <v>28630</v>
      </c>
      <c r="C47" s="106">
        <v>1186.25</v>
      </c>
      <c r="D47" s="106">
        <v>2044.5</v>
      </c>
      <c r="E47" s="106">
        <v>5113.6666666666697</v>
      </c>
      <c r="F47" s="106">
        <v>6578</v>
      </c>
      <c r="G47" s="106">
        <v>13707.583333333299</v>
      </c>
      <c r="H47" s="16"/>
    </row>
    <row r="48" spans="1:8" ht="15" customHeight="1">
      <c r="A48" s="16" t="s">
        <v>355</v>
      </c>
      <c r="B48" s="46">
        <v>180.833333333333</v>
      </c>
      <c r="C48" s="46">
        <v>3.25</v>
      </c>
      <c r="D48" s="46">
        <v>8.1666666666666696</v>
      </c>
      <c r="E48" s="46">
        <v>32.4166666666667</v>
      </c>
      <c r="F48" s="46">
        <v>44.3333333333333</v>
      </c>
      <c r="G48" s="46">
        <v>92.6666666666667</v>
      </c>
      <c r="H48" s="16"/>
    </row>
    <row r="49" spans="1:8" ht="15" customHeight="1">
      <c r="A49" s="16" t="s">
        <v>356</v>
      </c>
      <c r="B49" s="46">
        <v>525.83333333333303</v>
      </c>
      <c r="C49" s="46">
        <v>16</v>
      </c>
      <c r="D49" s="46">
        <v>48.5</v>
      </c>
      <c r="E49" s="46">
        <v>117.916666666667</v>
      </c>
      <c r="F49" s="46">
        <v>117.083333333333</v>
      </c>
      <c r="G49" s="46">
        <v>226.333333333333</v>
      </c>
      <c r="H49" s="16"/>
    </row>
    <row r="50" spans="1:8" ht="15" customHeight="1">
      <c r="A50" s="16" t="s">
        <v>357</v>
      </c>
      <c r="B50" s="46">
        <v>717</v>
      </c>
      <c r="C50" s="46">
        <v>41.3333333333333</v>
      </c>
      <c r="D50" s="46">
        <v>55.1666666666667</v>
      </c>
      <c r="E50" s="46">
        <v>121.916666666667</v>
      </c>
      <c r="F50" s="46">
        <v>142.583333333333</v>
      </c>
      <c r="G50" s="46">
        <v>356</v>
      </c>
      <c r="H50" s="16"/>
    </row>
    <row r="51" spans="1:8" ht="15" customHeight="1">
      <c r="A51" s="16" t="s">
        <v>358</v>
      </c>
      <c r="B51" s="46">
        <v>84.9166666666667</v>
      </c>
      <c r="C51" s="46">
        <v>2.3636363636363602</v>
      </c>
      <c r="D51" s="46">
        <v>4.5833333333333304</v>
      </c>
      <c r="E51" s="46">
        <v>17.25</v>
      </c>
      <c r="F51" s="46">
        <v>20.75</v>
      </c>
      <c r="G51" s="46">
        <v>40.1666666666667</v>
      </c>
      <c r="H51" s="16"/>
    </row>
    <row r="52" spans="1:8" ht="15" customHeight="1">
      <c r="A52" s="16" t="s">
        <v>359</v>
      </c>
      <c r="B52" s="46">
        <v>12384</v>
      </c>
      <c r="C52" s="46">
        <v>636.41666666666697</v>
      </c>
      <c r="D52" s="46">
        <v>800.75</v>
      </c>
      <c r="E52" s="46">
        <v>2321.4166666666702</v>
      </c>
      <c r="F52" s="46">
        <v>2817.5</v>
      </c>
      <c r="G52" s="46">
        <v>5807.9166666666697</v>
      </c>
      <c r="H52" s="16"/>
    </row>
    <row r="53" spans="1:8" ht="15" customHeight="1">
      <c r="A53" s="16" t="s">
        <v>360</v>
      </c>
      <c r="B53" s="46">
        <v>4322.75</v>
      </c>
      <c r="C53" s="46">
        <v>195</v>
      </c>
      <c r="D53" s="46">
        <v>234.75</v>
      </c>
      <c r="E53" s="46">
        <v>549.66666666666697</v>
      </c>
      <c r="F53" s="46">
        <v>810.83333333333303</v>
      </c>
      <c r="G53" s="46">
        <v>2532.5</v>
      </c>
      <c r="H53" s="16"/>
    </row>
    <row r="54" spans="1:8" ht="15" customHeight="1">
      <c r="A54" s="16" t="s">
        <v>361</v>
      </c>
      <c r="B54" s="122">
        <v>12.8333333333333</v>
      </c>
      <c r="C54" s="122">
        <v>2</v>
      </c>
      <c r="D54" s="122">
        <v>1.2</v>
      </c>
      <c r="E54" s="122">
        <v>1.5833333333333299</v>
      </c>
      <c r="F54" s="122">
        <v>2.3333333333333299</v>
      </c>
      <c r="G54" s="122">
        <v>7.75</v>
      </c>
      <c r="H54" s="16"/>
    </row>
    <row r="55" spans="1:8" ht="15" customHeight="1">
      <c r="A55" s="16" t="s">
        <v>362</v>
      </c>
      <c r="B55" s="46">
        <v>2369.4166666666702</v>
      </c>
      <c r="C55" s="46">
        <v>88.5</v>
      </c>
      <c r="D55" s="46">
        <v>184.166666666667</v>
      </c>
      <c r="E55" s="46">
        <v>341.16666666666703</v>
      </c>
      <c r="F55" s="46">
        <v>538.91666666666697</v>
      </c>
      <c r="G55" s="46">
        <v>1216.6666666666699</v>
      </c>
      <c r="H55" s="16"/>
    </row>
    <row r="56" spans="1:8" ht="15" customHeight="1">
      <c r="A56" s="16" t="s">
        <v>363</v>
      </c>
      <c r="B56" s="46">
        <v>2211.8333333333298</v>
      </c>
      <c r="C56" s="46">
        <v>52.1666666666667</v>
      </c>
      <c r="D56" s="46">
        <v>106</v>
      </c>
      <c r="E56" s="46">
        <v>306.58333333333297</v>
      </c>
      <c r="F56" s="46">
        <v>493.41666666666703</v>
      </c>
      <c r="G56" s="46">
        <v>1253.6666666666699</v>
      </c>
      <c r="H56" s="16"/>
    </row>
    <row r="57" spans="1:8" ht="15" customHeight="1">
      <c r="A57" s="16" t="s">
        <v>364</v>
      </c>
      <c r="B57" s="122">
        <v>15.9166666666667</v>
      </c>
      <c r="C57" s="122">
        <v>1.1666666666666701</v>
      </c>
      <c r="D57" s="122">
        <v>1</v>
      </c>
      <c r="E57" s="122">
        <v>4.0833333333333304</v>
      </c>
      <c r="F57" s="122">
        <v>2.8333333333333299</v>
      </c>
      <c r="G57" s="122">
        <v>7.0833333333333304</v>
      </c>
      <c r="H57" s="16"/>
    </row>
    <row r="58" spans="1:8" ht="15" customHeight="1">
      <c r="A58" s="16" t="s">
        <v>365</v>
      </c>
      <c r="B58" s="122">
        <v>20.0833333333333</v>
      </c>
      <c r="C58" s="122">
        <v>1.3333333333333299</v>
      </c>
      <c r="D58" s="122">
        <v>1.5714285714285701</v>
      </c>
      <c r="E58" s="122">
        <v>3</v>
      </c>
      <c r="F58" s="122">
        <v>3.9166666666666701</v>
      </c>
      <c r="G58" s="122">
        <v>11.9166666666667</v>
      </c>
      <c r="H58" s="16"/>
    </row>
    <row r="59" spans="1:8" ht="15" customHeight="1">
      <c r="A59" s="16" t="s">
        <v>375</v>
      </c>
      <c r="B59" s="46">
        <v>1855.3333333333301</v>
      </c>
      <c r="C59" s="46">
        <v>62.1666666666667</v>
      </c>
      <c r="D59" s="46">
        <v>136.833333333333</v>
      </c>
      <c r="E59" s="46">
        <v>349.5</v>
      </c>
      <c r="F59" s="46">
        <v>550.41666666666697</v>
      </c>
      <c r="G59" s="46">
        <v>756.41666666666697</v>
      </c>
      <c r="H59" s="16"/>
    </row>
    <row r="60" spans="1:8" ht="15" customHeight="1">
      <c r="A60" s="16" t="s">
        <v>367</v>
      </c>
      <c r="B60" s="122">
        <v>12.6666666666667</v>
      </c>
      <c r="C60" s="122">
        <v>0</v>
      </c>
      <c r="D60" s="122">
        <v>1.8571428571428601</v>
      </c>
      <c r="E60" s="122">
        <v>1.6</v>
      </c>
      <c r="F60" s="122">
        <v>6.0833333333333304</v>
      </c>
      <c r="G60" s="122">
        <v>4.1666666666666696</v>
      </c>
      <c r="H60" s="16"/>
    </row>
    <row r="61" spans="1:8" ht="15" customHeight="1">
      <c r="A61" s="16" t="s">
        <v>368</v>
      </c>
      <c r="B61" s="46">
        <v>9</v>
      </c>
      <c r="C61" s="46">
        <v>0</v>
      </c>
      <c r="D61" s="46">
        <v>1.4</v>
      </c>
      <c r="E61" s="46">
        <v>2.6666666666666701</v>
      </c>
      <c r="F61" s="46">
        <v>3</v>
      </c>
      <c r="G61" s="46">
        <v>2.75</v>
      </c>
      <c r="H61" s="16"/>
    </row>
    <row r="62" spans="1:8" ht="15" customHeight="1">
      <c r="A62" s="16" t="s">
        <v>369</v>
      </c>
      <c r="B62" s="46">
        <v>970.66666666666697</v>
      </c>
      <c r="C62" s="46">
        <v>1.1428571428571399</v>
      </c>
      <c r="D62" s="46">
        <v>5.6666666666666696</v>
      </c>
      <c r="E62" s="46">
        <v>162.75</v>
      </c>
      <c r="F62" s="46">
        <v>321.5</v>
      </c>
      <c r="G62" s="46">
        <v>480.08333333333297</v>
      </c>
      <c r="H62" s="16"/>
    </row>
    <row r="63" spans="1:8" ht="15" customHeight="1">
      <c r="A63" s="16" t="s">
        <v>370</v>
      </c>
      <c r="B63" s="46">
        <v>1518</v>
      </c>
      <c r="C63" s="46">
        <v>1.2</v>
      </c>
      <c r="D63" s="46">
        <v>1.9</v>
      </c>
      <c r="E63" s="46">
        <v>242.833333333333</v>
      </c>
      <c r="F63" s="46">
        <v>509.5</v>
      </c>
      <c r="G63" s="46">
        <v>763.58333333333303</v>
      </c>
      <c r="H63" s="16"/>
    </row>
    <row r="64" spans="1:8" ht="15" customHeight="1">
      <c r="A64" s="16" t="s">
        <v>371</v>
      </c>
      <c r="B64" s="46">
        <v>19.3333333333333</v>
      </c>
      <c r="C64" s="46">
        <v>1</v>
      </c>
      <c r="D64" s="46">
        <v>1.2</v>
      </c>
      <c r="E64" s="46">
        <v>6.5</v>
      </c>
      <c r="F64" s="46">
        <v>6.1666666666666696</v>
      </c>
      <c r="G64" s="46">
        <v>6.0833333333333304</v>
      </c>
      <c r="H64" s="16"/>
    </row>
    <row r="65" spans="1:8" ht="15" customHeight="1">
      <c r="A65" s="16" t="s">
        <v>372</v>
      </c>
      <c r="B65" s="46">
        <v>811.41666666666697</v>
      </c>
      <c r="C65" s="46">
        <v>75.75</v>
      </c>
      <c r="D65" s="46">
        <v>315.75</v>
      </c>
      <c r="E65" s="46">
        <v>292.08333333333297</v>
      </c>
      <c r="F65" s="46">
        <v>71.25</v>
      </c>
      <c r="G65" s="46">
        <v>56.5833333333333</v>
      </c>
      <c r="H65" s="16"/>
    </row>
    <row r="66" spans="1:8" ht="15" customHeight="1">
      <c r="A66" s="16" t="s">
        <v>373</v>
      </c>
      <c r="B66" s="46">
        <v>527.91666666666697</v>
      </c>
      <c r="C66" s="46">
        <v>10.4166666666667</v>
      </c>
      <c r="D66" s="46">
        <v>135.083333333333</v>
      </c>
      <c r="E66" s="46">
        <v>227.416666666667</v>
      </c>
      <c r="F66" s="46">
        <v>98.25</v>
      </c>
      <c r="G66" s="46">
        <v>56.75</v>
      </c>
      <c r="H66" s="16"/>
    </row>
    <row r="67" spans="1:8" ht="15" customHeight="1">
      <c r="A67" s="124" t="s">
        <v>374</v>
      </c>
      <c r="B67" s="107">
        <v>60.25</v>
      </c>
      <c r="C67" s="107">
        <v>1</v>
      </c>
      <c r="D67" s="107">
        <v>2.6666666666666701</v>
      </c>
      <c r="E67" s="107">
        <v>11.5833333333333</v>
      </c>
      <c r="F67" s="107">
        <v>17.3333333333333</v>
      </c>
      <c r="G67" s="107">
        <v>28.5</v>
      </c>
      <c r="H67" s="16"/>
    </row>
    <row r="68" spans="1:8" ht="15" customHeight="1">
      <c r="A68" s="37" t="s">
        <v>215</v>
      </c>
      <c r="B68" s="16"/>
      <c r="C68" s="16"/>
      <c r="D68" s="16"/>
      <c r="E68" s="16"/>
      <c r="F68" s="16"/>
      <c r="G68" s="16"/>
      <c r="H68" s="16"/>
    </row>
    <row r="69" spans="1:8" ht="15" customHeight="1">
      <c r="A69" s="16"/>
      <c r="B69" s="16"/>
      <c r="C69" s="16"/>
      <c r="D69" s="16"/>
      <c r="E69" s="16"/>
      <c r="F69" s="16"/>
      <c r="G69" s="16"/>
      <c r="H69" s="16"/>
    </row>
    <row r="70" spans="1:8" ht="15" customHeight="1">
      <c r="A70" s="16"/>
      <c r="B70" s="16"/>
      <c r="C70" s="16"/>
      <c r="D70" s="16"/>
      <c r="E70" s="16"/>
      <c r="F70" s="16"/>
      <c r="G70" s="16"/>
    </row>
    <row r="71" spans="1:8" ht="15" customHeight="1">
      <c r="A71" s="16"/>
      <c r="B71" s="16"/>
      <c r="C71" s="16"/>
      <c r="D71" s="16"/>
      <c r="E71" s="16"/>
      <c r="F71" s="16"/>
      <c r="G71" s="16"/>
    </row>
    <row r="72" spans="1:8" ht="15" customHeight="1">
      <c r="A72" s="16"/>
      <c r="B72" s="16"/>
      <c r="C72" s="16"/>
      <c r="D72" s="16"/>
      <c r="E72" s="16"/>
      <c r="F72" s="16"/>
      <c r="G72" s="16"/>
    </row>
    <row r="73" spans="1:8" ht="15" customHeight="1">
      <c r="A73" s="16"/>
      <c r="B73" s="16"/>
      <c r="C73" s="16"/>
      <c r="D73" s="16"/>
      <c r="E73" s="16"/>
      <c r="F73" s="16"/>
      <c r="G73" s="16"/>
    </row>
    <row r="74" spans="1:8" ht="15" customHeight="1">
      <c r="A74" s="16"/>
      <c r="B74" s="16"/>
      <c r="C74" s="16"/>
      <c r="D74" s="16"/>
      <c r="E74" s="16"/>
      <c r="F74" s="16"/>
      <c r="G74" s="16"/>
    </row>
    <row r="75" spans="1:8" ht="15" customHeight="1">
      <c r="A75" s="16"/>
      <c r="B75" s="16"/>
      <c r="C75" s="16"/>
      <c r="D75" s="16"/>
      <c r="E75" s="16"/>
      <c r="F75" s="16"/>
      <c r="G75" s="16"/>
    </row>
    <row r="76" spans="1:8" ht="15" customHeight="1">
      <c r="A76" s="16"/>
      <c r="B76" s="16"/>
      <c r="C76" s="16"/>
      <c r="D76" s="16"/>
      <c r="E76" s="16"/>
      <c r="F76" s="16"/>
      <c r="G76" s="16"/>
    </row>
    <row r="77" spans="1:8" ht="15" customHeight="1">
      <c r="A77" s="16"/>
      <c r="B77" s="16"/>
      <c r="C77" s="16"/>
      <c r="D77" s="16"/>
      <c r="E77" s="16"/>
      <c r="F77" s="16"/>
      <c r="G77" s="16"/>
    </row>
    <row r="78" spans="1:8" ht="15" customHeight="1">
      <c r="A78" s="16"/>
      <c r="B78" s="16"/>
      <c r="C78" s="16"/>
      <c r="D78" s="16"/>
      <c r="E78" s="16"/>
      <c r="F78" s="16"/>
      <c r="G78" s="16"/>
    </row>
    <row r="79" spans="1:8" ht="15" customHeight="1">
      <c r="A79" s="16"/>
      <c r="B79" s="16"/>
      <c r="C79" s="16"/>
      <c r="D79" s="16"/>
      <c r="E79" s="16"/>
      <c r="F79" s="16"/>
      <c r="G79" s="16"/>
    </row>
    <row r="80" spans="1:8" ht="15" customHeight="1">
      <c r="A80" s="16"/>
      <c r="B80" s="16"/>
      <c r="C80" s="16"/>
      <c r="D80" s="16"/>
      <c r="E80" s="16"/>
      <c r="F80" s="16"/>
      <c r="G80" s="16"/>
    </row>
    <row r="81" spans="1:7" ht="15" customHeight="1">
      <c r="A81" s="16"/>
      <c r="B81" s="16"/>
      <c r="C81" s="16"/>
      <c r="D81" s="16"/>
      <c r="E81" s="16"/>
      <c r="F81" s="16"/>
      <c r="G81" s="16"/>
    </row>
    <row r="82" spans="1:7" ht="15" customHeight="1">
      <c r="A82" s="16"/>
      <c r="B82" s="16"/>
      <c r="C82" s="16"/>
      <c r="D82" s="16"/>
      <c r="E82" s="16"/>
      <c r="F82" s="16"/>
      <c r="G82" s="16"/>
    </row>
    <row r="83" spans="1:7" ht="15" customHeight="1">
      <c r="A83" s="16"/>
      <c r="B83" s="16"/>
      <c r="C83" s="16"/>
      <c r="D83" s="16"/>
      <c r="E83" s="16"/>
      <c r="F83" s="16"/>
      <c r="G83" s="16"/>
    </row>
    <row r="84" spans="1:7" ht="15" customHeight="1">
      <c r="A84" s="16"/>
      <c r="B84" s="16"/>
      <c r="C84" s="16"/>
      <c r="D84" s="16"/>
      <c r="E84" s="16"/>
      <c r="F84" s="16"/>
      <c r="G84" s="16"/>
    </row>
    <row r="85" spans="1:7" ht="15" customHeight="1">
      <c r="A85" s="16"/>
      <c r="B85" s="16"/>
      <c r="C85" s="16"/>
      <c r="D85" s="16"/>
      <c r="E85" s="16"/>
      <c r="F85" s="16"/>
      <c r="G85" s="16"/>
    </row>
    <row r="86" spans="1:7" ht="15" customHeight="1">
      <c r="A86" s="16"/>
      <c r="B86" s="16"/>
      <c r="C86" s="16"/>
      <c r="D86" s="16"/>
      <c r="E86" s="16"/>
      <c r="F86" s="16"/>
      <c r="G86" s="16"/>
    </row>
    <row r="87" spans="1:7" ht="15" customHeight="1">
      <c r="A87" s="16"/>
      <c r="B87" s="16"/>
      <c r="C87" s="16"/>
      <c r="D87" s="16"/>
      <c r="E87" s="16"/>
      <c r="F87" s="16"/>
      <c r="G87" s="16"/>
    </row>
    <row r="88" spans="1:7" ht="15" customHeight="1">
      <c r="A88" s="16"/>
      <c r="B88" s="16"/>
      <c r="C88" s="16"/>
      <c r="D88" s="16"/>
      <c r="E88" s="16"/>
      <c r="F88" s="16"/>
      <c r="G88" s="16"/>
    </row>
    <row r="89" spans="1:7" ht="15" customHeight="1">
      <c r="A89" s="16"/>
      <c r="B89" s="16"/>
      <c r="C89" s="16"/>
      <c r="D89" s="16"/>
      <c r="E89" s="16"/>
      <c r="F89" s="16"/>
      <c r="G89" s="16"/>
    </row>
    <row r="90" spans="1:7" ht="15" customHeight="1">
      <c r="A90" s="16"/>
      <c r="B90" s="16"/>
      <c r="C90" s="16"/>
      <c r="D90" s="16"/>
      <c r="E90" s="16"/>
      <c r="F90" s="16"/>
      <c r="G90" s="16"/>
    </row>
    <row r="91" spans="1:7" ht="15" customHeight="1">
      <c r="A91" s="16"/>
      <c r="B91" s="16"/>
      <c r="C91" s="16"/>
      <c r="D91" s="16"/>
      <c r="E91" s="16"/>
      <c r="F91" s="16"/>
      <c r="G91" s="16"/>
    </row>
    <row r="92" spans="1:7" ht="15" customHeight="1">
      <c r="A92" s="16"/>
      <c r="B92" s="16"/>
      <c r="C92" s="16"/>
      <c r="D92" s="16"/>
      <c r="E92" s="16"/>
      <c r="F92" s="16"/>
      <c r="G92" s="16"/>
    </row>
    <row r="93" spans="1:7" ht="15" customHeight="1">
      <c r="A93" s="16"/>
      <c r="B93" s="16"/>
      <c r="C93" s="16"/>
      <c r="D93" s="16"/>
      <c r="E93" s="16"/>
      <c r="F93" s="16"/>
      <c r="G93" s="16"/>
    </row>
    <row r="94" spans="1:7" ht="15" customHeight="1">
      <c r="A94" s="16"/>
      <c r="B94" s="16"/>
      <c r="C94" s="16"/>
      <c r="D94" s="16"/>
      <c r="E94" s="16"/>
      <c r="F94" s="16"/>
      <c r="G94" s="16"/>
    </row>
    <row r="95" spans="1:7" ht="15" customHeight="1">
      <c r="A95" s="16"/>
      <c r="B95" s="16"/>
      <c r="C95" s="16"/>
      <c r="D95" s="16"/>
      <c r="E95" s="16"/>
      <c r="F95" s="16"/>
      <c r="G95" s="16"/>
    </row>
    <row r="96" spans="1:7" ht="15" customHeight="1">
      <c r="A96" s="16"/>
      <c r="B96" s="16"/>
      <c r="C96" s="16"/>
      <c r="D96" s="16"/>
      <c r="E96" s="16"/>
      <c r="F96" s="16"/>
      <c r="G96" s="16"/>
    </row>
    <row r="97" spans="1:7" ht="15" customHeight="1">
      <c r="A97" s="16"/>
      <c r="B97" s="16"/>
      <c r="C97" s="16"/>
      <c r="D97" s="16"/>
      <c r="E97" s="16"/>
      <c r="F97" s="16"/>
      <c r="G97" s="16"/>
    </row>
    <row r="98" spans="1:7" ht="15" customHeight="1">
      <c r="A98" s="16"/>
      <c r="B98" s="16"/>
      <c r="C98" s="16"/>
      <c r="D98" s="16"/>
      <c r="E98" s="16"/>
      <c r="F98" s="16"/>
      <c r="G98" s="16"/>
    </row>
    <row r="99" spans="1:7" ht="15" customHeight="1">
      <c r="A99" s="16"/>
      <c r="B99" s="16"/>
      <c r="C99" s="16"/>
      <c r="D99" s="16"/>
      <c r="E99" s="16"/>
      <c r="F99" s="16"/>
      <c r="G99" s="16"/>
    </row>
    <row r="100" spans="1:7" ht="15" customHeight="1">
      <c r="A100" s="16"/>
      <c r="B100" s="16"/>
      <c r="C100" s="16"/>
      <c r="D100" s="16"/>
      <c r="E100" s="16"/>
      <c r="F100" s="16"/>
      <c r="G100" s="16"/>
    </row>
    <row r="101" spans="1:7" ht="15" customHeight="1">
      <c r="A101" s="16"/>
      <c r="B101" s="16"/>
      <c r="C101" s="16"/>
      <c r="D101" s="16"/>
      <c r="E101" s="16"/>
      <c r="F101" s="16"/>
      <c r="G101" s="16"/>
    </row>
    <row r="102" spans="1:7" ht="15" customHeight="1">
      <c r="A102" s="16"/>
      <c r="B102" s="16"/>
      <c r="C102" s="16"/>
      <c r="D102" s="16"/>
      <c r="E102" s="16"/>
      <c r="F102" s="16"/>
      <c r="G102" s="16"/>
    </row>
    <row r="103" spans="1:7" ht="15" customHeight="1">
      <c r="A103" s="16"/>
      <c r="B103" s="16"/>
      <c r="C103" s="16"/>
      <c r="D103" s="16"/>
      <c r="E103" s="16"/>
      <c r="F103" s="16"/>
      <c r="G103" s="16"/>
    </row>
    <row r="104" spans="1:7" ht="15" customHeight="1">
      <c r="A104" s="16"/>
      <c r="B104" s="16"/>
      <c r="C104" s="16"/>
      <c r="D104" s="16"/>
      <c r="E104" s="16"/>
      <c r="F104" s="16"/>
      <c r="G104" s="16"/>
    </row>
    <row r="105" spans="1:7" ht="15" customHeight="1">
      <c r="A105" s="16"/>
      <c r="B105" s="16"/>
      <c r="C105" s="16"/>
      <c r="D105" s="16"/>
      <c r="E105" s="16"/>
      <c r="F105" s="16"/>
      <c r="G105" s="16"/>
    </row>
    <row r="106" spans="1:7" ht="15" customHeight="1">
      <c r="A106" s="16"/>
      <c r="B106" s="16"/>
      <c r="C106" s="16"/>
      <c r="D106" s="16"/>
      <c r="E106" s="16"/>
      <c r="F106" s="16"/>
      <c r="G106" s="16"/>
    </row>
    <row r="107" spans="1:7" ht="15" customHeight="1">
      <c r="A107" s="16"/>
      <c r="B107" s="16"/>
      <c r="C107" s="16"/>
      <c r="D107" s="16"/>
      <c r="E107" s="16"/>
      <c r="F107" s="16"/>
      <c r="G107" s="16"/>
    </row>
    <row r="108" spans="1:7" ht="15" customHeight="1">
      <c r="A108" s="16"/>
      <c r="B108" s="16"/>
      <c r="C108" s="16"/>
      <c r="D108" s="16"/>
      <c r="E108" s="16"/>
      <c r="F108" s="16"/>
      <c r="G108" s="16"/>
    </row>
    <row r="109" spans="1:7" ht="15" customHeight="1">
      <c r="A109" s="16"/>
      <c r="B109" s="16"/>
      <c r="C109" s="16"/>
      <c r="D109" s="16"/>
      <c r="E109" s="16"/>
      <c r="F109" s="16"/>
      <c r="G109" s="16"/>
    </row>
    <row r="110" spans="1:7" ht="15" customHeight="1">
      <c r="A110" s="16"/>
      <c r="B110" s="16"/>
      <c r="C110" s="16"/>
      <c r="D110" s="16"/>
      <c r="E110" s="16"/>
      <c r="F110" s="16"/>
      <c r="G110" s="16"/>
    </row>
    <row r="111" spans="1:7" ht="15" customHeight="1">
      <c r="A111" s="16"/>
      <c r="B111" s="16"/>
      <c r="C111" s="16"/>
      <c r="D111" s="16"/>
      <c r="E111" s="16"/>
      <c r="F111" s="16"/>
      <c r="G111" s="16"/>
    </row>
    <row r="112" spans="1:7" ht="15" customHeight="1">
      <c r="A112" s="16"/>
      <c r="B112" s="16"/>
      <c r="C112" s="16"/>
      <c r="D112" s="16"/>
      <c r="E112" s="16"/>
      <c r="F112" s="16"/>
      <c r="G112" s="16"/>
    </row>
    <row r="113" spans="1:7" ht="15" customHeight="1">
      <c r="A113" s="16"/>
      <c r="B113" s="16"/>
      <c r="C113" s="16"/>
      <c r="D113" s="16"/>
      <c r="E113" s="16"/>
      <c r="F113" s="16"/>
      <c r="G113" s="16"/>
    </row>
    <row r="114" spans="1:7" ht="15" customHeight="1">
      <c r="A114" s="16"/>
      <c r="B114" s="16"/>
      <c r="C114" s="16"/>
      <c r="D114" s="16"/>
      <c r="E114" s="16"/>
      <c r="F114" s="16"/>
      <c r="G114" s="16"/>
    </row>
    <row r="115" spans="1:7" ht="15" customHeight="1">
      <c r="A115" s="16"/>
      <c r="B115" s="16"/>
      <c r="C115" s="16"/>
      <c r="D115" s="16"/>
      <c r="E115" s="16"/>
      <c r="F115" s="16"/>
      <c r="G115" s="16"/>
    </row>
    <row r="116" spans="1:7" ht="15" customHeight="1">
      <c r="A116" s="16"/>
      <c r="B116" s="16"/>
      <c r="C116" s="16"/>
      <c r="D116" s="16"/>
      <c r="E116" s="16"/>
      <c r="F116" s="16"/>
      <c r="G116" s="16"/>
    </row>
    <row r="117" spans="1:7" ht="15" customHeight="1">
      <c r="A117" s="16"/>
      <c r="B117" s="16"/>
      <c r="C117" s="16"/>
      <c r="D117" s="16"/>
      <c r="E117" s="16"/>
      <c r="F117" s="16"/>
      <c r="G117" s="16"/>
    </row>
    <row r="118" spans="1:7" ht="15" customHeight="1">
      <c r="A118" s="16"/>
      <c r="B118" s="16"/>
      <c r="C118" s="16"/>
      <c r="D118" s="16"/>
      <c r="E118" s="16"/>
      <c r="F118" s="16"/>
      <c r="G118" s="16"/>
    </row>
    <row r="119" spans="1:7" ht="15" customHeight="1">
      <c r="A119" s="16"/>
      <c r="B119" s="16"/>
      <c r="C119" s="16"/>
      <c r="D119" s="16"/>
      <c r="E119" s="16"/>
      <c r="F119" s="16"/>
      <c r="G119" s="16"/>
    </row>
    <row r="120" spans="1:7" ht="15" customHeight="1">
      <c r="A120" s="16"/>
      <c r="B120" s="16"/>
      <c r="C120" s="16"/>
      <c r="D120" s="16"/>
      <c r="E120" s="16"/>
      <c r="F120" s="16"/>
      <c r="G120" s="16"/>
    </row>
    <row r="121" spans="1:7" ht="15" customHeight="1">
      <c r="A121" s="16"/>
      <c r="B121" s="16"/>
      <c r="C121" s="16"/>
      <c r="D121" s="16"/>
      <c r="E121" s="16"/>
      <c r="F121" s="16"/>
      <c r="G121" s="16"/>
    </row>
    <row r="122" spans="1:7" ht="15" customHeight="1">
      <c r="A122" s="16"/>
      <c r="B122" s="16"/>
      <c r="C122" s="16"/>
      <c r="D122" s="16"/>
      <c r="E122" s="16"/>
      <c r="F122" s="16"/>
      <c r="G122" s="16"/>
    </row>
    <row r="123" spans="1:7" ht="15" customHeight="1">
      <c r="A123" s="16"/>
      <c r="B123" s="16"/>
      <c r="C123" s="16"/>
      <c r="D123" s="16"/>
      <c r="E123" s="16"/>
      <c r="F123" s="16"/>
      <c r="G123" s="16"/>
    </row>
    <row r="124" spans="1:7" ht="15" customHeight="1">
      <c r="A124" s="16"/>
      <c r="B124" s="16"/>
      <c r="C124" s="16"/>
      <c r="D124" s="16"/>
      <c r="E124" s="16"/>
      <c r="F124" s="16"/>
      <c r="G124" s="16"/>
    </row>
    <row r="125" spans="1:7" ht="15" customHeight="1">
      <c r="A125" s="16"/>
      <c r="B125" s="16"/>
      <c r="C125" s="16"/>
      <c r="D125" s="16"/>
      <c r="E125" s="16"/>
      <c r="F125" s="16"/>
      <c r="G125" s="16"/>
    </row>
    <row r="126" spans="1:7" ht="15" customHeight="1">
      <c r="A126" s="16"/>
      <c r="B126" s="16"/>
      <c r="C126" s="16"/>
      <c r="D126" s="16"/>
      <c r="E126" s="16"/>
      <c r="F126" s="16"/>
      <c r="G126" s="16"/>
    </row>
    <row r="127" spans="1:7" ht="15" customHeight="1">
      <c r="A127" s="16"/>
      <c r="B127" s="16"/>
      <c r="C127" s="16"/>
      <c r="D127" s="16"/>
      <c r="E127" s="16"/>
      <c r="F127" s="16"/>
      <c r="G127" s="16"/>
    </row>
    <row r="128" spans="1:7" ht="15" customHeight="1">
      <c r="A128" s="16"/>
      <c r="B128" s="16"/>
      <c r="C128" s="16"/>
      <c r="D128" s="16"/>
      <c r="E128" s="16"/>
      <c r="F128" s="16"/>
      <c r="G128" s="16"/>
    </row>
    <row r="129" spans="1:7" ht="15" customHeight="1">
      <c r="A129" s="16"/>
      <c r="B129" s="16"/>
      <c r="C129" s="16"/>
      <c r="D129" s="16"/>
      <c r="E129" s="16"/>
      <c r="F129" s="16"/>
      <c r="G129" s="16"/>
    </row>
    <row r="130" spans="1:7" ht="15" customHeight="1">
      <c r="A130" s="16"/>
      <c r="B130" s="16"/>
      <c r="C130" s="16"/>
      <c r="D130" s="16"/>
      <c r="E130" s="16"/>
      <c r="F130" s="16"/>
      <c r="G130" s="16"/>
    </row>
    <row r="131" spans="1:7" ht="15" customHeight="1">
      <c r="A131" s="16"/>
      <c r="B131" s="16"/>
      <c r="C131" s="16"/>
      <c r="D131" s="16"/>
      <c r="E131" s="16"/>
      <c r="F131" s="16"/>
      <c r="G131" s="16"/>
    </row>
    <row r="132" spans="1:7" ht="15" customHeight="1">
      <c r="A132" s="16"/>
      <c r="B132" s="16"/>
      <c r="C132" s="16"/>
      <c r="D132" s="16"/>
      <c r="E132" s="16"/>
      <c r="F132" s="16"/>
      <c r="G132" s="16"/>
    </row>
    <row r="133" spans="1:7" ht="15" customHeight="1">
      <c r="A133" s="16"/>
      <c r="B133" s="16"/>
      <c r="C133" s="16"/>
      <c r="D133" s="16"/>
      <c r="E133" s="16"/>
      <c r="F133" s="16"/>
      <c r="G133" s="16"/>
    </row>
    <row r="134" spans="1:7" ht="15" customHeight="1">
      <c r="A134" s="16"/>
      <c r="B134" s="16"/>
      <c r="C134" s="16"/>
      <c r="D134" s="16"/>
      <c r="E134" s="16"/>
      <c r="F134" s="16"/>
      <c r="G134" s="16"/>
    </row>
    <row r="135" spans="1:7" ht="15" customHeight="1">
      <c r="A135" s="16"/>
      <c r="B135" s="16"/>
      <c r="C135" s="16"/>
      <c r="D135" s="16"/>
      <c r="E135" s="16"/>
      <c r="F135" s="16"/>
      <c r="G135" s="16"/>
    </row>
    <row r="136" spans="1:7" ht="15" customHeight="1">
      <c r="A136" s="16"/>
      <c r="B136" s="16"/>
      <c r="C136" s="16"/>
      <c r="D136" s="16"/>
      <c r="E136" s="16"/>
      <c r="F136" s="16"/>
      <c r="G136" s="16"/>
    </row>
    <row r="137" spans="1:7" ht="15" customHeight="1">
      <c r="A137" s="16"/>
      <c r="B137" s="16"/>
      <c r="C137" s="16"/>
      <c r="D137" s="16"/>
      <c r="E137" s="16"/>
      <c r="F137" s="16"/>
      <c r="G137" s="16"/>
    </row>
    <row r="138" spans="1:7" ht="15" customHeight="1">
      <c r="A138" s="16"/>
      <c r="B138" s="16"/>
      <c r="C138" s="16"/>
      <c r="D138" s="16"/>
      <c r="E138" s="16"/>
      <c r="F138" s="16"/>
      <c r="G138" s="16"/>
    </row>
    <row r="139" spans="1:7" ht="15" customHeight="1">
      <c r="A139" s="16"/>
      <c r="B139" s="16"/>
      <c r="C139" s="16"/>
      <c r="D139" s="16"/>
      <c r="E139" s="16"/>
      <c r="F139" s="16"/>
      <c r="G139" s="16"/>
    </row>
    <row r="140" spans="1:7" ht="15" customHeight="1">
      <c r="A140" s="16"/>
      <c r="B140" s="16"/>
      <c r="C140" s="16"/>
      <c r="D140" s="16"/>
      <c r="E140" s="16"/>
      <c r="F140" s="16"/>
      <c r="G140" s="16"/>
    </row>
    <row r="141" spans="1:7" ht="15" customHeight="1">
      <c r="A141" s="16"/>
      <c r="B141" s="16"/>
      <c r="C141" s="16"/>
      <c r="D141" s="16"/>
      <c r="E141" s="16"/>
      <c r="F141" s="16"/>
      <c r="G141" s="16"/>
    </row>
    <row r="142" spans="1:7" ht="15" customHeight="1">
      <c r="A142" s="16"/>
      <c r="B142" s="16"/>
      <c r="C142" s="16"/>
      <c r="D142" s="16"/>
      <c r="E142" s="16"/>
      <c r="F142" s="16"/>
      <c r="G142" s="16"/>
    </row>
    <row r="143" spans="1:7" ht="15" customHeight="1">
      <c r="A143" s="16"/>
      <c r="B143" s="16"/>
      <c r="C143" s="16"/>
      <c r="D143" s="16"/>
      <c r="E143" s="16"/>
      <c r="F143" s="16"/>
      <c r="G143" s="16"/>
    </row>
    <row r="144" spans="1:7" ht="15" customHeight="1">
      <c r="A144" s="16"/>
      <c r="B144" s="16"/>
      <c r="C144" s="16"/>
      <c r="D144" s="16"/>
      <c r="E144" s="16"/>
      <c r="F144" s="16"/>
      <c r="G144" s="16"/>
    </row>
    <row r="145" spans="1:7" ht="15" customHeight="1">
      <c r="A145" s="16"/>
      <c r="B145" s="16"/>
      <c r="C145" s="16"/>
      <c r="D145" s="16"/>
      <c r="E145" s="16"/>
      <c r="F145" s="16"/>
      <c r="G145" s="16"/>
    </row>
    <row r="146" spans="1:7" ht="15" customHeight="1">
      <c r="A146" s="16"/>
      <c r="B146" s="16"/>
      <c r="C146" s="16"/>
      <c r="D146" s="16"/>
      <c r="E146" s="16"/>
      <c r="F146" s="16"/>
      <c r="G146" s="16"/>
    </row>
    <row r="147" spans="1:7" ht="15" customHeight="1">
      <c r="A147" s="16"/>
      <c r="B147" s="16"/>
      <c r="C147" s="16"/>
      <c r="D147" s="16"/>
      <c r="E147" s="16"/>
      <c r="F147" s="16"/>
      <c r="G147" s="16"/>
    </row>
    <row r="148" spans="1:7" ht="15" customHeight="1">
      <c r="A148" s="16"/>
      <c r="B148" s="16"/>
      <c r="C148" s="16"/>
      <c r="D148" s="16"/>
      <c r="E148" s="16"/>
      <c r="F148" s="16"/>
      <c r="G148" s="16"/>
    </row>
    <row r="149" spans="1:7" ht="15" customHeight="1">
      <c r="A149" s="16"/>
      <c r="B149" s="16"/>
      <c r="C149" s="16"/>
      <c r="D149" s="16"/>
      <c r="E149" s="16"/>
      <c r="F149" s="16"/>
      <c r="G149" s="16"/>
    </row>
    <row r="150" spans="1:7" ht="15" customHeight="1">
      <c r="A150" s="16"/>
      <c r="B150" s="16"/>
      <c r="C150" s="16"/>
      <c r="D150" s="16"/>
      <c r="E150" s="16"/>
      <c r="F150" s="16"/>
      <c r="G150" s="16"/>
    </row>
    <row r="151" spans="1:7" ht="15" customHeight="1">
      <c r="A151" s="16"/>
      <c r="B151" s="16"/>
      <c r="C151" s="16"/>
      <c r="D151" s="16"/>
      <c r="E151" s="16"/>
      <c r="F151" s="16"/>
      <c r="G151" s="16"/>
    </row>
    <row r="152" spans="1:7" ht="15" customHeight="1">
      <c r="A152" s="16"/>
      <c r="B152" s="16"/>
      <c r="C152" s="16"/>
      <c r="D152" s="16"/>
      <c r="E152" s="16"/>
      <c r="F152" s="16"/>
      <c r="G152" s="16"/>
    </row>
    <row r="153" spans="1:7" ht="15" customHeight="1">
      <c r="A153" s="16"/>
      <c r="B153" s="16"/>
      <c r="C153" s="16"/>
      <c r="D153" s="16"/>
      <c r="E153" s="16"/>
      <c r="F153" s="16"/>
      <c r="G153" s="16"/>
    </row>
    <row r="154" spans="1:7" ht="15" customHeight="1">
      <c r="A154" s="16"/>
      <c r="B154" s="16"/>
      <c r="C154" s="16"/>
      <c r="D154" s="16"/>
      <c r="E154" s="16"/>
      <c r="F154" s="16"/>
      <c r="G154" s="16"/>
    </row>
    <row r="155" spans="1:7" ht="15" customHeight="1">
      <c r="A155" s="16"/>
      <c r="B155" s="16"/>
      <c r="C155" s="16"/>
      <c r="D155" s="16"/>
      <c r="E155" s="16"/>
      <c r="F155" s="16"/>
      <c r="G155" s="16"/>
    </row>
    <row r="156" spans="1:7" ht="15" customHeight="1">
      <c r="A156" s="16"/>
      <c r="B156" s="16"/>
      <c r="C156" s="16"/>
      <c r="D156" s="16"/>
      <c r="E156" s="16"/>
      <c r="F156" s="16"/>
      <c r="G156" s="16"/>
    </row>
    <row r="157" spans="1:7" ht="15" customHeight="1">
      <c r="A157" s="16"/>
      <c r="B157" s="16"/>
      <c r="C157" s="16"/>
      <c r="D157" s="16"/>
      <c r="E157" s="16"/>
      <c r="F157" s="16"/>
      <c r="G157" s="16"/>
    </row>
    <row r="158" spans="1:7" ht="15" customHeight="1">
      <c r="A158" s="16"/>
      <c r="B158" s="16"/>
      <c r="C158" s="16"/>
      <c r="D158" s="16"/>
      <c r="E158" s="16"/>
      <c r="F158" s="16"/>
      <c r="G158" s="16"/>
    </row>
    <row r="159" spans="1:7" ht="15" customHeight="1">
      <c r="A159" s="16"/>
      <c r="B159" s="16"/>
      <c r="C159" s="16"/>
      <c r="D159" s="16"/>
      <c r="E159" s="16"/>
      <c r="F159" s="16"/>
      <c r="G159" s="16"/>
    </row>
    <row r="160" spans="1:7" ht="15" customHeight="1">
      <c r="A160" s="16"/>
      <c r="B160" s="16"/>
      <c r="C160" s="16"/>
      <c r="D160" s="16"/>
      <c r="E160" s="16"/>
      <c r="F160" s="16"/>
      <c r="G160" s="16"/>
    </row>
    <row r="161" spans="1:7" ht="15" customHeight="1">
      <c r="A161" s="16"/>
      <c r="B161" s="16"/>
      <c r="C161" s="16"/>
      <c r="D161" s="16"/>
      <c r="E161" s="16"/>
      <c r="F161" s="16"/>
      <c r="G161" s="16"/>
    </row>
    <row r="162" spans="1:7" ht="15" customHeight="1">
      <c r="A162" s="16"/>
      <c r="B162" s="16"/>
      <c r="C162" s="16"/>
      <c r="D162" s="16"/>
      <c r="E162" s="16"/>
      <c r="F162" s="16"/>
      <c r="G162" s="16"/>
    </row>
    <row r="163" spans="1:7" ht="15" customHeight="1">
      <c r="A163" s="16"/>
      <c r="B163" s="16"/>
      <c r="C163" s="16"/>
      <c r="D163" s="16"/>
      <c r="E163" s="16"/>
      <c r="F163" s="16"/>
      <c r="G163" s="16"/>
    </row>
    <row r="164" spans="1:7" ht="15" customHeight="1">
      <c r="A164" s="16"/>
      <c r="B164" s="16"/>
      <c r="C164" s="16"/>
      <c r="D164" s="16"/>
      <c r="E164" s="16"/>
      <c r="F164" s="16"/>
      <c r="G164" s="16"/>
    </row>
    <row r="165" spans="1:7" ht="15" customHeight="1">
      <c r="A165" s="16"/>
      <c r="B165" s="16"/>
      <c r="C165" s="16"/>
      <c r="D165" s="16"/>
      <c r="E165" s="16"/>
      <c r="F165" s="16"/>
      <c r="G165" s="16"/>
    </row>
    <row r="166" spans="1:7" ht="15" customHeight="1">
      <c r="A166" s="16"/>
      <c r="B166" s="16"/>
      <c r="C166" s="16"/>
      <c r="D166" s="16"/>
      <c r="E166" s="16"/>
      <c r="F166" s="16"/>
      <c r="G166" s="16"/>
    </row>
    <row r="167" spans="1:7" ht="15" customHeight="1">
      <c r="A167" s="16"/>
      <c r="B167" s="16"/>
      <c r="C167" s="16"/>
      <c r="D167" s="16"/>
      <c r="E167" s="16"/>
      <c r="F167" s="16"/>
      <c r="G167" s="16"/>
    </row>
  </sheetData>
  <pageMargins left="0.23622047244094491" right="0.23622047244094491" top="0.39370078740157483" bottom="0.74803149606299213" header="0" footer="0.31496062992125984"/>
  <pageSetup paperSize="9" scale="6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1"/>
  <sheetViews>
    <sheetView topLeftCell="A28" workbookViewId="0"/>
  </sheetViews>
  <sheetFormatPr baseColWidth="10" defaultColWidth="11.42578125" defaultRowHeight="15" customHeight="1"/>
  <cols>
    <col min="1" max="1" width="21.42578125" style="105" customWidth="1"/>
    <col min="2" max="13" width="10" style="105" customWidth="1"/>
    <col min="14" max="14" width="11.42578125" style="128"/>
    <col min="15" max="15" width="11.7109375" style="127" bestFit="1" customWidth="1"/>
    <col min="16" max="16" width="11.42578125" style="127"/>
    <col min="17" max="17" width="12" style="127" bestFit="1" customWidth="1"/>
    <col min="18" max="18" width="11.42578125" style="127"/>
    <col min="19" max="16384" width="11.42578125" style="128"/>
  </cols>
  <sheetData>
    <row r="1" spans="1:21" ht="15" customHeight="1">
      <c r="A1" s="15" t="s">
        <v>376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125"/>
      <c r="O1" s="126"/>
      <c r="S1" s="127"/>
      <c r="T1" s="127"/>
      <c r="U1" s="127"/>
    </row>
    <row r="2" spans="1:21" ht="15" customHeight="1">
      <c r="A2" s="19" t="s">
        <v>377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25"/>
      <c r="O2" s="126"/>
      <c r="S2" s="127"/>
      <c r="T2" s="127"/>
      <c r="U2" s="127"/>
    </row>
    <row r="3" spans="1:21" ht="15" customHeight="1">
      <c r="A3" s="39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25"/>
      <c r="O3" s="126"/>
      <c r="S3" s="127"/>
      <c r="T3" s="127"/>
      <c r="U3" s="127"/>
    </row>
    <row r="4" spans="1:21" ht="15" customHeight="1">
      <c r="A4" s="129"/>
      <c r="B4" s="28" t="s">
        <v>181</v>
      </c>
      <c r="C4" s="28" t="s">
        <v>182</v>
      </c>
      <c r="D4" s="28" t="s">
        <v>183</v>
      </c>
      <c r="E4" s="28" t="s">
        <v>184</v>
      </c>
      <c r="F4" s="28" t="s">
        <v>185</v>
      </c>
      <c r="G4" s="28" t="s">
        <v>186</v>
      </c>
      <c r="H4" s="28" t="s">
        <v>187</v>
      </c>
      <c r="I4" s="28" t="s">
        <v>188</v>
      </c>
      <c r="J4" s="28" t="s">
        <v>189</v>
      </c>
      <c r="K4" s="28" t="s">
        <v>190</v>
      </c>
      <c r="L4" s="28" t="s">
        <v>191</v>
      </c>
      <c r="M4" s="28" t="s">
        <v>192</v>
      </c>
      <c r="N4" s="125"/>
      <c r="O4" s="126" t="s">
        <v>378</v>
      </c>
      <c r="Q4" s="127" t="s">
        <v>379</v>
      </c>
      <c r="S4" s="127"/>
      <c r="T4" s="127"/>
      <c r="U4" s="127"/>
    </row>
    <row r="5" spans="1:21" ht="15" customHeight="1">
      <c r="A5" s="79" t="s">
        <v>3</v>
      </c>
      <c r="B5" s="106">
        <v>49410</v>
      </c>
      <c r="C5" s="106">
        <v>49171</v>
      </c>
      <c r="D5" s="106">
        <v>48816</v>
      </c>
      <c r="E5" s="106">
        <v>48316</v>
      </c>
      <c r="F5" s="106">
        <v>47563</v>
      </c>
      <c r="G5" s="106">
        <v>47185</v>
      </c>
      <c r="H5" s="106">
        <v>47819</v>
      </c>
      <c r="I5" s="106">
        <v>48313</v>
      </c>
      <c r="J5" s="106">
        <v>47742</v>
      </c>
      <c r="K5" s="106">
        <v>47905</v>
      </c>
      <c r="L5" s="106">
        <v>47028</v>
      </c>
      <c r="M5" s="106">
        <v>46942</v>
      </c>
      <c r="N5" s="130"/>
      <c r="O5" s="131">
        <f>AVERAGE(B5:D5)</f>
        <v>49132.333333333336</v>
      </c>
      <c r="Q5" s="132">
        <f>AVERAGE(K5:M5)</f>
        <v>47291.666666666664</v>
      </c>
      <c r="S5" s="127"/>
      <c r="T5" s="127"/>
      <c r="U5" s="127"/>
    </row>
    <row r="6" spans="1:21" ht="15" customHeight="1">
      <c r="A6" s="48" t="s">
        <v>206</v>
      </c>
      <c r="B6" s="32">
        <v>605</v>
      </c>
      <c r="C6" s="32">
        <v>644</v>
      </c>
      <c r="D6" s="32">
        <v>672</v>
      </c>
      <c r="E6" s="32">
        <v>650</v>
      </c>
      <c r="F6" s="32">
        <v>676</v>
      </c>
      <c r="G6" s="32">
        <v>701</v>
      </c>
      <c r="H6" s="32">
        <v>753</v>
      </c>
      <c r="I6" s="32">
        <v>743</v>
      </c>
      <c r="J6" s="32">
        <v>815</v>
      </c>
      <c r="K6" s="32">
        <v>832</v>
      </c>
      <c r="L6" s="32">
        <v>628</v>
      </c>
      <c r="M6" s="32">
        <v>604</v>
      </c>
      <c r="N6" s="130"/>
      <c r="O6" s="131">
        <f t="shared" ref="O6:O15" si="0">AVERAGE(B6:D6)</f>
        <v>640.33333333333337</v>
      </c>
      <c r="Q6" s="132">
        <f t="shared" ref="Q6:Q15" si="1">AVERAGE(K6:M6)</f>
        <v>688</v>
      </c>
      <c r="S6" s="127"/>
      <c r="T6" s="127"/>
      <c r="U6" s="127"/>
    </row>
    <row r="7" spans="1:21" ht="15" customHeight="1">
      <c r="A7" s="48" t="s">
        <v>207</v>
      </c>
      <c r="B7" s="32">
        <v>1846</v>
      </c>
      <c r="C7" s="32">
        <v>1957</v>
      </c>
      <c r="D7" s="32">
        <v>1959</v>
      </c>
      <c r="E7" s="32">
        <v>1785</v>
      </c>
      <c r="F7" s="32">
        <v>1729</v>
      </c>
      <c r="G7" s="32">
        <v>1658</v>
      </c>
      <c r="H7" s="32">
        <v>1720</v>
      </c>
      <c r="I7" s="32">
        <v>1770</v>
      </c>
      <c r="J7" s="32">
        <v>1931</v>
      </c>
      <c r="K7" s="32">
        <v>1991</v>
      </c>
      <c r="L7" s="32">
        <v>1864</v>
      </c>
      <c r="M7" s="32">
        <v>1777</v>
      </c>
      <c r="N7" s="130"/>
      <c r="O7" s="131">
        <f t="shared" si="0"/>
        <v>1920.6666666666667</v>
      </c>
      <c r="Q7" s="132">
        <f t="shared" si="1"/>
        <v>1877.3333333333333</v>
      </c>
      <c r="S7" s="127"/>
      <c r="T7" s="127"/>
      <c r="U7" s="127"/>
    </row>
    <row r="8" spans="1:21" ht="15" customHeight="1">
      <c r="A8" s="48" t="s">
        <v>17</v>
      </c>
      <c r="B8" s="32">
        <v>3816</v>
      </c>
      <c r="C8" s="32">
        <v>3822</v>
      </c>
      <c r="D8" s="32">
        <v>3698</v>
      </c>
      <c r="E8" s="32">
        <v>3599</v>
      </c>
      <c r="F8" s="32">
        <v>3537</v>
      </c>
      <c r="G8" s="32">
        <v>3483</v>
      </c>
      <c r="H8" s="32">
        <v>3613</v>
      </c>
      <c r="I8" s="32">
        <v>3689</v>
      </c>
      <c r="J8" s="32">
        <v>3589</v>
      </c>
      <c r="K8" s="32">
        <v>3580</v>
      </c>
      <c r="L8" s="32">
        <v>3474</v>
      </c>
      <c r="M8" s="32">
        <v>3537</v>
      </c>
      <c r="N8" s="130"/>
      <c r="O8" s="131">
        <f t="shared" si="0"/>
        <v>3778.6666666666665</v>
      </c>
      <c r="Q8" s="132">
        <f t="shared" si="1"/>
        <v>3530.3333333333335</v>
      </c>
      <c r="S8" s="127"/>
      <c r="T8" s="127"/>
      <c r="U8" s="127"/>
    </row>
    <row r="9" spans="1:21" ht="15" customHeight="1">
      <c r="A9" s="48" t="s">
        <v>208</v>
      </c>
      <c r="B9" s="32">
        <v>4313</v>
      </c>
      <c r="C9" s="32">
        <v>4211</v>
      </c>
      <c r="D9" s="32">
        <v>4198</v>
      </c>
      <c r="E9" s="32">
        <v>4113</v>
      </c>
      <c r="F9" s="32">
        <v>3999</v>
      </c>
      <c r="G9" s="32">
        <v>3936</v>
      </c>
      <c r="H9" s="32">
        <v>4068</v>
      </c>
      <c r="I9" s="32">
        <v>4127</v>
      </c>
      <c r="J9" s="32">
        <v>3892</v>
      </c>
      <c r="K9" s="32">
        <v>3977</v>
      </c>
      <c r="L9" s="32">
        <v>3961</v>
      </c>
      <c r="M9" s="32">
        <v>3975</v>
      </c>
      <c r="N9" s="130"/>
      <c r="O9" s="131">
        <f t="shared" si="0"/>
        <v>4240.666666666667</v>
      </c>
      <c r="Q9" s="132">
        <f t="shared" si="1"/>
        <v>3971</v>
      </c>
      <c r="S9" s="127"/>
      <c r="T9" s="127"/>
      <c r="U9" s="127"/>
    </row>
    <row r="10" spans="1:21" ht="15" customHeight="1">
      <c r="A10" s="48" t="s">
        <v>209</v>
      </c>
      <c r="B10" s="32">
        <v>4540</v>
      </c>
      <c r="C10" s="32">
        <v>4471</v>
      </c>
      <c r="D10" s="32">
        <v>4403</v>
      </c>
      <c r="E10" s="32">
        <v>4391</v>
      </c>
      <c r="F10" s="32">
        <v>4314</v>
      </c>
      <c r="G10" s="32">
        <v>4248</v>
      </c>
      <c r="H10" s="32">
        <v>4266</v>
      </c>
      <c r="I10" s="32">
        <v>4388</v>
      </c>
      <c r="J10" s="32">
        <v>4260</v>
      </c>
      <c r="K10" s="32">
        <v>4239</v>
      </c>
      <c r="L10" s="32">
        <v>4144</v>
      </c>
      <c r="M10" s="32">
        <v>4144</v>
      </c>
      <c r="N10" s="130"/>
      <c r="O10" s="131">
        <f t="shared" si="0"/>
        <v>4471.333333333333</v>
      </c>
      <c r="Q10" s="132">
        <f t="shared" si="1"/>
        <v>4175.666666666667</v>
      </c>
      <c r="S10" s="127"/>
      <c r="T10" s="127"/>
      <c r="U10" s="127"/>
    </row>
    <row r="11" spans="1:21" ht="15" customHeight="1">
      <c r="A11" s="48" t="s">
        <v>210</v>
      </c>
      <c r="B11" s="32">
        <v>5179</v>
      </c>
      <c r="C11" s="32">
        <v>5122</v>
      </c>
      <c r="D11" s="32">
        <v>5048</v>
      </c>
      <c r="E11" s="32">
        <v>5012</v>
      </c>
      <c r="F11" s="32">
        <v>4932</v>
      </c>
      <c r="G11" s="32">
        <v>4849</v>
      </c>
      <c r="H11" s="32">
        <v>4880</v>
      </c>
      <c r="I11" s="32">
        <v>4939</v>
      </c>
      <c r="J11" s="32">
        <v>4831</v>
      </c>
      <c r="K11" s="32">
        <v>4841</v>
      </c>
      <c r="L11" s="32">
        <v>4731</v>
      </c>
      <c r="M11" s="32">
        <v>4662</v>
      </c>
      <c r="N11" s="130"/>
      <c r="O11" s="131">
        <f t="shared" si="0"/>
        <v>5116.333333333333</v>
      </c>
      <c r="Q11" s="132">
        <f t="shared" si="1"/>
        <v>4744.666666666667</v>
      </c>
      <c r="S11" s="127"/>
      <c r="T11" s="127"/>
      <c r="U11" s="127"/>
    </row>
    <row r="12" spans="1:21" ht="15" customHeight="1">
      <c r="A12" s="48" t="s">
        <v>211</v>
      </c>
      <c r="B12" s="32">
        <v>5989</v>
      </c>
      <c r="C12" s="32">
        <v>5871</v>
      </c>
      <c r="D12" s="32">
        <v>5870</v>
      </c>
      <c r="E12" s="32">
        <v>5901</v>
      </c>
      <c r="F12" s="32">
        <v>5811</v>
      </c>
      <c r="G12" s="32">
        <v>5737</v>
      </c>
      <c r="H12" s="32">
        <v>5827</v>
      </c>
      <c r="I12" s="32">
        <v>5868</v>
      </c>
      <c r="J12" s="32">
        <v>5782</v>
      </c>
      <c r="K12" s="32">
        <v>5796</v>
      </c>
      <c r="L12" s="32">
        <v>5649</v>
      </c>
      <c r="M12" s="32">
        <v>5672</v>
      </c>
      <c r="N12" s="130"/>
      <c r="O12" s="131">
        <f t="shared" si="0"/>
        <v>5910</v>
      </c>
      <c r="Q12" s="132">
        <f t="shared" si="1"/>
        <v>5705.666666666667</v>
      </c>
      <c r="S12" s="127"/>
      <c r="T12" s="127"/>
      <c r="U12" s="127"/>
    </row>
    <row r="13" spans="1:21" ht="15" customHeight="1">
      <c r="A13" s="48" t="s">
        <v>212</v>
      </c>
      <c r="B13" s="32">
        <v>6750</v>
      </c>
      <c r="C13" s="32">
        <v>6692</v>
      </c>
      <c r="D13" s="32">
        <v>6637</v>
      </c>
      <c r="E13" s="32">
        <v>6556</v>
      </c>
      <c r="F13" s="32">
        <v>6378</v>
      </c>
      <c r="G13" s="32">
        <v>6328</v>
      </c>
      <c r="H13" s="32">
        <v>6374</v>
      </c>
      <c r="I13" s="32">
        <v>6465</v>
      </c>
      <c r="J13" s="32">
        <v>6352</v>
      </c>
      <c r="K13" s="32">
        <v>6357</v>
      </c>
      <c r="L13" s="32">
        <v>6332</v>
      </c>
      <c r="M13" s="32">
        <v>6329</v>
      </c>
      <c r="N13" s="130"/>
      <c r="O13" s="131">
        <f t="shared" si="0"/>
        <v>6693</v>
      </c>
      <c r="Q13" s="132">
        <f t="shared" si="1"/>
        <v>6339.333333333333</v>
      </c>
      <c r="S13" s="127"/>
      <c r="T13" s="127"/>
      <c r="U13" s="127"/>
    </row>
    <row r="14" spans="1:21" ht="15" customHeight="1">
      <c r="A14" s="48" t="s">
        <v>213</v>
      </c>
      <c r="B14" s="32">
        <v>8218</v>
      </c>
      <c r="C14" s="32">
        <v>8231</v>
      </c>
      <c r="D14" s="32">
        <v>8168</v>
      </c>
      <c r="E14" s="32">
        <v>8162</v>
      </c>
      <c r="F14" s="32">
        <v>8077</v>
      </c>
      <c r="G14" s="32">
        <v>8087</v>
      </c>
      <c r="H14" s="32">
        <v>8089</v>
      </c>
      <c r="I14" s="32">
        <v>8048</v>
      </c>
      <c r="J14" s="32">
        <v>8013</v>
      </c>
      <c r="K14" s="32">
        <v>7960</v>
      </c>
      <c r="L14" s="32">
        <v>7951</v>
      </c>
      <c r="M14" s="32">
        <v>7949</v>
      </c>
      <c r="N14" s="130"/>
      <c r="O14" s="131">
        <f t="shared" si="0"/>
        <v>8205.6666666666661</v>
      </c>
      <c r="Q14" s="132">
        <f t="shared" si="1"/>
        <v>7953.333333333333</v>
      </c>
      <c r="S14" s="127"/>
      <c r="T14" s="127"/>
      <c r="U14" s="127"/>
    </row>
    <row r="15" spans="1:21" ht="15" customHeight="1">
      <c r="A15" s="49" t="s">
        <v>214</v>
      </c>
      <c r="B15" s="35">
        <v>8154</v>
      </c>
      <c r="C15" s="35">
        <v>8150</v>
      </c>
      <c r="D15" s="35">
        <v>8163</v>
      </c>
      <c r="E15" s="35">
        <v>8147</v>
      </c>
      <c r="F15" s="35">
        <v>8110</v>
      </c>
      <c r="G15" s="35">
        <v>8158</v>
      </c>
      <c r="H15" s="35">
        <v>8229</v>
      </c>
      <c r="I15" s="35">
        <v>8276</v>
      </c>
      <c r="J15" s="35">
        <v>8277</v>
      </c>
      <c r="K15" s="35">
        <v>8332</v>
      </c>
      <c r="L15" s="35">
        <v>8294</v>
      </c>
      <c r="M15" s="35">
        <v>8293</v>
      </c>
      <c r="N15" s="130"/>
      <c r="O15" s="131">
        <f t="shared" si="0"/>
        <v>8155.666666666667</v>
      </c>
      <c r="Q15" s="132">
        <f t="shared" si="1"/>
        <v>8306.3333333333339</v>
      </c>
      <c r="S15" s="127"/>
      <c r="T15" s="127"/>
      <c r="U15" s="127"/>
    </row>
    <row r="16" spans="1:21" ht="15" customHeight="1">
      <c r="A16" s="79" t="s">
        <v>4</v>
      </c>
      <c r="B16" s="106">
        <v>20054</v>
      </c>
      <c r="C16" s="106">
        <v>19929</v>
      </c>
      <c r="D16" s="106">
        <v>19801</v>
      </c>
      <c r="E16" s="106">
        <v>19508</v>
      </c>
      <c r="F16" s="106">
        <v>19121</v>
      </c>
      <c r="G16" s="106">
        <v>18953</v>
      </c>
      <c r="H16" s="106">
        <v>19140</v>
      </c>
      <c r="I16" s="106">
        <v>19460</v>
      </c>
      <c r="J16" s="106">
        <v>19290</v>
      </c>
      <c r="K16" s="106">
        <v>19350</v>
      </c>
      <c r="L16" s="106">
        <v>19002</v>
      </c>
      <c r="M16" s="106">
        <v>19042</v>
      </c>
      <c r="N16" s="130"/>
      <c r="O16" s="126" t="s">
        <v>378</v>
      </c>
      <c r="P16" s="127" t="s">
        <v>4</v>
      </c>
      <c r="Q16" s="127" t="s">
        <v>379</v>
      </c>
      <c r="S16" s="127"/>
      <c r="T16" s="127"/>
      <c r="U16" s="127"/>
    </row>
    <row r="17" spans="1:21" ht="15" customHeight="1">
      <c r="A17" s="48" t="s">
        <v>206</v>
      </c>
      <c r="B17" s="32">
        <v>328</v>
      </c>
      <c r="C17" s="47">
        <v>357</v>
      </c>
      <c r="D17" s="32">
        <v>376</v>
      </c>
      <c r="E17" s="47">
        <v>382</v>
      </c>
      <c r="F17" s="47">
        <v>403</v>
      </c>
      <c r="G17" s="32">
        <v>404</v>
      </c>
      <c r="H17" s="47">
        <v>420</v>
      </c>
      <c r="I17" s="47">
        <v>414</v>
      </c>
      <c r="J17" s="32">
        <v>449</v>
      </c>
      <c r="K17" s="32">
        <v>461</v>
      </c>
      <c r="L17" s="32">
        <v>355</v>
      </c>
      <c r="M17" s="32">
        <v>352</v>
      </c>
      <c r="N17" s="133"/>
      <c r="O17" s="131">
        <f t="shared" ref="O17:O26" si="2">AVERAGE(B17:D17)</f>
        <v>353.66666666666669</v>
      </c>
      <c r="P17" s="134">
        <f>-100*O17/$O$5</f>
        <v>-0.71982469114025394</v>
      </c>
      <c r="Q17" s="132">
        <f t="shared" ref="Q17:Q26" si="3">AVERAGE(K17:M17)</f>
        <v>389.33333333333331</v>
      </c>
      <c r="R17" s="134">
        <f t="shared" ref="R17:R26" si="4">-100*Q17/$Q$5</f>
        <v>-0.82325991189427306</v>
      </c>
      <c r="S17" s="127"/>
      <c r="T17" s="127"/>
      <c r="U17" s="127"/>
    </row>
    <row r="18" spans="1:21" ht="15" customHeight="1">
      <c r="A18" s="48" t="s">
        <v>207</v>
      </c>
      <c r="B18" s="32">
        <v>961</v>
      </c>
      <c r="C18" s="47">
        <v>1022</v>
      </c>
      <c r="D18" s="32">
        <v>1029</v>
      </c>
      <c r="E18" s="47">
        <v>948</v>
      </c>
      <c r="F18" s="47">
        <v>902</v>
      </c>
      <c r="G18" s="32">
        <v>871</v>
      </c>
      <c r="H18" s="47">
        <v>895</v>
      </c>
      <c r="I18" s="47">
        <v>924</v>
      </c>
      <c r="J18" s="32">
        <v>967</v>
      </c>
      <c r="K18" s="32">
        <v>1019</v>
      </c>
      <c r="L18" s="32">
        <v>933</v>
      </c>
      <c r="M18" s="32">
        <v>903</v>
      </c>
      <c r="N18" s="130"/>
      <c r="O18" s="131">
        <f t="shared" si="2"/>
        <v>1004</v>
      </c>
      <c r="P18" s="134">
        <f t="shared" ref="P18:P26" si="5">-100*O18/$O$5</f>
        <v>-2.0434608574122946</v>
      </c>
      <c r="Q18" s="132">
        <f t="shared" si="3"/>
        <v>951.66666666666663</v>
      </c>
      <c r="R18" s="134">
        <f t="shared" si="4"/>
        <v>-2.0123348017621145</v>
      </c>
      <c r="S18" s="127"/>
      <c r="T18" s="127"/>
      <c r="U18" s="127"/>
    </row>
    <row r="19" spans="1:21" ht="15" customHeight="1">
      <c r="A19" s="48" t="s">
        <v>17</v>
      </c>
      <c r="B19" s="32">
        <v>1668</v>
      </c>
      <c r="C19" s="47">
        <v>1680</v>
      </c>
      <c r="D19" s="32">
        <v>1651</v>
      </c>
      <c r="E19" s="47">
        <v>1567</v>
      </c>
      <c r="F19" s="47">
        <v>1513</v>
      </c>
      <c r="G19" s="32">
        <v>1472</v>
      </c>
      <c r="H19" s="47">
        <v>1497</v>
      </c>
      <c r="I19" s="47">
        <v>1558</v>
      </c>
      <c r="J19" s="32">
        <v>1598</v>
      </c>
      <c r="K19" s="32">
        <v>1590</v>
      </c>
      <c r="L19" s="32">
        <v>1534</v>
      </c>
      <c r="M19" s="32">
        <v>1575</v>
      </c>
      <c r="N19" s="130"/>
      <c r="O19" s="131">
        <f t="shared" si="2"/>
        <v>1666.3333333333333</v>
      </c>
      <c r="P19" s="134">
        <f t="shared" si="5"/>
        <v>-3.391520858633486</v>
      </c>
      <c r="Q19" s="132">
        <f t="shared" si="3"/>
        <v>1566.3333333333333</v>
      </c>
      <c r="R19" s="134">
        <f t="shared" si="4"/>
        <v>-3.3120704845814974</v>
      </c>
      <c r="S19" s="127"/>
      <c r="T19" s="127"/>
      <c r="U19" s="127"/>
    </row>
    <row r="20" spans="1:21" ht="15" customHeight="1">
      <c r="A20" s="48" t="s">
        <v>208</v>
      </c>
      <c r="B20" s="32">
        <v>1812</v>
      </c>
      <c r="C20" s="47">
        <v>1767</v>
      </c>
      <c r="D20" s="32">
        <v>1762</v>
      </c>
      <c r="E20" s="47">
        <v>1699</v>
      </c>
      <c r="F20" s="47">
        <v>1649</v>
      </c>
      <c r="G20" s="32">
        <v>1597</v>
      </c>
      <c r="H20" s="47">
        <v>1619</v>
      </c>
      <c r="I20" s="47">
        <v>1647</v>
      </c>
      <c r="J20" s="32">
        <v>1574</v>
      </c>
      <c r="K20" s="32">
        <v>1638</v>
      </c>
      <c r="L20" s="32">
        <v>1641</v>
      </c>
      <c r="M20" s="32">
        <v>1646</v>
      </c>
      <c r="N20" s="130"/>
      <c r="O20" s="131">
        <f t="shared" si="2"/>
        <v>1780.3333333333333</v>
      </c>
      <c r="P20" s="134">
        <f t="shared" si="5"/>
        <v>-3.6235472906504196</v>
      </c>
      <c r="Q20" s="132">
        <f t="shared" si="3"/>
        <v>1641.6666666666667</v>
      </c>
      <c r="R20" s="134">
        <f t="shared" si="4"/>
        <v>-3.4713656387665206</v>
      </c>
      <c r="S20" s="127"/>
      <c r="T20" s="127"/>
      <c r="U20" s="127"/>
    </row>
    <row r="21" spans="1:21" ht="15" customHeight="1">
      <c r="A21" s="48" t="s">
        <v>209</v>
      </c>
      <c r="B21" s="32">
        <v>1696</v>
      </c>
      <c r="C21" s="47">
        <v>1654</v>
      </c>
      <c r="D21" s="32">
        <v>1608</v>
      </c>
      <c r="E21" s="47">
        <v>1591</v>
      </c>
      <c r="F21" s="47">
        <v>1548</v>
      </c>
      <c r="G21" s="32">
        <v>1544</v>
      </c>
      <c r="H21" s="47">
        <v>1551</v>
      </c>
      <c r="I21" s="47">
        <v>1619</v>
      </c>
      <c r="J21" s="32">
        <v>1607</v>
      </c>
      <c r="K21" s="32">
        <v>1612</v>
      </c>
      <c r="L21" s="32">
        <v>1570</v>
      </c>
      <c r="M21" s="32">
        <v>1563</v>
      </c>
      <c r="N21" s="130"/>
      <c r="O21" s="131">
        <f t="shared" si="2"/>
        <v>1652.6666666666667</v>
      </c>
      <c r="P21" s="134">
        <f t="shared" si="5"/>
        <v>-3.3637048243858425</v>
      </c>
      <c r="Q21" s="132">
        <f t="shared" si="3"/>
        <v>1581.6666666666667</v>
      </c>
      <c r="R21" s="134">
        <f t="shared" si="4"/>
        <v>-3.3444933920704853</v>
      </c>
      <c r="S21" s="127"/>
      <c r="T21" s="127"/>
      <c r="U21" s="127"/>
    </row>
    <row r="22" spans="1:21" ht="15" customHeight="1">
      <c r="A22" s="48" t="s">
        <v>210</v>
      </c>
      <c r="B22" s="32">
        <v>1969</v>
      </c>
      <c r="C22" s="47">
        <v>1939</v>
      </c>
      <c r="D22" s="32">
        <v>1900</v>
      </c>
      <c r="E22" s="47">
        <v>1897</v>
      </c>
      <c r="F22" s="47">
        <v>1858</v>
      </c>
      <c r="G22" s="32">
        <v>1802</v>
      </c>
      <c r="H22" s="47">
        <v>1826</v>
      </c>
      <c r="I22" s="47">
        <v>1874</v>
      </c>
      <c r="J22" s="32">
        <v>1801</v>
      </c>
      <c r="K22" s="32">
        <v>1810</v>
      </c>
      <c r="L22" s="32">
        <v>1793</v>
      </c>
      <c r="M22" s="32">
        <v>1745</v>
      </c>
      <c r="N22" s="130"/>
      <c r="O22" s="131">
        <f t="shared" si="2"/>
        <v>1936</v>
      </c>
      <c r="P22" s="134">
        <f t="shared" si="5"/>
        <v>-3.9403787051296835</v>
      </c>
      <c r="Q22" s="132">
        <f t="shared" si="3"/>
        <v>1782.6666666666667</v>
      </c>
      <c r="R22" s="134">
        <f t="shared" si="4"/>
        <v>-3.7695154185022033</v>
      </c>
      <c r="S22" s="127"/>
      <c r="T22" s="127"/>
      <c r="U22" s="127"/>
    </row>
    <row r="23" spans="1:21" ht="15" customHeight="1">
      <c r="A23" s="48" t="s">
        <v>211</v>
      </c>
      <c r="B23" s="32">
        <v>2394</v>
      </c>
      <c r="C23" s="47">
        <v>2345</v>
      </c>
      <c r="D23" s="32">
        <v>2337</v>
      </c>
      <c r="E23" s="47">
        <v>2351</v>
      </c>
      <c r="F23" s="47">
        <v>2322</v>
      </c>
      <c r="G23" s="32">
        <v>2289</v>
      </c>
      <c r="H23" s="47">
        <v>2267</v>
      </c>
      <c r="I23" s="47">
        <v>2316</v>
      </c>
      <c r="J23" s="32">
        <v>2270</v>
      </c>
      <c r="K23" s="32">
        <v>2257</v>
      </c>
      <c r="L23" s="32">
        <v>2226</v>
      </c>
      <c r="M23" s="32">
        <v>2275</v>
      </c>
      <c r="N23" s="130"/>
      <c r="O23" s="131">
        <f t="shared" si="2"/>
        <v>2358.6666666666665</v>
      </c>
      <c r="P23" s="134">
        <f t="shared" si="5"/>
        <v>-4.800640447227555</v>
      </c>
      <c r="Q23" s="132">
        <f t="shared" si="3"/>
        <v>2252.6666666666665</v>
      </c>
      <c r="R23" s="134">
        <f t="shared" si="4"/>
        <v>-4.7633480176211451</v>
      </c>
      <c r="S23" s="127"/>
      <c r="T23" s="127"/>
      <c r="U23" s="127"/>
    </row>
    <row r="24" spans="1:21" ht="15" customHeight="1">
      <c r="A24" s="48" t="s">
        <v>212</v>
      </c>
      <c r="B24" s="32">
        <v>2730</v>
      </c>
      <c r="C24" s="47">
        <v>2701</v>
      </c>
      <c r="D24" s="32">
        <v>2691</v>
      </c>
      <c r="E24" s="47">
        <v>2665</v>
      </c>
      <c r="F24" s="47">
        <v>2588</v>
      </c>
      <c r="G24" s="32">
        <v>2569</v>
      </c>
      <c r="H24" s="47">
        <v>2599</v>
      </c>
      <c r="I24" s="47">
        <v>2646</v>
      </c>
      <c r="J24" s="32">
        <v>2591</v>
      </c>
      <c r="K24" s="32">
        <v>2550</v>
      </c>
      <c r="L24" s="32">
        <v>2558</v>
      </c>
      <c r="M24" s="32">
        <v>2580</v>
      </c>
      <c r="N24" s="130"/>
      <c r="O24" s="131">
        <f t="shared" si="2"/>
        <v>2707.3333333333335</v>
      </c>
      <c r="P24" s="134">
        <f t="shared" si="5"/>
        <v>-5.5102885404723301</v>
      </c>
      <c r="Q24" s="132">
        <f t="shared" si="3"/>
        <v>2562.6666666666665</v>
      </c>
      <c r="R24" s="134">
        <f t="shared" si="4"/>
        <v>-5.4188546255506607</v>
      </c>
      <c r="S24" s="127"/>
      <c r="T24" s="127"/>
      <c r="U24" s="127"/>
    </row>
    <row r="25" spans="1:21" ht="15" customHeight="1">
      <c r="A25" s="48" t="s">
        <v>213</v>
      </c>
      <c r="B25" s="32">
        <v>3406</v>
      </c>
      <c r="C25" s="47">
        <v>3393</v>
      </c>
      <c r="D25" s="32">
        <v>3361</v>
      </c>
      <c r="E25" s="47">
        <v>3334</v>
      </c>
      <c r="F25" s="47">
        <v>3276</v>
      </c>
      <c r="G25" s="32">
        <v>3315</v>
      </c>
      <c r="H25" s="47">
        <v>3346</v>
      </c>
      <c r="I25" s="47">
        <v>3322</v>
      </c>
      <c r="J25" s="32">
        <v>3288</v>
      </c>
      <c r="K25" s="32">
        <v>3264</v>
      </c>
      <c r="L25" s="32">
        <v>3252</v>
      </c>
      <c r="M25" s="32">
        <v>3246</v>
      </c>
      <c r="N25" s="130"/>
      <c r="O25" s="131">
        <f t="shared" si="2"/>
        <v>3386.6666666666665</v>
      </c>
      <c r="P25" s="134">
        <f t="shared" si="5"/>
        <v>-6.8929489745381511</v>
      </c>
      <c r="Q25" s="132">
        <f t="shared" si="3"/>
        <v>3254</v>
      </c>
      <c r="R25" s="134">
        <f t="shared" si="4"/>
        <v>-6.8807048458149787</v>
      </c>
      <c r="S25" s="127"/>
      <c r="T25" s="127"/>
      <c r="U25" s="127"/>
    </row>
    <row r="26" spans="1:21" ht="15" customHeight="1">
      <c r="A26" s="49" t="s">
        <v>214</v>
      </c>
      <c r="B26" s="35">
        <v>3090</v>
      </c>
      <c r="C26" s="35">
        <v>3071</v>
      </c>
      <c r="D26" s="35">
        <v>3086</v>
      </c>
      <c r="E26" s="35">
        <v>3074</v>
      </c>
      <c r="F26" s="35">
        <v>3062</v>
      </c>
      <c r="G26" s="35">
        <v>3090</v>
      </c>
      <c r="H26" s="35">
        <v>3120</v>
      </c>
      <c r="I26" s="35">
        <v>3140</v>
      </c>
      <c r="J26" s="35">
        <v>3145</v>
      </c>
      <c r="K26" s="35">
        <v>3149</v>
      </c>
      <c r="L26" s="35">
        <v>3140</v>
      </c>
      <c r="M26" s="35">
        <v>3157</v>
      </c>
      <c r="N26" s="130"/>
      <c r="O26" s="131">
        <f t="shared" si="2"/>
        <v>3082.3333333333335</v>
      </c>
      <c r="P26" s="134">
        <f t="shared" si="5"/>
        <v>-6.2735333826332971</v>
      </c>
      <c r="Q26" s="132">
        <f t="shared" si="3"/>
        <v>3148.6666666666665</v>
      </c>
      <c r="R26" s="134">
        <f t="shared" si="4"/>
        <v>-6.6579735682819381</v>
      </c>
      <c r="S26" s="127"/>
      <c r="T26" s="127"/>
      <c r="U26" s="127"/>
    </row>
    <row r="27" spans="1:21" ht="15" customHeight="1">
      <c r="A27" s="79" t="s">
        <v>5</v>
      </c>
      <c r="B27" s="106">
        <v>29356</v>
      </c>
      <c r="C27" s="106">
        <v>29242</v>
      </c>
      <c r="D27" s="106">
        <v>29015</v>
      </c>
      <c r="E27" s="106">
        <v>28808</v>
      </c>
      <c r="F27" s="106">
        <v>28442</v>
      </c>
      <c r="G27" s="106">
        <v>28232</v>
      </c>
      <c r="H27" s="106">
        <v>28679</v>
      </c>
      <c r="I27" s="106">
        <v>28853</v>
      </c>
      <c r="J27" s="106">
        <v>28452</v>
      </c>
      <c r="K27" s="106">
        <v>28555</v>
      </c>
      <c r="L27" s="106">
        <v>28026</v>
      </c>
      <c r="M27" s="106">
        <v>27900</v>
      </c>
      <c r="N27" s="130"/>
      <c r="O27" s="126" t="s">
        <v>378</v>
      </c>
      <c r="P27" s="127" t="s">
        <v>5</v>
      </c>
      <c r="Q27" s="127" t="s">
        <v>379</v>
      </c>
      <c r="S27" s="127"/>
      <c r="T27" s="127"/>
      <c r="U27" s="127"/>
    </row>
    <row r="28" spans="1:21" ht="15" customHeight="1">
      <c r="A28" s="48" t="s">
        <v>206</v>
      </c>
      <c r="B28" s="135">
        <v>277</v>
      </c>
      <c r="C28" s="135">
        <v>287</v>
      </c>
      <c r="D28" s="135">
        <v>296</v>
      </c>
      <c r="E28" s="135">
        <v>268</v>
      </c>
      <c r="F28" s="135">
        <v>273</v>
      </c>
      <c r="G28" s="135">
        <v>297</v>
      </c>
      <c r="H28" s="135">
        <v>333</v>
      </c>
      <c r="I28" s="135">
        <v>329</v>
      </c>
      <c r="J28" s="135">
        <v>366</v>
      </c>
      <c r="K28" s="135">
        <v>371</v>
      </c>
      <c r="L28" s="135">
        <v>273</v>
      </c>
      <c r="M28" s="135">
        <v>252</v>
      </c>
      <c r="N28" s="130"/>
      <c r="O28" s="131">
        <f t="shared" ref="O28:O37" si="6">AVERAGE(B28:D28)</f>
        <v>286.66666666666669</v>
      </c>
      <c r="P28" s="134">
        <f>100*O28/$O$5</f>
        <v>0.58345827934082783</v>
      </c>
      <c r="Q28" s="132">
        <f t="shared" ref="Q28:Q37" si="7">AVERAGE(K28:M28)</f>
        <v>298.66666666666669</v>
      </c>
      <c r="R28" s="134">
        <f>100*Q28/$Q$5</f>
        <v>0.63154185022026432</v>
      </c>
      <c r="S28" s="127"/>
      <c r="T28" s="127"/>
      <c r="U28" s="127"/>
    </row>
    <row r="29" spans="1:21" ht="15" customHeight="1">
      <c r="A29" s="48" t="s">
        <v>207</v>
      </c>
      <c r="B29" s="135">
        <v>885</v>
      </c>
      <c r="C29" s="135">
        <v>935</v>
      </c>
      <c r="D29" s="135">
        <v>930</v>
      </c>
      <c r="E29" s="135">
        <v>837</v>
      </c>
      <c r="F29" s="135">
        <v>827</v>
      </c>
      <c r="G29" s="135">
        <v>787</v>
      </c>
      <c r="H29" s="135">
        <v>825</v>
      </c>
      <c r="I29" s="135">
        <v>846</v>
      </c>
      <c r="J29" s="135">
        <v>964</v>
      </c>
      <c r="K29" s="32">
        <v>972</v>
      </c>
      <c r="L29" s="32">
        <v>931</v>
      </c>
      <c r="M29" s="32">
        <v>874</v>
      </c>
      <c r="N29" s="130"/>
      <c r="O29" s="131">
        <f t="shared" si="6"/>
        <v>916.66666666666663</v>
      </c>
      <c r="P29" s="134">
        <f t="shared" ref="P29:P37" si="8">100*O29/$O$5</f>
        <v>1.8657096141712515</v>
      </c>
      <c r="Q29" s="132">
        <f t="shared" si="7"/>
        <v>925.66666666666663</v>
      </c>
      <c r="R29" s="134">
        <f t="shared" ref="R29:R37" si="9">100*Q29/$Q$5</f>
        <v>1.9573568281938325</v>
      </c>
      <c r="S29" s="127"/>
      <c r="T29" s="127"/>
      <c r="U29" s="127"/>
    </row>
    <row r="30" spans="1:21" ht="15" customHeight="1">
      <c r="A30" s="48" t="s">
        <v>17</v>
      </c>
      <c r="B30" s="135">
        <v>2148</v>
      </c>
      <c r="C30" s="135">
        <v>2142</v>
      </c>
      <c r="D30" s="135">
        <v>2047</v>
      </c>
      <c r="E30" s="135">
        <v>2032</v>
      </c>
      <c r="F30" s="135">
        <v>2024</v>
      </c>
      <c r="G30" s="135">
        <v>2011</v>
      </c>
      <c r="H30" s="135">
        <v>2116</v>
      </c>
      <c r="I30" s="135">
        <v>2131</v>
      </c>
      <c r="J30" s="135">
        <v>1991</v>
      </c>
      <c r="K30" s="32">
        <v>1990</v>
      </c>
      <c r="L30" s="32">
        <v>1940</v>
      </c>
      <c r="M30" s="32">
        <v>1962</v>
      </c>
      <c r="N30" s="130"/>
      <c r="O30" s="131">
        <f t="shared" si="6"/>
        <v>2112.3333333333335</v>
      </c>
      <c r="P30" s="134">
        <f t="shared" si="8"/>
        <v>4.2992733909102627</v>
      </c>
      <c r="Q30" s="132">
        <f t="shared" si="7"/>
        <v>1964</v>
      </c>
      <c r="R30" s="134">
        <f t="shared" si="9"/>
        <v>4.1529515418502205</v>
      </c>
      <c r="S30" s="127"/>
      <c r="T30" s="127"/>
      <c r="U30" s="127"/>
    </row>
    <row r="31" spans="1:21" ht="15" customHeight="1">
      <c r="A31" s="48" t="s">
        <v>208</v>
      </c>
      <c r="B31" s="135">
        <v>2501</v>
      </c>
      <c r="C31" s="135">
        <v>2444</v>
      </c>
      <c r="D31" s="135">
        <v>2436</v>
      </c>
      <c r="E31" s="135">
        <v>2414</v>
      </c>
      <c r="F31" s="135">
        <v>2350</v>
      </c>
      <c r="G31" s="135">
        <v>2339</v>
      </c>
      <c r="H31" s="135">
        <v>2449</v>
      </c>
      <c r="I31" s="135">
        <v>2480</v>
      </c>
      <c r="J31" s="135">
        <v>2318</v>
      </c>
      <c r="K31" s="32">
        <v>2339</v>
      </c>
      <c r="L31" s="32">
        <v>2320</v>
      </c>
      <c r="M31" s="32">
        <v>2329</v>
      </c>
      <c r="N31" s="130"/>
      <c r="O31" s="131">
        <f t="shared" si="6"/>
        <v>2460.3333333333335</v>
      </c>
      <c r="P31" s="134">
        <f t="shared" si="8"/>
        <v>5.0075646044356397</v>
      </c>
      <c r="Q31" s="132">
        <f t="shared" si="7"/>
        <v>2329.3333333333335</v>
      </c>
      <c r="R31" s="134">
        <f t="shared" si="9"/>
        <v>4.9254625550660798</v>
      </c>
      <c r="S31" s="127"/>
      <c r="T31" s="127"/>
      <c r="U31" s="127"/>
    </row>
    <row r="32" spans="1:21" ht="15" customHeight="1">
      <c r="A32" s="48" t="s">
        <v>209</v>
      </c>
      <c r="B32" s="135">
        <v>2844</v>
      </c>
      <c r="C32" s="135">
        <v>2817</v>
      </c>
      <c r="D32" s="135">
        <v>2795</v>
      </c>
      <c r="E32" s="135">
        <v>2800</v>
      </c>
      <c r="F32" s="135">
        <v>2766</v>
      </c>
      <c r="G32" s="135">
        <v>2704</v>
      </c>
      <c r="H32" s="135">
        <v>2715</v>
      </c>
      <c r="I32" s="135">
        <v>2769</v>
      </c>
      <c r="J32" s="135">
        <v>2653</v>
      </c>
      <c r="K32" s="32">
        <v>2627</v>
      </c>
      <c r="L32" s="32">
        <v>2574</v>
      </c>
      <c r="M32" s="32">
        <v>2581</v>
      </c>
      <c r="N32" s="130"/>
      <c r="O32" s="131">
        <f t="shared" si="6"/>
        <v>2818.6666666666665</v>
      </c>
      <c r="P32" s="134">
        <f t="shared" si="8"/>
        <v>5.7368874536116738</v>
      </c>
      <c r="Q32" s="132">
        <f t="shared" si="7"/>
        <v>2594</v>
      </c>
      <c r="R32" s="134">
        <f t="shared" si="9"/>
        <v>5.4851101321585904</v>
      </c>
      <c r="S32" s="127"/>
      <c r="T32" s="127"/>
      <c r="U32" s="127"/>
    </row>
    <row r="33" spans="1:21" ht="15" customHeight="1">
      <c r="A33" s="48" t="s">
        <v>210</v>
      </c>
      <c r="B33" s="135">
        <v>3210</v>
      </c>
      <c r="C33" s="135">
        <v>3183</v>
      </c>
      <c r="D33" s="135">
        <v>3148</v>
      </c>
      <c r="E33" s="135">
        <v>3115</v>
      </c>
      <c r="F33" s="135">
        <v>3074</v>
      </c>
      <c r="G33" s="135">
        <v>3047</v>
      </c>
      <c r="H33" s="135">
        <v>3054</v>
      </c>
      <c r="I33" s="135">
        <v>3065</v>
      </c>
      <c r="J33" s="135">
        <v>3030</v>
      </c>
      <c r="K33" s="32">
        <v>3031</v>
      </c>
      <c r="L33" s="32">
        <v>2938</v>
      </c>
      <c r="M33" s="32">
        <v>2917</v>
      </c>
      <c r="N33" s="130"/>
      <c r="O33" s="131">
        <f t="shared" si="6"/>
        <v>3180.3333333333335</v>
      </c>
      <c r="P33" s="134">
        <f t="shared" si="8"/>
        <v>6.472994701384696</v>
      </c>
      <c r="Q33" s="132">
        <f t="shared" si="7"/>
        <v>2962</v>
      </c>
      <c r="R33" s="134">
        <f t="shared" si="9"/>
        <v>6.2632599118942736</v>
      </c>
      <c r="S33" s="127"/>
      <c r="T33" s="127"/>
      <c r="U33" s="127"/>
    </row>
    <row r="34" spans="1:21" ht="15" customHeight="1">
      <c r="A34" s="48" t="s">
        <v>211</v>
      </c>
      <c r="B34" s="135">
        <v>3595</v>
      </c>
      <c r="C34" s="135">
        <v>3526</v>
      </c>
      <c r="D34" s="135">
        <v>3533</v>
      </c>
      <c r="E34" s="135">
        <v>3550</v>
      </c>
      <c r="F34" s="135">
        <v>3489</v>
      </c>
      <c r="G34" s="135">
        <v>3448</v>
      </c>
      <c r="H34" s="135">
        <v>3560</v>
      </c>
      <c r="I34" s="135">
        <v>3552</v>
      </c>
      <c r="J34" s="135">
        <v>3512</v>
      </c>
      <c r="K34" s="32">
        <v>3539</v>
      </c>
      <c r="L34" s="32">
        <v>3423</v>
      </c>
      <c r="M34" s="32">
        <v>3397</v>
      </c>
      <c r="N34" s="130"/>
      <c r="O34" s="131">
        <f t="shared" si="6"/>
        <v>3551.3333333333335</v>
      </c>
      <c r="P34" s="134">
        <f t="shared" si="8"/>
        <v>7.2280982652292796</v>
      </c>
      <c r="Q34" s="132">
        <f t="shared" si="7"/>
        <v>3453</v>
      </c>
      <c r="R34" s="134">
        <f t="shared" si="9"/>
        <v>7.3014977973568289</v>
      </c>
      <c r="S34" s="127"/>
      <c r="T34" s="127"/>
      <c r="U34" s="127"/>
    </row>
    <row r="35" spans="1:21" ht="15" customHeight="1">
      <c r="A35" s="48" t="s">
        <v>212</v>
      </c>
      <c r="B35" s="135">
        <v>4020</v>
      </c>
      <c r="C35" s="135">
        <v>3991</v>
      </c>
      <c r="D35" s="135">
        <v>3946</v>
      </c>
      <c r="E35" s="135">
        <v>3891</v>
      </c>
      <c r="F35" s="135">
        <v>3790</v>
      </c>
      <c r="G35" s="135">
        <v>3759</v>
      </c>
      <c r="H35" s="135">
        <v>3775</v>
      </c>
      <c r="I35" s="135">
        <v>3819</v>
      </c>
      <c r="J35" s="135">
        <v>3761</v>
      </c>
      <c r="K35" s="32">
        <v>3807</v>
      </c>
      <c r="L35" s="32">
        <v>3774</v>
      </c>
      <c r="M35" s="32">
        <v>3749</v>
      </c>
      <c r="N35" s="130"/>
      <c r="O35" s="131">
        <f t="shared" si="6"/>
        <v>3985.6666666666665</v>
      </c>
      <c r="P35" s="134">
        <f t="shared" si="8"/>
        <v>8.1121054024166011</v>
      </c>
      <c r="Q35" s="132">
        <f t="shared" si="7"/>
        <v>3776.6666666666665</v>
      </c>
      <c r="R35" s="134">
        <f t="shared" si="9"/>
        <v>7.9859030837004399</v>
      </c>
      <c r="S35" s="127"/>
      <c r="T35" s="127"/>
      <c r="U35" s="127"/>
    </row>
    <row r="36" spans="1:21" ht="15" customHeight="1">
      <c r="A36" s="48" t="s">
        <v>213</v>
      </c>
      <c r="B36" s="135">
        <v>4812</v>
      </c>
      <c r="C36" s="135">
        <v>4838</v>
      </c>
      <c r="D36" s="135">
        <v>4807</v>
      </c>
      <c r="E36" s="135">
        <v>4828</v>
      </c>
      <c r="F36" s="135">
        <v>4801</v>
      </c>
      <c r="G36" s="135">
        <v>4772</v>
      </c>
      <c r="H36" s="135">
        <v>4743</v>
      </c>
      <c r="I36" s="135">
        <v>4726</v>
      </c>
      <c r="J36" s="135">
        <v>4725</v>
      </c>
      <c r="K36" s="32">
        <v>4696</v>
      </c>
      <c r="L36" s="32">
        <v>4699</v>
      </c>
      <c r="M36" s="32">
        <v>4703</v>
      </c>
      <c r="N36" s="130"/>
      <c r="O36" s="131">
        <f t="shared" si="6"/>
        <v>4819</v>
      </c>
      <c r="P36" s="134">
        <f t="shared" si="8"/>
        <v>9.8082050516631956</v>
      </c>
      <c r="Q36" s="132">
        <f t="shared" si="7"/>
        <v>4699.333333333333</v>
      </c>
      <c r="R36" s="134">
        <f t="shared" si="9"/>
        <v>9.9369162995594706</v>
      </c>
      <c r="S36" s="127"/>
      <c r="T36" s="127"/>
      <c r="U36" s="127"/>
    </row>
    <row r="37" spans="1:21" ht="15" customHeight="1">
      <c r="A37" s="136" t="s">
        <v>214</v>
      </c>
      <c r="B37" s="137">
        <v>5064</v>
      </c>
      <c r="C37" s="137">
        <v>5079</v>
      </c>
      <c r="D37" s="137">
        <v>5077</v>
      </c>
      <c r="E37" s="137">
        <v>5073</v>
      </c>
      <c r="F37" s="137">
        <v>5048</v>
      </c>
      <c r="G37" s="137">
        <v>5068</v>
      </c>
      <c r="H37" s="137">
        <v>5109</v>
      </c>
      <c r="I37" s="137">
        <v>5136</v>
      </c>
      <c r="J37" s="137">
        <v>5132</v>
      </c>
      <c r="K37" s="35">
        <v>5183</v>
      </c>
      <c r="L37" s="35">
        <v>5154</v>
      </c>
      <c r="M37" s="35">
        <v>5136</v>
      </c>
      <c r="N37" s="130"/>
      <c r="O37" s="131">
        <f t="shared" si="6"/>
        <v>5073.333333333333</v>
      </c>
      <c r="P37" s="134">
        <f t="shared" si="8"/>
        <v>10.325854664613255</v>
      </c>
      <c r="Q37" s="132">
        <f t="shared" si="7"/>
        <v>5157.666666666667</v>
      </c>
      <c r="R37" s="134">
        <f t="shared" si="9"/>
        <v>10.906079295154186</v>
      </c>
      <c r="S37" s="127"/>
      <c r="T37" s="127"/>
      <c r="U37" s="127"/>
    </row>
    <row r="38" spans="1:21" ht="15" customHeight="1">
      <c r="A38" s="37" t="s">
        <v>215</v>
      </c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25"/>
      <c r="O38" s="126"/>
    </row>
    <row r="39" spans="1:21" s="139" customFormat="1" ht="15" customHeight="1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42"/>
      <c r="O39" s="44"/>
      <c r="P39" s="138"/>
      <c r="Q39" s="138"/>
      <c r="R39" s="138"/>
    </row>
    <row r="40" spans="1:21" s="139" customFormat="1" ht="15" customHeight="1">
      <c r="A40" s="140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42"/>
      <c r="O40" s="44"/>
      <c r="P40" s="138"/>
      <c r="Q40" s="138"/>
      <c r="R40" s="138"/>
    </row>
    <row r="41" spans="1:21" s="139" customFormat="1" ht="15" customHeight="1">
      <c r="A41" s="16"/>
      <c r="B41" s="16"/>
      <c r="C41" s="16"/>
      <c r="D41" s="16"/>
      <c r="E41" s="16"/>
      <c r="G41" s="88" t="s">
        <v>214</v>
      </c>
      <c r="H41" s="16"/>
      <c r="I41" s="16"/>
      <c r="J41" s="16"/>
      <c r="K41" s="16"/>
      <c r="L41" s="16"/>
      <c r="M41" s="16"/>
      <c r="N41" s="42"/>
      <c r="O41" s="44"/>
      <c r="P41" s="138"/>
      <c r="Q41" s="138"/>
      <c r="R41" s="138"/>
    </row>
    <row r="42" spans="1:21" s="139" customFormat="1" ht="15" customHeight="1">
      <c r="A42" s="16"/>
      <c r="B42" s="16"/>
      <c r="C42" s="16"/>
      <c r="D42" s="16"/>
      <c r="E42" s="16"/>
      <c r="G42" s="88" t="s">
        <v>213</v>
      </c>
      <c r="H42" s="16"/>
      <c r="I42" s="16"/>
      <c r="J42" s="16"/>
      <c r="K42" s="16"/>
      <c r="L42" s="16"/>
      <c r="M42" s="16"/>
      <c r="N42" s="42"/>
      <c r="O42" s="44"/>
      <c r="P42" s="138"/>
      <c r="Q42" s="138"/>
      <c r="R42" s="138"/>
    </row>
    <row r="43" spans="1:21" s="139" customFormat="1" ht="15" customHeight="1">
      <c r="A43" s="16"/>
      <c r="B43" s="16"/>
      <c r="C43" s="16"/>
      <c r="D43" s="16"/>
      <c r="E43" s="16"/>
      <c r="G43" s="88" t="s">
        <v>212</v>
      </c>
      <c r="H43" s="16"/>
      <c r="I43" s="16"/>
      <c r="J43" s="16"/>
      <c r="K43" s="16"/>
      <c r="L43" s="16"/>
      <c r="M43" s="16"/>
      <c r="N43" s="42"/>
      <c r="O43" s="44"/>
      <c r="P43" s="138"/>
      <c r="Q43" s="138"/>
      <c r="R43" s="138"/>
    </row>
    <row r="44" spans="1:21" s="139" customFormat="1" ht="15" customHeight="1">
      <c r="A44" s="16"/>
      <c r="B44" s="16"/>
      <c r="C44" s="16"/>
      <c r="D44" s="16"/>
      <c r="E44" s="16"/>
      <c r="G44" s="88" t="s">
        <v>211</v>
      </c>
      <c r="H44" s="16"/>
      <c r="I44" s="16"/>
      <c r="J44" s="16"/>
      <c r="K44" s="16"/>
      <c r="L44" s="16"/>
      <c r="M44" s="16"/>
      <c r="N44" s="42"/>
      <c r="O44" s="44"/>
      <c r="P44" s="138"/>
      <c r="Q44" s="138"/>
      <c r="R44" s="138"/>
    </row>
    <row r="45" spans="1:21" s="139" customFormat="1" ht="15" customHeight="1">
      <c r="A45" s="16"/>
      <c r="B45" s="16"/>
      <c r="C45" s="16"/>
      <c r="D45" s="16"/>
      <c r="E45" s="16"/>
      <c r="G45" s="88" t="s">
        <v>210</v>
      </c>
      <c r="H45" s="16"/>
      <c r="I45" s="16"/>
      <c r="J45" s="16"/>
      <c r="K45" s="16"/>
      <c r="L45" s="16"/>
      <c r="M45" s="16"/>
      <c r="N45" s="42"/>
      <c r="O45" s="44"/>
      <c r="P45" s="138"/>
      <c r="Q45" s="138"/>
      <c r="R45" s="138"/>
    </row>
    <row r="46" spans="1:21" s="139" customFormat="1" ht="15" customHeight="1">
      <c r="A46" s="16"/>
      <c r="B46" s="16"/>
      <c r="C46" s="16"/>
      <c r="D46" s="16"/>
      <c r="E46" s="16"/>
      <c r="G46" s="88" t="s">
        <v>209</v>
      </c>
      <c r="H46" s="16"/>
      <c r="I46" s="16"/>
      <c r="J46" s="16"/>
      <c r="K46" s="16"/>
      <c r="L46" s="16"/>
      <c r="M46" s="16"/>
      <c r="N46" s="42"/>
      <c r="O46" s="44"/>
      <c r="P46" s="138"/>
      <c r="Q46" s="138"/>
      <c r="R46" s="138"/>
    </row>
    <row r="47" spans="1:21" s="139" customFormat="1" ht="15" customHeight="1">
      <c r="A47" s="16"/>
      <c r="B47" s="16"/>
      <c r="C47" s="16"/>
      <c r="D47" s="16"/>
      <c r="E47" s="16"/>
      <c r="G47" s="88" t="s">
        <v>208</v>
      </c>
      <c r="H47" s="16"/>
      <c r="I47" s="16"/>
      <c r="J47" s="16"/>
      <c r="K47" s="16"/>
      <c r="L47" s="16"/>
      <c r="M47" s="16"/>
      <c r="N47" s="42"/>
      <c r="O47" s="44"/>
      <c r="P47" s="138"/>
      <c r="Q47" s="138"/>
      <c r="R47" s="138"/>
    </row>
    <row r="48" spans="1:21" s="139" customFormat="1" ht="15" customHeight="1">
      <c r="A48" s="16"/>
      <c r="B48" s="16"/>
      <c r="C48" s="16"/>
      <c r="D48" s="16"/>
      <c r="E48" s="16"/>
      <c r="G48" s="88" t="s">
        <v>17</v>
      </c>
      <c r="H48" s="16"/>
      <c r="I48" s="16"/>
      <c r="J48" s="16"/>
      <c r="K48" s="16"/>
      <c r="L48" s="16"/>
      <c r="M48" s="16"/>
      <c r="N48" s="42"/>
      <c r="O48" s="44"/>
      <c r="P48" s="138"/>
      <c r="Q48" s="138"/>
      <c r="R48" s="138"/>
    </row>
    <row r="49" spans="1:18" s="139" customFormat="1" ht="15" customHeight="1">
      <c r="A49" s="16"/>
      <c r="B49" s="16"/>
      <c r="C49" s="16"/>
      <c r="D49" s="16"/>
      <c r="E49" s="16"/>
      <c r="G49" s="88" t="s">
        <v>207</v>
      </c>
      <c r="H49" s="16"/>
      <c r="I49" s="16"/>
      <c r="J49" s="16"/>
      <c r="K49" s="16"/>
      <c r="L49" s="16"/>
      <c r="M49" s="16"/>
      <c r="N49" s="42"/>
      <c r="O49" s="44"/>
      <c r="P49" s="138"/>
      <c r="Q49" s="138"/>
      <c r="R49" s="138"/>
    </row>
    <row r="50" spans="1:18" s="139" customFormat="1" ht="15" customHeight="1">
      <c r="A50" s="16"/>
      <c r="B50" s="16"/>
      <c r="C50" s="16"/>
      <c r="D50" s="16"/>
      <c r="E50" s="16"/>
      <c r="G50" s="88" t="s">
        <v>206</v>
      </c>
      <c r="H50" s="16"/>
      <c r="I50" s="16"/>
      <c r="J50" s="16"/>
      <c r="K50" s="16"/>
      <c r="L50" s="16"/>
      <c r="M50" s="16"/>
      <c r="N50" s="42"/>
      <c r="O50" s="44"/>
      <c r="P50" s="138"/>
      <c r="Q50" s="138"/>
      <c r="R50" s="138"/>
    </row>
    <row r="51" spans="1:18" s="139" customFormat="1" ht="1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42"/>
      <c r="O51" s="44"/>
      <c r="P51" s="138"/>
      <c r="Q51" s="138"/>
      <c r="R51" s="138"/>
    </row>
    <row r="52" spans="1:18" s="139" customFormat="1" ht="15" customHeight="1">
      <c r="A52" s="16"/>
      <c r="B52" s="16"/>
      <c r="C52" s="16"/>
      <c r="D52" s="16"/>
      <c r="E52" s="16"/>
      <c r="F52" s="42"/>
      <c r="G52" s="16"/>
      <c r="H52" s="16"/>
      <c r="I52" s="16"/>
      <c r="J52" s="16"/>
      <c r="K52" s="16"/>
      <c r="L52" s="16"/>
      <c r="M52" s="16"/>
      <c r="N52" s="42"/>
      <c r="O52" s="44"/>
      <c r="P52" s="138"/>
      <c r="Q52" s="138"/>
      <c r="R52" s="138"/>
    </row>
    <row r="53" spans="1:18" s="139" customFormat="1" ht="15" customHeight="1">
      <c r="A53" s="16"/>
      <c r="B53" s="16"/>
      <c r="C53" s="16"/>
      <c r="D53" s="16"/>
      <c r="E53" s="16"/>
      <c r="F53" s="42"/>
      <c r="G53" s="16"/>
      <c r="H53" s="16"/>
      <c r="I53" s="16"/>
      <c r="J53" s="16"/>
      <c r="K53" s="16"/>
      <c r="L53" s="16"/>
      <c r="M53" s="16"/>
      <c r="N53" s="42"/>
      <c r="O53" s="44"/>
      <c r="P53" s="138"/>
      <c r="Q53" s="138"/>
      <c r="R53" s="138"/>
    </row>
    <row r="54" spans="1:18" ht="15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25"/>
      <c r="O54" s="126"/>
    </row>
    <row r="55" spans="1:18" ht="1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25"/>
      <c r="O55" s="126"/>
    </row>
    <row r="56" spans="1:18" ht="1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25"/>
      <c r="O56" s="126"/>
    </row>
    <row r="57" spans="1:18" ht="15" customHeight="1">
      <c r="A57" s="16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125"/>
      <c r="O57" s="126"/>
    </row>
    <row r="58" spans="1:18" ht="15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</row>
    <row r="59" spans="1:18" ht="1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</row>
    <row r="60" spans="1:18" ht="1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</row>
    <row r="61" spans="1:18" ht="15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</row>
    <row r="62" spans="1:18" ht="15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</row>
    <row r="63" spans="1:18" ht="15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</row>
    <row r="64" spans="1:18" ht="15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</row>
    <row r="65" spans="1:13" ht="15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</row>
    <row r="66" spans="1:13" ht="15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</row>
    <row r="67" spans="1:13" ht="15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</row>
    <row r="68" spans="1:13" ht="15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</row>
    <row r="69" spans="1:13" ht="15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</row>
    <row r="70" spans="1:13" ht="15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</row>
    <row r="71" spans="1:13" ht="15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</row>
    <row r="72" spans="1:13" ht="1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</row>
    <row r="73" spans="1:13" ht="1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</row>
    <row r="74" spans="1:13" ht="1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</row>
    <row r="75" spans="1:13" ht="1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</row>
    <row r="76" spans="1:13" ht="1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</row>
    <row r="77" spans="1:13" ht="1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</row>
    <row r="78" spans="1:13" ht="1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</row>
    <row r="79" spans="1:13" ht="1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</row>
    <row r="80" spans="1:13" ht="1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</row>
    <row r="81" spans="1:13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</row>
    <row r="82" spans="1:13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</row>
    <row r="83" spans="1:13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</row>
    <row r="85" spans="1:13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</row>
    <row r="86" spans="1:13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</row>
    <row r="87" spans="1:13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</row>
    <row r="88" spans="1:13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</row>
    <row r="89" spans="1:13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</row>
    <row r="90" spans="1:13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</row>
    <row r="91" spans="1:13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</row>
    <row r="92" spans="1:13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</row>
    <row r="93" spans="1:13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</row>
    <row r="94" spans="1:13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</row>
    <row r="95" spans="1:13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</row>
    <row r="96" spans="1:13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</row>
    <row r="97" spans="1:13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</row>
    <row r="98" spans="1:13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</row>
    <row r="99" spans="1:13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</row>
    <row r="100" spans="1:13" ht="1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</row>
    <row r="101" spans="1:13" ht="1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</row>
    <row r="102" spans="1:13" ht="1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</row>
    <row r="103" spans="1:13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</row>
    <row r="104" spans="1:13" ht="1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</row>
    <row r="105" spans="1:13" ht="1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</row>
    <row r="106" spans="1:13" ht="1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</row>
    <row r="107" spans="1:13" ht="1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</row>
    <row r="108" spans="1:13" ht="1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</row>
    <row r="109" spans="1:13" ht="1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</row>
    <row r="110" spans="1:13" ht="1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</row>
    <row r="111" spans="1:13" ht="1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</row>
    <row r="112" spans="1:13" ht="1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</row>
    <row r="113" spans="1:13" ht="1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</row>
    <row r="114" spans="1:13" ht="1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</row>
    <row r="115" spans="1:13" ht="1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</row>
    <row r="116" spans="1:13" ht="1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</row>
    <row r="117" spans="1:13" ht="1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</row>
    <row r="118" spans="1:13" ht="1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</row>
    <row r="119" spans="1:13" ht="1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</row>
    <row r="120" spans="1:13" ht="1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</row>
    <row r="121" spans="1:13" ht="1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</row>
    <row r="122" spans="1:13" ht="1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</row>
    <row r="123" spans="1:13" ht="1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</row>
    <row r="124" spans="1:13" ht="1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</row>
    <row r="125" spans="1:13" ht="1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</row>
    <row r="126" spans="1:13" ht="1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</row>
    <row r="127" spans="1:13" ht="1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</row>
    <row r="128" spans="1:13" ht="1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</row>
    <row r="129" spans="1:13" ht="1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</row>
    <row r="130" spans="1:13" ht="1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</row>
    <row r="131" spans="1:13" ht="1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</row>
    <row r="132" spans="1:13" ht="1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</row>
    <row r="133" spans="1:13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</row>
    <row r="134" spans="1:13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</row>
    <row r="135" spans="1:13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</row>
    <row r="136" spans="1:13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</row>
    <row r="137" spans="1:13" ht="1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</row>
    <row r="138" spans="1:13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</row>
    <row r="139" spans="1:13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</row>
    <row r="140" spans="1:13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</row>
    <row r="141" spans="1:13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</row>
    <row r="142" spans="1:13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</row>
    <row r="143" spans="1:13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</row>
    <row r="144" spans="1:13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</row>
    <row r="145" spans="1:13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</row>
    <row r="146" spans="1:13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</row>
    <row r="147" spans="1:13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</row>
    <row r="148" spans="1:13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</row>
    <row r="149" spans="1:13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</row>
    <row r="150" spans="1:13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</row>
    <row r="151" spans="1:13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</row>
    <row r="152" spans="1:13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</row>
    <row r="153" spans="1:13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</row>
    <row r="154" spans="1:13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</row>
    <row r="155" spans="1:13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</row>
    <row r="156" spans="1:13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</row>
    <row r="157" spans="1:13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</row>
    <row r="158" spans="1:13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</row>
    <row r="159" spans="1:13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</row>
    <row r="160" spans="1:13" ht="1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</row>
    <row r="161" spans="1:13" ht="1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</row>
    <row r="162" spans="1:13" ht="1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</row>
    <row r="163" spans="1:13" ht="1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</row>
    <row r="164" spans="1:13" ht="1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</row>
    <row r="165" spans="1:13" ht="1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</row>
    <row r="166" spans="1:13" ht="1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</row>
    <row r="167" spans="1:13" ht="1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</row>
    <row r="168" spans="1:13" ht="1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</row>
    <row r="169" spans="1:13" ht="1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</row>
    <row r="170" spans="1:13" ht="1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</row>
    <row r="171" spans="1:13" ht="1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</row>
    <row r="172" spans="1:13" ht="1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</row>
    <row r="173" spans="1:13" ht="1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</row>
    <row r="174" spans="1:13" ht="1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</row>
    <row r="175" spans="1:13" ht="1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</row>
    <row r="176" spans="1:13" ht="1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</row>
    <row r="177" spans="1:13" ht="1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</row>
    <row r="178" spans="1:13" ht="1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</row>
    <row r="179" spans="1:13" ht="1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</row>
    <row r="180" spans="1:13" ht="1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</row>
    <row r="181" spans="1:13" ht="1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</row>
    <row r="182" spans="1:13" ht="1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</row>
    <row r="183" spans="1:13" ht="1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</row>
    <row r="184" spans="1:13" ht="1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</row>
    <row r="185" spans="1:13" ht="1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</row>
    <row r="186" spans="1:13" ht="1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</row>
    <row r="187" spans="1:13" ht="1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</row>
    <row r="188" spans="1:13" ht="1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</row>
    <row r="189" spans="1:13" ht="1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</row>
    <row r="190" spans="1:13" ht="1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</row>
    <row r="191" spans="1:13" ht="1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</row>
    <row r="192" spans="1:13" ht="1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</row>
    <row r="193" spans="1:13" ht="1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</row>
    <row r="194" spans="1:13" ht="1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</row>
    <row r="195" spans="1:13" ht="1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</row>
    <row r="196" spans="1:13" ht="1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</row>
    <row r="197" spans="1:13" ht="1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</row>
    <row r="198" spans="1:13" ht="1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</row>
    <row r="199" spans="1:13" ht="1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</row>
    <row r="200" spans="1:13" ht="1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</row>
    <row r="201" spans="1:13" ht="1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</row>
    <row r="202" spans="1:13" ht="1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</row>
    <row r="203" spans="1:13" ht="1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</row>
    <row r="204" spans="1:13" ht="1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</row>
    <row r="205" spans="1:13" ht="1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</row>
    <row r="206" spans="1:13" ht="1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</row>
    <row r="207" spans="1:13" ht="1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</row>
    <row r="208" spans="1:13" ht="1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</row>
    <row r="209" spans="1:13" ht="1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</row>
    <row r="210" spans="1:13" ht="1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</row>
    <row r="211" spans="1:13" ht="1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</row>
    <row r="212" spans="1:13" ht="1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</row>
    <row r="213" spans="1:13" ht="1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</row>
    <row r="214" spans="1:13" ht="1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</row>
    <row r="215" spans="1:13" ht="1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</row>
    <row r="216" spans="1:13" ht="1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</row>
    <row r="217" spans="1:13" ht="1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</row>
    <row r="218" spans="1:13" ht="1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</row>
    <row r="219" spans="1:13" ht="1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</row>
    <row r="220" spans="1:13" ht="1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</row>
    <row r="221" spans="1:13" ht="1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</row>
    <row r="222" spans="1:13" ht="1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</row>
    <row r="223" spans="1:13" ht="1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</row>
    <row r="224" spans="1:13" ht="1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</row>
    <row r="225" spans="1:13" ht="1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</row>
    <row r="226" spans="1:13" ht="1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</row>
    <row r="227" spans="1:13" ht="1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</row>
    <row r="228" spans="1:13" ht="1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</row>
    <row r="229" spans="1:13" ht="1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</row>
    <row r="230" spans="1:13" ht="1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</row>
    <row r="231" spans="1:13" ht="1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</row>
    <row r="232" spans="1:13" ht="1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</row>
    <row r="233" spans="1:13" ht="1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</row>
    <row r="234" spans="1:13" ht="1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</row>
    <row r="235" spans="1:13" ht="1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</row>
    <row r="236" spans="1:13" ht="1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</row>
    <row r="237" spans="1:13" ht="1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</row>
    <row r="238" spans="1:13" ht="1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</row>
    <row r="239" spans="1:13" ht="1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</row>
    <row r="240" spans="1:13" ht="1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</row>
    <row r="241" spans="1:13" ht="1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</row>
    <row r="242" spans="1:13" ht="1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</row>
    <row r="243" spans="1:13" ht="1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</row>
    <row r="244" spans="1:13" ht="1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</row>
    <row r="245" spans="1:13" ht="1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</row>
    <row r="246" spans="1:13" ht="1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</row>
    <row r="247" spans="1:13" ht="1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</row>
    <row r="248" spans="1:13" ht="1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</row>
    <row r="249" spans="1:13" ht="1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</row>
    <row r="250" spans="1:13" ht="1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</row>
    <row r="251" spans="1:13" ht="1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</row>
  </sheetData>
  <pageMargins left="0.23622047244094491" right="0.23622047244094491" top="0.39370078740157483" bottom="0.74803149606299213" header="0" footer="0.31496062992125984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workbookViewId="0"/>
  </sheetViews>
  <sheetFormatPr baseColWidth="10" defaultColWidth="11.42578125" defaultRowHeight="15" customHeight="1"/>
  <cols>
    <col min="1" max="1" width="32.140625" style="16" customWidth="1"/>
    <col min="2" max="13" width="10" style="16" customWidth="1"/>
    <col min="14" max="16384" width="11.42578125" style="16"/>
  </cols>
  <sheetData>
    <row r="1" spans="1:16" ht="15" customHeight="1">
      <c r="A1" s="15" t="s">
        <v>380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6" ht="15" customHeight="1">
      <c r="A2" s="19" t="s">
        <v>381</v>
      </c>
    </row>
    <row r="3" spans="1:16" ht="15" customHeight="1">
      <c r="A3" s="39"/>
    </row>
    <row r="4" spans="1:16" ht="15" customHeight="1">
      <c r="A4" s="22"/>
      <c r="B4" s="28" t="s">
        <v>181</v>
      </c>
      <c r="C4" s="28" t="s">
        <v>182</v>
      </c>
      <c r="D4" s="28" t="s">
        <v>183</v>
      </c>
      <c r="E4" s="28" t="s">
        <v>184</v>
      </c>
      <c r="F4" s="28" t="s">
        <v>185</v>
      </c>
      <c r="G4" s="28" t="s">
        <v>186</v>
      </c>
      <c r="H4" s="28" t="s">
        <v>187</v>
      </c>
      <c r="I4" s="28" t="s">
        <v>188</v>
      </c>
      <c r="J4" s="28" t="s">
        <v>189</v>
      </c>
      <c r="K4" s="28" t="s">
        <v>190</v>
      </c>
      <c r="L4" s="28" t="s">
        <v>191</v>
      </c>
      <c r="M4" s="28" t="s">
        <v>192</v>
      </c>
      <c r="O4" s="32"/>
    </row>
    <row r="5" spans="1:16" ht="15" customHeight="1">
      <c r="A5" s="100" t="s">
        <v>3</v>
      </c>
      <c r="B5" s="97">
        <v>49410</v>
      </c>
      <c r="C5" s="97">
        <v>49171</v>
      </c>
      <c r="D5" s="97">
        <v>48816</v>
      </c>
      <c r="E5" s="97">
        <v>48316</v>
      </c>
      <c r="F5" s="97">
        <v>47563</v>
      </c>
      <c r="G5" s="97">
        <v>47185</v>
      </c>
      <c r="H5" s="97">
        <v>47819</v>
      </c>
      <c r="I5" s="97">
        <v>48313</v>
      </c>
      <c r="J5" s="97">
        <v>47742</v>
      </c>
      <c r="K5" s="97">
        <v>47905</v>
      </c>
      <c r="L5" s="97">
        <v>47028</v>
      </c>
      <c r="M5" s="97">
        <v>46942</v>
      </c>
      <c r="N5" s="32"/>
      <c r="O5" s="141"/>
    </row>
    <row r="6" spans="1:16" ht="15" customHeight="1">
      <c r="A6" s="98" t="s">
        <v>226</v>
      </c>
      <c r="B6" s="97">
        <v>719</v>
      </c>
      <c r="C6" s="97">
        <v>722</v>
      </c>
      <c r="D6" s="106">
        <v>715</v>
      </c>
      <c r="E6" s="106">
        <v>698</v>
      </c>
      <c r="F6" s="106">
        <v>717</v>
      </c>
      <c r="G6" s="106">
        <v>687</v>
      </c>
      <c r="H6" s="106">
        <v>664</v>
      </c>
      <c r="I6" s="106">
        <v>659</v>
      </c>
      <c r="J6" s="106">
        <v>644</v>
      </c>
      <c r="K6" s="106">
        <v>645</v>
      </c>
      <c r="L6" s="106">
        <v>646</v>
      </c>
      <c r="M6" s="106">
        <v>652</v>
      </c>
      <c r="N6" s="87"/>
      <c r="O6" s="141"/>
    </row>
    <row r="7" spans="1:16" ht="15" customHeight="1">
      <c r="A7" s="103" t="s">
        <v>227</v>
      </c>
      <c r="B7" s="97">
        <f>SUM(B8:B11)</f>
        <v>4182</v>
      </c>
      <c r="C7" s="97">
        <f t="shared" ref="C7:M7" si="0">SUM(C8:C11)</f>
        <v>4186</v>
      </c>
      <c r="D7" s="97">
        <f t="shared" si="0"/>
        <v>4140</v>
      </c>
      <c r="E7" s="97">
        <f t="shared" si="0"/>
        <v>4087</v>
      </c>
      <c r="F7" s="97">
        <f t="shared" si="0"/>
        <v>4092</v>
      </c>
      <c r="G7" s="97">
        <f t="shared" si="0"/>
        <v>4033</v>
      </c>
      <c r="H7" s="97">
        <f t="shared" si="0"/>
        <v>4096</v>
      </c>
      <c r="I7" s="97">
        <f t="shared" si="0"/>
        <v>4177</v>
      </c>
      <c r="J7" s="97">
        <f t="shared" si="0"/>
        <v>4164</v>
      </c>
      <c r="K7" s="97">
        <f t="shared" si="0"/>
        <v>4201</v>
      </c>
      <c r="L7" s="97">
        <f t="shared" si="0"/>
        <v>4091</v>
      </c>
      <c r="M7" s="97">
        <f t="shared" si="0"/>
        <v>4082</v>
      </c>
    </row>
    <row r="8" spans="1:16" ht="15" customHeight="1">
      <c r="A8" s="48" t="s">
        <v>228</v>
      </c>
      <c r="B8" s="32">
        <v>8</v>
      </c>
      <c r="C8" s="32">
        <v>9</v>
      </c>
      <c r="D8" s="32">
        <v>11</v>
      </c>
      <c r="E8" s="32">
        <v>11</v>
      </c>
      <c r="F8" s="32">
        <v>12</v>
      </c>
      <c r="G8" s="32">
        <v>11</v>
      </c>
      <c r="H8" s="32">
        <v>11</v>
      </c>
      <c r="I8" s="32">
        <v>10</v>
      </c>
      <c r="J8" s="32">
        <v>10</v>
      </c>
      <c r="K8" s="32">
        <v>10</v>
      </c>
      <c r="L8" s="32">
        <v>9</v>
      </c>
      <c r="M8" s="32">
        <v>10</v>
      </c>
    </row>
    <row r="9" spans="1:16" ht="15" customHeight="1">
      <c r="A9" s="48" t="s">
        <v>229</v>
      </c>
      <c r="B9" s="32">
        <v>3772</v>
      </c>
      <c r="C9" s="32">
        <v>3774</v>
      </c>
      <c r="D9" s="32">
        <v>3736</v>
      </c>
      <c r="E9" s="32">
        <v>3677</v>
      </c>
      <c r="F9" s="32">
        <v>3679</v>
      </c>
      <c r="G9" s="32">
        <v>3647</v>
      </c>
      <c r="H9" s="32">
        <v>3729</v>
      </c>
      <c r="I9" s="32">
        <v>3814</v>
      </c>
      <c r="J9" s="32">
        <v>3759</v>
      </c>
      <c r="K9" s="32">
        <v>3768</v>
      </c>
      <c r="L9" s="32">
        <v>3672</v>
      </c>
      <c r="M9" s="32">
        <v>3685</v>
      </c>
    </row>
    <row r="10" spans="1:16" ht="15" customHeight="1">
      <c r="A10" s="48" t="s">
        <v>230</v>
      </c>
      <c r="B10" s="32">
        <v>32</v>
      </c>
      <c r="C10" s="32">
        <v>29</v>
      </c>
      <c r="D10" s="32">
        <v>30</v>
      </c>
      <c r="E10" s="32">
        <v>29</v>
      </c>
      <c r="F10" s="32">
        <v>35</v>
      </c>
      <c r="G10" s="32">
        <v>32</v>
      </c>
      <c r="H10" s="32">
        <v>31</v>
      </c>
      <c r="I10" s="32">
        <v>31</v>
      </c>
      <c r="J10" s="32">
        <v>32</v>
      </c>
      <c r="K10" s="32">
        <v>44</v>
      </c>
      <c r="L10" s="32">
        <v>40</v>
      </c>
      <c r="M10" s="32">
        <v>41</v>
      </c>
    </row>
    <row r="11" spans="1:16" ht="15" customHeight="1">
      <c r="A11" s="48" t="s">
        <v>231</v>
      </c>
      <c r="B11" s="32">
        <v>370</v>
      </c>
      <c r="C11" s="32">
        <v>374</v>
      </c>
      <c r="D11" s="32">
        <v>363</v>
      </c>
      <c r="E11" s="32">
        <v>370</v>
      </c>
      <c r="F11" s="32">
        <v>366</v>
      </c>
      <c r="G11" s="32">
        <v>343</v>
      </c>
      <c r="H11" s="32">
        <v>325</v>
      </c>
      <c r="I11" s="32">
        <v>322</v>
      </c>
      <c r="J11" s="32">
        <v>363</v>
      </c>
      <c r="K11" s="32">
        <v>379</v>
      </c>
      <c r="L11" s="32">
        <v>370</v>
      </c>
      <c r="M11" s="32">
        <v>346</v>
      </c>
    </row>
    <row r="12" spans="1:16" ht="15" customHeight="1">
      <c r="A12" s="100" t="s">
        <v>232</v>
      </c>
      <c r="B12" s="97">
        <v>3217</v>
      </c>
      <c r="C12" s="97">
        <v>3186</v>
      </c>
      <c r="D12" s="106">
        <v>3165</v>
      </c>
      <c r="E12" s="106">
        <v>3148</v>
      </c>
      <c r="F12" s="106">
        <v>3105</v>
      </c>
      <c r="G12" s="106">
        <v>3097</v>
      </c>
      <c r="H12" s="106">
        <v>3116</v>
      </c>
      <c r="I12" s="106">
        <v>3215</v>
      </c>
      <c r="J12" s="106">
        <v>3158</v>
      </c>
      <c r="K12" s="106">
        <v>3109</v>
      </c>
      <c r="L12" s="106">
        <v>3040</v>
      </c>
      <c r="M12" s="106">
        <v>3087</v>
      </c>
    </row>
    <row r="13" spans="1:16" ht="15" customHeight="1">
      <c r="A13" s="100" t="s">
        <v>233</v>
      </c>
      <c r="B13" s="97">
        <f>SUM(B14:B28)</f>
        <v>38451</v>
      </c>
      <c r="C13" s="97">
        <f t="shared" ref="C13:M13" si="1">SUM(C14:C28)</f>
        <v>38190</v>
      </c>
      <c r="D13" s="97">
        <f t="shared" si="1"/>
        <v>37881</v>
      </c>
      <c r="E13" s="97">
        <f t="shared" si="1"/>
        <v>37521</v>
      </c>
      <c r="F13" s="97">
        <f t="shared" si="1"/>
        <v>36799</v>
      </c>
      <c r="G13" s="97">
        <f t="shared" si="1"/>
        <v>36539</v>
      </c>
      <c r="H13" s="97">
        <f t="shared" si="1"/>
        <v>37097</v>
      </c>
      <c r="I13" s="97">
        <f t="shared" si="1"/>
        <v>37416</v>
      </c>
      <c r="J13" s="97">
        <f t="shared" si="1"/>
        <v>36895</v>
      </c>
      <c r="K13" s="97">
        <f t="shared" si="1"/>
        <v>37072</v>
      </c>
      <c r="L13" s="97">
        <f t="shared" si="1"/>
        <v>36507</v>
      </c>
      <c r="M13" s="97">
        <f t="shared" si="1"/>
        <v>36417</v>
      </c>
    </row>
    <row r="14" spans="1:16" ht="15" customHeight="1">
      <c r="A14" s="48" t="s">
        <v>234</v>
      </c>
      <c r="B14" s="32">
        <v>7380</v>
      </c>
      <c r="C14" s="32">
        <v>7398</v>
      </c>
      <c r="D14" s="32">
        <v>7305</v>
      </c>
      <c r="E14" s="32">
        <v>7249</v>
      </c>
      <c r="F14" s="32">
        <v>7080</v>
      </c>
      <c r="G14" s="32">
        <v>6965</v>
      </c>
      <c r="H14" s="32">
        <v>6956</v>
      </c>
      <c r="I14" s="32">
        <v>7021</v>
      </c>
      <c r="J14" s="32">
        <v>7006</v>
      </c>
      <c r="K14" s="32">
        <v>7046</v>
      </c>
      <c r="L14" s="32">
        <v>6842</v>
      </c>
      <c r="M14" s="32">
        <v>6809</v>
      </c>
    </row>
    <row r="15" spans="1:16" ht="15" customHeight="1">
      <c r="A15" s="48" t="s">
        <v>235</v>
      </c>
      <c r="B15" s="32">
        <v>1717</v>
      </c>
      <c r="C15" s="32">
        <v>1710</v>
      </c>
      <c r="D15" s="32">
        <v>1729</v>
      </c>
      <c r="E15" s="32">
        <v>1713</v>
      </c>
      <c r="F15" s="32">
        <v>1629</v>
      </c>
      <c r="G15" s="32">
        <v>1590</v>
      </c>
      <c r="H15" s="32">
        <v>1587</v>
      </c>
      <c r="I15" s="32">
        <v>1678</v>
      </c>
      <c r="J15" s="32">
        <v>1699</v>
      </c>
      <c r="K15" s="32">
        <v>1724</v>
      </c>
      <c r="L15" s="32">
        <v>1653</v>
      </c>
      <c r="M15" s="32">
        <v>1638</v>
      </c>
    </row>
    <row r="16" spans="1:16" ht="15" customHeight="1">
      <c r="A16" s="48" t="s">
        <v>66</v>
      </c>
      <c r="B16" s="32">
        <v>5819</v>
      </c>
      <c r="C16" s="32">
        <v>5750</v>
      </c>
      <c r="D16" s="32">
        <v>5657</v>
      </c>
      <c r="E16" s="32">
        <v>5561</v>
      </c>
      <c r="F16" s="32">
        <v>5491</v>
      </c>
      <c r="G16" s="32">
        <v>5494</v>
      </c>
      <c r="H16" s="32">
        <v>5619</v>
      </c>
      <c r="I16" s="32">
        <v>5660</v>
      </c>
      <c r="J16" s="32">
        <v>5601</v>
      </c>
      <c r="K16" s="32">
        <v>5616</v>
      </c>
      <c r="L16" s="32">
        <v>5605</v>
      </c>
      <c r="M16" s="32">
        <v>5530</v>
      </c>
      <c r="N16" s="32"/>
      <c r="P16" s="32"/>
    </row>
    <row r="17" spans="1:17" ht="15" customHeight="1">
      <c r="A17" s="48" t="s">
        <v>60</v>
      </c>
      <c r="B17" s="32">
        <v>1045</v>
      </c>
      <c r="C17" s="32">
        <v>1003</v>
      </c>
      <c r="D17" s="32">
        <v>1045</v>
      </c>
      <c r="E17" s="32">
        <v>1054</v>
      </c>
      <c r="F17" s="32">
        <v>1028</v>
      </c>
      <c r="G17" s="32">
        <v>1045</v>
      </c>
      <c r="H17" s="32">
        <v>1127</v>
      </c>
      <c r="I17" s="32">
        <v>1182</v>
      </c>
      <c r="J17" s="32">
        <v>1114</v>
      </c>
      <c r="K17" s="32">
        <v>1064</v>
      </c>
      <c r="L17" s="32">
        <v>1110</v>
      </c>
      <c r="M17" s="32">
        <v>1126</v>
      </c>
      <c r="N17" s="32"/>
      <c r="P17" s="32"/>
    </row>
    <row r="18" spans="1:17" ht="15" customHeight="1">
      <c r="A18" s="48" t="s">
        <v>236</v>
      </c>
      <c r="B18" s="32">
        <v>580</v>
      </c>
      <c r="C18" s="32">
        <v>575</v>
      </c>
      <c r="D18" s="32">
        <v>568</v>
      </c>
      <c r="E18" s="32">
        <v>569</v>
      </c>
      <c r="F18" s="32">
        <v>563</v>
      </c>
      <c r="G18" s="32">
        <v>557</v>
      </c>
      <c r="H18" s="32">
        <v>536</v>
      </c>
      <c r="I18" s="32">
        <v>536</v>
      </c>
      <c r="J18" s="32">
        <v>533</v>
      </c>
      <c r="K18" s="32">
        <v>518</v>
      </c>
      <c r="L18" s="32">
        <v>485</v>
      </c>
      <c r="M18" s="32">
        <v>487</v>
      </c>
      <c r="N18" s="32"/>
      <c r="P18" s="32"/>
      <c r="Q18" s="33"/>
    </row>
    <row r="19" spans="1:17" ht="15" customHeight="1">
      <c r="A19" s="48" t="s">
        <v>237</v>
      </c>
      <c r="B19" s="32">
        <v>448</v>
      </c>
      <c r="C19" s="32">
        <v>449</v>
      </c>
      <c r="D19" s="46">
        <v>453</v>
      </c>
      <c r="E19" s="46">
        <v>449</v>
      </c>
      <c r="F19" s="46">
        <v>442</v>
      </c>
      <c r="G19" s="46">
        <v>442</v>
      </c>
      <c r="H19" s="46">
        <v>445</v>
      </c>
      <c r="I19" s="46">
        <v>461</v>
      </c>
      <c r="J19" s="46">
        <v>458</v>
      </c>
      <c r="K19" s="46">
        <v>462</v>
      </c>
      <c r="L19" s="46">
        <v>466</v>
      </c>
      <c r="M19" s="46">
        <v>463</v>
      </c>
      <c r="N19" s="32"/>
      <c r="P19" s="32"/>
      <c r="Q19" s="33"/>
    </row>
    <row r="20" spans="1:17" ht="15" customHeight="1">
      <c r="A20" s="48" t="s">
        <v>238</v>
      </c>
      <c r="B20" s="32">
        <v>3540</v>
      </c>
      <c r="C20" s="32">
        <v>3574</v>
      </c>
      <c r="D20" s="46">
        <v>3549</v>
      </c>
      <c r="E20" s="46">
        <v>3496</v>
      </c>
      <c r="F20" s="46">
        <v>3472</v>
      </c>
      <c r="G20" s="46">
        <v>3469</v>
      </c>
      <c r="H20" s="46">
        <v>3535</v>
      </c>
      <c r="I20" s="46">
        <v>3560</v>
      </c>
      <c r="J20" s="46">
        <v>3489</v>
      </c>
      <c r="K20" s="46">
        <v>3484</v>
      </c>
      <c r="L20" s="46">
        <v>3454</v>
      </c>
      <c r="M20" s="46">
        <v>3486</v>
      </c>
      <c r="N20" s="32"/>
      <c r="P20" s="32"/>
      <c r="Q20" s="33"/>
    </row>
    <row r="21" spans="1:17" ht="15" customHeight="1">
      <c r="A21" s="48" t="s">
        <v>239</v>
      </c>
      <c r="B21" s="46">
        <v>8197</v>
      </c>
      <c r="C21" s="46">
        <v>8157</v>
      </c>
      <c r="D21" s="46">
        <v>8095</v>
      </c>
      <c r="E21" s="46">
        <v>7996</v>
      </c>
      <c r="F21" s="46">
        <v>7817</v>
      </c>
      <c r="G21" s="46">
        <v>7665</v>
      </c>
      <c r="H21" s="46">
        <v>7606</v>
      </c>
      <c r="I21" s="46">
        <v>7609</v>
      </c>
      <c r="J21" s="46">
        <v>7652</v>
      </c>
      <c r="K21" s="46">
        <v>7713</v>
      </c>
      <c r="L21" s="46">
        <v>7552</v>
      </c>
      <c r="M21" s="46">
        <v>7633</v>
      </c>
      <c r="N21" s="32"/>
      <c r="P21" s="32"/>
      <c r="Q21" s="33"/>
    </row>
    <row r="22" spans="1:17" ht="15" customHeight="1">
      <c r="A22" s="48" t="s">
        <v>240</v>
      </c>
      <c r="B22" s="46">
        <v>1477</v>
      </c>
      <c r="C22" s="46">
        <v>1436</v>
      </c>
      <c r="D22" s="46">
        <v>1366</v>
      </c>
      <c r="E22" s="32">
        <v>1330</v>
      </c>
      <c r="F22" s="32">
        <v>1286</v>
      </c>
      <c r="G22" s="32">
        <v>1299</v>
      </c>
      <c r="H22" s="32">
        <v>1301</v>
      </c>
      <c r="I22" s="32">
        <v>1293</v>
      </c>
      <c r="J22" s="32">
        <v>1254</v>
      </c>
      <c r="K22" s="32">
        <v>1244</v>
      </c>
      <c r="L22" s="32">
        <v>1314</v>
      </c>
      <c r="M22" s="32">
        <v>1298</v>
      </c>
      <c r="N22" s="32"/>
      <c r="P22" s="32"/>
      <c r="Q22" s="33"/>
    </row>
    <row r="23" spans="1:17" ht="15" customHeight="1">
      <c r="A23" s="48" t="s">
        <v>29</v>
      </c>
      <c r="B23" s="46">
        <v>1422</v>
      </c>
      <c r="C23" s="46">
        <v>1369</v>
      </c>
      <c r="D23" s="46">
        <v>1380</v>
      </c>
      <c r="E23" s="32">
        <v>1408</v>
      </c>
      <c r="F23" s="32">
        <v>1381</v>
      </c>
      <c r="G23" s="32">
        <v>1473</v>
      </c>
      <c r="H23" s="32">
        <v>1934</v>
      </c>
      <c r="I23" s="32">
        <v>1941</v>
      </c>
      <c r="J23" s="32">
        <v>1561</v>
      </c>
      <c r="K23" s="32">
        <v>1414</v>
      </c>
      <c r="L23" s="32">
        <v>1369</v>
      </c>
      <c r="M23" s="32">
        <v>1382</v>
      </c>
      <c r="O23" s="32"/>
    </row>
    <row r="24" spans="1:17" ht="15" customHeight="1">
      <c r="A24" s="48" t="s">
        <v>241</v>
      </c>
      <c r="B24" s="46">
        <v>2236</v>
      </c>
      <c r="C24" s="46">
        <v>2178</v>
      </c>
      <c r="D24" s="46">
        <v>2143</v>
      </c>
      <c r="E24" s="32">
        <v>2117</v>
      </c>
      <c r="F24" s="32">
        <v>2071</v>
      </c>
      <c r="G24" s="32">
        <v>2029</v>
      </c>
      <c r="H24" s="32">
        <v>1906</v>
      </c>
      <c r="I24" s="32">
        <v>1953</v>
      </c>
      <c r="J24" s="32">
        <v>1999</v>
      </c>
      <c r="K24" s="32">
        <v>2244</v>
      </c>
      <c r="L24" s="32">
        <v>2176</v>
      </c>
      <c r="M24" s="32">
        <v>2109</v>
      </c>
      <c r="N24" s="51"/>
    </row>
    <row r="25" spans="1:17" ht="15" customHeight="1">
      <c r="A25" s="48" t="s">
        <v>242</v>
      </c>
      <c r="B25" s="46">
        <v>1129</v>
      </c>
      <c r="C25" s="46">
        <v>1111</v>
      </c>
      <c r="D25" s="46">
        <v>1131</v>
      </c>
      <c r="E25" s="46">
        <v>1072</v>
      </c>
      <c r="F25" s="32">
        <v>1064</v>
      </c>
      <c r="G25" s="32">
        <v>1094</v>
      </c>
      <c r="H25" s="32">
        <v>1140</v>
      </c>
      <c r="I25" s="32">
        <v>1141</v>
      </c>
      <c r="J25" s="32">
        <v>1102</v>
      </c>
      <c r="K25" s="32">
        <v>1078</v>
      </c>
      <c r="L25" s="32">
        <v>1054</v>
      </c>
      <c r="M25" s="32">
        <v>1043</v>
      </c>
    </row>
    <row r="26" spans="1:17" ht="15" customHeight="1">
      <c r="A26" s="48" t="s">
        <v>243</v>
      </c>
      <c r="B26" s="46">
        <v>1569</v>
      </c>
      <c r="C26" s="46">
        <v>1567</v>
      </c>
      <c r="D26" s="46">
        <v>1540</v>
      </c>
      <c r="E26" s="46">
        <v>1540</v>
      </c>
      <c r="F26" s="32">
        <v>1537</v>
      </c>
      <c r="G26" s="32">
        <v>1532</v>
      </c>
      <c r="H26" s="32">
        <v>1559</v>
      </c>
      <c r="I26" s="32">
        <v>1553</v>
      </c>
      <c r="J26" s="32">
        <v>1546</v>
      </c>
      <c r="K26" s="32">
        <v>1570</v>
      </c>
      <c r="L26" s="32">
        <v>1543</v>
      </c>
      <c r="M26" s="32">
        <v>1545</v>
      </c>
    </row>
    <row r="27" spans="1:17" ht="15" customHeight="1">
      <c r="A27" s="48" t="s">
        <v>244</v>
      </c>
      <c r="B27" s="46">
        <v>1873</v>
      </c>
      <c r="C27" s="46">
        <v>1895</v>
      </c>
      <c r="D27" s="46">
        <v>1900</v>
      </c>
      <c r="E27" s="46">
        <v>1948</v>
      </c>
      <c r="F27" s="32">
        <v>1920</v>
      </c>
      <c r="G27" s="32">
        <v>1866</v>
      </c>
      <c r="H27" s="32">
        <v>1829</v>
      </c>
      <c r="I27" s="32">
        <v>1813</v>
      </c>
      <c r="J27" s="32">
        <v>1866</v>
      </c>
      <c r="K27" s="32">
        <v>1877</v>
      </c>
      <c r="L27" s="32">
        <v>1865</v>
      </c>
      <c r="M27" s="32">
        <v>1849</v>
      </c>
    </row>
    <row r="28" spans="1:17" ht="15" customHeight="1">
      <c r="A28" s="48" t="s">
        <v>245</v>
      </c>
      <c r="B28" s="46">
        <v>19</v>
      </c>
      <c r="C28" s="46">
        <v>18</v>
      </c>
      <c r="D28" s="46">
        <v>20</v>
      </c>
      <c r="E28" s="32">
        <v>19</v>
      </c>
      <c r="F28" s="32">
        <v>18</v>
      </c>
      <c r="G28" s="32">
        <v>19</v>
      </c>
      <c r="H28" s="32">
        <v>17</v>
      </c>
      <c r="I28" s="32">
        <v>15</v>
      </c>
      <c r="J28" s="32">
        <v>15</v>
      </c>
      <c r="K28" s="32">
        <v>18</v>
      </c>
      <c r="L28" s="32">
        <v>19</v>
      </c>
      <c r="M28" s="32">
        <v>19</v>
      </c>
    </row>
    <row r="29" spans="1:17" ht="15" customHeight="1">
      <c r="A29" s="101" t="s">
        <v>246</v>
      </c>
      <c r="B29" s="104">
        <v>2841</v>
      </c>
      <c r="C29" s="104">
        <v>2887</v>
      </c>
      <c r="D29" s="142">
        <v>2915</v>
      </c>
      <c r="E29" s="142">
        <v>2862</v>
      </c>
      <c r="F29" s="142">
        <v>2850</v>
      </c>
      <c r="G29" s="142">
        <v>2829</v>
      </c>
      <c r="H29" s="142">
        <v>2846</v>
      </c>
      <c r="I29" s="142">
        <v>2846</v>
      </c>
      <c r="J29" s="142">
        <v>2881</v>
      </c>
      <c r="K29" s="142">
        <v>2878</v>
      </c>
      <c r="L29" s="142">
        <v>2744</v>
      </c>
      <c r="M29" s="142">
        <v>2704</v>
      </c>
    </row>
    <row r="30" spans="1:17" ht="15" customHeight="1">
      <c r="A30" s="37" t="s">
        <v>215</v>
      </c>
      <c r="B30" s="32"/>
      <c r="C30" s="32"/>
      <c r="D30" s="143"/>
      <c r="E30" s="143"/>
      <c r="F30" s="143"/>
      <c r="G30" s="106"/>
      <c r="H30" s="32"/>
      <c r="I30" s="32"/>
      <c r="J30" s="32"/>
      <c r="K30" s="143"/>
      <c r="L30" s="143"/>
      <c r="M30" s="143"/>
    </row>
    <row r="31" spans="1:17" ht="15" customHeight="1">
      <c r="A31" s="144"/>
      <c r="B31" s="32"/>
      <c r="C31" s="32"/>
      <c r="D31" s="143"/>
      <c r="E31" s="143"/>
      <c r="F31" s="143"/>
      <c r="G31" s="106"/>
      <c r="H31" s="32"/>
      <c r="I31" s="32"/>
      <c r="J31" s="32"/>
      <c r="K31" s="143"/>
      <c r="L31" s="143"/>
      <c r="M31" s="143"/>
    </row>
    <row r="32" spans="1:17" ht="15" customHeight="1">
      <c r="A32" s="48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</row>
    <row r="33" spans="1:13" ht="15" customHeight="1">
      <c r="A33" s="31"/>
      <c r="B33" s="32"/>
      <c r="C33" s="32"/>
      <c r="D33" s="143"/>
      <c r="E33" s="143"/>
      <c r="F33" s="143"/>
      <c r="G33" s="106"/>
      <c r="H33" s="32"/>
      <c r="I33" s="32"/>
      <c r="J33" s="32"/>
      <c r="K33" s="143"/>
      <c r="L33" s="143"/>
      <c r="M33" s="143"/>
    </row>
    <row r="34" spans="1:13" ht="15" customHeight="1">
      <c r="A34" s="31"/>
      <c r="B34" s="32"/>
      <c r="C34" s="32"/>
      <c r="D34" s="143"/>
      <c r="E34" s="143"/>
      <c r="F34" s="143"/>
      <c r="G34" s="106"/>
      <c r="H34" s="32"/>
      <c r="I34" s="32"/>
      <c r="J34" s="32"/>
      <c r="K34" s="143"/>
      <c r="L34" s="143"/>
      <c r="M34" s="143"/>
    </row>
    <row r="35" spans="1:13" ht="15" customHeight="1">
      <c r="A35" s="31"/>
      <c r="B35" s="32"/>
      <c r="C35" s="32"/>
      <c r="D35" s="143"/>
      <c r="E35" s="143"/>
      <c r="F35" s="143"/>
      <c r="G35" s="106"/>
      <c r="H35" s="32"/>
      <c r="I35" s="32"/>
      <c r="J35" s="32"/>
      <c r="K35" s="143"/>
      <c r="L35" s="143"/>
      <c r="M35" s="143"/>
    </row>
    <row r="36" spans="1:13" ht="15" customHeight="1">
      <c r="A36" s="31"/>
      <c r="B36" s="32"/>
      <c r="C36" s="32"/>
      <c r="D36" s="143"/>
      <c r="E36" s="143"/>
      <c r="F36" s="143"/>
      <c r="G36" s="106"/>
      <c r="H36" s="32"/>
      <c r="I36" s="32"/>
      <c r="J36" s="32"/>
      <c r="K36" s="143"/>
      <c r="L36" s="143"/>
      <c r="M36" s="143"/>
    </row>
    <row r="37" spans="1:13" ht="15" customHeight="1">
      <c r="A37" s="31"/>
      <c r="B37" s="32"/>
      <c r="C37" s="32"/>
      <c r="D37" s="143"/>
      <c r="E37" s="143"/>
      <c r="F37" s="143"/>
      <c r="G37" s="106"/>
      <c r="H37" s="32"/>
      <c r="I37" s="32"/>
      <c r="J37" s="32"/>
      <c r="K37" s="143"/>
      <c r="L37" s="143"/>
      <c r="M37" s="143"/>
    </row>
    <row r="38" spans="1:13" ht="15" customHeight="1">
      <c r="A38" s="31"/>
      <c r="B38" s="32"/>
      <c r="C38" s="32"/>
      <c r="D38" s="143"/>
      <c r="E38" s="143"/>
      <c r="F38" s="143"/>
      <c r="G38" s="106"/>
      <c r="H38" s="32"/>
      <c r="I38" s="32"/>
      <c r="J38" s="32"/>
      <c r="K38" s="143"/>
      <c r="L38" s="143"/>
      <c r="M38" s="143"/>
    </row>
    <row r="39" spans="1:13" ht="15" customHeight="1">
      <c r="A39" s="31"/>
      <c r="B39" s="32"/>
      <c r="C39" s="32"/>
      <c r="D39" s="143"/>
      <c r="E39" s="143"/>
      <c r="F39" s="143"/>
      <c r="G39" s="106"/>
      <c r="H39" s="32"/>
      <c r="I39" s="32"/>
      <c r="J39" s="32"/>
      <c r="K39" s="143"/>
      <c r="L39" s="143"/>
      <c r="M39" s="143"/>
    </row>
    <row r="40" spans="1:13" ht="15" customHeight="1">
      <c r="A40" s="31"/>
      <c r="B40" s="32"/>
      <c r="C40" s="32"/>
      <c r="D40" s="143"/>
      <c r="E40" s="143"/>
      <c r="F40" s="143"/>
      <c r="G40" s="106"/>
      <c r="H40" s="32"/>
      <c r="I40" s="32"/>
      <c r="J40" s="32"/>
      <c r="K40" s="143"/>
      <c r="L40" s="143"/>
      <c r="M40" s="143"/>
    </row>
    <row r="41" spans="1:13" ht="15" customHeight="1">
      <c r="A41" s="31"/>
      <c r="B41" s="32"/>
      <c r="C41" s="32"/>
      <c r="D41" s="143"/>
      <c r="E41" s="143"/>
      <c r="F41" s="143"/>
      <c r="G41" s="106"/>
      <c r="H41" s="32"/>
      <c r="I41" s="32"/>
      <c r="J41" s="32"/>
      <c r="K41" s="143"/>
      <c r="L41" s="143"/>
      <c r="M41" s="143"/>
    </row>
    <row r="42" spans="1:13" ht="15" customHeight="1">
      <c r="A42" s="31"/>
      <c r="B42" s="32"/>
      <c r="C42" s="32"/>
      <c r="D42" s="143"/>
      <c r="E42" s="143"/>
      <c r="F42" s="143"/>
      <c r="G42" s="106"/>
      <c r="H42" s="32"/>
      <c r="I42" s="32"/>
      <c r="J42" s="32"/>
      <c r="K42" s="143"/>
      <c r="L42" s="143"/>
      <c r="M42" s="143"/>
    </row>
    <row r="43" spans="1:13" ht="15" customHeight="1">
      <c r="A43" s="31"/>
      <c r="B43" s="32"/>
      <c r="C43" s="32"/>
      <c r="D43" s="143"/>
      <c r="E43" s="143"/>
      <c r="F43" s="143"/>
      <c r="G43" s="106"/>
      <c r="H43" s="32"/>
      <c r="I43" s="32"/>
      <c r="J43" s="32"/>
      <c r="K43" s="143"/>
      <c r="L43" s="143"/>
      <c r="M43" s="143"/>
    </row>
    <row r="44" spans="1:13" ht="15" customHeight="1">
      <c r="A44" s="31"/>
      <c r="B44" s="32"/>
      <c r="C44" s="32"/>
      <c r="D44" s="143"/>
      <c r="E44" s="143"/>
      <c r="F44" s="143"/>
      <c r="G44" s="106"/>
      <c r="H44" s="32"/>
      <c r="I44" s="32"/>
      <c r="J44" s="32"/>
      <c r="K44" s="143"/>
      <c r="L44" s="143"/>
      <c r="M44" s="143"/>
    </row>
    <row r="45" spans="1:13" ht="15" customHeight="1">
      <c r="A45" s="31"/>
      <c r="B45" s="32"/>
      <c r="C45" s="32"/>
      <c r="D45" s="143"/>
      <c r="E45" s="143"/>
      <c r="F45" s="143"/>
      <c r="G45" s="106"/>
      <c r="H45" s="32"/>
      <c r="I45" s="32"/>
      <c r="J45" s="32"/>
      <c r="K45" s="143"/>
      <c r="L45" s="143"/>
      <c r="M45" s="143"/>
    </row>
    <row r="46" spans="1:13" ht="15" customHeight="1">
      <c r="A46" s="31"/>
      <c r="B46" s="32"/>
      <c r="C46" s="32"/>
      <c r="D46" s="143"/>
      <c r="E46" s="143"/>
      <c r="F46" s="143"/>
      <c r="G46" s="106"/>
      <c r="H46" s="32"/>
      <c r="I46" s="32"/>
      <c r="J46" s="32"/>
      <c r="K46" s="143"/>
      <c r="L46" s="143"/>
      <c r="M46" s="143"/>
    </row>
    <row r="47" spans="1:13" ht="15" customHeight="1">
      <c r="A47" s="31"/>
      <c r="B47" s="32"/>
      <c r="C47" s="32"/>
      <c r="D47" s="143"/>
      <c r="E47" s="143"/>
      <c r="F47" s="143"/>
      <c r="G47" s="106"/>
      <c r="H47" s="32"/>
      <c r="I47" s="32"/>
      <c r="J47" s="32"/>
      <c r="K47" s="143"/>
      <c r="L47" s="143"/>
      <c r="M47" s="143"/>
    </row>
    <row r="48" spans="1:13" ht="15" customHeight="1">
      <c r="A48" s="20"/>
    </row>
    <row r="49" spans="1:13" ht="15" customHeight="1">
      <c r="A49" s="39"/>
    </row>
    <row r="52" spans="1:13" ht="15" customHeight="1"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</row>
    <row r="53" spans="1:13" ht="15" customHeight="1"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</row>
  </sheetData>
  <pageMargins left="0.23622047244094491" right="0.23622047244094491" top="0.39370078740157483" bottom="0.74803149606299213" header="0" footer="0.31496062992125984"/>
  <pageSetup paperSize="9" scale="6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2"/>
  <sheetViews>
    <sheetView workbookViewId="0"/>
  </sheetViews>
  <sheetFormatPr baseColWidth="10" defaultColWidth="11.42578125" defaultRowHeight="15" customHeight="1"/>
  <cols>
    <col min="1" max="1" width="21.42578125" style="145" customWidth="1"/>
    <col min="2" max="13" width="10" style="145" customWidth="1"/>
    <col min="14" max="16384" width="11.42578125" style="145"/>
  </cols>
  <sheetData>
    <row r="1" spans="1:14" ht="15" customHeight="1">
      <c r="A1" s="15" t="s">
        <v>382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16"/>
    </row>
    <row r="2" spans="1:14" ht="15" customHeight="1">
      <c r="A2" s="19" t="s">
        <v>383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16"/>
    </row>
    <row r="3" spans="1:14" ht="15" customHeight="1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4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  <c r="N4" s="16"/>
    </row>
    <row r="5" spans="1:14" ht="15" customHeight="1">
      <c r="A5" s="100" t="s">
        <v>22</v>
      </c>
      <c r="B5" s="97">
        <v>719</v>
      </c>
      <c r="C5" s="97">
        <v>722</v>
      </c>
      <c r="D5" s="97">
        <v>715</v>
      </c>
      <c r="E5" s="97">
        <v>698</v>
      </c>
      <c r="F5" s="97">
        <v>717</v>
      </c>
      <c r="G5" s="97">
        <v>687</v>
      </c>
      <c r="H5" s="97">
        <v>664</v>
      </c>
      <c r="I5" s="97">
        <v>659</v>
      </c>
      <c r="J5" s="97">
        <v>644</v>
      </c>
      <c r="K5" s="97">
        <v>645</v>
      </c>
      <c r="L5" s="97">
        <v>646</v>
      </c>
      <c r="M5" s="97">
        <v>652</v>
      </c>
      <c r="N5" s="16"/>
    </row>
    <row r="6" spans="1:14" ht="15" customHeight="1">
      <c r="A6" s="48" t="s">
        <v>78</v>
      </c>
      <c r="B6" s="47">
        <v>30</v>
      </c>
      <c r="C6" s="47">
        <v>30</v>
      </c>
      <c r="D6" s="47">
        <v>37</v>
      </c>
      <c r="E6" s="47">
        <v>33</v>
      </c>
      <c r="F6" s="47">
        <v>39</v>
      </c>
      <c r="G6" s="47">
        <v>29</v>
      </c>
      <c r="H6" s="47">
        <v>22</v>
      </c>
      <c r="I6" s="47">
        <v>24</v>
      </c>
      <c r="J6" s="47">
        <v>16</v>
      </c>
      <c r="K6" s="47">
        <v>17</v>
      </c>
      <c r="L6" s="47">
        <v>15</v>
      </c>
      <c r="M6" s="47">
        <v>14</v>
      </c>
      <c r="N6" s="16"/>
    </row>
    <row r="7" spans="1:14" ht="15" customHeight="1">
      <c r="A7" s="48" t="s">
        <v>17</v>
      </c>
      <c r="B7" s="47">
        <v>40</v>
      </c>
      <c r="C7" s="47">
        <v>42</v>
      </c>
      <c r="D7" s="47">
        <v>49</v>
      </c>
      <c r="E7" s="47">
        <v>43</v>
      </c>
      <c r="F7" s="47">
        <v>38</v>
      </c>
      <c r="G7" s="47">
        <v>37</v>
      </c>
      <c r="H7" s="47">
        <v>35</v>
      </c>
      <c r="I7" s="47">
        <v>36</v>
      </c>
      <c r="J7" s="47">
        <v>34</v>
      </c>
      <c r="K7" s="47">
        <v>31</v>
      </c>
      <c r="L7" s="47">
        <v>35</v>
      </c>
      <c r="M7" s="47">
        <v>38</v>
      </c>
      <c r="N7" s="16"/>
    </row>
    <row r="8" spans="1:14" ht="15" customHeight="1">
      <c r="A8" s="48" t="s">
        <v>384</v>
      </c>
      <c r="B8" s="47">
        <v>128</v>
      </c>
      <c r="C8" s="47">
        <v>125</v>
      </c>
      <c r="D8" s="47">
        <v>114</v>
      </c>
      <c r="E8" s="47">
        <v>108</v>
      </c>
      <c r="F8" s="47">
        <v>124</v>
      </c>
      <c r="G8" s="47">
        <v>112</v>
      </c>
      <c r="H8" s="47">
        <v>101</v>
      </c>
      <c r="I8" s="47">
        <v>95</v>
      </c>
      <c r="J8" s="47">
        <v>92</v>
      </c>
      <c r="K8" s="47">
        <v>98</v>
      </c>
      <c r="L8" s="47">
        <v>100</v>
      </c>
      <c r="M8" s="47">
        <v>102</v>
      </c>
      <c r="N8" s="16"/>
    </row>
    <row r="9" spans="1:14" ht="15" customHeight="1">
      <c r="A9" s="48" t="s">
        <v>385</v>
      </c>
      <c r="B9" s="47">
        <v>201</v>
      </c>
      <c r="C9" s="47">
        <v>208</v>
      </c>
      <c r="D9" s="47">
        <v>205</v>
      </c>
      <c r="E9" s="47">
        <v>200</v>
      </c>
      <c r="F9" s="47">
        <v>198</v>
      </c>
      <c r="G9" s="47">
        <v>186</v>
      </c>
      <c r="H9" s="47">
        <v>182</v>
      </c>
      <c r="I9" s="47">
        <v>184</v>
      </c>
      <c r="J9" s="47">
        <v>189</v>
      </c>
      <c r="K9" s="47">
        <v>185</v>
      </c>
      <c r="L9" s="47">
        <v>184</v>
      </c>
      <c r="M9" s="47">
        <v>184</v>
      </c>
      <c r="N9" s="16"/>
    </row>
    <row r="10" spans="1:14" ht="15" customHeight="1">
      <c r="A10" s="48" t="s">
        <v>354</v>
      </c>
      <c r="B10" s="47">
        <v>320</v>
      </c>
      <c r="C10" s="47">
        <v>317</v>
      </c>
      <c r="D10" s="47">
        <v>310</v>
      </c>
      <c r="E10" s="47">
        <v>314</v>
      </c>
      <c r="F10" s="47">
        <v>318</v>
      </c>
      <c r="G10" s="47">
        <v>323</v>
      </c>
      <c r="H10" s="47">
        <v>324</v>
      </c>
      <c r="I10" s="47">
        <v>320</v>
      </c>
      <c r="J10" s="47">
        <v>313</v>
      </c>
      <c r="K10" s="47">
        <v>314</v>
      </c>
      <c r="L10" s="47">
        <v>312</v>
      </c>
      <c r="M10" s="47">
        <v>314</v>
      </c>
      <c r="N10" s="16"/>
    </row>
    <row r="11" spans="1:14" ht="15" customHeight="1">
      <c r="A11" s="31" t="s">
        <v>4</v>
      </c>
      <c r="B11" s="47">
        <v>443</v>
      </c>
      <c r="C11" s="47">
        <v>439</v>
      </c>
      <c r="D11" s="47">
        <v>445</v>
      </c>
      <c r="E11" s="47">
        <v>432</v>
      </c>
      <c r="F11" s="47">
        <v>452</v>
      </c>
      <c r="G11" s="47">
        <v>432</v>
      </c>
      <c r="H11" s="47">
        <v>410</v>
      </c>
      <c r="I11" s="47">
        <v>409</v>
      </c>
      <c r="J11" s="47">
        <v>392</v>
      </c>
      <c r="K11" s="47">
        <v>389</v>
      </c>
      <c r="L11" s="47">
        <v>388</v>
      </c>
      <c r="M11" s="47">
        <v>398</v>
      </c>
      <c r="N11" s="16"/>
    </row>
    <row r="12" spans="1:14" ht="15" customHeight="1">
      <c r="A12" s="48" t="s">
        <v>78</v>
      </c>
      <c r="B12" s="47">
        <v>26</v>
      </c>
      <c r="C12" s="47">
        <v>24</v>
      </c>
      <c r="D12" s="32">
        <v>28</v>
      </c>
      <c r="E12" s="32">
        <v>25</v>
      </c>
      <c r="F12" s="32">
        <v>31</v>
      </c>
      <c r="G12" s="32">
        <v>25</v>
      </c>
      <c r="H12" s="32">
        <v>21</v>
      </c>
      <c r="I12" s="32">
        <v>23</v>
      </c>
      <c r="J12" s="32">
        <v>14</v>
      </c>
      <c r="K12" s="32">
        <v>13</v>
      </c>
      <c r="L12" s="32">
        <v>10</v>
      </c>
      <c r="M12" s="32">
        <v>10</v>
      </c>
      <c r="N12" s="16"/>
    </row>
    <row r="13" spans="1:14" ht="15" customHeight="1">
      <c r="A13" s="48" t="s">
        <v>17</v>
      </c>
      <c r="B13" s="47">
        <v>22</v>
      </c>
      <c r="C13" s="47">
        <v>23</v>
      </c>
      <c r="D13" s="32">
        <v>31</v>
      </c>
      <c r="E13" s="32">
        <v>26</v>
      </c>
      <c r="F13" s="32">
        <v>23</v>
      </c>
      <c r="G13" s="32">
        <v>25</v>
      </c>
      <c r="H13" s="32">
        <v>23</v>
      </c>
      <c r="I13" s="32">
        <v>23</v>
      </c>
      <c r="J13" s="32">
        <v>20</v>
      </c>
      <c r="K13" s="32">
        <v>16</v>
      </c>
      <c r="L13" s="32">
        <v>21</v>
      </c>
      <c r="M13" s="32">
        <v>23</v>
      </c>
      <c r="N13" s="16"/>
    </row>
    <row r="14" spans="1:14" ht="15" customHeight="1">
      <c r="A14" s="48" t="s">
        <v>384</v>
      </c>
      <c r="B14" s="47">
        <v>69</v>
      </c>
      <c r="C14" s="47">
        <v>65</v>
      </c>
      <c r="D14" s="32">
        <v>64</v>
      </c>
      <c r="E14" s="32">
        <v>61</v>
      </c>
      <c r="F14" s="32">
        <v>75</v>
      </c>
      <c r="G14" s="32">
        <v>68</v>
      </c>
      <c r="H14" s="32">
        <v>58</v>
      </c>
      <c r="I14" s="32">
        <v>54</v>
      </c>
      <c r="J14" s="32">
        <v>51</v>
      </c>
      <c r="K14" s="32">
        <v>55</v>
      </c>
      <c r="L14" s="32">
        <v>58</v>
      </c>
      <c r="M14" s="32">
        <v>64</v>
      </c>
      <c r="N14" s="16"/>
    </row>
    <row r="15" spans="1:14" ht="15" customHeight="1">
      <c r="A15" s="48" t="s">
        <v>385</v>
      </c>
      <c r="B15" s="47">
        <v>113</v>
      </c>
      <c r="C15" s="47">
        <v>116</v>
      </c>
      <c r="D15" s="32">
        <v>111</v>
      </c>
      <c r="E15" s="32">
        <v>107</v>
      </c>
      <c r="F15" s="32">
        <v>109</v>
      </c>
      <c r="G15" s="32">
        <v>99</v>
      </c>
      <c r="H15" s="32">
        <v>91</v>
      </c>
      <c r="I15" s="32">
        <v>93</v>
      </c>
      <c r="J15" s="32">
        <v>95</v>
      </c>
      <c r="K15" s="32">
        <v>97</v>
      </c>
      <c r="L15" s="32">
        <v>95</v>
      </c>
      <c r="M15" s="32">
        <v>93</v>
      </c>
      <c r="N15" s="16"/>
    </row>
    <row r="16" spans="1:14" ht="15" customHeight="1">
      <c r="A16" s="48" t="s">
        <v>354</v>
      </c>
      <c r="B16" s="47">
        <v>213</v>
      </c>
      <c r="C16" s="47">
        <v>211</v>
      </c>
      <c r="D16" s="32">
        <v>211</v>
      </c>
      <c r="E16" s="32">
        <v>213</v>
      </c>
      <c r="F16" s="32">
        <v>214</v>
      </c>
      <c r="G16" s="32">
        <v>215</v>
      </c>
      <c r="H16" s="32">
        <v>217</v>
      </c>
      <c r="I16" s="32">
        <v>216</v>
      </c>
      <c r="J16" s="32">
        <v>212</v>
      </c>
      <c r="K16" s="32">
        <v>208</v>
      </c>
      <c r="L16" s="32">
        <v>204</v>
      </c>
      <c r="M16" s="32">
        <v>208</v>
      </c>
      <c r="N16" s="16"/>
    </row>
    <row r="17" spans="1:14" ht="15" customHeight="1">
      <c r="A17" s="31" t="s">
        <v>5</v>
      </c>
      <c r="B17" s="47">
        <v>276</v>
      </c>
      <c r="C17" s="47">
        <v>283</v>
      </c>
      <c r="D17" s="47">
        <v>270</v>
      </c>
      <c r="E17" s="47">
        <v>266</v>
      </c>
      <c r="F17" s="47">
        <v>265</v>
      </c>
      <c r="G17" s="47">
        <v>255</v>
      </c>
      <c r="H17" s="47">
        <v>254</v>
      </c>
      <c r="I17" s="47">
        <v>250</v>
      </c>
      <c r="J17" s="47">
        <v>252</v>
      </c>
      <c r="K17" s="47">
        <v>256</v>
      </c>
      <c r="L17" s="47">
        <v>258</v>
      </c>
      <c r="M17" s="47">
        <v>254</v>
      </c>
      <c r="N17" s="16"/>
    </row>
    <row r="18" spans="1:14" ht="15" customHeight="1">
      <c r="A18" s="48" t="s">
        <v>78</v>
      </c>
      <c r="B18" s="47">
        <v>4</v>
      </c>
      <c r="C18" s="47">
        <v>6</v>
      </c>
      <c r="D18" s="32">
        <v>9</v>
      </c>
      <c r="E18" s="32">
        <v>8</v>
      </c>
      <c r="F18" s="32">
        <v>8</v>
      </c>
      <c r="G18" s="32">
        <v>4</v>
      </c>
      <c r="H18" s="32">
        <v>1</v>
      </c>
      <c r="I18" s="32">
        <v>1</v>
      </c>
      <c r="J18" s="32">
        <v>2</v>
      </c>
      <c r="K18" s="32">
        <v>4</v>
      </c>
      <c r="L18" s="32">
        <v>5</v>
      </c>
      <c r="M18" s="32">
        <v>4</v>
      </c>
      <c r="N18" s="16"/>
    </row>
    <row r="19" spans="1:14" ht="15" customHeight="1">
      <c r="A19" s="48" t="s">
        <v>17</v>
      </c>
      <c r="B19" s="47">
        <v>18</v>
      </c>
      <c r="C19" s="47">
        <v>19</v>
      </c>
      <c r="D19" s="32">
        <v>18</v>
      </c>
      <c r="E19" s="32">
        <v>17</v>
      </c>
      <c r="F19" s="32">
        <v>15</v>
      </c>
      <c r="G19" s="32">
        <v>12</v>
      </c>
      <c r="H19" s="32">
        <v>12</v>
      </c>
      <c r="I19" s="32">
        <v>13</v>
      </c>
      <c r="J19" s="32">
        <v>14</v>
      </c>
      <c r="K19" s="32">
        <v>15</v>
      </c>
      <c r="L19" s="32">
        <v>14</v>
      </c>
      <c r="M19" s="32">
        <v>15</v>
      </c>
      <c r="N19" s="16"/>
    </row>
    <row r="20" spans="1:14" ht="15" customHeight="1">
      <c r="A20" s="48" t="s">
        <v>384</v>
      </c>
      <c r="B20" s="47">
        <v>59</v>
      </c>
      <c r="C20" s="47">
        <v>60</v>
      </c>
      <c r="D20" s="32">
        <v>50</v>
      </c>
      <c r="E20" s="32">
        <v>47</v>
      </c>
      <c r="F20" s="32">
        <v>49</v>
      </c>
      <c r="G20" s="32">
        <v>44</v>
      </c>
      <c r="H20" s="32">
        <v>43</v>
      </c>
      <c r="I20" s="32">
        <v>41</v>
      </c>
      <c r="J20" s="32">
        <v>41</v>
      </c>
      <c r="K20" s="32">
        <v>43</v>
      </c>
      <c r="L20" s="32">
        <v>42</v>
      </c>
      <c r="M20" s="32">
        <v>38</v>
      </c>
      <c r="N20" s="16"/>
    </row>
    <row r="21" spans="1:14" ht="15" customHeight="1">
      <c r="A21" s="48" t="s">
        <v>385</v>
      </c>
      <c r="B21" s="47">
        <v>88</v>
      </c>
      <c r="C21" s="47">
        <v>92</v>
      </c>
      <c r="D21" s="32">
        <v>94</v>
      </c>
      <c r="E21" s="32">
        <v>93</v>
      </c>
      <c r="F21" s="32">
        <v>89</v>
      </c>
      <c r="G21" s="32">
        <v>87</v>
      </c>
      <c r="H21" s="32">
        <v>91</v>
      </c>
      <c r="I21" s="32">
        <v>91</v>
      </c>
      <c r="J21" s="32">
        <v>94</v>
      </c>
      <c r="K21" s="32">
        <v>88</v>
      </c>
      <c r="L21" s="32">
        <v>89</v>
      </c>
      <c r="M21" s="32">
        <v>91</v>
      </c>
      <c r="N21" s="16"/>
    </row>
    <row r="22" spans="1:14" ht="15" customHeight="1">
      <c r="A22" s="49" t="s">
        <v>354</v>
      </c>
      <c r="B22" s="107">
        <v>107</v>
      </c>
      <c r="C22" s="107">
        <v>106</v>
      </c>
      <c r="D22" s="35">
        <v>99</v>
      </c>
      <c r="E22" s="35">
        <v>101</v>
      </c>
      <c r="F22" s="35">
        <v>104</v>
      </c>
      <c r="G22" s="35">
        <v>108</v>
      </c>
      <c r="H22" s="35">
        <v>107</v>
      </c>
      <c r="I22" s="35">
        <v>104</v>
      </c>
      <c r="J22" s="35">
        <v>101</v>
      </c>
      <c r="K22" s="35">
        <v>106</v>
      </c>
      <c r="L22" s="35">
        <v>108</v>
      </c>
      <c r="M22" s="35">
        <v>106</v>
      </c>
      <c r="N22" s="16"/>
    </row>
    <row r="23" spans="1:14" ht="15" customHeight="1">
      <c r="A23" s="79" t="s">
        <v>23</v>
      </c>
      <c r="B23" s="97">
        <v>4182</v>
      </c>
      <c r="C23" s="97">
        <v>4186</v>
      </c>
      <c r="D23" s="97">
        <v>4140</v>
      </c>
      <c r="E23" s="97">
        <v>4087</v>
      </c>
      <c r="F23" s="97">
        <v>4092</v>
      </c>
      <c r="G23" s="97">
        <v>4033</v>
      </c>
      <c r="H23" s="97">
        <v>4096</v>
      </c>
      <c r="I23" s="97">
        <v>4177</v>
      </c>
      <c r="J23" s="97">
        <v>4164</v>
      </c>
      <c r="K23" s="97">
        <v>4201</v>
      </c>
      <c r="L23" s="97">
        <v>4091</v>
      </c>
      <c r="M23" s="97">
        <v>4082</v>
      </c>
      <c r="N23" s="16"/>
    </row>
    <row r="24" spans="1:14" ht="15" customHeight="1">
      <c r="A24" s="48" t="s">
        <v>78</v>
      </c>
      <c r="B24" s="47">
        <v>153</v>
      </c>
      <c r="C24" s="47">
        <v>165</v>
      </c>
      <c r="D24" s="47">
        <v>165</v>
      </c>
      <c r="E24" s="47">
        <v>164</v>
      </c>
      <c r="F24" s="47">
        <v>171</v>
      </c>
      <c r="G24" s="47">
        <v>163</v>
      </c>
      <c r="H24" s="47">
        <v>171</v>
      </c>
      <c r="I24" s="47">
        <v>174</v>
      </c>
      <c r="J24" s="47">
        <v>183</v>
      </c>
      <c r="K24" s="47">
        <v>203</v>
      </c>
      <c r="L24" s="47">
        <v>181</v>
      </c>
      <c r="M24" s="47">
        <v>186</v>
      </c>
      <c r="N24" s="16"/>
    </row>
    <row r="25" spans="1:14" ht="15" customHeight="1">
      <c r="A25" s="48" t="s">
        <v>17</v>
      </c>
      <c r="B25" s="47">
        <v>248</v>
      </c>
      <c r="C25" s="47">
        <v>261</v>
      </c>
      <c r="D25" s="47">
        <v>246</v>
      </c>
      <c r="E25" s="47">
        <v>240</v>
      </c>
      <c r="F25" s="47">
        <v>223</v>
      </c>
      <c r="G25" s="47">
        <v>215</v>
      </c>
      <c r="H25" s="47">
        <v>221</v>
      </c>
      <c r="I25" s="47">
        <v>231</v>
      </c>
      <c r="J25" s="47">
        <v>234</v>
      </c>
      <c r="K25" s="47">
        <v>233</v>
      </c>
      <c r="L25" s="47">
        <v>230</v>
      </c>
      <c r="M25" s="47">
        <v>230</v>
      </c>
      <c r="N25" s="16"/>
    </row>
    <row r="26" spans="1:14" ht="15" customHeight="1">
      <c r="A26" s="48" t="s">
        <v>384</v>
      </c>
      <c r="B26" s="47">
        <v>576</v>
      </c>
      <c r="C26" s="47">
        <v>578</v>
      </c>
      <c r="D26" s="47">
        <v>573</v>
      </c>
      <c r="E26" s="47">
        <v>558</v>
      </c>
      <c r="F26" s="47">
        <v>576</v>
      </c>
      <c r="G26" s="47">
        <v>564</v>
      </c>
      <c r="H26" s="47">
        <v>554</v>
      </c>
      <c r="I26" s="47">
        <v>584</v>
      </c>
      <c r="J26" s="47">
        <v>576</v>
      </c>
      <c r="K26" s="47">
        <v>581</v>
      </c>
      <c r="L26" s="47">
        <v>556</v>
      </c>
      <c r="M26" s="47">
        <v>533</v>
      </c>
      <c r="N26" s="16"/>
    </row>
    <row r="27" spans="1:14" ht="15" customHeight="1">
      <c r="A27" s="48" t="s">
        <v>385</v>
      </c>
      <c r="B27" s="47">
        <v>836</v>
      </c>
      <c r="C27" s="47">
        <v>822</v>
      </c>
      <c r="D27" s="47">
        <v>819</v>
      </c>
      <c r="E27" s="47">
        <v>817</v>
      </c>
      <c r="F27" s="47">
        <v>829</v>
      </c>
      <c r="G27" s="47">
        <v>806</v>
      </c>
      <c r="H27" s="47">
        <v>825</v>
      </c>
      <c r="I27" s="47">
        <v>845</v>
      </c>
      <c r="J27" s="47">
        <v>830</v>
      </c>
      <c r="K27" s="47">
        <v>841</v>
      </c>
      <c r="L27" s="47">
        <v>802</v>
      </c>
      <c r="M27" s="47">
        <v>815</v>
      </c>
      <c r="N27" s="16"/>
    </row>
    <row r="28" spans="1:14" ht="15" customHeight="1">
      <c r="A28" s="48" t="s">
        <v>354</v>
      </c>
      <c r="B28" s="47">
        <v>2369</v>
      </c>
      <c r="C28" s="47">
        <v>2360</v>
      </c>
      <c r="D28" s="47">
        <v>2337</v>
      </c>
      <c r="E28" s="47">
        <v>2308</v>
      </c>
      <c r="F28" s="47">
        <v>2293</v>
      </c>
      <c r="G28" s="47">
        <v>2285</v>
      </c>
      <c r="H28" s="47">
        <v>2325</v>
      </c>
      <c r="I28" s="47">
        <v>2343</v>
      </c>
      <c r="J28" s="47">
        <v>2341</v>
      </c>
      <c r="K28" s="47">
        <v>2343</v>
      </c>
      <c r="L28" s="47">
        <v>2322</v>
      </c>
      <c r="M28" s="47">
        <v>2318</v>
      </c>
      <c r="N28" s="16"/>
    </row>
    <row r="29" spans="1:14" ht="15" customHeight="1">
      <c r="A29" s="31" t="s">
        <v>4</v>
      </c>
      <c r="B29" s="47">
        <v>2203</v>
      </c>
      <c r="C29" s="47">
        <v>2220</v>
      </c>
      <c r="D29" s="47">
        <v>2185</v>
      </c>
      <c r="E29" s="47">
        <v>2142</v>
      </c>
      <c r="F29" s="47">
        <v>2161</v>
      </c>
      <c r="G29" s="47">
        <v>2116</v>
      </c>
      <c r="H29" s="47">
        <v>2164</v>
      </c>
      <c r="I29" s="47">
        <v>2243</v>
      </c>
      <c r="J29" s="47">
        <v>2217</v>
      </c>
      <c r="K29" s="47">
        <v>2253</v>
      </c>
      <c r="L29" s="47">
        <v>2203</v>
      </c>
      <c r="M29" s="47">
        <v>2188</v>
      </c>
      <c r="N29" s="16"/>
    </row>
    <row r="30" spans="1:14" ht="15" customHeight="1">
      <c r="A30" s="48" t="s">
        <v>78</v>
      </c>
      <c r="B30" s="47">
        <v>93</v>
      </c>
      <c r="C30" s="47">
        <v>109</v>
      </c>
      <c r="D30" s="32">
        <v>110</v>
      </c>
      <c r="E30" s="47">
        <v>109</v>
      </c>
      <c r="F30" s="47">
        <v>111</v>
      </c>
      <c r="G30" s="32">
        <v>101</v>
      </c>
      <c r="H30" s="47">
        <v>110</v>
      </c>
      <c r="I30" s="32">
        <v>108</v>
      </c>
      <c r="J30" s="47">
        <v>113</v>
      </c>
      <c r="K30" s="32">
        <v>128</v>
      </c>
      <c r="L30" s="32">
        <v>113</v>
      </c>
      <c r="M30" s="32">
        <v>114</v>
      </c>
      <c r="N30" s="16"/>
    </row>
    <row r="31" spans="1:14" ht="15" customHeight="1">
      <c r="A31" s="48" t="s">
        <v>17</v>
      </c>
      <c r="B31" s="47">
        <v>142</v>
      </c>
      <c r="C31" s="47">
        <v>147</v>
      </c>
      <c r="D31" s="32">
        <v>146</v>
      </c>
      <c r="E31" s="47">
        <v>135</v>
      </c>
      <c r="F31" s="47">
        <v>119</v>
      </c>
      <c r="G31" s="32">
        <v>120</v>
      </c>
      <c r="H31" s="47">
        <v>120</v>
      </c>
      <c r="I31" s="32">
        <v>128</v>
      </c>
      <c r="J31" s="47">
        <v>141</v>
      </c>
      <c r="K31" s="32">
        <v>142</v>
      </c>
      <c r="L31" s="32">
        <v>139</v>
      </c>
      <c r="M31" s="32">
        <v>138</v>
      </c>
      <c r="N31" s="16"/>
    </row>
    <row r="32" spans="1:14" ht="15" customHeight="1">
      <c r="A32" s="48" t="s">
        <v>384</v>
      </c>
      <c r="B32" s="47">
        <v>312</v>
      </c>
      <c r="C32" s="47">
        <v>318</v>
      </c>
      <c r="D32" s="32">
        <v>309</v>
      </c>
      <c r="E32" s="47">
        <v>295</v>
      </c>
      <c r="F32" s="47">
        <v>319</v>
      </c>
      <c r="G32" s="32">
        <v>301</v>
      </c>
      <c r="H32" s="47">
        <v>304</v>
      </c>
      <c r="I32" s="32">
        <v>338</v>
      </c>
      <c r="J32" s="47">
        <v>324</v>
      </c>
      <c r="K32" s="32">
        <v>330</v>
      </c>
      <c r="L32" s="32">
        <v>319</v>
      </c>
      <c r="M32" s="32">
        <v>296</v>
      </c>
      <c r="N32" s="16"/>
    </row>
    <row r="33" spans="1:14" ht="15" customHeight="1">
      <c r="A33" s="48" t="s">
        <v>385</v>
      </c>
      <c r="B33" s="47">
        <v>430</v>
      </c>
      <c r="C33" s="47">
        <v>424</v>
      </c>
      <c r="D33" s="32">
        <v>419</v>
      </c>
      <c r="E33" s="47">
        <v>413</v>
      </c>
      <c r="F33" s="47">
        <v>424</v>
      </c>
      <c r="G33" s="32">
        <v>418</v>
      </c>
      <c r="H33" s="47">
        <v>428</v>
      </c>
      <c r="I33" s="32">
        <v>447</v>
      </c>
      <c r="J33" s="47">
        <v>422</v>
      </c>
      <c r="K33" s="32">
        <v>427</v>
      </c>
      <c r="L33" s="32">
        <v>420</v>
      </c>
      <c r="M33" s="32">
        <v>435</v>
      </c>
      <c r="N33" s="16"/>
    </row>
    <row r="34" spans="1:14" ht="15" customHeight="1">
      <c r="A34" s="48" t="s">
        <v>354</v>
      </c>
      <c r="B34" s="47">
        <v>1226</v>
      </c>
      <c r="C34" s="47">
        <v>1222</v>
      </c>
      <c r="D34" s="32">
        <v>1201</v>
      </c>
      <c r="E34" s="47">
        <v>1190</v>
      </c>
      <c r="F34" s="47">
        <v>1188</v>
      </c>
      <c r="G34" s="32">
        <v>1176</v>
      </c>
      <c r="H34" s="47">
        <v>1202</v>
      </c>
      <c r="I34" s="32">
        <v>1222</v>
      </c>
      <c r="J34" s="47">
        <v>1217</v>
      </c>
      <c r="K34" s="32">
        <v>1226</v>
      </c>
      <c r="L34" s="32">
        <v>1212</v>
      </c>
      <c r="M34" s="32">
        <v>1205</v>
      </c>
      <c r="N34" s="16"/>
    </row>
    <row r="35" spans="1:14" ht="15" customHeight="1">
      <c r="A35" s="31" t="s">
        <v>5</v>
      </c>
      <c r="B35" s="47">
        <v>1979</v>
      </c>
      <c r="C35" s="47">
        <v>1966</v>
      </c>
      <c r="D35" s="47">
        <v>1955</v>
      </c>
      <c r="E35" s="47">
        <v>1945</v>
      </c>
      <c r="F35" s="47">
        <v>1931</v>
      </c>
      <c r="G35" s="47">
        <v>1917</v>
      </c>
      <c r="H35" s="47">
        <v>1932</v>
      </c>
      <c r="I35" s="47">
        <v>1934</v>
      </c>
      <c r="J35" s="47">
        <v>1947</v>
      </c>
      <c r="K35" s="47">
        <v>1948</v>
      </c>
      <c r="L35" s="47">
        <v>1888</v>
      </c>
      <c r="M35" s="47">
        <v>1894</v>
      </c>
      <c r="N35" s="16"/>
    </row>
    <row r="36" spans="1:14" ht="15" customHeight="1">
      <c r="A36" s="48" t="s">
        <v>78</v>
      </c>
      <c r="B36" s="47">
        <v>60</v>
      </c>
      <c r="C36" s="47">
        <v>56</v>
      </c>
      <c r="D36" s="32">
        <v>55</v>
      </c>
      <c r="E36" s="32">
        <v>55</v>
      </c>
      <c r="F36" s="32">
        <v>60</v>
      </c>
      <c r="G36" s="32">
        <v>62</v>
      </c>
      <c r="H36" s="32">
        <v>61</v>
      </c>
      <c r="I36" s="32">
        <v>66</v>
      </c>
      <c r="J36" s="32">
        <v>70</v>
      </c>
      <c r="K36" s="32">
        <v>75</v>
      </c>
      <c r="L36" s="32">
        <v>68</v>
      </c>
      <c r="M36" s="32">
        <v>72</v>
      </c>
      <c r="N36" s="16"/>
    </row>
    <row r="37" spans="1:14" ht="15" customHeight="1">
      <c r="A37" s="48" t="s">
        <v>17</v>
      </c>
      <c r="B37" s="47">
        <v>106</v>
      </c>
      <c r="C37" s="47">
        <v>114</v>
      </c>
      <c r="D37" s="32">
        <v>100</v>
      </c>
      <c r="E37" s="32">
        <v>105</v>
      </c>
      <c r="F37" s="32">
        <v>104</v>
      </c>
      <c r="G37" s="32">
        <v>95</v>
      </c>
      <c r="H37" s="32">
        <v>101</v>
      </c>
      <c r="I37" s="32">
        <v>103</v>
      </c>
      <c r="J37" s="32">
        <v>93</v>
      </c>
      <c r="K37" s="32">
        <v>91</v>
      </c>
      <c r="L37" s="32">
        <v>91</v>
      </c>
      <c r="M37" s="32">
        <v>92</v>
      </c>
      <c r="N37" s="16"/>
    </row>
    <row r="38" spans="1:14" ht="15" customHeight="1">
      <c r="A38" s="48" t="s">
        <v>384</v>
      </c>
      <c r="B38" s="47">
        <v>264</v>
      </c>
      <c r="C38" s="47">
        <v>260</v>
      </c>
      <c r="D38" s="32">
        <v>264</v>
      </c>
      <c r="E38" s="32">
        <v>263</v>
      </c>
      <c r="F38" s="32">
        <v>257</v>
      </c>
      <c r="G38" s="32">
        <v>263</v>
      </c>
      <c r="H38" s="32">
        <v>250</v>
      </c>
      <c r="I38" s="32">
        <v>246</v>
      </c>
      <c r="J38" s="32">
        <v>252</v>
      </c>
      <c r="K38" s="32">
        <v>251</v>
      </c>
      <c r="L38" s="32">
        <v>237</v>
      </c>
      <c r="M38" s="32">
        <v>237</v>
      </c>
      <c r="N38" s="16"/>
    </row>
    <row r="39" spans="1:14" ht="15" customHeight="1">
      <c r="A39" s="48" t="s">
        <v>385</v>
      </c>
      <c r="B39" s="47">
        <v>406</v>
      </c>
      <c r="C39" s="47">
        <v>398</v>
      </c>
      <c r="D39" s="32">
        <v>400</v>
      </c>
      <c r="E39" s="32">
        <v>404</v>
      </c>
      <c r="F39" s="32">
        <v>405</v>
      </c>
      <c r="G39" s="32">
        <v>388</v>
      </c>
      <c r="H39" s="32">
        <v>397</v>
      </c>
      <c r="I39" s="32">
        <v>398</v>
      </c>
      <c r="J39" s="32">
        <v>408</v>
      </c>
      <c r="K39" s="32">
        <v>414</v>
      </c>
      <c r="L39" s="32">
        <v>382</v>
      </c>
      <c r="M39" s="32">
        <v>380</v>
      </c>
      <c r="N39" s="16"/>
    </row>
    <row r="40" spans="1:14" ht="15" customHeight="1">
      <c r="A40" s="49" t="s">
        <v>354</v>
      </c>
      <c r="B40" s="107">
        <v>1143</v>
      </c>
      <c r="C40" s="107">
        <v>1138</v>
      </c>
      <c r="D40" s="35">
        <v>1136</v>
      </c>
      <c r="E40" s="35">
        <v>1118</v>
      </c>
      <c r="F40" s="35">
        <v>1105</v>
      </c>
      <c r="G40" s="35">
        <v>1109</v>
      </c>
      <c r="H40" s="35">
        <v>1123</v>
      </c>
      <c r="I40" s="35">
        <v>1121</v>
      </c>
      <c r="J40" s="35">
        <v>1124</v>
      </c>
      <c r="K40" s="35">
        <v>1117</v>
      </c>
      <c r="L40" s="35">
        <v>1110</v>
      </c>
      <c r="M40" s="35">
        <v>1113</v>
      </c>
      <c r="N40" s="16"/>
    </row>
    <row r="41" spans="1:14" ht="15" customHeight="1">
      <c r="A41" s="79" t="s">
        <v>24</v>
      </c>
      <c r="B41" s="97">
        <v>3217</v>
      </c>
      <c r="C41" s="97">
        <v>3186</v>
      </c>
      <c r="D41" s="97">
        <v>3165</v>
      </c>
      <c r="E41" s="97">
        <v>3148</v>
      </c>
      <c r="F41" s="97">
        <v>3105</v>
      </c>
      <c r="G41" s="97">
        <v>3097</v>
      </c>
      <c r="H41" s="97">
        <v>3116</v>
      </c>
      <c r="I41" s="97">
        <v>3215</v>
      </c>
      <c r="J41" s="97">
        <v>3158</v>
      </c>
      <c r="K41" s="97">
        <v>3109</v>
      </c>
      <c r="L41" s="97">
        <v>3040</v>
      </c>
      <c r="M41" s="97">
        <v>3087</v>
      </c>
      <c r="N41" s="16"/>
    </row>
    <row r="42" spans="1:14" ht="15" customHeight="1">
      <c r="A42" s="48" t="s">
        <v>78</v>
      </c>
      <c r="B42" s="47">
        <v>41</v>
      </c>
      <c r="C42" s="47">
        <v>54</v>
      </c>
      <c r="D42" s="47">
        <v>65</v>
      </c>
      <c r="E42" s="47">
        <v>70</v>
      </c>
      <c r="F42" s="47">
        <v>61</v>
      </c>
      <c r="G42" s="47">
        <v>60</v>
      </c>
      <c r="H42" s="47">
        <v>63</v>
      </c>
      <c r="I42" s="47">
        <v>64</v>
      </c>
      <c r="J42" s="47">
        <v>64</v>
      </c>
      <c r="K42" s="47">
        <v>75</v>
      </c>
      <c r="L42" s="47">
        <v>63</v>
      </c>
      <c r="M42" s="47">
        <v>60</v>
      </c>
      <c r="N42" s="16"/>
    </row>
    <row r="43" spans="1:14" ht="15" customHeight="1">
      <c r="A43" s="48" t="s">
        <v>17</v>
      </c>
      <c r="B43" s="47">
        <v>111</v>
      </c>
      <c r="C43" s="47">
        <v>107</v>
      </c>
      <c r="D43" s="47">
        <v>108</v>
      </c>
      <c r="E43" s="47">
        <v>111</v>
      </c>
      <c r="F43" s="47">
        <v>120</v>
      </c>
      <c r="G43" s="47">
        <v>117</v>
      </c>
      <c r="H43" s="47">
        <v>124</v>
      </c>
      <c r="I43" s="47">
        <v>134</v>
      </c>
      <c r="J43" s="47">
        <v>134</v>
      </c>
      <c r="K43" s="47">
        <v>123</v>
      </c>
      <c r="L43" s="47">
        <v>113</v>
      </c>
      <c r="M43" s="47">
        <v>129</v>
      </c>
      <c r="N43" s="16"/>
    </row>
    <row r="44" spans="1:14" ht="15" customHeight="1">
      <c r="A44" s="48" t="s">
        <v>384</v>
      </c>
      <c r="B44" s="47">
        <v>400</v>
      </c>
      <c r="C44" s="47">
        <v>401</v>
      </c>
      <c r="D44" s="47">
        <v>402</v>
      </c>
      <c r="E44" s="47">
        <v>383</v>
      </c>
      <c r="F44" s="47">
        <v>382</v>
      </c>
      <c r="G44" s="47">
        <v>378</v>
      </c>
      <c r="H44" s="47">
        <v>390</v>
      </c>
      <c r="I44" s="47">
        <v>403</v>
      </c>
      <c r="J44" s="47">
        <v>385</v>
      </c>
      <c r="K44" s="47">
        <v>392</v>
      </c>
      <c r="L44" s="47">
        <v>375</v>
      </c>
      <c r="M44" s="47">
        <v>381</v>
      </c>
      <c r="N44" s="16"/>
    </row>
    <row r="45" spans="1:14" ht="15" customHeight="1">
      <c r="A45" s="48" t="s">
        <v>385</v>
      </c>
      <c r="B45" s="47">
        <v>884</v>
      </c>
      <c r="C45" s="47">
        <v>859</v>
      </c>
      <c r="D45" s="47">
        <v>846</v>
      </c>
      <c r="E45" s="47">
        <v>845</v>
      </c>
      <c r="F45" s="47">
        <v>833</v>
      </c>
      <c r="G45" s="47">
        <v>824</v>
      </c>
      <c r="H45" s="47">
        <v>824</v>
      </c>
      <c r="I45" s="47">
        <v>870</v>
      </c>
      <c r="J45" s="47">
        <v>852</v>
      </c>
      <c r="K45" s="47">
        <v>834</v>
      </c>
      <c r="L45" s="47">
        <v>808</v>
      </c>
      <c r="M45" s="47">
        <v>822</v>
      </c>
      <c r="N45" s="16"/>
    </row>
    <row r="46" spans="1:14" ht="15" customHeight="1">
      <c r="A46" s="48" t="s">
        <v>354</v>
      </c>
      <c r="B46" s="47">
        <v>1781</v>
      </c>
      <c r="C46" s="47">
        <v>1765</v>
      </c>
      <c r="D46" s="47">
        <v>1744</v>
      </c>
      <c r="E46" s="47">
        <v>1739</v>
      </c>
      <c r="F46" s="47">
        <v>1709</v>
      </c>
      <c r="G46" s="47">
        <v>1718</v>
      </c>
      <c r="H46" s="47">
        <v>1715</v>
      </c>
      <c r="I46" s="47">
        <v>1744</v>
      </c>
      <c r="J46" s="47">
        <v>1723</v>
      </c>
      <c r="K46" s="47">
        <v>1685</v>
      </c>
      <c r="L46" s="47">
        <v>1681</v>
      </c>
      <c r="M46" s="47">
        <v>1695</v>
      </c>
      <c r="N46" s="16"/>
    </row>
    <row r="47" spans="1:14" ht="15" customHeight="1">
      <c r="A47" s="31" t="s">
        <v>4</v>
      </c>
      <c r="B47" s="47">
        <v>2651</v>
      </c>
      <c r="C47" s="47">
        <v>2626</v>
      </c>
      <c r="D47" s="47">
        <v>2606</v>
      </c>
      <c r="E47" s="47">
        <v>2595</v>
      </c>
      <c r="F47" s="47">
        <v>2554</v>
      </c>
      <c r="G47" s="47">
        <v>2553</v>
      </c>
      <c r="H47" s="47">
        <v>2570</v>
      </c>
      <c r="I47" s="47">
        <v>2678</v>
      </c>
      <c r="J47" s="47">
        <v>2622</v>
      </c>
      <c r="K47" s="47">
        <v>2571</v>
      </c>
      <c r="L47" s="47">
        <v>2518</v>
      </c>
      <c r="M47" s="47">
        <v>2551</v>
      </c>
      <c r="N47" s="16"/>
    </row>
    <row r="48" spans="1:14" ht="15" customHeight="1">
      <c r="A48" s="48" t="s">
        <v>78</v>
      </c>
      <c r="B48" s="47">
        <v>37</v>
      </c>
      <c r="C48" s="47">
        <v>50</v>
      </c>
      <c r="D48" s="32">
        <v>61</v>
      </c>
      <c r="E48" s="32">
        <v>65</v>
      </c>
      <c r="F48" s="32">
        <v>55</v>
      </c>
      <c r="G48" s="32">
        <v>54</v>
      </c>
      <c r="H48" s="32">
        <v>55</v>
      </c>
      <c r="I48" s="32">
        <v>57</v>
      </c>
      <c r="J48" s="32">
        <v>57</v>
      </c>
      <c r="K48" s="32">
        <v>69</v>
      </c>
      <c r="L48" s="32">
        <v>58</v>
      </c>
      <c r="M48" s="32">
        <v>56</v>
      </c>
      <c r="N48" s="16"/>
    </row>
    <row r="49" spans="1:14" ht="15" customHeight="1">
      <c r="A49" s="48" t="s">
        <v>17</v>
      </c>
      <c r="B49" s="47">
        <v>95</v>
      </c>
      <c r="C49" s="47">
        <v>89</v>
      </c>
      <c r="D49" s="32">
        <v>94</v>
      </c>
      <c r="E49" s="32">
        <v>95</v>
      </c>
      <c r="F49" s="32">
        <v>101</v>
      </c>
      <c r="G49" s="32">
        <v>98</v>
      </c>
      <c r="H49" s="32">
        <v>108</v>
      </c>
      <c r="I49" s="32">
        <v>120</v>
      </c>
      <c r="J49" s="32">
        <v>116</v>
      </c>
      <c r="K49" s="32">
        <v>103</v>
      </c>
      <c r="L49" s="32">
        <v>98</v>
      </c>
      <c r="M49" s="32">
        <v>112</v>
      </c>
      <c r="N49" s="16"/>
    </row>
    <row r="50" spans="1:14" ht="15" customHeight="1">
      <c r="A50" s="48" t="s">
        <v>384</v>
      </c>
      <c r="B50" s="47">
        <v>324</v>
      </c>
      <c r="C50" s="47">
        <v>327</v>
      </c>
      <c r="D50" s="32">
        <v>321</v>
      </c>
      <c r="E50" s="32">
        <v>310</v>
      </c>
      <c r="F50" s="32">
        <v>305</v>
      </c>
      <c r="G50" s="32">
        <v>301</v>
      </c>
      <c r="H50" s="32">
        <v>313</v>
      </c>
      <c r="I50" s="32">
        <v>331</v>
      </c>
      <c r="J50" s="32">
        <v>317</v>
      </c>
      <c r="K50" s="32">
        <v>324</v>
      </c>
      <c r="L50" s="32">
        <v>305</v>
      </c>
      <c r="M50" s="32">
        <v>310</v>
      </c>
      <c r="N50" s="16"/>
    </row>
    <row r="51" spans="1:14" ht="15" customHeight="1">
      <c r="A51" s="48" t="s">
        <v>385</v>
      </c>
      <c r="B51" s="47">
        <v>735</v>
      </c>
      <c r="C51" s="47">
        <v>710</v>
      </c>
      <c r="D51" s="32">
        <v>699</v>
      </c>
      <c r="E51" s="32">
        <v>698</v>
      </c>
      <c r="F51" s="32">
        <v>689</v>
      </c>
      <c r="G51" s="32">
        <v>689</v>
      </c>
      <c r="H51" s="32">
        <v>683</v>
      </c>
      <c r="I51" s="32">
        <v>729</v>
      </c>
      <c r="J51" s="32">
        <v>711</v>
      </c>
      <c r="K51" s="32">
        <v>694</v>
      </c>
      <c r="L51" s="32">
        <v>675</v>
      </c>
      <c r="M51" s="32">
        <v>682</v>
      </c>
      <c r="N51" s="16"/>
    </row>
    <row r="52" spans="1:14" ht="15" customHeight="1">
      <c r="A52" s="48" t="s">
        <v>354</v>
      </c>
      <c r="B52" s="47">
        <v>1460</v>
      </c>
      <c r="C52" s="47">
        <v>1450</v>
      </c>
      <c r="D52" s="32">
        <v>1431</v>
      </c>
      <c r="E52" s="32">
        <v>1427</v>
      </c>
      <c r="F52" s="32">
        <v>1404</v>
      </c>
      <c r="G52" s="32">
        <v>1411</v>
      </c>
      <c r="H52" s="32">
        <v>1411</v>
      </c>
      <c r="I52" s="32">
        <v>1441</v>
      </c>
      <c r="J52" s="32">
        <v>1421</v>
      </c>
      <c r="K52" s="32">
        <v>1381</v>
      </c>
      <c r="L52" s="32">
        <v>1382</v>
      </c>
      <c r="M52" s="32">
        <v>1391</v>
      </c>
      <c r="N52" s="16"/>
    </row>
    <row r="53" spans="1:14" ht="15" customHeight="1">
      <c r="A53" s="31" t="s">
        <v>5</v>
      </c>
      <c r="B53" s="47">
        <v>566</v>
      </c>
      <c r="C53" s="47">
        <v>560</v>
      </c>
      <c r="D53" s="47">
        <v>559</v>
      </c>
      <c r="E53" s="47">
        <v>553</v>
      </c>
      <c r="F53" s="47">
        <v>551</v>
      </c>
      <c r="G53" s="47">
        <v>544</v>
      </c>
      <c r="H53" s="47">
        <v>546</v>
      </c>
      <c r="I53" s="47">
        <v>537</v>
      </c>
      <c r="J53" s="47">
        <v>536</v>
      </c>
      <c r="K53" s="47">
        <v>538</v>
      </c>
      <c r="L53" s="47">
        <v>522</v>
      </c>
      <c r="M53" s="47">
        <v>536</v>
      </c>
      <c r="N53" s="16"/>
    </row>
    <row r="54" spans="1:14" ht="15" customHeight="1">
      <c r="A54" s="48" t="s">
        <v>78</v>
      </c>
      <c r="B54" s="47">
        <v>4</v>
      </c>
      <c r="C54" s="47">
        <v>4</v>
      </c>
      <c r="D54" s="32">
        <v>4</v>
      </c>
      <c r="E54" s="32">
        <v>5</v>
      </c>
      <c r="F54" s="32">
        <v>6</v>
      </c>
      <c r="G54" s="32">
        <v>6</v>
      </c>
      <c r="H54" s="32">
        <v>8</v>
      </c>
      <c r="I54" s="32">
        <v>7</v>
      </c>
      <c r="J54" s="32">
        <v>7</v>
      </c>
      <c r="K54" s="32">
        <v>6</v>
      </c>
      <c r="L54" s="32">
        <v>5</v>
      </c>
      <c r="M54" s="32">
        <v>4</v>
      </c>
      <c r="N54" s="16"/>
    </row>
    <row r="55" spans="1:14" ht="15" customHeight="1">
      <c r="A55" s="48" t="s">
        <v>17</v>
      </c>
      <c r="B55" s="47">
        <v>16</v>
      </c>
      <c r="C55" s="47">
        <v>18</v>
      </c>
      <c r="D55" s="32">
        <v>14</v>
      </c>
      <c r="E55" s="32">
        <v>16</v>
      </c>
      <c r="F55" s="32">
        <v>19</v>
      </c>
      <c r="G55" s="32">
        <v>19</v>
      </c>
      <c r="H55" s="32">
        <v>16</v>
      </c>
      <c r="I55" s="32">
        <v>14</v>
      </c>
      <c r="J55" s="32">
        <v>18</v>
      </c>
      <c r="K55" s="32">
        <v>20</v>
      </c>
      <c r="L55" s="32">
        <v>15</v>
      </c>
      <c r="M55" s="32">
        <v>17</v>
      </c>
      <c r="N55" s="16"/>
    </row>
    <row r="56" spans="1:14" ht="15" customHeight="1">
      <c r="A56" s="48" t="s">
        <v>384</v>
      </c>
      <c r="B56" s="47">
        <v>76</v>
      </c>
      <c r="C56" s="47">
        <v>74</v>
      </c>
      <c r="D56" s="32">
        <v>81</v>
      </c>
      <c r="E56" s="32">
        <v>73</v>
      </c>
      <c r="F56" s="32">
        <v>77</v>
      </c>
      <c r="G56" s="32">
        <v>77</v>
      </c>
      <c r="H56" s="32">
        <v>77</v>
      </c>
      <c r="I56" s="32">
        <v>72</v>
      </c>
      <c r="J56" s="32">
        <v>68</v>
      </c>
      <c r="K56" s="32">
        <v>68</v>
      </c>
      <c r="L56" s="32">
        <v>70</v>
      </c>
      <c r="M56" s="32">
        <v>71</v>
      </c>
      <c r="N56" s="16"/>
    </row>
    <row r="57" spans="1:14" ht="15" customHeight="1">
      <c r="A57" s="48" t="s">
        <v>385</v>
      </c>
      <c r="B57" s="47">
        <v>149</v>
      </c>
      <c r="C57" s="47">
        <v>149</v>
      </c>
      <c r="D57" s="32">
        <v>147</v>
      </c>
      <c r="E57" s="32">
        <v>147</v>
      </c>
      <c r="F57" s="32">
        <v>144</v>
      </c>
      <c r="G57" s="32">
        <v>135</v>
      </c>
      <c r="H57" s="32">
        <v>141</v>
      </c>
      <c r="I57" s="32">
        <v>141</v>
      </c>
      <c r="J57" s="32">
        <v>141</v>
      </c>
      <c r="K57" s="32">
        <v>140</v>
      </c>
      <c r="L57" s="32">
        <v>133</v>
      </c>
      <c r="M57" s="32">
        <v>140</v>
      </c>
      <c r="N57" s="16"/>
    </row>
    <row r="58" spans="1:14" ht="15" customHeight="1">
      <c r="A58" s="49" t="s">
        <v>354</v>
      </c>
      <c r="B58" s="107">
        <v>321</v>
      </c>
      <c r="C58" s="107">
        <v>315</v>
      </c>
      <c r="D58" s="35">
        <v>313</v>
      </c>
      <c r="E58" s="35">
        <v>312</v>
      </c>
      <c r="F58" s="35">
        <v>305</v>
      </c>
      <c r="G58" s="35">
        <v>307</v>
      </c>
      <c r="H58" s="35">
        <v>304</v>
      </c>
      <c r="I58" s="35">
        <v>303</v>
      </c>
      <c r="J58" s="35">
        <v>302</v>
      </c>
      <c r="K58" s="35">
        <v>304</v>
      </c>
      <c r="L58" s="35">
        <v>299</v>
      </c>
      <c r="M58" s="35">
        <v>304</v>
      </c>
      <c r="N58" s="16"/>
    </row>
    <row r="59" spans="1:14" ht="15" customHeight="1">
      <c r="A59" s="79" t="s">
        <v>25</v>
      </c>
      <c r="B59" s="97">
        <v>38451</v>
      </c>
      <c r="C59" s="97">
        <v>38190</v>
      </c>
      <c r="D59" s="97">
        <v>37881</v>
      </c>
      <c r="E59" s="97">
        <v>37521</v>
      </c>
      <c r="F59" s="97">
        <v>36799</v>
      </c>
      <c r="G59" s="97">
        <v>36539</v>
      </c>
      <c r="H59" s="97">
        <v>37097</v>
      </c>
      <c r="I59" s="97">
        <v>37416</v>
      </c>
      <c r="J59" s="97">
        <v>36895</v>
      </c>
      <c r="K59" s="97">
        <v>37072</v>
      </c>
      <c r="L59" s="97">
        <v>36507</v>
      </c>
      <c r="M59" s="97">
        <v>36417</v>
      </c>
      <c r="N59" s="16"/>
    </row>
    <row r="60" spans="1:14" ht="15" customHeight="1">
      <c r="A60" s="48" t="s">
        <v>78</v>
      </c>
      <c r="B60" s="47">
        <v>1565</v>
      </c>
      <c r="C60" s="47">
        <v>1676</v>
      </c>
      <c r="D60" s="47">
        <v>1678</v>
      </c>
      <c r="E60" s="47">
        <v>1501</v>
      </c>
      <c r="F60" s="47">
        <v>1455</v>
      </c>
      <c r="G60" s="47">
        <v>1400</v>
      </c>
      <c r="H60" s="47">
        <v>1461</v>
      </c>
      <c r="I60" s="47">
        <v>1487</v>
      </c>
      <c r="J60" s="47">
        <v>1677</v>
      </c>
      <c r="K60" s="47">
        <v>1738</v>
      </c>
      <c r="L60" s="47">
        <v>1565</v>
      </c>
      <c r="M60" s="47">
        <v>1484</v>
      </c>
      <c r="N60" s="16"/>
    </row>
    <row r="61" spans="1:14" ht="15" customHeight="1">
      <c r="A61" s="48" t="s">
        <v>17</v>
      </c>
      <c r="B61" s="47">
        <v>3071</v>
      </c>
      <c r="C61" s="47">
        <v>3054</v>
      </c>
      <c r="D61" s="47">
        <v>2950</v>
      </c>
      <c r="E61" s="47">
        <v>2874</v>
      </c>
      <c r="F61" s="47">
        <v>2828</v>
      </c>
      <c r="G61" s="47">
        <v>2809</v>
      </c>
      <c r="H61" s="47">
        <v>2918</v>
      </c>
      <c r="I61" s="47">
        <v>2974</v>
      </c>
      <c r="J61" s="47">
        <v>2879</v>
      </c>
      <c r="K61" s="47">
        <v>2891</v>
      </c>
      <c r="L61" s="47">
        <v>2787</v>
      </c>
      <c r="M61" s="47">
        <v>2831</v>
      </c>
      <c r="N61" s="16"/>
    </row>
    <row r="62" spans="1:14" ht="15" customHeight="1">
      <c r="A62" s="48" t="s">
        <v>384</v>
      </c>
      <c r="B62" s="47">
        <v>7172</v>
      </c>
      <c r="C62" s="47">
        <v>7015</v>
      </c>
      <c r="D62" s="47">
        <v>6953</v>
      </c>
      <c r="E62" s="47">
        <v>6908</v>
      </c>
      <c r="F62" s="47">
        <v>6695</v>
      </c>
      <c r="G62" s="47">
        <v>6593</v>
      </c>
      <c r="H62" s="47">
        <v>6778</v>
      </c>
      <c r="I62" s="47">
        <v>6928</v>
      </c>
      <c r="J62" s="47">
        <v>6592</v>
      </c>
      <c r="K62" s="47">
        <v>6620</v>
      </c>
      <c r="L62" s="47">
        <v>6555</v>
      </c>
      <c r="M62" s="47">
        <v>6592</v>
      </c>
      <c r="N62" s="16"/>
    </row>
    <row r="63" spans="1:14" ht="15" customHeight="1">
      <c r="A63" s="48" t="s">
        <v>385</v>
      </c>
      <c r="B63" s="47">
        <v>8801</v>
      </c>
      <c r="C63" s="47">
        <v>8644</v>
      </c>
      <c r="D63" s="47">
        <v>8570</v>
      </c>
      <c r="E63" s="47">
        <v>8571</v>
      </c>
      <c r="F63" s="47">
        <v>8402</v>
      </c>
      <c r="G63" s="47">
        <v>8296</v>
      </c>
      <c r="H63" s="47">
        <v>8416</v>
      </c>
      <c r="I63" s="47">
        <v>8444</v>
      </c>
      <c r="J63" s="47">
        <v>8275</v>
      </c>
      <c r="K63" s="47">
        <v>8314</v>
      </c>
      <c r="L63" s="47">
        <v>8131</v>
      </c>
      <c r="M63" s="47">
        <v>8058</v>
      </c>
      <c r="N63" s="16"/>
    </row>
    <row r="64" spans="1:14" ht="15" customHeight="1">
      <c r="A64" s="48" t="s">
        <v>354</v>
      </c>
      <c r="B64" s="47">
        <v>17842</v>
      </c>
      <c r="C64" s="47">
        <v>17801</v>
      </c>
      <c r="D64" s="47">
        <v>17730</v>
      </c>
      <c r="E64" s="47">
        <v>17667</v>
      </c>
      <c r="F64" s="47">
        <v>17419</v>
      </c>
      <c r="G64" s="47">
        <v>17441</v>
      </c>
      <c r="H64" s="47">
        <v>17524</v>
      </c>
      <c r="I64" s="47">
        <v>17583</v>
      </c>
      <c r="J64" s="47">
        <v>17472</v>
      </c>
      <c r="K64" s="47">
        <v>17509</v>
      </c>
      <c r="L64" s="47">
        <v>17469</v>
      </c>
      <c r="M64" s="47">
        <v>17452</v>
      </c>
      <c r="N64" s="16"/>
    </row>
    <row r="65" spans="1:14" ht="15" customHeight="1">
      <c r="A65" s="31" t="s">
        <v>4</v>
      </c>
      <c r="B65" s="47">
        <v>13838</v>
      </c>
      <c r="C65" s="47">
        <v>13708</v>
      </c>
      <c r="D65" s="47">
        <v>13605</v>
      </c>
      <c r="E65" s="47">
        <v>13405</v>
      </c>
      <c r="F65" s="47">
        <v>13022</v>
      </c>
      <c r="G65" s="47">
        <v>12897</v>
      </c>
      <c r="H65" s="47">
        <v>13025</v>
      </c>
      <c r="I65" s="47">
        <v>13137</v>
      </c>
      <c r="J65" s="47">
        <v>13061</v>
      </c>
      <c r="K65" s="47">
        <v>13142</v>
      </c>
      <c r="L65" s="47">
        <v>12968</v>
      </c>
      <c r="M65" s="47">
        <v>12988</v>
      </c>
      <c r="N65" s="16"/>
    </row>
    <row r="66" spans="1:14" ht="15" customHeight="1">
      <c r="A66" s="48" t="s">
        <v>78</v>
      </c>
      <c r="B66" s="47">
        <v>792</v>
      </c>
      <c r="C66" s="47">
        <v>846</v>
      </c>
      <c r="D66" s="32">
        <v>843</v>
      </c>
      <c r="E66" s="32">
        <v>769</v>
      </c>
      <c r="F66" s="32">
        <v>728</v>
      </c>
      <c r="G66" s="32">
        <v>697</v>
      </c>
      <c r="H66" s="32">
        <v>713</v>
      </c>
      <c r="I66" s="32">
        <v>729</v>
      </c>
      <c r="J66" s="32">
        <v>806</v>
      </c>
      <c r="K66" s="32">
        <v>843</v>
      </c>
      <c r="L66" s="32">
        <v>755</v>
      </c>
      <c r="M66" s="32">
        <v>733</v>
      </c>
      <c r="N66" s="16"/>
    </row>
    <row r="67" spans="1:14" ht="15" customHeight="1">
      <c r="A67" s="48" t="s">
        <v>17</v>
      </c>
      <c r="B67" s="47">
        <v>1260</v>
      </c>
      <c r="C67" s="47">
        <v>1262</v>
      </c>
      <c r="D67" s="32">
        <v>1229</v>
      </c>
      <c r="E67" s="32">
        <v>1172</v>
      </c>
      <c r="F67" s="32">
        <v>1137</v>
      </c>
      <c r="G67" s="32">
        <v>1101</v>
      </c>
      <c r="H67" s="32">
        <v>1113</v>
      </c>
      <c r="I67" s="32">
        <v>1151</v>
      </c>
      <c r="J67" s="32">
        <v>1183</v>
      </c>
      <c r="K67" s="32">
        <v>1201</v>
      </c>
      <c r="L67" s="32">
        <v>1146</v>
      </c>
      <c r="M67" s="32">
        <v>1171</v>
      </c>
      <c r="N67" s="16"/>
    </row>
    <row r="68" spans="1:14" ht="15" customHeight="1">
      <c r="A68" s="48" t="s">
        <v>384</v>
      </c>
      <c r="B68" s="47">
        <v>2659</v>
      </c>
      <c r="C68" s="47">
        <v>2569</v>
      </c>
      <c r="D68" s="32">
        <v>2535</v>
      </c>
      <c r="E68" s="32">
        <v>2492</v>
      </c>
      <c r="F68" s="32">
        <v>2380</v>
      </c>
      <c r="G68" s="32">
        <v>2344</v>
      </c>
      <c r="H68" s="32">
        <v>2373</v>
      </c>
      <c r="I68" s="32">
        <v>2416</v>
      </c>
      <c r="J68" s="32">
        <v>2359</v>
      </c>
      <c r="K68" s="32">
        <v>2404</v>
      </c>
      <c r="L68" s="32">
        <v>2388</v>
      </c>
      <c r="M68" s="32">
        <v>2399</v>
      </c>
      <c r="N68" s="16"/>
    </row>
    <row r="69" spans="1:14" ht="15" customHeight="1">
      <c r="A69" s="48" t="s">
        <v>385</v>
      </c>
      <c r="B69" s="47">
        <v>2986</v>
      </c>
      <c r="C69" s="47">
        <v>2937</v>
      </c>
      <c r="D69" s="32">
        <v>2902</v>
      </c>
      <c r="E69" s="32">
        <v>2922</v>
      </c>
      <c r="F69" s="32">
        <v>2850</v>
      </c>
      <c r="G69" s="32">
        <v>2772</v>
      </c>
      <c r="H69" s="32">
        <v>2784</v>
      </c>
      <c r="I69" s="32">
        <v>2808</v>
      </c>
      <c r="J69" s="32">
        <v>2733</v>
      </c>
      <c r="K69" s="32">
        <v>2746</v>
      </c>
      <c r="L69" s="32">
        <v>2724</v>
      </c>
      <c r="M69" s="32">
        <v>2709</v>
      </c>
      <c r="N69" s="16"/>
    </row>
    <row r="70" spans="1:14" ht="15" customHeight="1">
      <c r="A70" s="48" t="s">
        <v>354</v>
      </c>
      <c r="B70" s="47">
        <v>6141</v>
      </c>
      <c r="C70" s="47">
        <v>6094</v>
      </c>
      <c r="D70" s="32">
        <v>6096</v>
      </c>
      <c r="E70" s="32">
        <v>6050</v>
      </c>
      <c r="F70" s="32">
        <v>5927</v>
      </c>
      <c r="G70" s="32">
        <v>5983</v>
      </c>
      <c r="H70" s="32">
        <v>6042</v>
      </c>
      <c r="I70" s="32">
        <v>6033</v>
      </c>
      <c r="J70" s="32">
        <v>5980</v>
      </c>
      <c r="K70" s="32">
        <v>5948</v>
      </c>
      <c r="L70" s="32">
        <v>5955</v>
      </c>
      <c r="M70" s="32">
        <v>5976</v>
      </c>
      <c r="N70" s="16"/>
    </row>
    <row r="71" spans="1:14" ht="15" customHeight="1">
      <c r="A71" s="31" t="s">
        <v>5</v>
      </c>
      <c r="B71" s="47">
        <v>24613</v>
      </c>
      <c r="C71" s="47">
        <v>24482</v>
      </c>
      <c r="D71" s="47">
        <v>24276</v>
      </c>
      <c r="E71" s="47">
        <v>24116</v>
      </c>
      <c r="F71" s="47">
        <v>23777</v>
      </c>
      <c r="G71" s="47">
        <v>23642</v>
      </c>
      <c r="H71" s="47">
        <v>24072</v>
      </c>
      <c r="I71" s="47">
        <v>24279</v>
      </c>
      <c r="J71" s="47">
        <v>23834</v>
      </c>
      <c r="K71" s="47">
        <v>23930</v>
      </c>
      <c r="L71" s="47">
        <v>23539</v>
      </c>
      <c r="M71" s="47">
        <v>23429</v>
      </c>
      <c r="N71" s="16"/>
    </row>
    <row r="72" spans="1:14" ht="15" customHeight="1">
      <c r="A72" s="48" t="s">
        <v>78</v>
      </c>
      <c r="B72" s="47">
        <v>773</v>
      </c>
      <c r="C72" s="47">
        <v>830</v>
      </c>
      <c r="D72" s="32">
        <v>835</v>
      </c>
      <c r="E72" s="32">
        <v>732</v>
      </c>
      <c r="F72" s="32">
        <v>727</v>
      </c>
      <c r="G72" s="32">
        <v>703</v>
      </c>
      <c r="H72" s="32">
        <v>748</v>
      </c>
      <c r="I72" s="32">
        <v>758</v>
      </c>
      <c r="J72" s="32">
        <v>871</v>
      </c>
      <c r="K72" s="32">
        <v>895</v>
      </c>
      <c r="L72" s="32">
        <v>810</v>
      </c>
      <c r="M72" s="32">
        <v>751</v>
      </c>
      <c r="N72" s="16"/>
    </row>
    <row r="73" spans="1:14" ht="15" customHeight="1">
      <c r="A73" s="48" t="s">
        <v>17</v>
      </c>
      <c r="B73" s="47">
        <v>1811</v>
      </c>
      <c r="C73" s="47">
        <v>1792</v>
      </c>
      <c r="D73" s="32">
        <v>1721</v>
      </c>
      <c r="E73" s="32">
        <v>1702</v>
      </c>
      <c r="F73" s="32">
        <v>1691</v>
      </c>
      <c r="G73" s="32">
        <v>1708</v>
      </c>
      <c r="H73" s="32">
        <v>1805</v>
      </c>
      <c r="I73" s="32">
        <v>1823</v>
      </c>
      <c r="J73" s="32">
        <v>1696</v>
      </c>
      <c r="K73" s="32">
        <v>1690</v>
      </c>
      <c r="L73" s="32">
        <v>1641</v>
      </c>
      <c r="M73" s="32">
        <v>1660</v>
      </c>
      <c r="N73" s="16"/>
    </row>
    <row r="74" spans="1:14" ht="15" customHeight="1">
      <c r="A74" s="48" t="s">
        <v>384</v>
      </c>
      <c r="B74" s="47">
        <v>4513</v>
      </c>
      <c r="C74" s="47">
        <v>4446</v>
      </c>
      <c r="D74" s="32">
        <v>4418</v>
      </c>
      <c r="E74" s="32">
        <v>4416</v>
      </c>
      <c r="F74" s="32">
        <v>4315</v>
      </c>
      <c r="G74" s="32">
        <v>4249</v>
      </c>
      <c r="H74" s="32">
        <v>4405</v>
      </c>
      <c r="I74" s="32">
        <v>4512</v>
      </c>
      <c r="J74" s="32">
        <v>4233</v>
      </c>
      <c r="K74" s="32">
        <v>4216</v>
      </c>
      <c r="L74" s="32">
        <v>4167</v>
      </c>
      <c r="M74" s="32">
        <v>4193</v>
      </c>
      <c r="N74" s="16"/>
    </row>
    <row r="75" spans="1:14" ht="15" customHeight="1">
      <c r="A75" s="48" t="s">
        <v>385</v>
      </c>
      <c r="B75" s="47">
        <v>5815</v>
      </c>
      <c r="C75" s="47">
        <v>5707</v>
      </c>
      <c r="D75" s="32">
        <v>5668</v>
      </c>
      <c r="E75" s="32">
        <v>5649</v>
      </c>
      <c r="F75" s="32">
        <v>5552</v>
      </c>
      <c r="G75" s="32">
        <v>5524</v>
      </c>
      <c r="H75" s="32">
        <v>5632</v>
      </c>
      <c r="I75" s="32">
        <v>5636</v>
      </c>
      <c r="J75" s="32">
        <v>5542</v>
      </c>
      <c r="K75" s="32">
        <v>5568</v>
      </c>
      <c r="L75" s="32">
        <v>5407</v>
      </c>
      <c r="M75" s="32">
        <v>5349</v>
      </c>
      <c r="N75" s="16"/>
    </row>
    <row r="76" spans="1:14" ht="15" customHeight="1">
      <c r="A76" s="49" t="s">
        <v>354</v>
      </c>
      <c r="B76" s="107">
        <v>11701</v>
      </c>
      <c r="C76" s="107">
        <v>11707</v>
      </c>
      <c r="D76" s="35">
        <v>11634</v>
      </c>
      <c r="E76" s="35">
        <v>11617</v>
      </c>
      <c r="F76" s="35">
        <v>11492</v>
      </c>
      <c r="G76" s="35">
        <v>11458</v>
      </c>
      <c r="H76" s="35">
        <v>11482</v>
      </c>
      <c r="I76" s="35">
        <v>11550</v>
      </c>
      <c r="J76" s="35">
        <v>11492</v>
      </c>
      <c r="K76" s="35">
        <v>11561</v>
      </c>
      <c r="L76" s="35">
        <v>11514</v>
      </c>
      <c r="M76" s="35">
        <v>11476</v>
      </c>
      <c r="N76" s="16"/>
    </row>
    <row r="77" spans="1:14" ht="15" customHeight="1">
      <c r="A77" s="79" t="s">
        <v>386</v>
      </c>
      <c r="B77" s="97">
        <v>2841</v>
      </c>
      <c r="C77" s="97">
        <v>2887</v>
      </c>
      <c r="D77" s="97">
        <v>2915</v>
      </c>
      <c r="E77" s="97">
        <v>2862</v>
      </c>
      <c r="F77" s="97">
        <v>2850</v>
      </c>
      <c r="G77" s="97">
        <v>2829</v>
      </c>
      <c r="H77" s="97">
        <v>2846</v>
      </c>
      <c r="I77" s="97">
        <v>2846</v>
      </c>
      <c r="J77" s="97">
        <v>2881</v>
      </c>
      <c r="K77" s="97">
        <v>2878</v>
      </c>
      <c r="L77" s="97">
        <v>2744</v>
      </c>
      <c r="M77" s="97">
        <v>2704</v>
      </c>
      <c r="N77" s="16"/>
    </row>
    <row r="78" spans="1:14" ht="15" customHeight="1">
      <c r="A78" s="48" t="s">
        <v>78</v>
      </c>
      <c r="B78" s="47">
        <v>662</v>
      </c>
      <c r="C78" s="47">
        <v>676</v>
      </c>
      <c r="D78" s="47">
        <v>686</v>
      </c>
      <c r="E78" s="47">
        <v>667</v>
      </c>
      <c r="F78" s="47">
        <v>679</v>
      </c>
      <c r="G78" s="47">
        <v>707</v>
      </c>
      <c r="H78" s="47">
        <v>756</v>
      </c>
      <c r="I78" s="47">
        <v>764</v>
      </c>
      <c r="J78" s="47">
        <v>806</v>
      </c>
      <c r="K78" s="47">
        <v>790</v>
      </c>
      <c r="L78" s="47">
        <v>668</v>
      </c>
      <c r="M78" s="47">
        <v>637</v>
      </c>
      <c r="N78" s="16"/>
    </row>
    <row r="79" spans="1:14" ht="15" customHeight="1">
      <c r="A79" s="48" t="s">
        <v>17</v>
      </c>
      <c r="B79" s="47">
        <v>346</v>
      </c>
      <c r="C79" s="47">
        <v>358</v>
      </c>
      <c r="D79" s="47">
        <v>345</v>
      </c>
      <c r="E79" s="47">
        <v>331</v>
      </c>
      <c r="F79" s="47">
        <v>328</v>
      </c>
      <c r="G79" s="47">
        <v>305</v>
      </c>
      <c r="H79" s="47">
        <v>315</v>
      </c>
      <c r="I79" s="47">
        <v>314</v>
      </c>
      <c r="J79" s="47">
        <v>308</v>
      </c>
      <c r="K79" s="47">
        <v>302</v>
      </c>
      <c r="L79" s="47">
        <v>309</v>
      </c>
      <c r="M79" s="47">
        <v>309</v>
      </c>
      <c r="N79" s="16"/>
    </row>
    <row r="80" spans="1:14" ht="15" customHeight="1">
      <c r="A80" s="48" t="s">
        <v>384</v>
      </c>
      <c r="B80" s="47">
        <v>577</v>
      </c>
      <c r="C80" s="47">
        <v>563</v>
      </c>
      <c r="D80" s="47">
        <v>559</v>
      </c>
      <c r="E80" s="47">
        <v>547</v>
      </c>
      <c r="F80" s="47">
        <v>536</v>
      </c>
      <c r="G80" s="47">
        <v>537</v>
      </c>
      <c r="H80" s="47">
        <v>511</v>
      </c>
      <c r="I80" s="47">
        <v>505</v>
      </c>
      <c r="J80" s="47">
        <v>507</v>
      </c>
      <c r="K80" s="47">
        <v>525</v>
      </c>
      <c r="L80" s="47">
        <v>519</v>
      </c>
      <c r="M80" s="47">
        <v>511</v>
      </c>
      <c r="N80" s="16"/>
    </row>
    <row r="81" spans="1:14" ht="15" customHeight="1">
      <c r="A81" s="48" t="s">
        <v>385</v>
      </c>
      <c r="B81" s="47">
        <v>446</v>
      </c>
      <c r="C81" s="47">
        <v>460</v>
      </c>
      <c r="D81" s="47">
        <v>478</v>
      </c>
      <c r="E81" s="47">
        <v>480</v>
      </c>
      <c r="F81" s="47">
        <v>481</v>
      </c>
      <c r="G81" s="47">
        <v>474</v>
      </c>
      <c r="H81" s="47">
        <v>460</v>
      </c>
      <c r="I81" s="47">
        <v>464</v>
      </c>
      <c r="J81" s="47">
        <v>467</v>
      </c>
      <c r="K81" s="47">
        <v>463</v>
      </c>
      <c r="L81" s="47">
        <v>455</v>
      </c>
      <c r="M81" s="47">
        <v>455</v>
      </c>
      <c r="N81" s="16"/>
    </row>
    <row r="82" spans="1:14" ht="15" customHeight="1">
      <c r="A82" s="48" t="s">
        <v>354</v>
      </c>
      <c r="B82" s="47">
        <v>810</v>
      </c>
      <c r="C82" s="47">
        <v>830</v>
      </c>
      <c r="D82" s="47">
        <v>847</v>
      </c>
      <c r="E82" s="47">
        <v>837</v>
      </c>
      <c r="F82" s="47">
        <v>826</v>
      </c>
      <c r="G82" s="47">
        <v>806</v>
      </c>
      <c r="H82" s="47">
        <v>804</v>
      </c>
      <c r="I82" s="47">
        <v>799</v>
      </c>
      <c r="J82" s="47">
        <v>793</v>
      </c>
      <c r="K82" s="47">
        <v>798</v>
      </c>
      <c r="L82" s="47">
        <v>793</v>
      </c>
      <c r="M82" s="47">
        <v>792</v>
      </c>
      <c r="N82" s="16"/>
    </row>
    <row r="83" spans="1:14" ht="15" customHeight="1">
      <c r="A83" s="31" t="s">
        <v>4</v>
      </c>
      <c r="B83" s="47">
        <v>919</v>
      </c>
      <c r="C83" s="47">
        <v>936</v>
      </c>
      <c r="D83" s="47">
        <v>960</v>
      </c>
      <c r="E83" s="47">
        <v>934</v>
      </c>
      <c r="F83" s="47">
        <v>932</v>
      </c>
      <c r="G83" s="47">
        <v>955</v>
      </c>
      <c r="H83" s="47">
        <v>971</v>
      </c>
      <c r="I83" s="47">
        <v>993</v>
      </c>
      <c r="J83" s="47">
        <v>998</v>
      </c>
      <c r="K83" s="47">
        <v>995</v>
      </c>
      <c r="L83" s="47">
        <v>925</v>
      </c>
      <c r="M83" s="47">
        <v>917</v>
      </c>
      <c r="N83" s="16"/>
    </row>
    <row r="84" spans="1:14" ht="15" customHeight="1">
      <c r="A84" s="48" t="s">
        <v>78</v>
      </c>
      <c r="B84" s="47">
        <v>341</v>
      </c>
      <c r="C84" s="47">
        <v>350</v>
      </c>
      <c r="D84" s="32">
        <v>363</v>
      </c>
      <c r="E84" s="32">
        <v>362</v>
      </c>
      <c r="F84" s="32">
        <v>380</v>
      </c>
      <c r="G84" s="32">
        <v>398</v>
      </c>
      <c r="H84" s="32">
        <v>416</v>
      </c>
      <c r="I84" s="32">
        <v>421</v>
      </c>
      <c r="J84" s="32">
        <v>426</v>
      </c>
      <c r="K84" s="32">
        <v>427</v>
      </c>
      <c r="L84" s="32">
        <v>352</v>
      </c>
      <c r="M84" s="32">
        <v>342</v>
      </c>
      <c r="N84" s="16"/>
    </row>
    <row r="85" spans="1:14" ht="15" customHeight="1">
      <c r="A85" s="48" t="s">
        <v>17</v>
      </c>
      <c r="B85" s="47">
        <v>149</v>
      </c>
      <c r="C85" s="47">
        <v>159</v>
      </c>
      <c r="D85" s="32">
        <v>151</v>
      </c>
      <c r="E85" s="32">
        <v>139</v>
      </c>
      <c r="F85" s="32">
        <v>133</v>
      </c>
      <c r="G85" s="32">
        <v>128</v>
      </c>
      <c r="H85" s="32">
        <v>133</v>
      </c>
      <c r="I85" s="32">
        <v>136</v>
      </c>
      <c r="J85" s="32">
        <v>138</v>
      </c>
      <c r="K85" s="32">
        <v>128</v>
      </c>
      <c r="L85" s="32">
        <v>130</v>
      </c>
      <c r="M85" s="32">
        <v>131</v>
      </c>
      <c r="N85" s="16"/>
    </row>
    <row r="86" spans="1:14" ht="15" customHeight="1">
      <c r="A86" s="48" t="s">
        <v>384</v>
      </c>
      <c r="B86" s="47">
        <v>144</v>
      </c>
      <c r="C86" s="47">
        <v>142</v>
      </c>
      <c r="D86" s="32">
        <v>141</v>
      </c>
      <c r="E86" s="32">
        <v>132</v>
      </c>
      <c r="F86" s="32">
        <v>118</v>
      </c>
      <c r="G86" s="32">
        <v>127</v>
      </c>
      <c r="H86" s="32">
        <v>122</v>
      </c>
      <c r="I86" s="32">
        <v>127</v>
      </c>
      <c r="J86" s="32">
        <v>130</v>
      </c>
      <c r="K86" s="32">
        <v>137</v>
      </c>
      <c r="L86" s="32">
        <v>141</v>
      </c>
      <c r="M86" s="32">
        <v>140</v>
      </c>
      <c r="N86" s="16"/>
    </row>
    <row r="87" spans="1:14" ht="15" customHeight="1">
      <c r="A87" s="48" t="s">
        <v>385</v>
      </c>
      <c r="B87" s="47">
        <v>99</v>
      </c>
      <c r="C87" s="47">
        <v>97</v>
      </c>
      <c r="D87" s="32">
        <v>106</v>
      </c>
      <c r="E87" s="32">
        <v>108</v>
      </c>
      <c r="F87" s="32">
        <v>108</v>
      </c>
      <c r="G87" s="32">
        <v>113</v>
      </c>
      <c r="H87" s="32">
        <v>107</v>
      </c>
      <c r="I87" s="32">
        <v>113</v>
      </c>
      <c r="J87" s="32">
        <v>110</v>
      </c>
      <c r="K87" s="32">
        <v>103</v>
      </c>
      <c r="L87" s="32">
        <v>105</v>
      </c>
      <c r="M87" s="32">
        <v>101</v>
      </c>
      <c r="N87" s="16"/>
    </row>
    <row r="88" spans="1:14" ht="15" customHeight="1">
      <c r="A88" s="48" t="s">
        <v>354</v>
      </c>
      <c r="B88" s="47">
        <v>186</v>
      </c>
      <c r="C88" s="47">
        <v>188</v>
      </c>
      <c r="D88" s="32">
        <v>199</v>
      </c>
      <c r="E88" s="32">
        <v>193</v>
      </c>
      <c r="F88" s="32">
        <v>193</v>
      </c>
      <c r="G88" s="32">
        <v>189</v>
      </c>
      <c r="H88" s="32">
        <v>193</v>
      </c>
      <c r="I88" s="32">
        <v>196</v>
      </c>
      <c r="J88" s="32">
        <v>194</v>
      </c>
      <c r="K88" s="32">
        <v>200</v>
      </c>
      <c r="L88" s="32">
        <v>197</v>
      </c>
      <c r="M88" s="32">
        <v>203</v>
      </c>
      <c r="N88" s="16"/>
    </row>
    <row r="89" spans="1:14" ht="15" customHeight="1">
      <c r="A89" s="31" t="s">
        <v>5</v>
      </c>
      <c r="B89" s="47">
        <v>1922</v>
      </c>
      <c r="C89" s="47">
        <v>1951</v>
      </c>
      <c r="D89" s="47">
        <v>1955</v>
      </c>
      <c r="E89" s="47">
        <v>1928</v>
      </c>
      <c r="F89" s="47">
        <v>1918</v>
      </c>
      <c r="G89" s="47">
        <v>1874</v>
      </c>
      <c r="H89" s="47">
        <v>1875</v>
      </c>
      <c r="I89" s="47">
        <v>1853</v>
      </c>
      <c r="J89" s="47">
        <v>1883</v>
      </c>
      <c r="K89" s="47">
        <v>1883</v>
      </c>
      <c r="L89" s="47">
        <v>1819</v>
      </c>
      <c r="M89" s="47">
        <v>1787</v>
      </c>
      <c r="N89" s="16"/>
    </row>
    <row r="90" spans="1:14" ht="15" customHeight="1">
      <c r="A90" s="48" t="s">
        <v>78</v>
      </c>
      <c r="B90" s="47">
        <v>321</v>
      </c>
      <c r="C90" s="47">
        <v>326</v>
      </c>
      <c r="D90" s="32">
        <v>323</v>
      </c>
      <c r="E90" s="32">
        <v>305</v>
      </c>
      <c r="F90" s="32">
        <v>299</v>
      </c>
      <c r="G90" s="32">
        <v>309</v>
      </c>
      <c r="H90" s="32">
        <v>340</v>
      </c>
      <c r="I90" s="32">
        <v>343</v>
      </c>
      <c r="J90" s="32">
        <v>380</v>
      </c>
      <c r="K90" s="32">
        <v>363</v>
      </c>
      <c r="L90" s="32">
        <v>316</v>
      </c>
      <c r="M90" s="32">
        <v>295</v>
      </c>
      <c r="N90" s="16"/>
    </row>
    <row r="91" spans="1:14" ht="15" customHeight="1">
      <c r="A91" s="48" t="s">
        <v>17</v>
      </c>
      <c r="B91" s="47">
        <v>197</v>
      </c>
      <c r="C91" s="47">
        <v>199</v>
      </c>
      <c r="D91" s="32">
        <v>194</v>
      </c>
      <c r="E91" s="32">
        <v>192</v>
      </c>
      <c r="F91" s="32">
        <v>195</v>
      </c>
      <c r="G91" s="32">
        <v>177</v>
      </c>
      <c r="H91" s="32">
        <v>182</v>
      </c>
      <c r="I91" s="32">
        <v>178</v>
      </c>
      <c r="J91" s="32">
        <v>170</v>
      </c>
      <c r="K91" s="32">
        <v>174</v>
      </c>
      <c r="L91" s="32">
        <v>179</v>
      </c>
      <c r="M91" s="32">
        <v>178</v>
      </c>
      <c r="N91" s="16"/>
    </row>
    <row r="92" spans="1:14" ht="15" customHeight="1">
      <c r="A92" s="48" t="s">
        <v>384</v>
      </c>
      <c r="B92" s="47">
        <v>433</v>
      </c>
      <c r="C92" s="47">
        <v>421</v>
      </c>
      <c r="D92" s="32">
        <v>418</v>
      </c>
      <c r="E92" s="32">
        <v>415</v>
      </c>
      <c r="F92" s="32">
        <v>418</v>
      </c>
      <c r="G92" s="32">
        <v>410</v>
      </c>
      <c r="H92" s="32">
        <v>389</v>
      </c>
      <c r="I92" s="32">
        <v>378</v>
      </c>
      <c r="J92" s="32">
        <v>377</v>
      </c>
      <c r="K92" s="32">
        <v>388</v>
      </c>
      <c r="L92" s="32">
        <v>378</v>
      </c>
      <c r="M92" s="32">
        <v>371</v>
      </c>
      <c r="N92" s="16"/>
    </row>
    <row r="93" spans="1:14" ht="15" customHeight="1">
      <c r="A93" s="48" t="s">
        <v>385</v>
      </c>
      <c r="B93" s="47">
        <v>347</v>
      </c>
      <c r="C93" s="47">
        <v>363</v>
      </c>
      <c r="D93" s="32">
        <v>372</v>
      </c>
      <c r="E93" s="32">
        <v>372</v>
      </c>
      <c r="F93" s="32">
        <v>373</v>
      </c>
      <c r="G93" s="32">
        <v>361</v>
      </c>
      <c r="H93" s="32">
        <v>353</v>
      </c>
      <c r="I93" s="32">
        <v>351</v>
      </c>
      <c r="J93" s="32">
        <v>357</v>
      </c>
      <c r="K93" s="32">
        <v>360</v>
      </c>
      <c r="L93" s="32">
        <v>350</v>
      </c>
      <c r="M93" s="32">
        <v>354</v>
      </c>
      <c r="N93" s="16"/>
    </row>
    <row r="94" spans="1:14" ht="15" customHeight="1">
      <c r="A94" s="49" t="s">
        <v>354</v>
      </c>
      <c r="B94" s="107">
        <v>624</v>
      </c>
      <c r="C94" s="107">
        <v>642</v>
      </c>
      <c r="D94" s="35">
        <v>648</v>
      </c>
      <c r="E94" s="35">
        <v>644</v>
      </c>
      <c r="F94" s="35">
        <v>633</v>
      </c>
      <c r="G94" s="35">
        <v>617</v>
      </c>
      <c r="H94" s="35">
        <v>611</v>
      </c>
      <c r="I94" s="35">
        <v>603</v>
      </c>
      <c r="J94" s="35">
        <v>599</v>
      </c>
      <c r="K94" s="35">
        <v>598</v>
      </c>
      <c r="L94" s="35">
        <v>596</v>
      </c>
      <c r="M94" s="35">
        <v>589</v>
      </c>
      <c r="N94" s="16"/>
    </row>
    <row r="95" spans="1:14" ht="15" customHeight="1">
      <c r="A95" s="37" t="s">
        <v>215</v>
      </c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</row>
    <row r="96" spans="1:14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</row>
    <row r="120" spans="1:13" ht="15" customHeight="1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</row>
    <row r="121" spans="1:13" ht="15" customHeight="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</row>
    <row r="122" spans="1:13" ht="1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</row>
    <row r="123" spans="1:13" ht="1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</row>
    <row r="124" spans="1:13" ht="1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</row>
    <row r="125" spans="1:13" ht="1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</row>
    <row r="126" spans="1:13" ht="1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</row>
    <row r="127" spans="1:13" ht="1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</row>
    <row r="128" spans="1:13" ht="1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</row>
    <row r="129" spans="1:13" ht="1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</row>
    <row r="130" spans="1:13" ht="1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</row>
    <row r="131" spans="1:13" ht="1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</row>
    <row r="132" spans="1:13" ht="1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</row>
    <row r="133" spans="1:13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</row>
    <row r="134" spans="1:13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</row>
    <row r="135" spans="1:13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</row>
    <row r="136" spans="1:13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</row>
    <row r="137" spans="1:13" ht="1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</row>
    <row r="138" spans="1:13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</row>
    <row r="139" spans="1:13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</row>
    <row r="140" spans="1:13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</row>
    <row r="141" spans="1:13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</row>
    <row r="142" spans="1:13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</row>
    <row r="143" spans="1:13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</row>
    <row r="144" spans="1:13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</row>
    <row r="145" spans="1:13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</row>
    <row r="146" spans="1:13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</row>
    <row r="147" spans="1:13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</row>
    <row r="148" spans="1:13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</row>
    <row r="149" spans="1:13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</row>
    <row r="150" spans="1:13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</row>
    <row r="151" spans="1:13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</row>
    <row r="152" spans="1:13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</row>
    <row r="153" spans="1:13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</row>
    <row r="154" spans="1:13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</row>
    <row r="155" spans="1:13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</row>
    <row r="156" spans="1:13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</row>
    <row r="157" spans="1:13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</row>
    <row r="158" spans="1:13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</row>
    <row r="159" spans="1:13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</row>
    <row r="160" spans="1:13" ht="1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</row>
    <row r="161" spans="1:13" ht="1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</row>
    <row r="162" spans="1:13" ht="1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</row>
    <row r="163" spans="1:13" ht="1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</row>
    <row r="164" spans="1:13" ht="1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</row>
    <row r="165" spans="1:13" ht="1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</row>
    <row r="166" spans="1:13" ht="1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</row>
    <row r="167" spans="1:13" ht="1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</row>
    <row r="168" spans="1:13" ht="1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</row>
    <row r="169" spans="1:13" ht="1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</row>
    <row r="170" spans="1:13" ht="1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</row>
    <row r="171" spans="1:13" ht="1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</row>
    <row r="172" spans="1:13" ht="1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</row>
    <row r="173" spans="1:13" ht="1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</row>
    <row r="174" spans="1:13" ht="1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</row>
    <row r="175" spans="1:13" ht="1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</row>
    <row r="176" spans="1:13" ht="1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</row>
    <row r="177" spans="1:13" ht="1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</row>
    <row r="178" spans="1:13" ht="1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</row>
    <row r="179" spans="1:13" ht="1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</row>
    <row r="180" spans="1:13" ht="1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</row>
    <row r="181" spans="1:13" ht="1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</row>
    <row r="182" spans="1:13" ht="1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</row>
    <row r="183" spans="1:13" ht="1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</row>
    <row r="184" spans="1:13" ht="1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</row>
    <row r="185" spans="1:13" ht="1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</row>
    <row r="186" spans="1:13" ht="1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</row>
    <row r="187" spans="1:13" ht="1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</row>
    <row r="188" spans="1:13" ht="1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</row>
    <row r="189" spans="1:13" ht="1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</row>
    <row r="190" spans="1:13" ht="1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</row>
    <row r="191" spans="1:13" ht="1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</row>
    <row r="192" spans="1:13" ht="1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</row>
    <row r="193" spans="1:13" ht="1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</row>
    <row r="194" spans="1:13" ht="1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</row>
    <row r="195" spans="1:13" ht="1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</row>
    <row r="196" spans="1:13" ht="1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</row>
    <row r="197" spans="1:13" ht="1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</row>
    <row r="198" spans="1:13" ht="1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</row>
    <row r="199" spans="1:13" ht="1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</row>
    <row r="200" spans="1:13" ht="1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</row>
    <row r="201" spans="1:13" ht="1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</row>
    <row r="202" spans="1:13" ht="1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</row>
    <row r="203" spans="1:13" ht="1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</row>
    <row r="204" spans="1:13" ht="1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</row>
    <row r="205" spans="1:13" ht="1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</row>
    <row r="206" spans="1:13" ht="1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</row>
    <row r="207" spans="1:13" ht="1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</row>
    <row r="208" spans="1:13" ht="1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</row>
    <row r="209" spans="1:13" ht="1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</row>
    <row r="210" spans="1:13" ht="1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</row>
    <row r="211" spans="1:13" ht="1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</row>
    <row r="212" spans="1:13" ht="1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</row>
    <row r="213" spans="1:13" ht="1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</row>
    <row r="214" spans="1:13" ht="1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</row>
    <row r="215" spans="1:13" ht="1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</row>
    <row r="216" spans="1:13" ht="1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</row>
    <row r="217" spans="1:13" ht="1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</row>
    <row r="218" spans="1:13" ht="1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</row>
    <row r="219" spans="1:13" ht="1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</row>
    <row r="220" spans="1:13" ht="1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</row>
    <row r="221" spans="1:13" ht="1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</row>
    <row r="222" spans="1:13" ht="1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</row>
    <row r="223" spans="1:13" ht="1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</row>
    <row r="224" spans="1:13" ht="1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</row>
    <row r="225" spans="1:13" ht="1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</row>
    <row r="226" spans="1:13" ht="1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</row>
    <row r="227" spans="1:13" ht="1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</row>
    <row r="228" spans="1:13" ht="1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</row>
    <row r="229" spans="1:13" ht="1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</row>
    <row r="230" spans="1:13" ht="1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</row>
    <row r="231" spans="1:13" ht="1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</row>
    <row r="232" spans="1:13" ht="1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</row>
    <row r="233" spans="1:13" ht="1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</row>
    <row r="234" spans="1:13" ht="1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</row>
    <row r="235" spans="1:13" ht="1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</row>
    <row r="236" spans="1:13" ht="1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</row>
    <row r="237" spans="1:13" ht="1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</row>
    <row r="238" spans="1:13" ht="1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</row>
    <row r="239" spans="1:13" ht="1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</row>
    <row r="240" spans="1:13" ht="1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</row>
    <row r="241" spans="1:13" ht="1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</row>
    <row r="242" spans="1:13" ht="1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</row>
    <row r="243" spans="1:13" ht="1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</row>
    <row r="244" spans="1:13" ht="1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</row>
    <row r="245" spans="1:13" ht="1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</row>
    <row r="246" spans="1:13" ht="1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</row>
    <row r="247" spans="1:13" ht="1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</row>
    <row r="248" spans="1:13" ht="1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</row>
    <row r="249" spans="1:13" ht="1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</row>
    <row r="250" spans="1:13" ht="1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</row>
    <row r="251" spans="1:13" ht="1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</row>
    <row r="252" spans="1:13" ht="1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</row>
    <row r="253" spans="1:13" ht="1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</row>
    <row r="254" spans="1:13" ht="1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</row>
    <row r="255" spans="1:13" ht="1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</row>
    <row r="256" spans="1:13" ht="1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</row>
    <row r="257" spans="1:13" ht="1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</row>
    <row r="258" spans="1:13" ht="1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</row>
    <row r="259" spans="1:13" ht="1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</row>
    <row r="260" spans="1:13" ht="1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</row>
    <row r="261" spans="1:13" ht="1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</row>
    <row r="262" spans="1:13" ht="1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</row>
    <row r="263" spans="1:13" ht="1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</row>
    <row r="264" spans="1:13" ht="1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</row>
    <row r="265" spans="1:13" ht="1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</row>
    <row r="266" spans="1:13" ht="1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</row>
    <row r="267" spans="1:13" ht="1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</row>
    <row r="268" spans="1:13" ht="1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</row>
    <row r="269" spans="1:13" ht="1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</row>
    <row r="270" spans="1:13" ht="1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</row>
    <row r="271" spans="1:13" ht="1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</row>
    <row r="272" spans="1:13" ht="1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</row>
    <row r="273" spans="1:13" ht="1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</row>
    <row r="274" spans="1:13" ht="1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</row>
    <row r="275" spans="1:13" ht="1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</row>
    <row r="276" spans="1:13" ht="1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</row>
    <row r="277" spans="1:13" ht="1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</row>
    <row r="278" spans="1:13" ht="1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</row>
    <row r="279" spans="1:13" ht="1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</row>
    <row r="280" spans="1:13" ht="1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</row>
    <row r="281" spans="1:13" ht="1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</row>
    <row r="282" spans="1:13" ht="1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</row>
    <row r="283" spans="1:13" ht="1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</row>
    <row r="284" spans="1:13" ht="1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</row>
    <row r="285" spans="1:13" ht="1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</row>
    <row r="286" spans="1:13" ht="1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</row>
    <row r="287" spans="1:13" ht="1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</row>
    <row r="288" spans="1:13" ht="1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</row>
    <row r="289" spans="1:13" ht="1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</row>
    <row r="290" spans="1:13" ht="1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</row>
    <row r="291" spans="1:13" ht="1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</row>
    <row r="292" spans="1:13" ht="1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</row>
    <row r="293" spans="1:13" ht="1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</row>
    <row r="294" spans="1:13" ht="1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</row>
    <row r="295" spans="1:13" ht="1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</row>
    <row r="296" spans="1:13" ht="1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</row>
    <row r="297" spans="1:13" ht="1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</row>
    <row r="298" spans="1:13" ht="1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</row>
    <row r="299" spans="1:13" ht="1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</row>
    <row r="300" spans="1:13" ht="1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</row>
    <row r="301" spans="1:13" ht="1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</row>
    <row r="302" spans="1:13" ht="1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</row>
    <row r="303" spans="1:13" ht="1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</row>
    <row r="304" spans="1:13" ht="1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</row>
    <row r="305" spans="1:13" ht="1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</row>
    <row r="306" spans="1:13" ht="1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</row>
    <row r="307" spans="1:13" ht="1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</row>
    <row r="308" spans="1:13" ht="1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</row>
    <row r="309" spans="1:13" ht="1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</row>
    <row r="310" spans="1:13" ht="1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</row>
    <row r="311" spans="1:13" ht="1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</row>
    <row r="312" spans="1:13" ht="1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</row>
  </sheetData>
  <pageMargins left="0.23622047244094491" right="0.23622047244094491" top="0.39370078740157483" bottom="0.74803149606299213" header="0" footer="0.31496062992125984"/>
  <pageSetup paperSize="9" scale="5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1"/>
  <sheetViews>
    <sheetView workbookViewId="0"/>
  </sheetViews>
  <sheetFormatPr baseColWidth="10" defaultColWidth="11.42578125" defaultRowHeight="15" customHeight="1"/>
  <cols>
    <col min="1" max="1" width="21.42578125" style="105" customWidth="1"/>
    <col min="2" max="13" width="10" style="105" customWidth="1"/>
    <col min="14" max="16384" width="11.42578125" style="105"/>
  </cols>
  <sheetData>
    <row r="1" spans="1:14" ht="15" customHeight="1">
      <c r="A1" s="15" t="s">
        <v>387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6"/>
    </row>
    <row r="2" spans="1:14" ht="15" customHeight="1">
      <c r="A2" s="19" t="s">
        <v>388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16"/>
    </row>
    <row r="3" spans="1:14" ht="15" customHeight="1">
      <c r="A3" s="1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16"/>
    </row>
    <row r="4" spans="1:14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  <c r="N4" s="16"/>
    </row>
    <row r="5" spans="1:14" ht="15" customHeight="1">
      <c r="A5" s="100" t="s">
        <v>3</v>
      </c>
      <c r="B5" s="106">
        <v>2749</v>
      </c>
      <c r="C5" s="106">
        <v>2748</v>
      </c>
      <c r="D5" s="106">
        <v>2725</v>
      </c>
      <c r="E5" s="106">
        <v>2734</v>
      </c>
      <c r="F5" s="106">
        <v>2672</v>
      </c>
      <c r="G5" s="106">
        <v>2696</v>
      </c>
      <c r="H5" s="106">
        <v>2675</v>
      </c>
      <c r="I5" s="106">
        <v>2693</v>
      </c>
      <c r="J5" s="106">
        <v>2687</v>
      </c>
      <c r="K5" s="106">
        <v>2714</v>
      </c>
      <c r="L5" s="106">
        <v>2675</v>
      </c>
      <c r="M5" s="106">
        <v>2649</v>
      </c>
      <c r="N5" s="16"/>
    </row>
    <row r="6" spans="1:14" ht="15" customHeight="1">
      <c r="A6" s="48" t="s">
        <v>78</v>
      </c>
      <c r="B6" s="47">
        <v>137</v>
      </c>
      <c r="C6" s="47">
        <v>150</v>
      </c>
      <c r="D6" s="47">
        <v>147</v>
      </c>
      <c r="E6" s="47">
        <v>151</v>
      </c>
      <c r="F6" s="47">
        <v>151</v>
      </c>
      <c r="G6" s="47">
        <v>158</v>
      </c>
      <c r="H6" s="47">
        <v>179</v>
      </c>
      <c r="I6" s="47">
        <v>174</v>
      </c>
      <c r="J6" s="47">
        <v>183</v>
      </c>
      <c r="K6" s="47">
        <v>187</v>
      </c>
      <c r="L6" s="47">
        <v>172</v>
      </c>
      <c r="M6" s="47">
        <v>174</v>
      </c>
      <c r="N6" s="16"/>
    </row>
    <row r="7" spans="1:14" ht="15" customHeight="1">
      <c r="A7" s="48" t="s">
        <v>17</v>
      </c>
      <c r="B7" s="47">
        <v>169</v>
      </c>
      <c r="C7" s="47">
        <v>171</v>
      </c>
      <c r="D7" s="47">
        <v>168</v>
      </c>
      <c r="E7" s="47">
        <v>169</v>
      </c>
      <c r="F7" s="47">
        <v>157</v>
      </c>
      <c r="G7" s="47">
        <v>161</v>
      </c>
      <c r="H7" s="47">
        <v>163</v>
      </c>
      <c r="I7" s="47">
        <v>173</v>
      </c>
      <c r="J7" s="47">
        <v>182</v>
      </c>
      <c r="K7" s="47">
        <v>175</v>
      </c>
      <c r="L7" s="47">
        <v>169</v>
      </c>
      <c r="M7" s="47">
        <v>167</v>
      </c>
      <c r="N7" s="16"/>
    </row>
    <row r="8" spans="1:14" ht="15" customHeight="1">
      <c r="A8" s="48" t="s">
        <v>384</v>
      </c>
      <c r="B8" s="47">
        <v>358</v>
      </c>
      <c r="C8" s="47">
        <v>349</v>
      </c>
      <c r="D8" s="47">
        <v>356</v>
      </c>
      <c r="E8" s="47">
        <v>348</v>
      </c>
      <c r="F8" s="47">
        <v>335</v>
      </c>
      <c r="G8" s="47">
        <v>341</v>
      </c>
      <c r="H8" s="47">
        <v>335</v>
      </c>
      <c r="I8" s="47">
        <v>344</v>
      </c>
      <c r="J8" s="47">
        <v>343</v>
      </c>
      <c r="K8" s="47">
        <v>370</v>
      </c>
      <c r="L8" s="47">
        <v>356</v>
      </c>
      <c r="M8" s="47">
        <v>355</v>
      </c>
      <c r="N8" s="16"/>
    </row>
    <row r="9" spans="1:14" ht="15" customHeight="1">
      <c r="A9" s="48" t="s">
        <v>385</v>
      </c>
      <c r="B9" s="47">
        <v>613</v>
      </c>
      <c r="C9" s="47">
        <v>618</v>
      </c>
      <c r="D9" s="47">
        <v>604</v>
      </c>
      <c r="E9" s="47">
        <v>605</v>
      </c>
      <c r="F9" s="47">
        <v>589</v>
      </c>
      <c r="G9" s="47">
        <v>587</v>
      </c>
      <c r="H9" s="47">
        <v>582</v>
      </c>
      <c r="I9" s="47">
        <v>578</v>
      </c>
      <c r="J9" s="47">
        <v>578</v>
      </c>
      <c r="K9" s="47">
        <v>573</v>
      </c>
      <c r="L9" s="47">
        <v>574</v>
      </c>
      <c r="M9" s="47">
        <v>565</v>
      </c>
      <c r="N9" s="16"/>
    </row>
    <row r="10" spans="1:14" ht="15" customHeight="1">
      <c r="A10" s="49" t="s">
        <v>354</v>
      </c>
      <c r="B10" s="85">
        <v>1472</v>
      </c>
      <c r="C10" s="85">
        <v>1460</v>
      </c>
      <c r="D10" s="85">
        <v>1450</v>
      </c>
      <c r="E10" s="85">
        <v>1461</v>
      </c>
      <c r="F10" s="85">
        <v>1440</v>
      </c>
      <c r="G10" s="85">
        <v>1449</v>
      </c>
      <c r="H10" s="85">
        <v>1416</v>
      </c>
      <c r="I10" s="85">
        <v>1424</v>
      </c>
      <c r="J10" s="85">
        <v>1401</v>
      </c>
      <c r="K10" s="85">
        <v>1409</v>
      </c>
      <c r="L10" s="85">
        <v>1404</v>
      </c>
      <c r="M10" s="85">
        <v>1388</v>
      </c>
      <c r="N10" s="16"/>
    </row>
    <row r="11" spans="1:14" ht="15" customHeight="1">
      <c r="A11" s="31" t="s">
        <v>4</v>
      </c>
      <c r="B11" s="80">
        <v>1291</v>
      </c>
      <c r="C11" s="80">
        <v>1295</v>
      </c>
      <c r="D11" s="80">
        <v>1276</v>
      </c>
      <c r="E11" s="80">
        <v>1274</v>
      </c>
      <c r="F11" s="80">
        <v>1230</v>
      </c>
      <c r="G11" s="80">
        <v>1258</v>
      </c>
      <c r="H11" s="80">
        <v>1258</v>
      </c>
      <c r="I11" s="80">
        <v>1253</v>
      </c>
      <c r="J11" s="80">
        <v>1237</v>
      </c>
      <c r="K11" s="80">
        <v>1258</v>
      </c>
      <c r="L11" s="80">
        <v>1242</v>
      </c>
      <c r="M11" s="80">
        <v>1231</v>
      </c>
      <c r="N11" s="16"/>
    </row>
    <row r="12" spans="1:14" ht="15" customHeight="1">
      <c r="A12" s="48" t="s">
        <v>78</v>
      </c>
      <c r="B12" s="47">
        <v>89</v>
      </c>
      <c r="C12" s="47">
        <v>98</v>
      </c>
      <c r="D12" s="32">
        <v>93</v>
      </c>
      <c r="E12" s="32">
        <v>98</v>
      </c>
      <c r="F12" s="32">
        <v>97</v>
      </c>
      <c r="G12" s="32">
        <v>101</v>
      </c>
      <c r="H12" s="32">
        <v>118</v>
      </c>
      <c r="I12" s="32">
        <v>109</v>
      </c>
      <c r="J12" s="32">
        <v>111</v>
      </c>
      <c r="K12" s="32">
        <v>113</v>
      </c>
      <c r="L12" s="32">
        <v>102</v>
      </c>
      <c r="M12" s="32">
        <v>107</v>
      </c>
      <c r="N12" s="16"/>
    </row>
    <row r="13" spans="1:14" ht="15" customHeight="1">
      <c r="A13" s="48" t="s">
        <v>17</v>
      </c>
      <c r="B13" s="47">
        <v>88</v>
      </c>
      <c r="C13" s="47">
        <v>88</v>
      </c>
      <c r="D13" s="32">
        <v>91</v>
      </c>
      <c r="E13" s="32">
        <v>90</v>
      </c>
      <c r="F13" s="32">
        <v>84</v>
      </c>
      <c r="G13" s="32">
        <v>85</v>
      </c>
      <c r="H13" s="32">
        <v>86</v>
      </c>
      <c r="I13" s="32">
        <v>92</v>
      </c>
      <c r="J13" s="32">
        <v>100</v>
      </c>
      <c r="K13" s="32">
        <v>104</v>
      </c>
      <c r="L13" s="32">
        <v>104</v>
      </c>
      <c r="M13" s="32">
        <v>105</v>
      </c>
      <c r="N13" s="16"/>
    </row>
    <row r="14" spans="1:14" ht="15" customHeight="1">
      <c r="A14" s="48" t="s">
        <v>384</v>
      </c>
      <c r="B14" s="47">
        <v>211</v>
      </c>
      <c r="C14" s="47">
        <v>202</v>
      </c>
      <c r="D14" s="32">
        <v>203</v>
      </c>
      <c r="E14" s="32">
        <v>198</v>
      </c>
      <c r="F14" s="32">
        <v>178</v>
      </c>
      <c r="G14" s="32">
        <v>192</v>
      </c>
      <c r="H14" s="32">
        <v>188</v>
      </c>
      <c r="I14" s="32">
        <v>190</v>
      </c>
      <c r="J14" s="32">
        <v>185</v>
      </c>
      <c r="K14" s="32">
        <v>197</v>
      </c>
      <c r="L14" s="32">
        <v>191</v>
      </c>
      <c r="M14" s="32">
        <v>190</v>
      </c>
      <c r="N14" s="16"/>
    </row>
    <row r="15" spans="1:14" ht="15" customHeight="1">
      <c r="A15" s="48" t="s">
        <v>385</v>
      </c>
      <c r="B15" s="47">
        <v>309</v>
      </c>
      <c r="C15" s="47">
        <v>313</v>
      </c>
      <c r="D15" s="32">
        <v>302</v>
      </c>
      <c r="E15" s="32">
        <v>303</v>
      </c>
      <c r="F15" s="32">
        <v>293</v>
      </c>
      <c r="G15" s="32">
        <v>298</v>
      </c>
      <c r="H15" s="32">
        <v>292</v>
      </c>
      <c r="I15" s="32">
        <v>294</v>
      </c>
      <c r="J15" s="32">
        <v>294</v>
      </c>
      <c r="K15" s="32">
        <v>291</v>
      </c>
      <c r="L15" s="32">
        <v>297</v>
      </c>
      <c r="M15" s="32">
        <v>294</v>
      </c>
      <c r="N15" s="16"/>
    </row>
    <row r="16" spans="1:14" ht="15" customHeight="1">
      <c r="A16" s="49" t="s">
        <v>354</v>
      </c>
      <c r="B16" s="85">
        <v>594</v>
      </c>
      <c r="C16" s="85">
        <v>594</v>
      </c>
      <c r="D16" s="35">
        <v>587</v>
      </c>
      <c r="E16" s="35">
        <v>585</v>
      </c>
      <c r="F16" s="35">
        <v>578</v>
      </c>
      <c r="G16" s="35">
        <v>582</v>
      </c>
      <c r="H16" s="35">
        <v>574</v>
      </c>
      <c r="I16" s="35">
        <v>568</v>
      </c>
      <c r="J16" s="35">
        <v>547</v>
      </c>
      <c r="K16" s="35">
        <v>553</v>
      </c>
      <c r="L16" s="35">
        <v>548</v>
      </c>
      <c r="M16" s="35">
        <v>535</v>
      </c>
      <c r="N16" s="16"/>
    </row>
    <row r="17" spans="1:14" ht="15" customHeight="1">
      <c r="A17" s="31" t="s">
        <v>5</v>
      </c>
      <c r="B17" s="80">
        <v>1458</v>
      </c>
      <c r="C17" s="80">
        <v>1453</v>
      </c>
      <c r="D17" s="80">
        <v>1449</v>
      </c>
      <c r="E17" s="80">
        <v>1460</v>
      </c>
      <c r="F17" s="80">
        <v>1442</v>
      </c>
      <c r="G17" s="80">
        <v>1438</v>
      </c>
      <c r="H17" s="80">
        <v>1417</v>
      </c>
      <c r="I17" s="80">
        <v>1440</v>
      </c>
      <c r="J17" s="80">
        <v>1450</v>
      </c>
      <c r="K17" s="80">
        <v>1456</v>
      </c>
      <c r="L17" s="80">
        <v>1433</v>
      </c>
      <c r="M17" s="80">
        <v>1418</v>
      </c>
      <c r="N17" s="16"/>
    </row>
    <row r="18" spans="1:14" ht="15" customHeight="1">
      <c r="A18" s="48" t="s">
        <v>78</v>
      </c>
      <c r="B18" s="47">
        <v>48</v>
      </c>
      <c r="C18" s="47">
        <v>52</v>
      </c>
      <c r="D18" s="32">
        <v>54</v>
      </c>
      <c r="E18" s="32">
        <v>53</v>
      </c>
      <c r="F18" s="32">
        <v>54</v>
      </c>
      <c r="G18" s="32">
        <v>57</v>
      </c>
      <c r="H18" s="32">
        <v>61</v>
      </c>
      <c r="I18" s="32">
        <v>65</v>
      </c>
      <c r="J18" s="32">
        <v>72</v>
      </c>
      <c r="K18" s="32">
        <v>74</v>
      </c>
      <c r="L18" s="32">
        <v>70</v>
      </c>
      <c r="M18" s="32">
        <v>67</v>
      </c>
      <c r="N18" s="16"/>
    </row>
    <row r="19" spans="1:14" ht="15" customHeight="1">
      <c r="A19" s="48" t="s">
        <v>17</v>
      </c>
      <c r="B19" s="47">
        <v>81</v>
      </c>
      <c r="C19" s="47">
        <v>83</v>
      </c>
      <c r="D19" s="32">
        <v>77</v>
      </c>
      <c r="E19" s="32">
        <v>79</v>
      </c>
      <c r="F19" s="32">
        <v>73</v>
      </c>
      <c r="G19" s="32">
        <v>76</v>
      </c>
      <c r="H19" s="32">
        <v>77</v>
      </c>
      <c r="I19" s="32">
        <v>81</v>
      </c>
      <c r="J19" s="32">
        <v>82</v>
      </c>
      <c r="K19" s="32">
        <v>71</v>
      </c>
      <c r="L19" s="32">
        <v>65</v>
      </c>
      <c r="M19" s="32">
        <v>62</v>
      </c>
      <c r="N19" s="16"/>
    </row>
    <row r="20" spans="1:14" ht="15" customHeight="1">
      <c r="A20" s="48" t="s">
        <v>384</v>
      </c>
      <c r="B20" s="47">
        <v>147</v>
      </c>
      <c r="C20" s="47">
        <v>147</v>
      </c>
      <c r="D20" s="32">
        <v>153</v>
      </c>
      <c r="E20" s="32">
        <v>150</v>
      </c>
      <c r="F20" s="32">
        <v>157</v>
      </c>
      <c r="G20" s="32">
        <v>149</v>
      </c>
      <c r="H20" s="32">
        <v>147</v>
      </c>
      <c r="I20" s="32">
        <v>154</v>
      </c>
      <c r="J20" s="32">
        <v>158</v>
      </c>
      <c r="K20" s="32">
        <v>173</v>
      </c>
      <c r="L20" s="32">
        <v>165</v>
      </c>
      <c r="M20" s="32">
        <v>165</v>
      </c>
      <c r="N20" s="16"/>
    </row>
    <row r="21" spans="1:14" ht="15" customHeight="1">
      <c r="A21" s="48" t="s">
        <v>385</v>
      </c>
      <c r="B21" s="47">
        <v>304</v>
      </c>
      <c r="C21" s="47">
        <v>305</v>
      </c>
      <c r="D21" s="32">
        <v>302</v>
      </c>
      <c r="E21" s="32">
        <v>302</v>
      </c>
      <c r="F21" s="32">
        <v>296</v>
      </c>
      <c r="G21" s="32">
        <v>289</v>
      </c>
      <c r="H21" s="32">
        <v>290</v>
      </c>
      <c r="I21" s="32">
        <v>284</v>
      </c>
      <c r="J21" s="32">
        <v>284</v>
      </c>
      <c r="K21" s="32">
        <v>282</v>
      </c>
      <c r="L21" s="32">
        <v>277</v>
      </c>
      <c r="M21" s="47">
        <v>271</v>
      </c>
      <c r="N21" s="16"/>
    </row>
    <row r="22" spans="1:14" ht="15" customHeight="1">
      <c r="A22" s="49" t="s">
        <v>354</v>
      </c>
      <c r="B22" s="107">
        <v>878</v>
      </c>
      <c r="C22" s="107">
        <v>866</v>
      </c>
      <c r="D22" s="35">
        <v>863</v>
      </c>
      <c r="E22" s="35">
        <v>876</v>
      </c>
      <c r="F22" s="35">
        <v>862</v>
      </c>
      <c r="G22" s="35">
        <v>867</v>
      </c>
      <c r="H22" s="35">
        <v>842</v>
      </c>
      <c r="I22" s="35">
        <v>856</v>
      </c>
      <c r="J22" s="35">
        <v>854</v>
      </c>
      <c r="K22" s="35">
        <v>856</v>
      </c>
      <c r="L22" s="35">
        <v>856</v>
      </c>
      <c r="M22" s="35">
        <v>853</v>
      </c>
      <c r="N22" s="16"/>
    </row>
    <row r="23" spans="1:14" ht="15" customHeight="1">
      <c r="A23" s="37" t="s">
        <v>215</v>
      </c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16"/>
    </row>
    <row r="24" spans="1:14" ht="15" customHeight="1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16"/>
    </row>
    <row r="25" spans="1:14" ht="15" customHeight="1"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</row>
    <row r="26" spans="1:14" ht="15" customHeight="1"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</row>
    <row r="27" spans="1:14" ht="15" customHeight="1"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</row>
    <row r="28" spans="1:14" ht="15" customHeight="1"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</row>
    <row r="29" spans="1:14" ht="15" customHeight="1"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</row>
    <row r="30" spans="1:14" ht="15" customHeight="1"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</row>
    <row r="79" spans="1:13" ht="1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</row>
    <row r="80" spans="1:13" ht="1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</row>
    <row r="81" spans="1:13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</row>
    <row r="82" spans="1:13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</row>
    <row r="83" spans="1:13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</row>
    <row r="85" spans="1:13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</row>
    <row r="86" spans="1:13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</row>
    <row r="87" spans="1:13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</row>
    <row r="88" spans="1:13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</row>
    <row r="89" spans="1:13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</row>
    <row r="90" spans="1:13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</row>
    <row r="91" spans="1:13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</row>
    <row r="92" spans="1:13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</row>
    <row r="93" spans="1:13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</row>
    <row r="94" spans="1:13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</row>
    <row r="95" spans="1:13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</row>
    <row r="96" spans="1:13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</row>
    <row r="97" spans="1:13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</row>
    <row r="98" spans="1:13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</row>
    <row r="99" spans="1:13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</row>
    <row r="100" spans="1:13" ht="1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</row>
    <row r="101" spans="1:13" ht="1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</row>
    <row r="102" spans="1:13" ht="1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</row>
    <row r="103" spans="1:13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</row>
    <row r="104" spans="1:13" ht="1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</row>
    <row r="105" spans="1:13" ht="1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</row>
    <row r="106" spans="1:13" ht="1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</row>
    <row r="107" spans="1:13" ht="1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</row>
    <row r="108" spans="1:13" ht="1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</row>
    <row r="109" spans="1:13" ht="1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</row>
    <row r="110" spans="1:13" ht="1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</row>
    <row r="111" spans="1:13" ht="1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</row>
    <row r="112" spans="1:13" ht="1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</row>
    <row r="113" spans="1:13" ht="1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</row>
    <row r="114" spans="1:13" ht="1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</row>
    <row r="115" spans="1:13" ht="1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</row>
    <row r="116" spans="1:13" ht="1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</row>
    <row r="117" spans="1:13" ht="1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</row>
    <row r="118" spans="1:13" ht="1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</row>
    <row r="119" spans="1:13" ht="1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</row>
    <row r="120" spans="1:13" ht="1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</row>
    <row r="121" spans="1:13" ht="1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</row>
    <row r="122" spans="1:13" ht="1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</row>
    <row r="123" spans="1:13" ht="1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</row>
    <row r="124" spans="1:13" ht="1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</row>
    <row r="125" spans="1:13" ht="1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</row>
    <row r="126" spans="1:13" ht="1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</row>
    <row r="127" spans="1:13" ht="1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</row>
    <row r="128" spans="1:13" ht="1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</row>
    <row r="129" spans="1:13" ht="1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</row>
    <row r="130" spans="1:13" ht="1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</row>
    <row r="131" spans="1:13" ht="1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</row>
    <row r="132" spans="1:13" ht="1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</row>
    <row r="133" spans="1:13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</row>
    <row r="134" spans="1:13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</row>
    <row r="135" spans="1:13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</row>
    <row r="136" spans="1:13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</row>
    <row r="137" spans="1:13" ht="1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</row>
    <row r="138" spans="1:13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</row>
    <row r="139" spans="1:13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</row>
    <row r="140" spans="1:13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</row>
    <row r="141" spans="1:13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</row>
    <row r="142" spans="1:13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</row>
    <row r="143" spans="1:13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</row>
    <row r="144" spans="1:13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</row>
    <row r="145" spans="1:13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</row>
    <row r="146" spans="1:13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</row>
    <row r="147" spans="1:13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</row>
    <row r="148" spans="1:13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</row>
    <row r="149" spans="1:13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</row>
    <row r="150" spans="1:13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</row>
    <row r="151" spans="1:13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</row>
    <row r="152" spans="1:13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</row>
    <row r="153" spans="1:13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</row>
    <row r="154" spans="1:13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</row>
    <row r="155" spans="1:13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</row>
    <row r="156" spans="1:13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</row>
    <row r="157" spans="1:13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</row>
    <row r="158" spans="1:13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</row>
    <row r="159" spans="1:13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</row>
    <row r="160" spans="1:13" ht="1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</row>
    <row r="161" spans="1:13" ht="1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</row>
    <row r="162" spans="1:13" ht="1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</row>
    <row r="163" spans="1:13" ht="1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</row>
    <row r="164" spans="1:13" ht="1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</row>
    <row r="165" spans="1:13" ht="1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</row>
    <row r="166" spans="1:13" ht="1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</row>
    <row r="167" spans="1:13" ht="1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</row>
    <row r="168" spans="1:13" ht="1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</row>
    <row r="169" spans="1:13" ht="1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</row>
    <row r="170" spans="1:13" ht="1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</row>
    <row r="171" spans="1:13" ht="1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</row>
    <row r="172" spans="1:13" ht="1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</row>
    <row r="173" spans="1:13" ht="1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</row>
    <row r="174" spans="1:13" ht="1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</row>
    <row r="175" spans="1:13" ht="1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</row>
    <row r="176" spans="1:13" ht="1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</row>
    <row r="177" spans="1:13" ht="1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</row>
    <row r="178" spans="1:13" ht="1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</row>
    <row r="179" spans="1:13" ht="1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</row>
    <row r="180" spans="1:13" ht="1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</row>
    <row r="181" spans="1:13" ht="1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</row>
    <row r="182" spans="1:13" ht="1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</row>
    <row r="183" spans="1:13" ht="1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</row>
    <row r="184" spans="1:13" ht="1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</row>
    <row r="185" spans="1:13" ht="1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</row>
    <row r="186" spans="1:13" ht="1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</row>
    <row r="187" spans="1:13" ht="1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</row>
    <row r="188" spans="1:13" ht="1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</row>
    <row r="189" spans="1:13" ht="1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</row>
    <row r="190" spans="1:13" ht="1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</row>
    <row r="191" spans="1:13" ht="1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</row>
    <row r="192" spans="1:13" ht="1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</row>
    <row r="193" spans="1:13" ht="1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</row>
    <row r="194" spans="1:13" ht="1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</row>
    <row r="195" spans="1:13" ht="1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</row>
    <row r="196" spans="1:13" ht="1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</row>
    <row r="197" spans="1:13" ht="1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</row>
    <row r="198" spans="1:13" ht="1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</row>
    <row r="199" spans="1:13" ht="1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</row>
    <row r="200" spans="1:13" ht="1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</row>
    <row r="201" spans="1:13" ht="1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</row>
    <row r="202" spans="1:13" ht="1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</row>
    <row r="203" spans="1:13" ht="1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</row>
    <row r="204" spans="1:13" ht="1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</row>
    <row r="205" spans="1:13" ht="1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</row>
    <row r="206" spans="1:13" ht="1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</row>
    <row r="207" spans="1:13" ht="1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</row>
    <row r="208" spans="1:13" ht="1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</row>
    <row r="209" spans="1:13" ht="1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</row>
    <row r="210" spans="1:13" ht="1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</row>
    <row r="211" spans="1:13" ht="1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</row>
    <row r="212" spans="1:13" ht="1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</row>
    <row r="213" spans="1:13" ht="1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</row>
    <row r="214" spans="1:13" ht="1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</row>
    <row r="215" spans="1:13" ht="1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</row>
    <row r="216" spans="1:13" ht="1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</row>
    <row r="217" spans="1:13" ht="1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</row>
    <row r="218" spans="1:13" ht="1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</row>
    <row r="219" spans="1:13" ht="1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</row>
    <row r="220" spans="1:13" ht="1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</row>
    <row r="221" spans="1:13" ht="1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</row>
    <row r="222" spans="1:13" ht="1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</row>
    <row r="223" spans="1:13" ht="1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</row>
    <row r="224" spans="1:13" ht="1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</row>
    <row r="225" spans="1:13" ht="1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</row>
    <row r="226" spans="1:13" ht="1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</row>
    <row r="227" spans="1:13" ht="1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</row>
    <row r="228" spans="1:13" ht="1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</row>
    <row r="229" spans="1:13" ht="1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</row>
    <row r="230" spans="1:13" ht="1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</row>
    <row r="231" spans="1:13" ht="1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</row>
    <row r="232" spans="1:13" ht="1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</row>
    <row r="233" spans="1:13" ht="1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</row>
    <row r="234" spans="1:13" ht="1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</row>
    <row r="235" spans="1:13" ht="1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</row>
    <row r="236" spans="1:13" ht="1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</row>
    <row r="237" spans="1:13" ht="1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</row>
    <row r="238" spans="1:13" ht="1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</row>
    <row r="239" spans="1:13" ht="1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</row>
    <row r="240" spans="1:13" ht="1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</row>
    <row r="241" spans="1:13" ht="1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</row>
    <row r="242" spans="1:13" ht="1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</row>
    <row r="243" spans="1:13" ht="1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</row>
    <row r="244" spans="1:13" ht="1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</row>
    <row r="245" spans="1:13" ht="1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</row>
    <row r="246" spans="1:13" ht="1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</row>
    <row r="247" spans="1:13" ht="1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</row>
    <row r="248" spans="1:13" ht="1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</row>
    <row r="249" spans="1:13" ht="1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</row>
    <row r="250" spans="1:13" ht="1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</row>
    <row r="251" spans="1:13" ht="1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</row>
    <row r="252" spans="1:13" ht="1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</row>
    <row r="253" spans="1:13" ht="1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</row>
    <row r="254" spans="1:13" ht="1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</row>
    <row r="255" spans="1:13" ht="1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</row>
    <row r="256" spans="1:13" ht="1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</row>
    <row r="257" spans="1:13" ht="1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</row>
    <row r="258" spans="1:13" ht="1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</row>
    <row r="259" spans="1:13" ht="1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</row>
    <row r="260" spans="1:13" ht="1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</row>
    <row r="261" spans="1:13" ht="1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</row>
    <row r="262" spans="1:13" ht="1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</row>
    <row r="263" spans="1:13" ht="1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</row>
    <row r="264" spans="1:13" ht="1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</row>
    <row r="265" spans="1:13" ht="1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</row>
    <row r="266" spans="1:13" ht="1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</row>
    <row r="267" spans="1:13" ht="1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</row>
    <row r="268" spans="1:13" ht="1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</row>
    <row r="269" spans="1:13" ht="1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</row>
    <row r="270" spans="1:13" ht="1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</row>
    <row r="271" spans="1:13" ht="1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</row>
  </sheetData>
  <pageMargins left="0.23622047244094491" right="0.23622047244094491" top="0.39370078740157483" bottom="0.74803149606299213" header="0" footer="0.31496062992125984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87"/>
  <sheetViews>
    <sheetView workbookViewId="0"/>
  </sheetViews>
  <sheetFormatPr baseColWidth="10" defaultColWidth="11.42578125" defaultRowHeight="15" customHeight="1"/>
  <cols>
    <col min="1" max="1" width="32.140625" style="105" customWidth="1"/>
    <col min="2" max="13" width="10" style="105" customWidth="1"/>
    <col min="14" max="14" width="11.42578125" style="150" customWidth="1"/>
    <col min="15" max="16384" width="11.42578125" style="105"/>
  </cols>
  <sheetData>
    <row r="1" spans="1:15" ht="15" customHeight="1">
      <c r="A1" s="15" t="s">
        <v>389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7"/>
      <c r="O1" s="16"/>
    </row>
    <row r="2" spans="1:15" ht="15" customHeight="1">
      <c r="A2" s="19" t="s">
        <v>390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17"/>
      <c r="O2" s="16"/>
    </row>
    <row r="3" spans="1:15" ht="15" customHeight="1">
      <c r="A3" s="39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7"/>
      <c r="O3" s="16"/>
    </row>
    <row r="4" spans="1:15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  <c r="N4" s="17"/>
      <c r="O4" s="16"/>
    </row>
    <row r="5" spans="1:15" ht="15" customHeight="1">
      <c r="A5" s="31" t="s">
        <v>270</v>
      </c>
      <c r="B5" s="47">
        <v>778</v>
      </c>
      <c r="C5" s="47">
        <v>767</v>
      </c>
      <c r="D5" s="47">
        <v>766</v>
      </c>
      <c r="E5" s="47">
        <v>776</v>
      </c>
      <c r="F5" s="47">
        <v>763</v>
      </c>
      <c r="G5" s="47">
        <v>758</v>
      </c>
      <c r="H5" s="47">
        <v>765</v>
      </c>
      <c r="I5" s="47">
        <v>793</v>
      </c>
      <c r="J5" s="47">
        <v>784</v>
      </c>
      <c r="K5" s="47">
        <v>784</v>
      </c>
      <c r="L5" s="47">
        <v>782</v>
      </c>
      <c r="M5" s="47">
        <v>792</v>
      </c>
      <c r="N5" s="148"/>
      <c r="O5" s="16"/>
    </row>
    <row r="6" spans="1:15" ht="15" customHeight="1">
      <c r="A6" s="48" t="s">
        <v>4</v>
      </c>
      <c r="B6" s="47">
        <v>501</v>
      </c>
      <c r="C6" s="47">
        <v>495</v>
      </c>
      <c r="D6" s="47">
        <v>497</v>
      </c>
      <c r="E6" s="47">
        <v>505</v>
      </c>
      <c r="F6" s="47">
        <v>486</v>
      </c>
      <c r="G6" s="47">
        <v>485</v>
      </c>
      <c r="H6" s="47">
        <v>483</v>
      </c>
      <c r="I6" s="47">
        <v>498</v>
      </c>
      <c r="J6" s="47">
        <v>502</v>
      </c>
      <c r="K6" s="47">
        <v>508</v>
      </c>
      <c r="L6" s="47">
        <v>510</v>
      </c>
      <c r="M6" s="47">
        <v>508</v>
      </c>
      <c r="N6" s="148">
        <f>AVERAGE(B6:M6)</f>
        <v>498.16666666666669</v>
      </c>
      <c r="O6" s="16"/>
    </row>
    <row r="7" spans="1:15" ht="15" customHeight="1">
      <c r="A7" s="49" t="s">
        <v>5</v>
      </c>
      <c r="B7" s="85">
        <v>277</v>
      </c>
      <c r="C7" s="85">
        <v>272</v>
      </c>
      <c r="D7" s="85">
        <v>269</v>
      </c>
      <c r="E7" s="85">
        <v>271</v>
      </c>
      <c r="F7" s="85">
        <v>277</v>
      </c>
      <c r="G7" s="85">
        <v>273</v>
      </c>
      <c r="H7" s="85">
        <v>282</v>
      </c>
      <c r="I7" s="85">
        <v>295</v>
      </c>
      <c r="J7" s="85">
        <v>282</v>
      </c>
      <c r="K7" s="85">
        <v>276</v>
      </c>
      <c r="L7" s="85">
        <v>272</v>
      </c>
      <c r="M7" s="85">
        <v>284</v>
      </c>
      <c r="N7" s="148">
        <f>AVERAGE(B7:M7)</f>
        <v>277.5</v>
      </c>
      <c r="O7" s="16"/>
    </row>
    <row r="8" spans="1:15" ht="15" customHeight="1">
      <c r="A8" s="31" t="s">
        <v>271</v>
      </c>
      <c r="B8" s="47">
        <v>5434</v>
      </c>
      <c r="C8" s="47">
        <v>5349</v>
      </c>
      <c r="D8" s="47">
        <v>5281</v>
      </c>
      <c r="E8" s="47">
        <v>5224</v>
      </c>
      <c r="F8" s="47">
        <v>5082</v>
      </c>
      <c r="G8" s="47">
        <v>5219</v>
      </c>
      <c r="H8" s="47">
        <v>5889</v>
      </c>
      <c r="I8" s="47">
        <v>6002</v>
      </c>
      <c r="J8" s="47">
        <v>5535</v>
      </c>
      <c r="K8" s="47">
        <v>5413</v>
      </c>
      <c r="L8" s="47">
        <v>5355</v>
      </c>
      <c r="M8" s="47">
        <v>5420</v>
      </c>
      <c r="N8" s="148"/>
      <c r="O8" s="16"/>
    </row>
    <row r="9" spans="1:15" ht="15" customHeight="1">
      <c r="A9" s="48" t="s">
        <v>4</v>
      </c>
      <c r="B9" s="47">
        <v>2045</v>
      </c>
      <c r="C9" s="47">
        <v>2036</v>
      </c>
      <c r="D9" s="47">
        <v>2005</v>
      </c>
      <c r="E9" s="47">
        <v>1984</v>
      </c>
      <c r="F9" s="47">
        <v>1926</v>
      </c>
      <c r="G9" s="47">
        <v>1983</v>
      </c>
      <c r="H9" s="47">
        <v>2202</v>
      </c>
      <c r="I9" s="47">
        <v>2232</v>
      </c>
      <c r="J9" s="47">
        <v>2125</v>
      </c>
      <c r="K9" s="47">
        <v>2051</v>
      </c>
      <c r="L9" s="47">
        <v>2052</v>
      </c>
      <c r="M9" s="47">
        <v>2096</v>
      </c>
      <c r="N9" s="148">
        <f t="shared" ref="N9:N34" si="0">AVERAGE(B9:M9)</f>
        <v>2061.4166666666665</v>
      </c>
      <c r="O9" s="16"/>
    </row>
    <row r="10" spans="1:15" ht="15" customHeight="1">
      <c r="A10" s="49" t="s">
        <v>5</v>
      </c>
      <c r="B10" s="85">
        <v>3389</v>
      </c>
      <c r="C10" s="85">
        <v>3313</v>
      </c>
      <c r="D10" s="85">
        <v>3276</v>
      </c>
      <c r="E10" s="85">
        <v>3240</v>
      </c>
      <c r="F10" s="85">
        <v>3156</v>
      </c>
      <c r="G10" s="85">
        <v>3236</v>
      </c>
      <c r="H10" s="85">
        <v>3687</v>
      </c>
      <c r="I10" s="85">
        <v>3770</v>
      </c>
      <c r="J10" s="85">
        <v>3410</v>
      </c>
      <c r="K10" s="85">
        <v>3362</v>
      </c>
      <c r="L10" s="85">
        <v>3303</v>
      </c>
      <c r="M10" s="85">
        <v>3324</v>
      </c>
      <c r="N10" s="148">
        <f t="shared" si="0"/>
        <v>3372.1666666666665</v>
      </c>
      <c r="O10" s="16"/>
    </row>
    <row r="11" spans="1:15" ht="15" customHeight="1">
      <c r="A11" s="31" t="s">
        <v>272</v>
      </c>
      <c r="B11" s="47">
        <v>4859</v>
      </c>
      <c r="C11" s="47">
        <v>4790</v>
      </c>
      <c r="D11" s="47">
        <v>4765</v>
      </c>
      <c r="E11" s="47">
        <v>4701</v>
      </c>
      <c r="F11" s="47">
        <v>4690</v>
      </c>
      <c r="G11" s="47">
        <v>4707</v>
      </c>
      <c r="H11" s="47">
        <v>4813</v>
      </c>
      <c r="I11" s="47">
        <v>4932</v>
      </c>
      <c r="J11" s="47">
        <v>4871</v>
      </c>
      <c r="K11" s="47">
        <v>4819</v>
      </c>
      <c r="L11" s="47">
        <v>4710</v>
      </c>
      <c r="M11" s="47">
        <v>4748</v>
      </c>
      <c r="N11" s="148"/>
      <c r="O11" s="16"/>
    </row>
    <row r="12" spans="1:15" ht="15" customHeight="1">
      <c r="A12" s="48" t="s">
        <v>4</v>
      </c>
      <c r="B12" s="47">
        <v>2598</v>
      </c>
      <c r="C12" s="47">
        <v>2564</v>
      </c>
      <c r="D12" s="47">
        <v>2561</v>
      </c>
      <c r="E12" s="47">
        <v>2520</v>
      </c>
      <c r="F12" s="47">
        <v>2497</v>
      </c>
      <c r="G12" s="47">
        <v>2487</v>
      </c>
      <c r="H12" s="47">
        <v>2521</v>
      </c>
      <c r="I12" s="47">
        <v>2578</v>
      </c>
      <c r="J12" s="47">
        <v>2584</v>
      </c>
      <c r="K12" s="47">
        <v>2585</v>
      </c>
      <c r="L12" s="47">
        <v>2514</v>
      </c>
      <c r="M12" s="47">
        <v>2553</v>
      </c>
      <c r="N12" s="148">
        <f t="shared" si="0"/>
        <v>2546.8333333333335</v>
      </c>
      <c r="O12" s="16"/>
    </row>
    <row r="13" spans="1:15" ht="15" customHeight="1">
      <c r="A13" s="49" t="s">
        <v>5</v>
      </c>
      <c r="B13" s="85">
        <v>2261</v>
      </c>
      <c r="C13" s="85">
        <v>2226</v>
      </c>
      <c r="D13" s="85">
        <v>2204</v>
      </c>
      <c r="E13" s="85">
        <v>2181</v>
      </c>
      <c r="F13" s="85">
        <v>2193</v>
      </c>
      <c r="G13" s="85">
        <v>2220</v>
      </c>
      <c r="H13" s="85">
        <v>2292</v>
      </c>
      <c r="I13" s="85">
        <v>2354</v>
      </c>
      <c r="J13" s="85">
        <v>2287</v>
      </c>
      <c r="K13" s="85">
        <v>2234</v>
      </c>
      <c r="L13" s="85">
        <v>2196</v>
      </c>
      <c r="M13" s="85">
        <v>2195</v>
      </c>
      <c r="N13" s="148">
        <f t="shared" si="0"/>
        <v>2236.9166666666665</v>
      </c>
      <c r="O13" s="16"/>
    </row>
    <row r="14" spans="1:15" ht="15" customHeight="1">
      <c r="A14" s="31" t="s">
        <v>273</v>
      </c>
      <c r="B14" s="47">
        <v>6698</v>
      </c>
      <c r="C14" s="47">
        <v>6653</v>
      </c>
      <c r="D14" s="47">
        <v>6669</v>
      </c>
      <c r="E14" s="47">
        <v>6606</v>
      </c>
      <c r="F14" s="47">
        <v>6515</v>
      </c>
      <c r="G14" s="47">
        <v>6467</v>
      </c>
      <c r="H14" s="47">
        <v>6479</v>
      </c>
      <c r="I14" s="47">
        <v>6551</v>
      </c>
      <c r="J14" s="47">
        <v>6530</v>
      </c>
      <c r="K14" s="47">
        <v>6551</v>
      </c>
      <c r="L14" s="47">
        <v>6454</v>
      </c>
      <c r="M14" s="47">
        <v>6428</v>
      </c>
      <c r="N14" s="148"/>
      <c r="O14" s="16"/>
    </row>
    <row r="15" spans="1:15" ht="15" customHeight="1">
      <c r="A15" s="48" t="s">
        <v>4</v>
      </c>
      <c r="B15" s="47">
        <v>1540</v>
      </c>
      <c r="C15" s="47">
        <v>1522</v>
      </c>
      <c r="D15" s="47">
        <v>1539</v>
      </c>
      <c r="E15" s="47">
        <v>1509</v>
      </c>
      <c r="F15" s="47">
        <v>1472</v>
      </c>
      <c r="G15" s="47">
        <v>1446</v>
      </c>
      <c r="H15" s="47">
        <v>1450</v>
      </c>
      <c r="I15" s="47">
        <v>1499</v>
      </c>
      <c r="J15" s="47">
        <v>1497</v>
      </c>
      <c r="K15" s="47">
        <v>1516</v>
      </c>
      <c r="L15" s="47">
        <v>1481</v>
      </c>
      <c r="M15" s="47">
        <v>1470</v>
      </c>
      <c r="N15" s="148">
        <f t="shared" si="0"/>
        <v>1495.0833333333333</v>
      </c>
      <c r="O15" s="16"/>
    </row>
    <row r="16" spans="1:15" ht="15" customHeight="1">
      <c r="A16" s="49" t="s">
        <v>5</v>
      </c>
      <c r="B16" s="85">
        <v>5158</v>
      </c>
      <c r="C16" s="85">
        <v>5131</v>
      </c>
      <c r="D16" s="85">
        <v>5130</v>
      </c>
      <c r="E16" s="85">
        <v>5097</v>
      </c>
      <c r="F16" s="85">
        <v>5043</v>
      </c>
      <c r="G16" s="85">
        <v>5021</v>
      </c>
      <c r="H16" s="85">
        <v>5029</v>
      </c>
      <c r="I16" s="85">
        <v>5052</v>
      </c>
      <c r="J16" s="85">
        <v>5033</v>
      </c>
      <c r="K16" s="85">
        <v>5035</v>
      </c>
      <c r="L16" s="85">
        <v>4973</v>
      </c>
      <c r="M16" s="85">
        <v>4958</v>
      </c>
      <c r="N16" s="148">
        <f t="shared" si="0"/>
        <v>5055</v>
      </c>
      <c r="O16" s="16"/>
    </row>
    <row r="17" spans="1:15" ht="15" customHeight="1">
      <c r="A17" s="31" t="s">
        <v>391</v>
      </c>
      <c r="B17" s="47">
        <v>13232</v>
      </c>
      <c r="C17" s="47">
        <v>13134</v>
      </c>
      <c r="D17" s="47">
        <v>13008</v>
      </c>
      <c r="E17" s="47">
        <v>12898</v>
      </c>
      <c r="F17" s="47">
        <v>12735</v>
      </c>
      <c r="G17" s="47">
        <v>12491</v>
      </c>
      <c r="H17" s="47">
        <v>12527</v>
      </c>
      <c r="I17" s="47">
        <v>12544</v>
      </c>
      <c r="J17" s="47">
        <v>12614</v>
      </c>
      <c r="K17" s="47">
        <v>12805</v>
      </c>
      <c r="L17" s="47">
        <v>12564</v>
      </c>
      <c r="M17" s="47">
        <v>12428</v>
      </c>
      <c r="N17" s="148"/>
      <c r="O17" s="16"/>
    </row>
    <row r="18" spans="1:15" ht="15" customHeight="1">
      <c r="A18" s="48" t="s">
        <v>4</v>
      </c>
      <c r="B18" s="47">
        <v>3443</v>
      </c>
      <c r="C18" s="47">
        <v>3389</v>
      </c>
      <c r="D18" s="47">
        <v>3369</v>
      </c>
      <c r="E18" s="47">
        <v>3290</v>
      </c>
      <c r="F18" s="47">
        <v>3271</v>
      </c>
      <c r="G18" s="47">
        <v>3205</v>
      </c>
      <c r="H18" s="47">
        <v>3215</v>
      </c>
      <c r="I18" s="47">
        <v>3254</v>
      </c>
      <c r="J18" s="47">
        <v>3306</v>
      </c>
      <c r="K18" s="47">
        <v>3358</v>
      </c>
      <c r="L18" s="47">
        <v>3330</v>
      </c>
      <c r="M18" s="47">
        <v>3294</v>
      </c>
      <c r="N18" s="148">
        <f t="shared" si="0"/>
        <v>3310.3333333333335</v>
      </c>
      <c r="O18" s="16"/>
    </row>
    <row r="19" spans="1:15" ht="15" customHeight="1">
      <c r="A19" s="49" t="s">
        <v>5</v>
      </c>
      <c r="B19" s="85">
        <v>9789</v>
      </c>
      <c r="C19" s="85">
        <v>9745</v>
      </c>
      <c r="D19" s="85">
        <v>9639</v>
      </c>
      <c r="E19" s="85">
        <v>9608</v>
      </c>
      <c r="F19" s="85">
        <v>9464</v>
      </c>
      <c r="G19" s="85">
        <v>9286</v>
      </c>
      <c r="H19" s="85">
        <v>9312</v>
      </c>
      <c r="I19" s="85">
        <v>9290</v>
      </c>
      <c r="J19" s="85">
        <v>9308</v>
      </c>
      <c r="K19" s="85">
        <v>9447</v>
      </c>
      <c r="L19" s="85">
        <v>9234</v>
      </c>
      <c r="M19" s="85">
        <v>9134</v>
      </c>
      <c r="N19" s="148">
        <f t="shared" si="0"/>
        <v>9438</v>
      </c>
      <c r="O19" s="16"/>
    </row>
    <row r="20" spans="1:15" ht="15" customHeight="1">
      <c r="A20" s="31" t="s">
        <v>392</v>
      </c>
      <c r="B20" s="47">
        <v>377</v>
      </c>
      <c r="C20" s="47">
        <v>362</v>
      </c>
      <c r="D20" s="47">
        <v>368</v>
      </c>
      <c r="E20" s="47">
        <v>376</v>
      </c>
      <c r="F20" s="47">
        <v>362</v>
      </c>
      <c r="G20" s="47">
        <v>355</v>
      </c>
      <c r="H20" s="47">
        <v>351</v>
      </c>
      <c r="I20" s="47">
        <v>364</v>
      </c>
      <c r="J20" s="47">
        <v>353</v>
      </c>
      <c r="K20" s="47">
        <v>362</v>
      </c>
      <c r="L20" s="47">
        <v>353</v>
      </c>
      <c r="M20" s="47">
        <v>363</v>
      </c>
      <c r="N20" s="148"/>
      <c r="O20" s="16"/>
    </row>
    <row r="21" spans="1:15" ht="15" customHeight="1">
      <c r="A21" s="48" t="s">
        <v>4</v>
      </c>
      <c r="B21" s="47">
        <v>287</v>
      </c>
      <c r="C21" s="47">
        <v>275</v>
      </c>
      <c r="D21" s="47">
        <v>281</v>
      </c>
      <c r="E21" s="47">
        <v>286</v>
      </c>
      <c r="F21" s="47">
        <v>275</v>
      </c>
      <c r="G21" s="47">
        <v>267</v>
      </c>
      <c r="H21" s="47">
        <v>263</v>
      </c>
      <c r="I21" s="47">
        <v>274</v>
      </c>
      <c r="J21" s="47">
        <v>263</v>
      </c>
      <c r="K21" s="47">
        <v>269</v>
      </c>
      <c r="L21" s="47">
        <v>263</v>
      </c>
      <c r="M21" s="47">
        <v>275</v>
      </c>
      <c r="N21" s="148">
        <f t="shared" si="0"/>
        <v>273.16666666666669</v>
      </c>
      <c r="O21" s="16"/>
    </row>
    <row r="22" spans="1:15" ht="15" customHeight="1">
      <c r="A22" s="49" t="s">
        <v>5</v>
      </c>
      <c r="B22" s="85">
        <v>90</v>
      </c>
      <c r="C22" s="85">
        <v>87</v>
      </c>
      <c r="D22" s="85">
        <v>87</v>
      </c>
      <c r="E22" s="85">
        <v>90</v>
      </c>
      <c r="F22" s="85">
        <v>87</v>
      </c>
      <c r="G22" s="85">
        <v>88</v>
      </c>
      <c r="H22" s="85">
        <v>88</v>
      </c>
      <c r="I22" s="85">
        <v>90</v>
      </c>
      <c r="J22" s="85">
        <v>90</v>
      </c>
      <c r="K22" s="85">
        <v>93</v>
      </c>
      <c r="L22" s="85">
        <v>90</v>
      </c>
      <c r="M22" s="85">
        <v>88</v>
      </c>
      <c r="N22" s="148">
        <f t="shared" si="0"/>
        <v>89</v>
      </c>
      <c r="O22" s="16"/>
    </row>
    <row r="23" spans="1:15" ht="15" customHeight="1">
      <c r="A23" s="31" t="s">
        <v>276</v>
      </c>
      <c r="B23" s="47">
        <v>4135</v>
      </c>
      <c r="C23" s="47">
        <v>4109</v>
      </c>
      <c r="D23" s="47">
        <v>4058</v>
      </c>
      <c r="E23" s="47">
        <v>4037</v>
      </c>
      <c r="F23" s="47">
        <v>3914</v>
      </c>
      <c r="G23" s="47">
        <v>3886</v>
      </c>
      <c r="H23" s="47">
        <v>3837</v>
      </c>
      <c r="I23" s="47">
        <v>3919</v>
      </c>
      <c r="J23" s="47">
        <v>3859</v>
      </c>
      <c r="K23" s="47">
        <v>3858</v>
      </c>
      <c r="L23" s="47">
        <v>3812</v>
      </c>
      <c r="M23" s="47">
        <v>3802</v>
      </c>
      <c r="N23" s="148"/>
      <c r="O23" s="16"/>
    </row>
    <row r="24" spans="1:15" ht="15" customHeight="1">
      <c r="A24" s="48" t="s">
        <v>4</v>
      </c>
      <c r="B24" s="47">
        <v>3563</v>
      </c>
      <c r="C24" s="47">
        <v>3535</v>
      </c>
      <c r="D24" s="47">
        <v>3487</v>
      </c>
      <c r="E24" s="47">
        <v>3482</v>
      </c>
      <c r="F24" s="47">
        <v>3378</v>
      </c>
      <c r="G24" s="47">
        <v>3363</v>
      </c>
      <c r="H24" s="47">
        <v>3324</v>
      </c>
      <c r="I24" s="47">
        <v>3399</v>
      </c>
      <c r="J24" s="47">
        <v>3344</v>
      </c>
      <c r="K24" s="47">
        <v>3335</v>
      </c>
      <c r="L24" s="47">
        <v>3295</v>
      </c>
      <c r="M24" s="47">
        <v>3292</v>
      </c>
      <c r="N24" s="148">
        <f t="shared" si="0"/>
        <v>3399.75</v>
      </c>
      <c r="O24" s="16"/>
    </row>
    <row r="25" spans="1:15" ht="15" customHeight="1">
      <c r="A25" s="49" t="s">
        <v>5</v>
      </c>
      <c r="B25" s="85">
        <v>572</v>
      </c>
      <c r="C25" s="85">
        <v>574</v>
      </c>
      <c r="D25" s="85">
        <v>571</v>
      </c>
      <c r="E25" s="85">
        <v>555</v>
      </c>
      <c r="F25" s="85">
        <v>536</v>
      </c>
      <c r="G25" s="85">
        <v>523</v>
      </c>
      <c r="H25" s="85">
        <v>513</v>
      </c>
      <c r="I25" s="85">
        <v>520</v>
      </c>
      <c r="J25" s="85">
        <v>515</v>
      </c>
      <c r="K25" s="85">
        <v>523</v>
      </c>
      <c r="L25" s="85">
        <v>517</v>
      </c>
      <c r="M25" s="85">
        <v>510</v>
      </c>
      <c r="N25" s="148">
        <f t="shared" si="0"/>
        <v>535.75</v>
      </c>
      <c r="O25" s="16"/>
    </row>
    <row r="26" spans="1:15" ht="15" customHeight="1">
      <c r="A26" s="31" t="s">
        <v>393</v>
      </c>
      <c r="B26" s="47">
        <v>2068</v>
      </c>
      <c r="C26" s="47">
        <v>2069</v>
      </c>
      <c r="D26" s="47">
        <v>2057</v>
      </c>
      <c r="E26" s="47">
        <v>2002</v>
      </c>
      <c r="F26" s="47">
        <v>1968</v>
      </c>
      <c r="G26" s="47">
        <v>1945</v>
      </c>
      <c r="H26" s="47">
        <v>1935</v>
      </c>
      <c r="I26" s="47">
        <v>1980</v>
      </c>
      <c r="J26" s="47">
        <v>1939</v>
      </c>
      <c r="K26" s="47">
        <v>1920</v>
      </c>
      <c r="L26" s="47">
        <v>1924</v>
      </c>
      <c r="M26" s="47">
        <v>1969</v>
      </c>
      <c r="N26" s="148"/>
      <c r="O26" s="16"/>
    </row>
    <row r="27" spans="1:15" ht="15" customHeight="1">
      <c r="A27" s="48" t="s">
        <v>4</v>
      </c>
      <c r="B27" s="47">
        <v>1583</v>
      </c>
      <c r="C27" s="47">
        <v>1577</v>
      </c>
      <c r="D27" s="47">
        <v>1574</v>
      </c>
      <c r="E27" s="47">
        <v>1524</v>
      </c>
      <c r="F27" s="47">
        <v>1494</v>
      </c>
      <c r="G27" s="47">
        <v>1481</v>
      </c>
      <c r="H27" s="47">
        <v>1480</v>
      </c>
      <c r="I27" s="47">
        <v>1524</v>
      </c>
      <c r="J27" s="47">
        <v>1494</v>
      </c>
      <c r="K27" s="47">
        <v>1472</v>
      </c>
      <c r="L27" s="47">
        <v>1475</v>
      </c>
      <c r="M27" s="47">
        <v>1510</v>
      </c>
      <c r="N27" s="148">
        <f t="shared" si="0"/>
        <v>1515.6666666666667</v>
      </c>
      <c r="O27" s="16"/>
    </row>
    <row r="28" spans="1:15" ht="15" customHeight="1">
      <c r="A28" s="49" t="s">
        <v>5</v>
      </c>
      <c r="B28" s="85">
        <v>485</v>
      </c>
      <c r="C28" s="85">
        <v>492</v>
      </c>
      <c r="D28" s="85">
        <v>483</v>
      </c>
      <c r="E28" s="85">
        <v>478</v>
      </c>
      <c r="F28" s="85">
        <v>474</v>
      </c>
      <c r="G28" s="85">
        <v>464</v>
      </c>
      <c r="H28" s="85">
        <v>455</v>
      </c>
      <c r="I28" s="85">
        <v>456</v>
      </c>
      <c r="J28" s="85">
        <v>445</v>
      </c>
      <c r="K28" s="85">
        <v>448</v>
      </c>
      <c r="L28" s="85">
        <v>449</v>
      </c>
      <c r="M28" s="85">
        <v>459</v>
      </c>
      <c r="N28" s="148">
        <f t="shared" si="0"/>
        <v>465.66666666666669</v>
      </c>
      <c r="O28" s="16"/>
    </row>
    <row r="29" spans="1:15" ht="15" customHeight="1">
      <c r="A29" s="31" t="s">
        <v>278</v>
      </c>
      <c r="B29" s="47">
        <v>11797</v>
      </c>
      <c r="C29" s="47">
        <v>11906</v>
      </c>
      <c r="D29" s="47">
        <v>11812</v>
      </c>
      <c r="E29" s="47">
        <v>11663</v>
      </c>
      <c r="F29" s="47">
        <v>11500</v>
      </c>
      <c r="G29" s="47">
        <v>11319</v>
      </c>
      <c r="H29" s="47">
        <v>11192</v>
      </c>
      <c r="I29" s="47">
        <v>11197</v>
      </c>
      <c r="J29" s="47">
        <v>11224</v>
      </c>
      <c r="K29" s="47">
        <v>11363</v>
      </c>
      <c r="L29" s="47">
        <v>11046</v>
      </c>
      <c r="M29" s="47">
        <v>10964</v>
      </c>
      <c r="N29" s="148"/>
      <c r="O29" s="16"/>
    </row>
    <row r="30" spans="1:15" ht="15" customHeight="1">
      <c r="A30" s="48" t="s">
        <v>4</v>
      </c>
      <c r="B30" s="47">
        <v>4472</v>
      </c>
      <c r="C30" s="47">
        <v>4513</v>
      </c>
      <c r="D30" s="47">
        <v>4467</v>
      </c>
      <c r="E30" s="47">
        <v>4386</v>
      </c>
      <c r="F30" s="47">
        <v>4302</v>
      </c>
      <c r="G30" s="47">
        <v>4212</v>
      </c>
      <c r="H30" s="47">
        <v>4184</v>
      </c>
      <c r="I30" s="47">
        <v>4183</v>
      </c>
      <c r="J30" s="47">
        <v>4155</v>
      </c>
      <c r="K30" s="47">
        <v>4238</v>
      </c>
      <c r="L30" s="47">
        <v>4066</v>
      </c>
      <c r="M30" s="47">
        <v>4029</v>
      </c>
      <c r="N30" s="148">
        <f t="shared" si="0"/>
        <v>4267.25</v>
      </c>
      <c r="O30" s="16"/>
    </row>
    <row r="31" spans="1:15" ht="15" customHeight="1">
      <c r="A31" s="49" t="s">
        <v>5</v>
      </c>
      <c r="B31" s="85">
        <v>7325</v>
      </c>
      <c r="C31" s="85">
        <v>7393</v>
      </c>
      <c r="D31" s="85">
        <v>7345</v>
      </c>
      <c r="E31" s="85">
        <v>7277</v>
      </c>
      <c r="F31" s="85">
        <v>7198</v>
      </c>
      <c r="G31" s="85">
        <v>7107</v>
      </c>
      <c r="H31" s="85">
        <v>7008</v>
      </c>
      <c r="I31" s="85">
        <v>7014</v>
      </c>
      <c r="J31" s="85">
        <v>7069</v>
      </c>
      <c r="K31" s="85">
        <v>7125</v>
      </c>
      <c r="L31" s="85">
        <v>6980</v>
      </c>
      <c r="M31" s="85">
        <v>6935</v>
      </c>
      <c r="N31" s="148">
        <f t="shared" si="0"/>
        <v>7148</v>
      </c>
      <c r="O31" s="16"/>
    </row>
    <row r="32" spans="1:15" ht="15" customHeight="1">
      <c r="A32" s="31" t="s">
        <v>279</v>
      </c>
      <c r="B32" s="47">
        <v>32</v>
      </c>
      <c r="C32" s="47">
        <v>32</v>
      </c>
      <c r="D32" s="47">
        <v>32</v>
      </c>
      <c r="E32" s="47">
        <v>33</v>
      </c>
      <c r="F32" s="47">
        <v>34</v>
      </c>
      <c r="G32" s="47">
        <v>38</v>
      </c>
      <c r="H32" s="47">
        <v>31</v>
      </c>
      <c r="I32" s="47">
        <v>31</v>
      </c>
      <c r="J32" s="47">
        <v>33</v>
      </c>
      <c r="K32" s="47">
        <v>30</v>
      </c>
      <c r="L32" s="47">
        <v>28</v>
      </c>
      <c r="M32" s="47">
        <v>28</v>
      </c>
      <c r="N32" s="148"/>
      <c r="O32" s="16"/>
    </row>
    <row r="33" spans="1:15" ht="15" customHeight="1">
      <c r="A33" s="48" t="s">
        <v>4</v>
      </c>
      <c r="B33" s="47">
        <v>22</v>
      </c>
      <c r="C33" s="47">
        <v>23</v>
      </c>
      <c r="D33" s="47">
        <v>21</v>
      </c>
      <c r="E33" s="47">
        <v>22</v>
      </c>
      <c r="F33" s="47">
        <v>20</v>
      </c>
      <c r="G33" s="47">
        <v>24</v>
      </c>
      <c r="H33" s="47">
        <v>18</v>
      </c>
      <c r="I33" s="47">
        <v>19</v>
      </c>
      <c r="J33" s="47">
        <v>20</v>
      </c>
      <c r="K33" s="47">
        <v>18</v>
      </c>
      <c r="L33" s="47">
        <v>16</v>
      </c>
      <c r="M33" s="47">
        <v>15</v>
      </c>
      <c r="N33" s="148">
        <f t="shared" si="0"/>
        <v>19.833333333333332</v>
      </c>
      <c r="O33" s="16"/>
    </row>
    <row r="34" spans="1:15" ht="15" customHeight="1">
      <c r="A34" s="49" t="s">
        <v>5</v>
      </c>
      <c r="B34" s="85">
        <v>10</v>
      </c>
      <c r="C34" s="85">
        <v>9</v>
      </c>
      <c r="D34" s="85">
        <v>11</v>
      </c>
      <c r="E34" s="85">
        <v>11</v>
      </c>
      <c r="F34" s="85">
        <v>14</v>
      </c>
      <c r="G34" s="85">
        <v>14</v>
      </c>
      <c r="H34" s="85">
        <v>13</v>
      </c>
      <c r="I34" s="85">
        <v>12</v>
      </c>
      <c r="J34" s="85">
        <v>13</v>
      </c>
      <c r="K34" s="85">
        <v>12</v>
      </c>
      <c r="L34" s="85">
        <v>12</v>
      </c>
      <c r="M34" s="85">
        <v>13</v>
      </c>
      <c r="N34" s="148">
        <f t="shared" si="0"/>
        <v>12</v>
      </c>
      <c r="O34" s="16"/>
    </row>
    <row r="35" spans="1:15" ht="15" customHeight="1">
      <c r="A35" s="37" t="s">
        <v>215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17"/>
      <c r="O35" s="16"/>
    </row>
    <row r="36" spans="1:15" ht="15" customHeight="1">
      <c r="A36" s="149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17"/>
      <c r="O36" s="16"/>
    </row>
    <row r="37" spans="1:15" ht="15" customHeight="1">
      <c r="A37" s="16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17"/>
      <c r="O37" s="16"/>
    </row>
    <row r="38" spans="1:15" ht="15" customHeight="1">
      <c r="A38" s="16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17"/>
      <c r="O38" s="16"/>
    </row>
    <row r="39" spans="1:15" ht="15" customHeight="1">
      <c r="A39" s="16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17"/>
      <c r="O39" s="16"/>
    </row>
    <row r="40" spans="1:15" ht="15" customHeight="1">
      <c r="A40" s="16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17"/>
      <c r="O40" s="16"/>
    </row>
    <row r="41" spans="1:15" ht="15" customHeight="1">
      <c r="A41" s="16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17"/>
      <c r="O41" s="16"/>
    </row>
    <row r="42" spans="1:15" ht="15" customHeight="1">
      <c r="A42" s="16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17"/>
      <c r="O42" s="16"/>
    </row>
    <row r="43" spans="1:15" ht="15" customHeight="1">
      <c r="A43" s="16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17"/>
      <c r="O43" s="16"/>
    </row>
    <row r="44" spans="1:15" ht="15" customHeight="1">
      <c r="A44" s="16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17"/>
      <c r="O44" s="16"/>
    </row>
    <row r="45" spans="1:15" ht="15" customHeight="1">
      <c r="A45" s="16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17"/>
      <c r="O45" s="16"/>
    </row>
    <row r="46" spans="1:15" ht="15" customHeight="1">
      <c r="A46" s="16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17"/>
      <c r="O46" s="16"/>
    </row>
    <row r="47" spans="1:15" ht="15" customHeight="1">
      <c r="A47" s="16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17"/>
      <c r="O47" s="16"/>
    </row>
    <row r="48" spans="1:15" ht="15" customHeight="1">
      <c r="A48" s="16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17"/>
      <c r="O48" s="16"/>
    </row>
    <row r="49" spans="1:15" ht="15" customHeight="1">
      <c r="A49" s="16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17"/>
      <c r="O49" s="16"/>
    </row>
    <row r="50" spans="1:15" ht="15" customHeight="1">
      <c r="A50" s="16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17"/>
      <c r="O50" s="16"/>
    </row>
    <row r="51" spans="1:15" ht="15" customHeight="1">
      <c r="A51" s="16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17"/>
      <c r="O51" s="16"/>
    </row>
    <row r="52" spans="1:15" ht="15" customHeight="1">
      <c r="A52" s="16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17"/>
      <c r="O52" s="16"/>
    </row>
    <row r="53" spans="1:15" ht="15" customHeight="1">
      <c r="A53" s="16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17"/>
      <c r="O53" s="16"/>
    </row>
    <row r="54" spans="1:15" ht="15" customHeight="1">
      <c r="A54" s="16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</row>
    <row r="55" spans="1:15" ht="15" customHeight="1">
      <c r="A55" s="16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5" ht="15" customHeight="1">
      <c r="A56" s="16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5" ht="15" customHeight="1">
      <c r="A57" s="16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5" ht="15" customHeight="1">
      <c r="A58" s="16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</row>
    <row r="59" spans="1:15" ht="15" customHeight="1">
      <c r="A59" s="16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</row>
    <row r="60" spans="1:15" ht="15" customHeight="1">
      <c r="A60" s="16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</row>
    <row r="61" spans="1:15" ht="15" customHeight="1">
      <c r="A61" s="16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</row>
    <row r="62" spans="1:15" ht="15" customHeight="1">
      <c r="A62" s="16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</row>
    <row r="63" spans="1:15" ht="15" customHeight="1">
      <c r="A63" s="16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</row>
    <row r="64" spans="1:15" ht="15" customHeight="1">
      <c r="A64" s="16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</row>
    <row r="65" spans="1:13" ht="15" customHeight="1">
      <c r="A65" s="16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</row>
    <row r="66" spans="1:13" ht="15" customHeight="1">
      <c r="A66" s="16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" customHeight="1">
      <c r="A67" s="16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</row>
    <row r="68" spans="1:13" ht="15" customHeight="1">
      <c r="A68" s="16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</row>
    <row r="69" spans="1:13" ht="15" customHeight="1">
      <c r="A69" s="16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</row>
    <row r="70" spans="1:13" ht="15" customHeight="1">
      <c r="A70" s="16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</row>
    <row r="71" spans="1:13" ht="15" customHeight="1">
      <c r="A71" s="16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15" customHeight="1">
      <c r="A72" s="16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</row>
    <row r="73" spans="1:13" ht="15" customHeight="1">
      <c r="A73" s="16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</row>
    <row r="74" spans="1:13" ht="15" customHeight="1">
      <c r="A74" s="16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15" customHeight="1">
      <c r="A75" s="16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5" customHeight="1">
      <c r="A76" s="16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15" customHeight="1">
      <c r="A77" s="16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</row>
    <row r="78" spans="1:13" ht="15" customHeight="1">
      <c r="A78" s="16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</row>
    <row r="79" spans="1:13" ht="15" customHeight="1">
      <c r="A79" s="16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5" customHeight="1">
      <c r="A80" s="16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15" customHeight="1">
      <c r="A81" s="16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</row>
    <row r="82" spans="1:13" ht="15" customHeight="1">
      <c r="A82" s="16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</row>
    <row r="83" spans="1:13" ht="15" customHeight="1">
      <c r="A83" s="16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</row>
    <row r="84" spans="1:13" ht="15" customHeight="1">
      <c r="A84" s="16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</row>
    <row r="85" spans="1:13" ht="15" customHeight="1">
      <c r="A85" s="16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5" customHeight="1">
      <c r="A86" s="16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</row>
    <row r="87" spans="1:13" ht="15" customHeight="1">
      <c r="A87" s="16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</row>
    <row r="88" spans="1:13" ht="15" customHeight="1">
      <c r="A88" s="16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</row>
    <row r="89" spans="1:13" ht="15" customHeight="1">
      <c r="A89" s="16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</row>
    <row r="90" spans="1:13" ht="15" customHeight="1">
      <c r="A90" s="16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15" customHeight="1">
      <c r="A91" s="16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</row>
    <row r="92" spans="1:13" ht="15" customHeight="1">
      <c r="A92" s="16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</row>
    <row r="93" spans="1:13" ht="15" customHeight="1">
      <c r="A93" s="16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5" customHeight="1">
      <c r="A94" s="16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</row>
    <row r="95" spans="1:13" ht="15" customHeight="1">
      <c r="A95" s="16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</row>
    <row r="96" spans="1:13" ht="15" customHeight="1">
      <c r="A96" s="16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5" customHeight="1">
      <c r="A97" s="16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</row>
    <row r="98" spans="1:13" ht="15" customHeight="1">
      <c r="A98" s="16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</row>
    <row r="99" spans="1:13" ht="15" customHeight="1">
      <c r="A99" s="16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15" customHeight="1">
      <c r="A100" s="16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ht="15" customHeight="1">
      <c r="A101" s="16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</row>
    <row r="102" spans="1:13" ht="15" customHeight="1">
      <c r="A102" s="16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</row>
    <row r="103" spans="1:13" ht="15" customHeight="1">
      <c r="A103" s="16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</row>
    <row r="104" spans="1:13" ht="15" customHeight="1">
      <c r="A104" s="16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</row>
    <row r="105" spans="1:13" ht="15" customHeight="1">
      <c r="A105" s="16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</row>
    <row r="106" spans="1:13" ht="15" customHeight="1">
      <c r="A106" s="16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</row>
    <row r="107" spans="1:13" ht="15" customHeight="1">
      <c r="A107" s="16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</row>
    <row r="108" spans="1:13" ht="15" customHeight="1">
      <c r="A108" s="16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</row>
    <row r="109" spans="1:13" ht="15" customHeight="1">
      <c r="A109" s="16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</row>
    <row r="110" spans="1:13" ht="15" customHeight="1">
      <c r="A110" s="16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</row>
    <row r="111" spans="1:13" ht="15" customHeight="1">
      <c r="A111" s="16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</row>
    <row r="112" spans="1:13" ht="15" customHeight="1">
      <c r="A112" s="16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</row>
    <row r="113" spans="1:13" ht="15" customHeight="1">
      <c r="A113" s="16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</row>
    <row r="114" spans="1:13" ht="15" customHeight="1">
      <c r="A114" s="16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</row>
    <row r="115" spans="1:13" ht="15" customHeight="1">
      <c r="A115" s="16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</row>
    <row r="116" spans="1:13" ht="15" customHeight="1">
      <c r="A116" s="16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</row>
    <row r="117" spans="1:13" ht="15" customHeight="1">
      <c r="A117" s="16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</row>
    <row r="118" spans="1:13" ht="15" customHeight="1">
      <c r="A118" s="16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</row>
    <row r="119" spans="1:13" ht="15" customHeight="1">
      <c r="A119" s="16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</row>
    <row r="120" spans="1:13" ht="15" customHeight="1">
      <c r="A120" s="16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</row>
    <row r="121" spans="1:13" ht="15" customHeight="1">
      <c r="A121" s="16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</row>
    <row r="122" spans="1:13" ht="15" customHeight="1">
      <c r="A122" s="16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</row>
    <row r="123" spans="1:13" ht="15" customHeight="1">
      <c r="A123" s="16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</row>
    <row r="124" spans="1:13" ht="15" customHeight="1">
      <c r="A124" s="16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</row>
    <row r="125" spans="1:13" ht="15" customHeight="1">
      <c r="A125" s="16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</row>
    <row r="126" spans="1:13" ht="15" customHeight="1">
      <c r="A126" s="16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</row>
    <row r="127" spans="1:13" ht="15" customHeight="1">
      <c r="A127" s="16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15" customHeight="1">
      <c r="A128" s="16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</row>
    <row r="129" spans="1:13" ht="15" customHeight="1">
      <c r="A129" s="16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</row>
    <row r="130" spans="1:13" ht="15" customHeight="1">
      <c r="A130" s="16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</row>
    <row r="131" spans="1:13" ht="15" customHeight="1">
      <c r="A131" s="16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</row>
    <row r="132" spans="1:13" ht="15" customHeight="1">
      <c r="A132" s="16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</row>
    <row r="133" spans="1:13" ht="15" customHeight="1">
      <c r="A133" s="16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</row>
    <row r="134" spans="1:13" ht="15" customHeight="1">
      <c r="A134" s="16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</row>
    <row r="135" spans="1:13" ht="15" customHeight="1">
      <c r="A135" s="16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</row>
    <row r="136" spans="1:13" ht="15" customHeight="1">
      <c r="A136" s="16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</row>
    <row r="137" spans="1:13" ht="15" customHeight="1">
      <c r="A137" s="16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</row>
    <row r="138" spans="1:13" ht="15" customHeight="1">
      <c r="A138" s="16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</row>
    <row r="139" spans="1:13" ht="15" customHeight="1">
      <c r="A139" s="16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</row>
    <row r="140" spans="1:13" ht="15" customHeight="1">
      <c r="A140" s="16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</row>
    <row r="141" spans="1:13" ht="15" customHeight="1">
      <c r="A141" s="16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</row>
    <row r="142" spans="1:13" ht="15" customHeight="1">
      <c r="A142" s="16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</row>
    <row r="143" spans="1:13" ht="15" customHeight="1">
      <c r="A143" s="16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</row>
    <row r="144" spans="1:13" ht="15" customHeight="1">
      <c r="A144" s="16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</row>
    <row r="145" spans="1:13" ht="15" customHeight="1">
      <c r="A145" s="16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</row>
    <row r="146" spans="1:13" ht="15" customHeight="1">
      <c r="A146" s="16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</row>
    <row r="147" spans="1:13" ht="15" customHeight="1">
      <c r="A147" s="16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</row>
    <row r="148" spans="1:13" ht="15" customHeight="1">
      <c r="A148" s="16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</row>
    <row r="149" spans="1:13" ht="15" customHeight="1">
      <c r="A149" s="16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</row>
    <row r="150" spans="1:13" ht="15" customHeight="1">
      <c r="A150" s="16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</row>
    <row r="151" spans="1:13" ht="15" customHeight="1">
      <c r="A151" s="16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</row>
    <row r="152" spans="1:13" ht="15" customHeight="1">
      <c r="A152" s="16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</row>
    <row r="153" spans="1:13" ht="15" customHeight="1">
      <c r="A153" s="16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</row>
    <row r="154" spans="1:13" ht="15" customHeight="1">
      <c r="A154" s="16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</row>
    <row r="155" spans="1:13" ht="15" customHeight="1">
      <c r="A155" s="16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</row>
    <row r="156" spans="1:13" ht="15" customHeight="1">
      <c r="A156" s="16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</row>
    <row r="157" spans="1:13" ht="15" customHeight="1">
      <c r="A157" s="16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</row>
    <row r="158" spans="1:13" ht="15" customHeight="1">
      <c r="A158" s="16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</row>
    <row r="159" spans="1:13" ht="15" customHeight="1">
      <c r="A159" s="16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</row>
    <row r="160" spans="1:13" ht="15" customHeight="1">
      <c r="A160" s="16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</row>
    <row r="161" spans="1:13" ht="15" customHeight="1">
      <c r="A161" s="16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</row>
    <row r="162" spans="1:13" ht="15" customHeight="1">
      <c r="A162" s="16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</row>
    <row r="163" spans="1:13" ht="15" customHeight="1">
      <c r="A163" s="16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</row>
    <row r="164" spans="1:13" ht="15" customHeight="1">
      <c r="A164" s="16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</row>
    <row r="165" spans="1:13" ht="15" customHeight="1">
      <c r="A165" s="16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</row>
    <row r="166" spans="1:13" ht="15" customHeight="1">
      <c r="A166" s="16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</row>
    <row r="167" spans="1:13" ht="15" customHeight="1">
      <c r="A167" s="16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</row>
    <row r="168" spans="1:13" ht="15" customHeight="1">
      <c r="A168" s="16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</row>
    <row r="169" spans="1:13" ht="15" customHeight="1">
      <c r="A169" s="16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</row>
    <row r="170" spans="1:13" ht="15" customHeight="1">
      <c r="A170" s="16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</row>
    <row r="171" spans="1:13" ht="15" customHeight="1">
      <c r="A171" s="16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</row>
    <row r="172" spans="1:13" ht="15" customHeight="1">
      <c r="A172" s="16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</row>
    <row r="173" spans="1:13" ht="15" customHeight="1">
      <c r="A173" s="16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</row>
    <row r="174" spans="1:13" ht="15" customHeight="1">
      <c r="A174" s="16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</row>
    <row r="175" spans="1:13" ht="15" customHeight="1">
      <c r="A175" s="16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</row>
    <row r="176" spans="1:13" ht="15" customHeight="1">
      <c r="A176" s="16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</row>
    <row r="177" spans="1:13" ht="15" customHeight="1">
      <c r="A177" s="16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</row>
    <row r="178" spans="1:13" ht="15" customHeight="1">
      <c r="A178" s="16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</row>
    <row r="179" spans="1:13" ht="15" customHeight="1">
      <c r="A179" s="16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</row>
    <row r="180" spans="1:13" ht="15" customHeight="1">
      <c r="A180" s="16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</row>
    <row r="181" spans="1:13" ht="15" customHeight="1">
      <c r="A181" s="16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</row>
    <row r="182" spans="1:13" ht="15" customHeight="1">
      <c r="A182" s="16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</row>
    <row r="183" spans="1:13" ht="15" customHeight="1">
      <c r="A183" s="16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</row>
    <row r="184" spans="1:13" ht="15" customHeight="1">
      <c r="A184" s="16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</row>
    <row r="185" spans="1:13" ht="15" customHeight="1">
      <c r="A185" s="16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</row>
    <row r="186" spans="1:13" ht="15" customHeight="1">
      <c r="A186" s="16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</row>
    <row r="187" spans="1:13" ht="15" customHeight="1">
      <c r="A187" s="16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</row>
    <row r="188" spans="1:13" ht="15" customHeight="1">
      <c r="A188" s="16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</row>
    <row r="189" spans="1:13" ht="15" customHeight="1">
      <c r="A189" s="16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</row>
    <row r="190" spans="1:13" ht="15" customHeight="1">
      <c r="A190" s="16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</row>
    <row r="191" spans="1:13" ht="15" customHeight="1">
      <c r="A191" s="16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</row>
    <row r="192" spans="1:13" ht="15" customHeight="1">
      <c r="A192" s="16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</row>
    <row r="193" spans="1:13" ht="15" customHeight="1">
      <c r="A193" s="16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</row>
    <row r="194" spans="1:13" ht="15" customHeight="1">
      <c r="A194" s="16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</row>
    <row r="195" spans="1:13" ht="15" customHeight="1">
      <c r="A195" s="16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</row>
    <row r="196" spans="1:13" ht="15" customHeight="1">
      <c r="A196" s="16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</row>
    <row r="197" spans="1:13" ht="15" customHeight="1">
      <c r="A197" s="16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</row>
    <row r="198" spans="1:13" ht="15" customHeight="1">
      <c r="A198" s="16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</row>
    <row r="199" spans="1:13" ht="15" customHeight="1">
      <c r="A199" s="16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</row>
    <row r="200" spans="1:13" ht="15" customHeight="1">
      <c r="A200" s="16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</row>
    <row r="201" spans="1:13" ht="15" customHeight="1">
      <c r="A201" s="16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</row>
    <row r="202" spans="1:13" ht="15" customHeight="1">
      <c r="A202" s="16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</row>
    <row r="203" spans="1:13" ht="15" customHeight="1">
      <c r="A203" s="16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</row>
    <row r="204" spans="1:13" ht="15" customHeight="1">
      <c r="A204" s="16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</row>
    <row r="205" spans="1:13" ht="15" customHeight="1">
      <c r="A205" s="16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</row>
    <row r="206" spans="1:13" ht="15" customHeight="1">
      <c r="A206" s="16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</row>
    <row r="207" spans="1:13" ht="15" customHeight="1">
      <c r="A207" s="16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</row>
    <row r="208" spans="1:13" ht="15" customHeight="1">
      <c r="A208" s="16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</row>
    <row r="209" spans="1:13" ht="15" customHeight="1">
      <c r="A209" s="16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</row>
    <row r="210" spans="1:13" ht="15" customHeight="1">
      <c r="A210" s="16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</row>
    <row r="211" spans="1:13" ht="15" customHeight="1">
      <c r="A211" s="16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</row>
    <row r="212" spans="1:13" ht="15" customHeight="1">
      <c r="A212" s="16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</row>
    <row r="213" spans="1:13" ht="15" customHeight="1">
      <c r="A213" s="16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</row>
    <row r="214" spans="1:13" ht="15" customHeight="1">
      <c r="A214" s="16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</row>
    <row r="215" spans="1:13" ht="15" customHeight="1">
      <c r="A215" s="16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</row>
    <row r="216" spans="1:13" ht="15" customHeight="1">
      <c r="A216" s="16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</row>
    <row r="217" spans="1:13" ht="15" customHeight="1">
      <c r="A217" s="16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</row>
    <row r="218" spans="1:13" ht="15" customHeight="1">
      <c r="A218" s="16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</row>
    <row r="219" spans="1:13" ht="15" customHeight="1">
      <c r="A219" s="16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</row>
    <row r="220" spans="1:13" ht="15" customHeight="1">
      <c r="A220" s="16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</row>
    <row r="221" spans="1:13" ht="15" customHeight="1">
      <c r="A221" s="16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</row>
    <row r="222" spans="1:13" ht="15" customHeight="1">
      <c r="A222" s="16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</row>
    <row r="223" spans="1:13" ht="15" customHeight="1">
      <c r="A223" s="16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</row>
    <row r="224" spans="1:13" ht="15" customHeight="1">
      <c r="A224" s="16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</row>
    <row r="225" spans="1:13" ht="15" customHeight="1">
      <c r="A225" s="16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</row>
    <row r="226" spans="1:13" ht="15" customHeight="1">
      <c r="A226" s="16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</row>
    <row r="227" spans="1:13" ht="15" customHeight="1">
      <c r="A227" s="16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</row>
    <row r="228" spans="1:13" ht="15" customHeight="1">
      <c r="A228" s="16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</row>
    <row r="229" spans="1:13" ht="15" customHeight="1">
      <c r="A229" s="16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</row>
    <row r="230" spans="1:13" ht="15" customHeight="1">
      <c r="A230" s="16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</row>
    <row r="231" spans="1:13" ht="15" customHeight="1">
      <c r="A231" s="16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</row>
    <row r="232" spans="1:13" ht="15" customHeight="1">
      <c r="A232" s="16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</row>
    <row r="233" spans="1:13" ht="15" customHeight="1">
      <c r="A233" s="16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</row>
    <row r="234" spans="1:13" ht="15" customHeight="1">
      <c r="A234" s="16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</row>
    <row r="235" spans="1:13" ht="15" customHeight="1">
      <c r="A235" s="16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</row>
    <row r="236" spans="1:13" ht="15" customHeight="1">
      <c r="A236" s="16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</row>
    <row r="237" spans="1:13" ht="15" customHeight="1">
      <c r="A237" s="16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</row>
    <row r="238" spans="1:13" ht="15" customHeight="1">
      <c r="A238" s="16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</row>
    <row r="239" spans="1:13" ht="15" customHeight="1">
      <c r="A239" s="16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</row>
    <row r="240" spans="1:13" ht="15" customHeight="1">
      <c r="A240" s="16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</row>
    <row r="241" spans="2:13" ht="15" customHeigh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</row>
    <row r="242" spans="2:13" ht="15" customHeigh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</row>
    <row r="243" spans="2:13" ht="15" customHeigh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</row>
    <row r="244" spans="2:13" ht="15" customHeigh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</row>
    <row r="245" spans="2:13" ht="15" customHeigh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</row>
    <row r="246" spans="2:13" ht="15" customHeigh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</row>
    <row r="247" spans="2:13" ht="15" customHeigh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</row>
    <row r="248" spans="2:13" ht="15" customHeight="1"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</row>
    <row r="249" spans="2:13" ht="15" customHeight="1"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</row>
    <row r="250" spans="2:13" ht="15" customHeight="1"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</row>
    <row r="251" spans="2:13" ht="15" customHeight="1"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</row>
    <row r="252" spans="2:13" ht="15" customHeight="1"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</row>
    <row r="253" spans="2:13" ht="15" customHeight="1"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</row>
    <row r="254" spans="2:13" ht="15" customHeight="1"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</row>
    <row r="255" spans="2:13" ht="15" customHeight="1"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</row>
    <row r="256" spans="2:13" ht="15" customHeight="1"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</row>
    <row r="257" spans="2:13" ht="15" customHeight="1"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</row>
    <row r="258" spans="2:13" ht="15" customHeight="1"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</row>
    <row r="259" spans="2:13" ht="15" customHeight="1"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</row>
    <row r="260" spans="2:13" ht="15" customHeight="1"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</row>
    <row r="261" spans="2:13" ht="15" customHeight="1"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</row>
    <row r="262" spans="2:13" ht="15" customHeight="1"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</row>
    <row r="263" spans="2:13" ht="15" customHeight="1"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</row>
    <row r="264" spans="2:13" ht="15" customHeight="1"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</row>
    <row r="265" spans="2:13" ht="15" customHeight="1"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</row>
    <row r="266" spans="2:13" ht="15" customHeight="1"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</row>
    <row r="267" spans="2:13" ht="15" customHeight="1"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</row>
    <row r="268" spans="2:13" ht="15" customHeight="1"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</row>
    <row r="269" spans="2:13" ht="15" customHeight="1"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</row>
    <row r="270" spans="2:13" ht="15" customHeight="1"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</row>
    <row r="271" spans="2:13" ht="15" customHeight="1"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</row>
    <row r="272" spans="2:13" ht="15" customHeight="1"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</row>
    <row r="273" spans="2:13" ht="15" customHeight="1"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</row>
    <row r="274" spans="2:13" ht="15" customHeight="1"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</row>
    <row r="275" spans="2:13" ht="15" customHeight="1"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</row>
    <row r="276" spans="2:13" ht="15" customHeight="1"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</row>
    <row r="277" spans="2:13" ht="15" customHeight="1"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</row>
    <row r="278" spans="2:13" ht="15" customHeight="1"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</row>
    <row r="279" spans="2:13" ht="15" customHeight="1"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</row>
    <row r="280" spans="2:13" ht="15" customHeight="1"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</row>
    <row r="281" spans="2:13" ht="15" customHeight="1"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</row>
    <row r="282" spans="2:13" ht="15" customHeight="1"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</row>
    <row r="283" spans="2:13" ht="15" customHeight="1"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</row>
    <row r="284" spans="2:13" ht="15" customHeight="1"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</row>
    <row r="285" spans="2:13" ht="15" customHeight="1"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</row>
    <row r="286" spans="2:13" ht="15" customHeight="1"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</row>
    <row r="287" spans="2:13" ht="15" customHeight="1"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</row>
    <row r="288" spans="2:13" ht="15" customHeight="1"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</row>
    <row r="289" spans="2:13" ht="15" customHeight="1"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</row>
    <row r="290" spans="2:13" ht="15" customHeight="1"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</row>
    <row r="291" spans="2:13" ht="15" customHeight="1"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</row>
    <row r="292" spans="2:13" ht="15" customHeight="1"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</row>
    <row r="293" spans="2:13" ht="15" customHeight="1"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</row>
    <row r="294" spans="2:13" ht="15" customHeight="1"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</row>
    <row r="295" spans="2:13" ht="15" customHeight="1"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</row>
    <row r="296" spans="2:13" ht="15" customHeight="1"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</row>
    <row r="297" spans="2:13" ht="15" customHeight="1"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</row>
    <row r="298" spans="2:13" ht="15" customHeight="1"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</row>
    <row r="299" spans="2:13" ht="15" customHeight="1"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</row>
    <row r="300" spans="2:13" ht="15" customHeight="1"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</row>
    <row r="301" spans="2:13" ht="15" customHeight="1"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</row>
    <row r="302" spans="2:13" ht="15" customHeight="1"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</row>
    <row r="303" spans="2:13" ht="15" customHeight="1"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</row>
    <row r="304" spans="2:13" ht="15" customHeight="1"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</row>
    <row r="305" spans="2:13" ht="15" customHeight="1"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</row>
    <row r="306" spans="2:13" ht="15" customHeight="1"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</row>
    <row r="307" spans="2:13" ht="15" customHeight="1"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</row>
    <row r="308" spans="2:13" ht="15" customHeight="1"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</row>
    <row r="309" spans="2:13" ht="15" customHeight="1"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</row>
    <row r="310" spans="2:13" ht="15" customHeight="1"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</row>
    <row r="311" spans="2:13" ht="15" customHeight="1"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</row>
    <row r="312" spans="2:13" ht="15" customHeight="1"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</row>
    <row r="313" spans="2:13" ht="15" customHeight="1"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</row>
    <row r="314" spans="2:13" ht="15" customHeight="1"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</row>
    <row r="315" spans="2:13" ht="15" customHeight="1"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</row>
    <row r="316" spans="2:13" ht="15" customHeight="1"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</row>
    <row r="317" spans="2:13" ht="15" customHeight="1"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</row>
    <row r="318" spans="2:13" ht="15" customHeight="1"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</row>
    <row r="319" spans="2:13" ht="15" customHeight="1"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</row>
    <row r="320" spans="2:13" ht="15" customHeight="1"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</row>
    <row r="321" spans="2:13" ht="15" customHeight="1"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</row>
    <row r="322" spans="2:13" ht="15" customHeight="1"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</row>
    <row r="323" spans="2:13" ht="15" customHeight="1"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</row>
    <row r="324" spans="2:13" ht="15" customHeight="1"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</row>
    <row r="325" spans="2:13" ht="15" customHeight="1"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</row>
    <row r="326" spans="2:13" ht="15" customHeight="1"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</row>
    <row r="327" spans="2:13" ht="15" customHeight="1"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</row>
    <row r="328" spans="2:13" ht="15" customHeight="1"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</row>
    <row r="329" spans="2:13" ht="15" customHeight="1"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</row>
    <row r="330" spans="2:13" ht="15" customHeight="1"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</row>
    <row r="331" spans="2:13" ht="15" customHeight="1"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</row>
    <row r="332" spans="2:13" ht="15" customHeight="1"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</row>
    <row r="333" spans="2:13" ht="15" customHeight="1"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</row>
    <row r="334" spans="2:13" ht="15" customHeight="1"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</row>
    <row r="335" spans="2:13" ht="15" customHeight="1"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</row>
    <row r="336" spans="2:13" ht="15" customHeight="1"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</row>
    <row r="337" spans="2:13" ht="15" customHeight="1"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</row>
    <row r="338" spans="2:13" ht="15" customHeight="1"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</row>
    <row r="339" spans="2:13" ht="15" customHeight="1"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</row>
    <row r="340" spans="2:13" ht="15" customHeight="1"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</row>
    <row r="341" spans="2:13" ht="15" customHeight="1"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</row>
    <row r="342" spans="2:13" ht="15" customHeight="1"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</row>
    <row r="343" spans="2:13" ht="15" customHeight="1"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</row>
    <row r="344" spans="2:13" ht="15" customHeight="1"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</row>
    <row r="345" spans="2:13" ht="15" customHeight="1"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</row>
    <row r="346" spans="2:13" ht="15" customHeight="1"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</row>
    <row r="347" spans="2:13" ht="15" customHeight="1"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</row>
    <row r="348" spans="2:13" ht="15" customHeight="1"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</row>
    <row r="349" spans="2:13" ht="15" customHeight="1"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</row>
    <row r="350" spans="2:13" ht="15" customHeight="1"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</row>
    <row r="351" spans="2:13" ht="15" customHeight="1"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</row>
    <row r="352" spans="2:13" ht="15" customHeight="1"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</row>
    <row r="353" spans="2:13" ht="15" customHeight="1"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</row>
    <row r="354" spans="2:13" ht="15" customHeight="1"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</row>
    <row r="355" spans="2:13" ht="15" customHeight="1"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</row>
    <row r="356" spans="2:13" ht="15" customHeight="1"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</row>
    <row r="357" spans="2:13" ht="15" customHeight="1"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</row>
    <row r="358" spans="2:13" ht="15" customHeight="1"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</row>
    <row r="359" spans="2:13" ht="15" customHeight="1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</row>
    <row r="360" spans="2:13" ht="15" customHeight="1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</row>
    <row r="361" spans="2:13" ht="15" customHeight="1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</row>
    <row r="362" spans="2:13" ht="15" customHeight="1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</row>
    <row r="363" spans="2:13" ht="15" customHeight="1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</row>
    <row r="364" spans="2:13" ht="15" customHeight="1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</row>
    <row r="365" spans="2:13" ht="15" customHeight="1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</row>
    <row r="366" spans="2:13" ht="15" customHeight="1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</row>
    <row r="367" spans="2:13" ht="15" customHeight="1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</row>
    <row r="368" spans="2:13" ht="15" customHeight="1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</row>
    <row r="369" spans="2:13" ht="15" customHeight="1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</row>
    <row r="370" spans="2:13" ht="15" customHeight="1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</row>
    <row r="371" spans="2:13" ht="15" customHeight="1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</row>
    <row r="372" spans="2:13" ht="15" customHeight="1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</row>
    <row r="373" spans="2:13" ht="15" customHeight="1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</row>
    <row r="374" spans="2:13" ht="15" customHeight="1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</row>
    <row r="375" spans="2:13" ht="15" customHeight="1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</row>
    <row r="376" spans="2:13" ht="15" customHeight="1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</row>
    <row r="377" spans="2:13" ht="15" customHeight="1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</row>
    <row r="378" spans="2:13" ht="15" customHeight="1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</row>
    <row r="379" spans="2:13" ht="15" customHeight="1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</row>
    <row r="380" spans="2:13" ht="15" customHeight="1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</row>
    <row r="381" spans="2:13" ht="15" customHeight="1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</row>
    <row r="382" spans="2:13" ht="15" customHeight="1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</row>
    <row r="383" spans="2:13" ht="15" customHeight="1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</row>
    <row r="384" spans="2:13" ht="15" customHeight="1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</row>
    <row r="385" spans="2:13" ht="15" customHeight="1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</row>
    <row r="386" spans="2:13" ht="15" customHeight="1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</row>
    <row r="387" spans="2:13" ht="15" customHeight="1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</row>
    <row r="388" spans="2:13" ht="15" customHeight="1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</row>
    <row r="389" spans="2:13" ht="15" customHeight="1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</row>
    <row r="390" spans="2:13" ht="15" customHeight="1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</row>
    <row r="391" spans="2:13" ht="15" customHeight="1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</row>
    <row r="392" spans="2:13" ht="15" customHeight="1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</row>
    <row r="393" spans="2:13" ht="15" customHeight="1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</row>
    <row r="394" spans="2:13" ht="15" customHeight="1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</row>
    <row r="395" spans="2:13" ht="15" customHeight="1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</row>
    <row r="396" spans="2:13" ht="15" customHeight="1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</row>
    <row r="397" spans="2:13" ht="15" customHeight="1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</row>
    <row r="398" spans="2:13" ht="15" customHeight="1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</row>
    <row r="399" spans="2:13" ht="15" customHeight="1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</row>
    <row r="400" spans="2:13" ht="15" customHeight="1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</row>
    <row r="401" spans="2:13" ht="15" customHeight="1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</row>
    <row r="402" spans="2:13" ht="15" customHeight="1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</row>
    <row r="403" spans="2:13" ht="15" customHeight="1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</row>
    <row r="404" spans="2:13" ht="15" customHeight="1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</row>
    <row r="405" spans="2:13" ht="15" customHeight="1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</row>
    <row r="406" spans="2:13" ht="15" customHeight="1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</row>
    <row r="407" spans="2:13" ht="15" customHeight="1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</row>
    <row r="408" spans="2:13" ht="15" customHeight="1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</row>
    <row r="409" spans="2:13" ht="15" customHeight="1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</row>
    <row r="410" spans="2:13" ht="15" customHeight="1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</row>
    <row r="411" spans="2:13" ht="15" customHeight="1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</row>
    <row r="412" spans="2:13" ht="15" customHeight="1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</row>
    <row r="413" spans="2:13" ht="15" customHeight="1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</row>
    <row r="414" spans="2:13" ht="15" customHeight="1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</row>
    <row r="415" spans="2:13" ht="15" customHeight="1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</row>
    <row r="416" spans="2:13" ht="15" customHeight="1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</row>
    <row r="417" spans="2:13" ht="15" customHeight="1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</row>
    <row r="418" spans="2:13" ht="15" customHeight="1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</row>
    <row r="419" spans="2:13" ht="15" customHeight="1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</row>
    <row r="420" spans="2:13" ht="15" customHeight="1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</row>
    <row r="421" spans="2:13" ht="15" customHeight="1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</row>
    <row r="422" spans="2:13" ht="15" customHeight="1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</row>
    <row r="423" spans="2:13" ht="15" customHeight="1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</row>
    <row r="424" spans="2:13" ht="15" customHeight="1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</row>
    <row r="425" spans="2:13" ht="15" customHeight="1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</row>
    <row r="426" spans="2:13" ht="15" customHeight="1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</row>
    <row r="427" spans="2:13" ht="15" customHeight="1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</row>
    <row r="428" spans="2:13" ht="15" customHeight="1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</row>
    <row r="429" spans="2:13" ht="15" customHeight="1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</row>
    <row r="430" spans="2:13" ht="15" customHeight="1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</row>
    <row r="431" spans="2:13" ht="15" customHeight="1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</row>
    <row r="432" spans="2:13" ht="15" customHeight="1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</row>
    <row r="433" spans="2:13" ht="15" customHeight="1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</row>
    <row r="434" spans="2:13" ht="15" customHeight="1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</row>
    <row r="435" spans="2:13" ht="15" customHeight="1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</row>
    <row r="436" spans="2:13" ht="15" customHeight="1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</row>
    <row r="437" spans="2:13" ht="15" customHeight="1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</row>
    <row r="438" spans="2:13" ht="15" customHeight="1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</row>
    <row r="439" spans="2:13" ht="15" customHeight="1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</row>
    <row r="440" spans="2:13" ht="15" customHeight="1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</row>
    <row r="441" spans="2:13" ht="15" customHeight="1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</row>
    <row r="442" spans="2:13" ht="15" customHeight="1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</row>
    <row r="443" spans="2:13" ht="15" customHeight="1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</row>
    <row r="444" spans="2:13" ht="15" customHeight="1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</row>
    <row r="445" spans="2:13" ht="15" customHeight="1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</row>
    <row r="446" spans="2:13" ht="15" customHeight="1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</row>
    <row r="447" spans="2:13" ht="15" customHeight="1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</row>
    <row r="448" spans="2:13" ht="15" customHeight="1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</row>
    <row r="449" spans="2:13" ht="15" customHeight="1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</row>
    <row r="450" spans="2:13" ht="15" customHeight="1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</row>
    <row r="451" spans="2:13" ht="15" customHeight="1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</row>
    <row r="452" spans="2:13" ht="15" customHeight="1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</row>
    <row r="453" spans="2:13" ht="15" customHeight="1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</row>
    <row r="454" spans="2:13" ht="15" customHeight="1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</row>
    <row r="455" spans="2:13" ht="15" customHeight="1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</row>
    <row r="456" spans="2:13" ht="15" customHeight="1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</row>
    <row r="457" spans="2:13" ht="15" customHeight="1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</row>
    <row r="458" spans="2:13" ht="15" customHeight="1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</row>
    <row r="459" spans="2:13" ht="15" customHeight="1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</row>
    <row r="460" spans="2:13" ht="15" customHeight="1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</row>
    <row r="461" spans="2:13" ht="15" customHeight="1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</row>
    <row r="462" spans="2:13" ht="15" customHeight="1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</row>
    <row r="463" spans="2:13" ht="15" customHeight="1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</row>
    <row r="464" spans="2:13" ht="15" customHeight="1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</row>
    <row r="465" spans="2:13" ht="15" customHeight="1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</row>
    <row r="466" spans="2:13" ht="15" customHeight="1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</row>
    <row r="467" spans="2:13" ht="15" customHeight="1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</row>
    <row r="468" spans="2:13" ht="15" customHeight="1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</row>
    <row r="469" spans="2:13" ht="15" customHeight="1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</row>
    <row r="470" spans="2:13" ht="15" customHeight="1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</row>
    <row r="471" spans="2:13" ht="15" customHeight="1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</row>
    <row r="472" spans="2:13" ht="15" customHeight="1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</row>
    <row r="473" spans="2:13" ht="15" customHeight="1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</row>
    <row r="474" spans="2:13" ht="15" customHeight="1"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</row>
    <row r="475" spans="2:13" ht="15" customHeight="1"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</row>
    <row r="476" spans="2:13" ht="15" customHeight="1"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</row>
    <row r="477" spans="2:13" ht="15" customHeight="1"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</row>
    <row r="478" spans="2:13" ht="15" customHeight="1"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</row>
    <row r="479" spans="2:13" ht="15" customHeight="1"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</row>
    <row r="480" spans="2:13" ht="15" customHeight="1"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</row>
    <row r="481" spans="2:13" ht="15" customHeight="1"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</row>
    <row r="482" spans="2:13" ht="15" customHeight="1"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</row>
    <row r="483" spans="2:13" ht="15" customHeight="1"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</row>
    <row r="484" spans="2:13" ht="15" customHeight="1"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</row>
    <row r="485" spans="2:13" ht="15" customHeight="1"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</row>
    <row r="486" spans="2:13" ht="15" customHeight="1"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</row>
    <row r="487" spans="2:13" ht="15" customHeight="1"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</row>
    <row r="488" spans="2:13" ht="15" customHeight="1"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</row>
    <row r="489" spans="2:13" ht="15" customHeight="1"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</row>
    <row r="490" spans="2:13" ht="15" customHeight="1"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</row>
    <row r="491" spans="2:13" ht="15" customHeight="1"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</row>
    <row r="492" spans="2:13" ht="15" customHeight="1"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</row>
    <row r="493" spans="2:13" ht="15" customHeight="1"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</row>
    <row r="494" spans="2:13" ht="15" customHeight="1"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</row>
    <row r="495" spans="2:13" ht="15" customHeight="1"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</row>
    <row r="496" spans="2:13" ht="15" customHeight="1"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</row>
    <row r="497" spans="2:13" ht="15" customHeight="1"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</row>
    <row r="498" spans="2:13" ht="15" customHeight="1"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</row>
    <row r="499" spans="2:13" ht="15" customHeight="1"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</row>
    <row r="500" spans="2:13" ht="15" customHeight="1"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</row>
    <row r="501" spans="2:13" ht="15" customHeight="1"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</row>
    <row r="502" spans="2:13" ht="15" customHeight="1"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</row>
    <row r="503" spans="2:13" ht="15" customHeight="1"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</row>
    <row r="504" spans="2:13" ht="15" customHeight="1"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</row>
    <row r="505" spans="2:13" ht="15" customHeight="1"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</row>
    <row r="506" spans="2:13" ht="15" customHeight="1"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</row>
    <row r="507" spans="2:13" ht="15" customHeight="1"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</row>
    <row r="508" spans="2:13" ht="15" customHeight="1"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</row>
    <row r="509" spans="2:13" ht="15" customHeight="1"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</row>
    <row r="510" spans="2:13" ht="15" customHeight="1"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</row>
    <row r="511" spans="2:13" ht="15" customHeight="1"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</row>
    <row r="512" spans="2:13" ht="15" customHeight="1"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</row>
    <row r="513" spans="2:13" ht="15" customHeight="1"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</row>
    <row r="514" spans="2:13" ht="15" customHeight="1"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</row>
    <row r="515" spans="2:13" ht="15" customHeight="1"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</row>
    <row r="516" spans="2:13" ht="15" customHeight="1"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</row>
    <row r="517" spans="2:13" ht="15" customHeight="1"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</row>
    <row r="518" spans="2:13" ht="15" customHeight="1"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</row>
    <row r="519" spans="2:13" ht="15" customHeight="1"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</row>
    <row r="520" spans="2:13" ht="15" customHeight="1"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</row>
    <row r="521" spans="2:13" ht="15" customHeight="1"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</row>
    <row r="522" spans="2:13" ht="15" customHeight="1"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</row>
    <row r="523" spans="2:13" ht="15" customHeight="1"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</row>
    <row r="524" spans="2:13" ht="15" customHeight="1"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</row>
    <row r="525" spans="2:13" ht="15" customHeight="1"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</row>
    <row r="526" spans="2:13" ht="15" customHeight="1"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</row>
    <row r="527" spans="2:13" ht="15" customHeight="1"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</row>
    <row r="528" spans="2:13" ht="15" customHeight="1"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</row>
    <row r="529" spans="2:13" ht="15" customHeight="1"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</row>
    <row r="530" spans="2:13" ht="15" customHeight="1"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</row>
    <row r="531" spans="2:13" ht="15" customHeight="1"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</row>
    <row r="532" spans="2:13" ht="15" customHeight="1"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</row>
    <row r="533" spans="2:13" ht="15" customHeight="1"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</row>
    <row r="534" spans="2:13" ht="15" customHeight="1"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</row>
    <row r="535" spans="2:13" ht="15" customHeight="1"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</row>
    <row r="536" spans="2:13" ht="15" customHeight="1"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</row>
    <row r="537" spans="2:13" ht="15" customHeight="1"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</row>
    <row r="538" spans="2:13" ht="15" customHeight="1"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</row>
    <row r="539" spans="2:13" ht="15" customHeight="1"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</row>
    <row r="540" spans="2:13" ht="15" customHeight="1"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</row>
    <row r="541" spans="2:13" ht="15" customHeight="1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</row>
    <row r="542" spans="2:13" ht="15" customHeight="1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</row>
    <row r="543" spans="2:13" ht="15" customHeight="1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</row>
    <row r="544" spans="2:13" ht="15" customHeight="1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</row>
    <row r="545" spans="2:13" ht="15" customHeight="1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</row>
    <row r="546" spans="2:13" ht="15" customHeight="1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</row>
    <row r="547" spans="2:13" ht="15" customHeight="1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</row>
    <row r="548" spans="2:13" ht="15" customHeight="1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</row>
    <row r="549" spans="2:13" ht="15" customHeight="1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</row>
    <row r="550" spans="2:13" ht="15" customHeight="1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</row>
    <row r="551" spans="2:13" ht="15" customHeight="1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</row>
    <row r="552" spans="2:13" ht="15" customHeight="1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</row>
    <row r="553" spans="2:13" ht="15" customHeight="1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</row>
    <row r="554" spans="2:13" ht="15" customHeight="1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</row>
    <row r="555" spans="2:13" ht="15" customHeight="1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</row>
    <row r="556" spans="2:13" ht="15" customHeight="1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</row>
    <row r="557" spans="2:13" ht="15" customHeight="1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</row>
    <row r="558" spans="2:13" ht="15" customHeight="1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</row>
    <row r="559" spans="2:13" ht="15" customHeight="1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</row>
    <row r="560" spans="2:13" ht="15" customHeight="1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</row>
    <row r="561" spans="2:13" ht="15" customHeight="1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</row>
    <row r="562" spans="2:13" ht="15" customHeight="1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</row>
    <row r="563" spans="2:13" ht="15" customHeight="1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</row>
    <row r="564" spans="2:13" ht="15" customHeight="1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</row>
    <row r="565" spans="2:13" ht="15" customHeight="1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</row>
    <row r="566" spans="2:13" ht="15" customHeight="1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</row>
    <row r="567" spans="2:13" ht="15" customHeight="1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</row>
    <row r="568" spans="2:13" ht="15" customHeight="1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</row>
    <row r="569" spans="2:13" ht="15" customHeight="1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</row>
    <row r="570" spans="2:13" ht="15" customHeight="1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</row>
    <row r="571" spans="2:13" ht="15" customHeight="1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</row>
    <row r="572" spans="2:13" ht="15" customHeight="1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</row>
    <row r="573" spans="2:13" ht="15" customHeight="1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</row>
    <row r="574" spans="2:13" ht="15" customHeight="1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</row>
    <row r="575" spans="2:13" ht="15" customHeight="1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</row>
    <row r="576" spans="2:13" ht="15" customHeight="1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</row>
    <row r="577" spans="2:13" ht="15" customHeight="1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</row>
    <row r="578" spans="2:13" ht="15" customHeight="1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</row>
    <row r="579" spans="2:13" ht="15" customHeight="1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</row>
    <row r="580" spans="2:13" ht="15" customHeight="1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</row>
    <row r="581" spans="2:13" ht="15" customHeight="1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</row>
    <row r="582" spans="2:13" ht="15" customHeight="1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</row>
    <row r="583" spans="2:13" ht="15" customHeight="1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</row>
    <row r="584" spans="2:13" ht="15" customHeight="1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</row>
    <row r="585" spans="2:13" ht="15" customHeight="1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</row>
    <row r="586" spans="2:13" ht="15" customHeight="1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</row>
    <row r="587" spans="2:13" ht="15" customHeight="1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</row>
    <row r="588" spans="2:13" ht="15" customHeight="1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</row>
    <row r="589" spans="2:13" ht="15" customHeight="1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</row>
    <row r="590" spans="2:13" ht="15" customHeight="1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</row>
    <row r="591" spans="2:13" ht="15" customHeight="1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</row>
    <row r="592" spans="2:13" ht="15" customHeight="1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</row>
    <row r="593" spans="2:13" ht="15" customHeight="1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</row>
    <row r="594" spans="2:13" ht="15" customHeight="1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</row>
    <row r="595" spans="2:13" ht="15" customHeight="1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</row>
    <row r="596" spans="2:13" ht="15" customHeight="1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</row>
    <row r="597" spans="2:13" ht="15" customHeight="1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</row>
    <row r="598" spans="2:13" ht="15" customHeight="1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</row>
    <row r="599" spans="2:13" ht="15" customHeight="1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</row>
    <row r="600" spans="2:13" ht="15" customHeight="1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</row>
    <row r="601" spans="2:13" ht="15" customHeight="1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</row>
    <row r="602" spans="2:13" ht="15" customHeight="1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</row>
    <row r="603" spans="2:13" ht="15" customHeight="1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</row>
    <row r="604" spans="2:13" ht="15" customHeight="1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</row>
    <row r="605" spans="2:13" ht="15" customHeight="1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</row>
    <row r="606" spans="2:13" ht="15" customHeight="1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</row>
    <row r="607" spans="2:13" ht="15" customHeight="1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</row>
    <row r="608" spans="2:13" ht="15" customHeight="1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</row>
    <row r="609" spans="2:13" ht="15" customHeight="1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</row>
    <row r="610" spans="2:13" ht="15" customHeight="1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</row>
    <row r="611" spans="2:13" ht="15" customHeight="1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</row>
    <row r="612" spans="2:13" ht="15" customHeight="1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</row>
    <row r="613" spans="2:13" ht="15" customHeight="1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</row>
    <row r="614" spans="2:13" ht="15" customHeight="1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</row>
    <row r="615" spans="2:13" ht="15" customHeight="1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</row>
    <row r="616" spans="2:13" ht="15" customHeight="1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</row>
    <row r="617" spans="2:13" ht="15" customHeight="1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</row>
    <row r="618" spans="2:13" ht="15" customHeight="1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</row>
    <row r="619" spans="2:13" ht="15" customHeight="1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</row>
    <row r="620" spans="2:13" ht="15" customHeight="1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</row>
    <row r="621" spans="2:13" ht="15" customHeight="1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</row>
    <row r="622" spans="2:13" ht="15" customHeight="1"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</row>
    <row r="623" spans="2:13" ht="15" customHeight="1"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</row>
    <row r="624" spans="2:13" ht="15" customHeight="1"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</row>
    <row r="625" spans="2:13" ht="15" customHeight="1"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</row>
    <row r="626" spans="2:13" ht="15" customHeight="1"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</row>
    <row r="627" spans="2:13" ht="15" customHeight="1"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</row>
    <row r="628" spans="2:13" ht="15" customHeight="1"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</row>
    <row r="629" spans="2:13" ht="15" customHeight="1"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</row>
    <row r="630" spans="2:13" ht="15" customHeight="1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</row>
    <row r="631" spans="2:13" ht="15" customHeight="1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</row>
    <row r="632" spans="2:13" ht="15" customHeight="1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</row>
    <row r="633" spans="2:13" ht="15" customHeight="1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</row>
    <row r="634" spans="2:13" ht="15" customHeight="1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</row>
    <row r="635" spans="2:13" ht="15" customHeight="1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</row>
    <row r="636" spans="2:13" ht="15" customHeight="1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</row>
    <row r="637" spans="2:13" ht="15" customHeight="1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</row>
    <row r="638" spans="2:13" ht="15" customHeight="1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</row>
    <row r="639" spans="2:13" ht="15" customHeight="1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</row>
    <row r="640" spans="2:13" ht="15" customHeight="1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</row>
    <row r="641" spans="2:13" ht="15" customHeight="1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</row>
    <row r="642" spans="2:13" ht="15" customHeight="1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</row>
    <row r="643" spans="2:13" ht="15" customHeight="1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</row>
    <row r="644" spans="2:13" ht="15" customHeight="1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</row>
    <row r="645" spans="2:13" ht="15" customHeight="1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</row>
    <row r="646" spans="2:13" ht="15" customHeight="1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</row>
    <row r="647" spans="2:13" ht="15" customHeight="1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</row>
    <row r="648" spans="2:13" ht="15" customHeight="1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</row>
    <row r="649" spans="2:13" ht="15" customHeight="1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</row>
    <row r="650" spans="2:13" ht="15" customHeight="1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</row>
    <row r="651" spans="2:13" ht="15" customHeight="1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</row>
    <row r="652" spans="2:13" ht="15" customHeight="1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</row>
    <row r="653" spans="2:13" ht="15" customHeight="1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</row>
    <row r="654" spans="2:13" ht="15" customHeight="1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</row>
    <row r="655" spans="2:13" ht="15" customHeight="1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</row>
    <row r="656" spans="2:13" ht="15" customHeight="1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</row>
    <row r="657" spans="2:13" ht="15" customHeight="1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</row>
    <row r="658" spans="2:13" ht="15" customHeight="1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</row>
    <row r="659" spans="2:13" ht="15" customHeight="1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</row>
    <row r="660" spans="2:13" ht="15" customHeight="1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</row>
    <row r="661" spans="2:13" ht="15" customHeight="1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</row>
    <row r="662" spans="2:13" ht="15" customHeight="1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</row>
    <row r="663" spans="2:13" ht="15" customHeight="1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</row>
    <row r="664" spans="2:13" ht="15" customHeight="1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</row>
    <row r="665" spans="2:13" ht="15" customHeight="1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</row>
    <row r="666" spans="2:13" ht="15" customHeight="1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</row>
    <row r="667" spans="2:13" ht="15" customHeight="1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</row>
    <row r="668" spans="2:13" ht="15" customHeight="1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</row>
    <row r="669" spans="2:13" ht="15" customHeight="1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</row>
    <row r="670" spans="2:13" ht="15" customHeight="1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</row>
    <row r="671" spans="2:13" ht="15" customHeight="1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</row>
    <row r="672" spans="2:13" ht="15" customHeight="1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</row>
    <row r="673" spans="2:13" ht="15" customHeight="1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</row>
    <row r="674" spans="2:13" ht="15" customHeight="1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</row>
    <row r="675" spans="2:13" ht="15" customHeight="1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</row>
    <row r="676" spans="2:13" ht="15" customHeight="1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</row>
    <row r="677" spans="2:13" ht="15" customHeight="1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</row>
    <row r="678" spans="2:13" ht="15" customHeight="1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</row>
    <row r="679" spans="2:13" ht="15" customHeight="1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</row>
    <row r="680" spans="2:13" ht="15" customHeight="1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</row>
    <row r="681" spans="2:13" ht="15" customHeight="1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</row>
    <row r="682" spans="2:13" ht="15" customHeight="1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</row>
    <row r="683" spans="2:13" ht="15" customHeight="1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</row>
    <row r="684" spans="2:13" ht="15" customHeight="1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</row>
    <row r="685" spans="2:13" ht="15" customHeight="1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</row>
    <row r="686" spans="2:13" ht="15" customHeight="1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</row>
    <row r="687" spans="2:13" ht="15" customHeight="1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</row>
  </sheetData>
  <pageMargins left="0.23622047244094491" right="0.23622047244094491" top="0.39370078740157483" bottom="0.74803149606299213" header="0" footer="0.31496062992125984"/>
  <pageSetup paperSize="9" scale="6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21"/>
  <sheetViews>
    <sheetView workbookViewId="0"/>
  </sheetViews>
  <sheetFormatPr baseColWidth="10" defaultColWidth="11.42578125" defaultRowHeight="15" customHeight="1"/>
  <cols>
    <col min="1" max="1" width="21.42578125" style="105" customWidth="1"/>
    <col min="2" max="13" width="10" style="105" customWidth="1"/>
    <col min="14" max="16384" width="11.42578125" style="105"/>
  </cols>
  <sheetData>
    <row r="1" spans="1:14" ht="15" customHeight="1">
      <c r="A1" s="15" t="s">
        <v>394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 ht="15" customHeight="1">
      <c r="A2" s="19" t="s">
        <v>395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16"/>
    </row>
    <row r="3" spans="1:14" ht="15" customHeight="1">
      <c r="A3" s="39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4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  <c r="N4" s="16"/>
    </row>
    <row r="5" spans="1:14" ht="15" customHeight="1">
      <c r="A5" s="31" t="s">
        <v>15</v>
      </c>
      <c r="B5" s="47">
        <v>41182</v>
      </c>
      <c r="C5" s="47">
        <v>40882</v>
      </c>
      <c r="D5" s="47">
        <v>40462</v>
      </c>
      <c r="E5" s="47">
        <v>39982</v>
      </c>
      <c r="F5" s="47">
        <v>39281</v>
      </c>
      <c r="G5" s="47">
        <v>39074</v>
      </c>
      <c r="H5" s="47">
        <v>39781</v>
      </c>
      <c r="I5" s="47">
        <v>40235</v>
      </c>
      <c r="J5" s="47">
        <v>39654</v>
      </c>
      <c r="K5" s="47">
        <v>39727</v>
      </c>
      <c r="L5" s="47">
        <v>38883</v>
      </c>
      <c r="M5" s="47">
        <v>38727</v>
      </c>
      <c r="N5" s="16"/>
    </row>
    <row r="6" spans="1:14" ht="15" customHeight="1">
      <c r="A6" s="48" t="s">
        <v>4</v>
      </c>
      <c r="B6" s="47">
        <v>16847</v>
      </c>
      <c r="C6" s="47">
        <v>16705</v>
      </c>
      <c r="D6" s="47">
        <v>16524</v>
      </c>
      <c r="E6" s="47">
        <v>16263</v>
      </c>
      <c r="F6" s="47">
        <v>15917</v>
      </c>
      <c r="G6" s="47">
        <v>15807</v>
      </c>
      <c r="H6" s="47">
        <v>16033</v>
      </c>
      <c r="I6" s="47">
        <v>16296</v>
      </c>
      <c r="J6" s="47">
        <v>16135</v>
      </c>
      <c r="K6" s="47">
        <v>16176</v>
      </c>
      <c r="L6" s="47">
        <v>15862</v>
      </c>
      <c r="M6" s="47">
        <v>15858</v>
      </c>
      <c r="N6" s="16"/>
    </row>
    <row r="7" spans="1:14" ht="15" customHeight="1">
      <c r="A7" s="49" t="s">
        <v>5</v>
      </c>
      <c r="B7" s="85">
        <v>24335</v>
      </c>
      <c r="C7" s="85">
        <v>24177</v>
      </c>
      <c r="D7" s="85">
        <v>23938</v>
      </c>
      <c r="E7" s="85">
        <v>23719</v>
      </c>
      <c r="F7" s="85">
        <v>23364</v>
      </c>
      <c r="G7" s="85">
        <v>23267</v>
      </c>
      <c r="H7" s="85">
        <v>23748</v>
      </c>
      <c r="I7" s="85">
        <v>23939</v>
      </c>
      <c r="J7" s="85">
        <v>23519</v>
      </c>
      <c r="K7" s="85">
        <v>23551</v>
      </c>
      <c r="L7" s="85">
        <v>23021</v>
      </c>
      <c r="M7" s="85">
        <v>22869</v>
      </c>
      <c r="N7" s="16"/>
    </row>
    <row r="8" spans="1:14" ht="15" customHeight="1">
      <c r="A8" s="31" t="s">
        <v>255</v>
      </c>
      <c r="B8" s="47">
        <v>2790</v>
      </c>
      <c r="C8" s="47">
        <v>2778</v>
      </c>
      <c r="D8" s="47">
        <v>2818</v>
      </c>
      <c r="E8" s="47">
        <v>2822</v>
      </c>
      <c r="F8" s="47">
        <v>2800</v>
      </c>
      <c r="G8" s="47">
        <v>2806</v>
      </c>
      <c r="H8" s="47">
        <v>2853</v>
      </c>
      <c r="I8" s="47">
        <v>2863</v>
      </c>
      <c r="J8" s="47">
        <v>2853</v>
      </c>
      <c r="K8" s="47">
        <v>2870</v>
      </c>
      <c r="L8" s="47">
        <v>2925</v>
      </c>
      <c r="M8" s="47">
        <v>2895</v>
      </c>
      <c r="N8" s="16"/>
    </row>
    <row r="9" spans="1:14" ht="15" customHeight="1">
      <c r="A9" s="48" t="s">
        <v>4</v>
      </c>
      <c r="B9" s="47">
        <v>1196</v>
      </c>
      <c r="C9" s="47">
        <v>1197</v>
      </c>
      <c r="D9" s="47">
        <v>1212</v>
      </c>
      <c r="E9" s="47">
        <v>1218</v>
      </c>
      <c r="F9" s="47">
        <v>1175</v>
      </c>
      <c r="G9" s="47">
        <v>1188</v>
      </c>
      <c r="H9" s="47">
        <v>1199</v>
      </c>
      <c r="I9" s="47">
        <v>1229</v>
      </c>
      <c r="J9" s="47">
        <v>1234</v>
      </c>
      <c r="K9" s="47">
        <v>1229</v>
      </c>
      <c r="L9" s="47">
        <v>1255</v>
      </c>
      <c r="M9" s="47">
        <v>1246</v>
      </c>
      <c r="N9" s="16"/>
    </row>
    <row r="10" spans="1:14" ht="15" customHeight="1">
      <c r="A10" s="49" t="s">
        <v>5</v>
      </c>
      <c r="B10" s="85">
        <v>1594</v>
      </c>
      <c r="C10" s="85">
        <v>1581</v>
      </c>
      <c r="D10" s="85">
        <v>1606</v>
      </c>
      <c r="E10" s="85">
        <v>1604</v>
      </c>
      <c r="F10" s="85">
        <v>1625</v>
      </c>
      <c r="G10" s="85">
        <v>1618</v>
      </c>
      <c r="H10" s="85">
        <v>1654</v>
      </c>
      <c r="I10" s="85">
        <v>1634</v>
      </c>
      <c r="J10" s="85">
        <v>1619</v>
      </c>
      <c r="K10" s="85">
        <v>1641</v>
      </c>
      <c r="L10" s="85">
        <v>1670</v>
      </c>
      <c r="M10" s="85">
        <v>1649</v>
      </c>
      <c r="N10" s="16"/>
    </row>
    <row r="11" spans="1:14" ht="15" customHeight="1">
      <c r="A11" s="31" t="s">
        <v>256</v>
      </c>
      <c r="B11" s="47">
        <v>947</v>
      </c>
      <c r="C11" s="47">
        <v>953</v>
      </c>
      <c r="D11" s="47">
        <v>943</v>
      </c>
      <c r="E11" s="47">
        <v>950</v>
      </c>
      <c r="F11" s="47">
        <v>949</v>
      </c>
      <c r="G11" s="47">
        <v>954</v>
      </c>
      <c r="H11" s="47">
        <v>973</v>
      </c>
      <c r="I11" s="47">
        <v>987</v>
      </c>
      <c r="J11" s="47">
        <v>986</v>
      </c>
      <c r="K11" s="47">
        <v>983</v>
      </c>
      <c r="L11" s="47">
        <v>1000</v>
      </c>
      <c r="M11" s="47">
        <v>1001</v>
      </c>
      <c r="N11" s="16"/>
    </row>
    <row r="12" spans="1:14" ht="15" customHeight="1">
      <c r="A12" s="48" t="s">
        <v>4</v>
      </c>
      <c r="B12" s="47">
        <v>287</v>
      </c>
      <c r="C12" s="47">
        <v>293</v>
      </c>
      <c r="D12" s="47">
        <v>296</v>
      </c>
      <c r="E12" s="47">
        <v>293</v>
      </c>
      <c r="F12" s="47">
        <v>292</v>
      </c>
      <c r="G12" s="47">
        <v>292</v>
      </c>
      <c r="H12" s="47">
        <v>301</v>
      </c>
      <c r="I12" s="47">
        <v>305</v>
      </c>
      <c r="J12" s="47">
        <v>304</v>
      </c>
      <c r="K12" s="47">
        <v>300</v>
      </c>
      <c r="L12" s="47">
        <v>303</v>
      </c>
      <c r="M12" s="47">
        <v>302</v>
      </c>
      <c r="N12" s="16"/>
    </row>
    <row r="13" spans="1:14" ht="15" customHeight="1">
      <c r="A13" s="49" t="s">
        <v>5</v>
      </c>
      <c r="B13" s="85">
        <v>660</v>
      </c>
      <c r="C13" s="85">
        <v>660</v>
      </c>
      <c r="D13" s="85">
        <v>647</v>
      </c>
      <c r="E13" s="85">
        <v>657</v>
      </c>
      <c r="F13" s="85">
        <v>657</v>
      </c>
      <c r="G13" s="85">
        <v>662</v>
      </c>
      <c r="H13" s="85">
        <v>672</v>
      </c>
      <c r="I13" s="85">
        <v>682</v>
      </c>
      <c r="J13" s="85">
        <v>682</v>
      </c>
      <c r="K13" s="85">
        <v>683</v>
      </c>
      <c r="L13" s="85">
        <v>697</v>
      </c>
      <c r="M13" s="85">
        <v>699</v>
      </c>
      <c r="N13" s="16"/>
    </row>
    <row r="14" spans="1:14" ht="15" customHeight="1">
      <c r="A14" s="31" t="s">
        <v>257</v>
      </c>
      <c r="B14" s="47">
        <v>1237</v>
      </c>
      <c r="C14" s="47">
        <v>1259</v>
      </c>
      <c r="D14" s="47">
        <v>1255</v>
      </c>
      <c r="E14" s="47">
        <v>1243</v>
      </c>
      <c r="F14" s="47">
        <v>1225</v>
      </c>
      <c r="G14" s="47">
        <v>1176</v>
      </c>
      <c r="H14" s="47">
        <v>1159</v>
      </c>
      <c r="I14" s="47">
        <v>1135</v>
      </c>
      <c r="J14" s="47">
        <v>1141</v>
      </c>
      <c r="K14" s="47">
        <v>1121</v>
      </c>
      <c r="L14" s="47">
        <v>1099</v>
      </c>
      <c r="M14" s="47">
        <v>1122</v>
      </c>
      <c r="N14" s="16"/>
    </row>
    <row r="15" spans="1:14" ht="15" customHeight="1">
      <c r="A15" s="48" t="s">
        <v>4</v>
      </c>
      <c r="B15" s="47">
        <v>558</v>
      </c>
      <c r="C15" s="47">
        <v>577</v>
      </c>
      <c r="D15" s="47">
        <v>583</v>
      </c>
      <c r="E15" s="47">
        <v>563</v>
      </c>
      <c r="F15" s="47">
        <v>558</v>
      </c>
      <c r="G15" s="47">
        <v>547</v>
      </c>
      <c r="H15" s="47">
        <v>532</v>
      </c>
      <c r="I15" s="47">
        <v>523</v>
      </c>
      <c r="J15" s="47">
        <v>521</v>
      </c>
      <c r="K15" s="47">
        <v>508</v>
      </c>
      <c r="L15" s="47">
        <v>498</v>
      </c>
      <c r="M15" s="47">
        <v>511</v>
      </c>
      <c r="N15" s="16"/>
    </row>
    <row r="16" spans="1:14" ht="15" customHeight="1">
      <c r="A16" s="49" t="s">
        <v>5</v>
      </c>
      <c r="B16" s="85">
        <v>679</v>
      </c>
      <c r="C16" s="85">
        <v>682</v>
      </c>
      <c r="D16" s="85">
        <v>672</v>
      </c>
      <c r="E16" s="85">
        <v>680</v>
      </c>
      <c r="F16" s="85">
        <v>667</v>
      </c>
      <c r="G16" s="85">
        <v>629</v>
      </c>
      <c r="H16" s="85">
        <v>627</v>
      </c>
      <c r="I16" s="85">
        <v>612</v>
      </c>
      <c r="J16" s="85">
        <v>620</v>
      </c>
      <c r="K16" s="85">
        <v>613</v>
      </c>
      <c r="L16" s="85">
        <v>601</v>
      </c>
      <c r="M16" s="85">
        <v>611</v>
      </c>
      <c r="N16" s="16"/>
    </row>
    <row r="17" spans="1:14" ht="15" customHeight="1">
      <c r="A17" s="31" t="s">
        <v>396</v>
      </c>
      <c r="B17" s="47">
        <v>390</v>
      </c>
      <c r="C17" s="47">
        <v>411</v>
      </c>
      <c r="D17" s="47">
        <v>429</v>
      </c>
      <c r="E17" s="47">
        <v>429</v>
      </c>
      <c r="F17" s="47">
        <v>426</v>
      </c>
      <c r="G17" s="47">
        <v>418</v>
      </c>
      <c r="H17" s="47">
        <v>391</v>
      </c>
      <c r="I17" s="47">
        <v>375</v>
      </c>
      <c r="J17" s="47">
        <v>376</v>
      </c>
      <c r="K17" s="47">
        <v>401</v>
      </c>
      <c r="L17" s="47">
        <v>409</v>
      </c>
      <c r="M17" s="47">
        <v>429</v>
      </c>
      <c r="N17" s="16"/>
    </row>
    <row r="18" spans="1:14" ht="15" customHeight="1">
      <c r="A18" s="48" t="s">
        <v>4</v>
      </c>
      <c r="B18" s="47">
        <v>132</v>
      </c>
      <c r="C18" s="47">
        <v>132</v>
      </c>
      <c r="D18" s="47">
        <v>138</v>
      </c>
      <c r="E18" s="47">
        <v>140</v>
      </c>
      <c r="F18" s="47">
        <v>141</v>
      </c>
      <c r="G18" s="47">
        <v>143</v>
      </c>
      <c r="H18" s="47">
        <v>140</v>
      </c>
      <c r="I18" s="47">
        <v>134</v>
      </c>
      <c r="J18" s="47">
        <v>124</v>
      </c>
      <c r="K18" s="47">
        <v>134</v>
      </c>
      <c r="L18" s="47">
        <v>134</v>
      </c>
      <c r="M18" s="47">
        <v>130</v>
      </c>
      <c r="N18" s="16"/>
    </row>
    <row r="19" spans="1:14" ht="15" customHeight="1">
      <c r="A19" s="49" t="s">
        <v>5</v>
      </c>
      <c r="B19" s="85">
        <v>258</v>
      </c>
      <c r="C19" s="85">
        <v>279</v>
      </c>
      <c r="D19" s="85">
        <v>291</v>
      </c>
      <c r="E19" s="85">
        <v>289</v>
      </c>
      <c r="F19" s="85">
        <v>285</v>
      </c>
      <c r="G19" s="85">
        <v>275</v>
      </c>
      <c r="H19" s="85">
        <v>251</v>
      </c>
      <c r="I19" s="85">
        <v>241</v>
      </c>
      <c r="J19" s="85">
        <v>252</v>
      </c>
      <c r="K19" s="85">
        <v>267</v>
      </c>
      <c r="L19" s="85">
        <v>275</v>
      </c>
      <c r="M19" s="85">
        <v>299</v>
      </c>
      <c r="N19" s="16"/>
    </row>
    <row r="20" spans="1:14" ht="15" customHeight="1">
      <c r="A20" s="31" t="s">
        <v>260</v>
      </c>
      <c r="B20" s="47">
        <v>2300</v>
      </c>
      <c r="C20" s="47">
        <v>2328</v>
      </c>
      <c r="D20" s="47">
        <v>2335</v>
      </c>
      <c r="E20" s="47">
        <v>2335</v>
      </c>
      <c r="F20" s="47">
        <v>2299</v>
      </c>
      <c r="G20" s="47">
        <v>2164</v>
      </c>
      <c r="H20" s="47">
        <v>2108</v>
      </c>
      <c r="I20" s="47">
        <v>2174</v>
      </c>
      <c r="J20" s="47">
        <v>2212</v>
      </c>
      <c r="K20" s="47">
        <v>2263</v>
      </c>
      <c r="L20" s="47">
        <v>2209</v>
      </c>
      <c r="M20" s="47">
        <v>2276</v>
      </c>
      <c r="N20" s="16"/>
    </row>
    <row r="21" spans="1:14" ht="15" customHeight="1">
      <c r="A21" s="48" t="s">
        <v>4</v>
      </c>
      <c r="B21" s="47">
        <v>845</v>
      </c>
      <c r="C21" s="47">
        <v>840</v>
      </c>
      <c r="D21" s="47">
        <v>842</v>
      </c>
      <c r="E21" s="47">
        <v>841</v>
      </c>
      <c r="F21" s="47">
        <v>828</v>
      </c>
      <c r="G21" s="47">
        <v>765</v>
      </c>
      <c r="H21" s="47">
        <v>750</v>
      </c>
      <c r="I21" s="47">
        <v>791</v>
      </c>
      <c r="J21" s="47">
        <v>815</v>
      </c>
      <c r="K21" s="47">
        <v>826</v>
      </c>
      <c r="L21" s="47">
        <v>777</v>
      </c>
      <c r="M21" s="47">
        <v>826</v>
      </c>
      <c r="N21" s="16"/>
    </row>
    <row r="22" spans="1:14" ht="15" customHeight="1">
      <c r="A22" s="49" t="s">
        <v>5</v>
      </c>
      <c r="B22" s="85">
        <v>1455</v>
      </c>
      <c r="C22" s="85">
        <v>1488</v>
      </c>
      <c r="D22" s="85">
        <v>1493</v>
      </c>
      <c r="E22" s="85">
        <v>1494</v>
      </c>
      <c r="F22" s="85">
        <v>1471</v>
      </c>
      <c r="G22" s="85">
        <v>1399</v>
      </c>
      <c r="H22" s="85">
        <v>1358</v>
      </c>
      <c r="I22" s="85">
        <v>1383</v>
      </c>
      <c r="J22" s="85">
        <v>1397</v>
      </c>
      <c r="K22" s="85">
        <v>1437</v>
      </c>
      <c r="L22" s="85">
        <v>1432</v>
      </c>
      <c r="M22" s="85">
        <v>1450</v>
      </c>
      <c r="N22" s="16"/>
    </row>
    <row r="23" spans="1:14" ht="15" customHeight="1">
      <c r="A23" s="31" t="s">
        <v>397</v>
      </c>
      <c r="B23" s="47">
        <v>536</v>
      </c>
      <c r="C23" s="47">
        <v>536</v>
      </c>
      <c r="D23" s="47">
        <v>550</v>
      </c>
      <c r="E23" s="47">
        <v>533</v>
      </c>
      <c r="F23" s="47">
        <v>563</v>
      </c>
      <c r="G23" s="47">
        <v>567</v>
      </c>
      <c r="H23" s="47">
        <v>528</v>
      </c>
      <c r="I23" s="47">
        <v>519</v>
      </c>
      <c r="J23" s="47">
        <v>501</v>
      </c>
      <c r="K23" s="47">
        <v>515</v>
      </c>
      <c r="L23" s="47">
        <v>480</v>
      </c>
      <c r="M23" s="47">
        <v>473</v>
      </c>
      <c r="N23" s="16"/>
    </row>
    <row r="24" spans="1:14" ht="15" customHeight="1">
      <c r="A24" s="48" t="s">
        <v>4</v>
      </c>
      <c r="B24" s="47">
        <v>176</v>
      </c>
      <c r="C24" s="47">
        <v>173</v>
      </c>
      <c r="D24" s="47">
        <v>197</v>
      </c>
      <c r="E24" s="47">
        <v>182</v>
      </c>
      <c r="F24" s="47">
        <v>201</v>
      </c>
      <c r="G24" s="47">
        <v>199</v>
      </c>
      <c r="H24" s="47">
        <v>172</v>
      </c>
      <c r="I24" s="47">
        <v>171</v>
      </c>
      <c r="J24" s="47">
        <v>149</v>
      </c>
      <c r="K24" s="47">
        <v>165</v>
      </c>
      <c r="L24" s="47">
        <v>158</v>
      </c>
      <c r="M24" s="47">
        <v>156</v>
      </c>
      <c r="N24" s="16"/>
    </row>
    <row r="25" spans="1:14" ht="15" customHeight="1">
      <c r="A25" s="49" t="s">
        <v>5</v>
      </c>
      <c r="B25" s="85">
        <v>360</v>
      </c>
      <c r="C25" s="85">
        <v>363</v>
      </c>
      <c r="D25" s="85">
        <v>353</v>
      </c>
      <c r="E25" s="85">
        <v>351</v>
      </c>
      <c r="F25" s="85">
        <v>362</v>
      </c>
      <c r="G25" s="85">
        <v>368</v>
      </c>
      <c r="H25" s="85">
        <v>356</v>
      </c>
      <c r="I25" s="85">
        <v>348</v>
      </c>
      <c r="J25" s="85">
        <v>352</v>
      </c>
      <c r="K25" s="85">
        <v>350</v>
      </c>
      <c r="L25" s="85">
        <v>322</v>
      </c>
      <c r="M25" s="85">
        <v>317</v>
      </c>
      <c r="N25" s="16"/>
    </row>
    <row r="26" spans="1:14" ht="15" customHeight="1">
      <c r="A26" s="31" t="s">
        <v>262</v>
      </c>
      <c r="B26" s="47">
        <v>28</v>
      </c>
      <c r="C26" s="47">
        <v>24</v>
      </c>
      <c r="D26" s="47">
        <v>24</v>
      </c>
      <c r="E26" s="47">
        <v>22</v>
      </c>
      <c r="F26" s="47">
        <v>20</v>
      </c>
      <c r="G26" s="47">
        <v>26</v>
      </c>
      <c r="H26" s="47">
        <v>26</v>
      </c>
      <c r="I26" s="47">
        <v>25</v>
      </c>
      <c r="J26" s="47">
        <v>19</v>
      </c>
      <c r="K26" s="47">
        <v>25</v>
      </c>
      <c r="L26" s="47">
        <v>23</v>
      </c>
      <c r="M26" s="47">
        <v>19</v>
      </c>
      <c r="N26" s="16"/>
    </row>
    <row r="27" spans="1:14" ht="15" customHeight="1">
      <c r="A27" s="48" t="s">
        <v>4</v>
      </c>
      <c r="B27" s="47">
        <v>13</v>
      </c>
      <c r="C27" s="47">
        <v>12</v>
      </c>
      <c r="D27" s="47">
        <v>9</v>
      </c>
      <c r="E27" s="47">
        <v>8</v>
      </c>
      <c r="F27" s="47">
        <v>9</v>
      </c>
      <c r="G27" s="47">
        <v>12</v>
      </c>
      <c r="H27" s="47">
        <v>13</v>
      </c>
      <c r="I27" s="47">
        <v>11</v>
      </c>
      <c r="J27" s="47">
        <v>8</v>
      </c>
      <c r="K27" s="47">
        <v>12</v>
      </c>
      <c r="L27" s="47">
        <v>15</v>
      </c>
      <c r="M27" s="47">
        <v>13</v>
      </c>
      <c r="N27" s="16"/>
    </row>
    <row r="28" spans="1:14" ht="15" customHeight="1">
      <c r="A28" s="49" t="s">
        <v>5</v>
      </c>
      <c r="B28" s="85">
        <v>15</v>
      </c>
      <c r="C28" s="85">
        <v>12</v>
      </c>
      <c r="D28" s="85">
        <v>15</v>
      </c>
      <c r="E28" s="85">
        <v>14</v>
      </c>
      <c r="F28" s="85">
        <v>11</v>
      </c>
      <c r="G28" s="85">
        <v>14</v>
      </c>
      <c r="H28" s="85">
        <v>13</v>
      </c>
      <c r="I28" s="85">
        <v>14</v>
      </c>
      <c r="J28" s="85">
        <v>11</v>
      </c>
      <c r="K28" s="85">
        <v>13</v>
      </c>
      <c r="L28" s="85">
        <v>8</v>
      </c>
      <c r="M28" s="85">
        <v>6</v>
      </c>
      <c r="N28" s="16"/>
    </row>
    <row r="29" spans="1:14" ht="15" customHeight="1">
      <c r="A29" s="37" t="s">
        <v>215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16"/>
    </row>
    <row r="30" spans="1:14" ht="15" customHeight="1">
      <c r="A30" s="16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16"/>
    </row>
    <row r="31" spans="1:14" ht="15" customHeight="1">
      <c r="A31" s="16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</row>
    <row r="32" spans="1:14" ht="15" customHeight="1">
      <c r="A32" s="16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</row>
    <row r="33" spans="1:13" ht="15" customHeight="1">
      <c r="A33" s="16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</row>
    <row r="34" spans="1:13" ht="15" customHeight="1">
      <c r="A34" s="16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5" customHeight="1">
      <c r="A35" s="16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15" customHeight="1">
      <c r="A36" s="16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</row>
    <row r="37" spans="1:13" ht="15" customHeight="1">
      <c r="A37" s="16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</row>
    <row r="38" spans="1:13" ht="15" customHeight="1">
      <c r="A38" s="16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5" customHeight="1">
      <c r="A39" s="16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15" customHeight="1">
      <c r="A40" s="16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5" customHeight="1">
      <c r="A41" s="16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5" customHeight="1">
      <c r="A42" s="16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5" customHeight="1">
      <c r="A43" s="16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5" customHeight="1">
      <c r="A44" s="16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15" customHeight="1">
      <c r="A45" s="16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</row>
    <row r="46" spans="1:13" ht="15" customHeight="1">
      <c r="A46" s="16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</row>
    <row r="47" spans="1:13" ht="15" customHeight="1">
      <c r="A47" s="16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15" customHeight="1">
      <c r="A48" s="16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</row>
    <row r="49" spans="1:13" ht="15" customHeight="1">
      <c r="A49" s="16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</row>
    <row r="50" spans="1:13" ht="15" customHeight="1">
      <c r="A50" s="16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15" customHeight="1">
      <c r="A51" s="16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5" customHeight="1">
      <c r="A52" s="16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</row>
    <row r="53" spans="1:13" ht="15" customHeight="1">
      <c r="A53" s="16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</row>
    <row r="54" spans="1:13" ht="15" customHeight="1">
      <c r="A54" s="16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5" customHeight="1">
      <c r="A55" s="16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5" customHeight="1">
      <c r="A56" s="16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5" customHeight="1">
      <c r="A57" s="16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5" customHeight="1">
      <c r="A58" s="16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</row>
    <row r="59" spans="1:13" ht="15" customHeight="1">
      <c r="A59" s="16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</row>
    <row r="60" spans="1:13" ht="15" customHeight="1">
      <c r="A60" s="16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</row>
    <row r="61" spans="1:13" ht="15" customHeight="1">
      <c r="A61" s="16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</row>
    <row r="62" spans="1:13" ht="15" customHeight="1">
      <c r="A62" s="16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15" customHeight="1">
      <c r="A63" s="16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15" customHeight="1">
      <c r="A64" s="16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</row>
    <row r="65" spans="1:13" ht="15" customHeight="1">
      <c r="A65" s="16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</row>
    <row r="66" spans="1:13" ht="15" customHeight="1">
      <c r="A66" s="16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" customHeight="1">
      <c r="A67" s="16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</row>
    <row r="68" spans="1:13" ht="15" customHeight="1">
      <c r="A68" s="16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</row>
    <row r="69" spans="1:13" ht="15" customHeight="1">
      <c r="A69" s="16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</row>
    <row r="70" spans="1:13" ht="15" customHeight="1">
      <c r="A70" s="16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</row>
    <row r="71" spans="1:13" ht="15" customHeight="1">
      <c r="A71" s="16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15" customHeight="1">
      <c r="A72" s="16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</row>
    <row r="73" spans="1:13" ht="15" customHeight="1">
      <c r="A73" s="16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</row>
    <row r="74" spans="1:13" ht="15" customHeight="1">
      <c r="A74" s="16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15" customHeight="1">
      <c r="A75" s="16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5" customHeight="1">
      <c r="A76" s="16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15" customHeight="1">
      <c r="A77" s="16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</row>
    <row r="78" spans="1:13" ht="15" customHeight="1">
      <c r="A78" s="16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</row>
    <row r="79" spans="1:13" ht="15" customHeight="1">
      <c r="A79" s="16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5" customHeight="1">
      <c r="A80" s="16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15" customHeight="1">
      <c r="A81" s="16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</row>
    <row r="82" spans="1:13" ht="15" customHeight="1">
      <c r="A82" s="16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</row>
    <row r="83" spans="1:13" ht="15" customHeight="1">
      <c r="A83" s="16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</row>
    <row r="84" spans="1:13" ht="15" customHeight="1">
      <c r="A84" s="16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</row>
    <row r="85" spans="1:13" ht="15" customHeight="1">
      <c r="A85" s="16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5" customHeight="1">
      <c r="A86" s="16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</row>
    <row r="87" spans="1:13" ht="15" customHeight="1">
      <c r="A87" s="16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</row>
    <row r="88" spans="1:13" ht="15" customHeight="1">
      <c r="A88" s="16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</row>
    <row r="89" spans="1:13" ht="15" customHeight="1">
      <c r="A89" s="16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</row>
    <row r="90" spans="1:13" ht="15" customHeight="1">
      <c r="A90" s="16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15" customHeight="1">
      <c r="A91" s="16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</row>
    <row r="92" spans="1:13" ht="15" customHeight="1">
      <c r="A92" s="16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</row>
    <row r="93" spans="1:13" ht="15" customHeight="1">
      <c r="A93" s="16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5" customHeight="1">
      <c r="A94" s="16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</row>
    <row r="95" spans="1:13" ht="15" customHeight="1">
      <c r="A95" s="16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</row>
    <row r="96" spans="1:13" ht="15" customHeight="1">
      <c r="A96" s="16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5" customHeight="1">
      <c r="A97" s="16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</row>
    <row r="98" spans="1:13" ht="15" customHeight="1">
      <c r="A98" s="16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</row>
    <row r="99" spans="1:13" ht="15" customHeight="1">
      <c r="A99" s="16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15" customHeight="1">
      <c r="A100" s="16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ht="15" customHeight="1">
      <c r="A101" s="16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</row>
    <row r="102" spans="1:13" ht="15" customHeight="1">
      <c r="A102" s="16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</row>
    <row r="103" spans="1:13" ht="15" customHeight="1">
      <c r="A103" s="16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</row>
    <row r="104" spans="1:13" ht="15" customHeight="1">
      <c r="A104" s="16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</row>
    <row r="105" spans="1:13" ht="15" customHeight="1">
      <c r="A105" s="16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</row>
    <row r="106" spans="1:13" ht="15" customHeight="1">
      <c r="A106" s="16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</row>
    <row r="107" spans="1:13" ht="15" customHeight="1">
      <c r="A107" s="16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</row>
    <row r="108" spans="1:13" ht="15" customHeight="1">
      <c r="A108" s="16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</row>
    <row r="109" spans="1:13" ht="15" customHeight="1">
      <c r="A109" s="16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</row>
    <row r="110" spans="1:13" ht="15" customHeight="1">
      <c r="A110" s="16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</row>
    <row r="111" spans="1:13" ht="15" customHeight="1">
      <c r="A111" s="16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</row>
    <row r="112" spans="1:13" ht="15" customHeight="1">
      <c r="A112" s="16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</row>
    <row r="113" spans="1:13" ht="15" customHeight="1">
      <c r="A113" s="16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</row>
    <row r="114" spans="1:13" ht="15" customHeight="1">
      <c r="A114" s="16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</row>
    <row r="115" spans="1:13" ht="15" customHeight="1">
      <c r="A115" s="16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</row>
    <row r="116" spans="1:13" ht="15" customHeight="1">
      <c r="A116" s="16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</row>
    <row r="117" spans="1:13" ht="15" customHeight="1">
      <c r="A117" s="16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</row>
    <row r="118" spans="1:13" ht="15" customHeight="1">
      <c r="A118" s="16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</row>
    <row r="119" spans="1:13" ht="15" customHeight="1">
      <c r="A119" s="16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</row>
    <row r="120" spans="1:13" ht="15" customHeight="1">
      <c r="A120" s="16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</row>
    <row r="121" spans="1:13" ht="15" customHeight="1">
      <c r="A121" s="16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</row>
    <row r="122" spans="1:13" ht="15" customHeight="1">
      <c r="A122" s="16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</row>
    <row r="123" spans="1:13" ht="15" customHeight="1">
      <c r="A123" s="16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</row>
    <row r="124" spans="1:13" ht="15" customHeight="1">
      <c r="A124" s="16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</row>
    <row r="125" spans="1:13" ht="15" customHeight="1">
      <c r="A125" s="16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</row>
    <row r="126" spans="1:13" ht="15" customHeight="1">
      <c r="A126" s="16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</row>
    <row r="127" spans="1:13" ht="15" customHeight="1">
      <c r="A127" s="16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15" customHeight="1">
      <c r="A128" s="16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</row>
    <row r="129" spans="1:13" ht="15" customHeight="1">
      <c r="A129" s="16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</row>
    <row r="130" spans="1:13" ht="15" customHeight="1">
      <c r="A130" s="16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</row>
    <row r="131" spans="1:13" ht="15" customHeight="1">
      <c r="A131" s="16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</row>
    <row r="132" spans="1:13" ht="15" customHeight="1">
      <c r="A132" s="16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</row>
    <row r="133" spans="1:13" ht="15" customHeight="1">
      <c r="A133" s="16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</row>
    <row r="134" spans="1:13" ht="15" customHeight="1">
      <c r="A134" s="16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</row>
    <row r="135" spans="1:13" ht="15" customHeight="1">
      <c r="A135" s="16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</row>
    <row r="136" spans="1:13" ht="15" customHeight="1">
      <c r="A136" s="16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</row>
    <row r="137" spans="1:13" ht="15" customHeight="1">
      <c r="A137" s="16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</row>
    <row r="138" spans="1:13" ht="15" customHeight="1">
      <c r="A138" s="16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</row>
    <row r="139" spans="1:13" ht="15" customHeight="1">
      <c r="A139" s="16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</row>
    <row r="140" spans="1:13" ht="15" customHeight="1">
      <c r="A140" s="16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</row>
    <row r="141" spans="1:13" ht="15" customHeight="1">
      <c r="A141" s="16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</row>
    <row r="142" spans="1:13" ht="15" customHeight="1">
      <c r="A142" s="16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</row>
    <row r="143" spans="1:13" ht="15" customHeight="1">
      <c r="A143" s="16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</row>
    <row r="144" spans="1:13" ht="15" customHeight="1">
      <c r="A144" s="16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</row>
    <row r="145" spans="1:13" ht="15" customHeight="1">
      <c r="A145" s="16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</row>
    <row r="146" spans="1:13" ht="15" customHeight="1">
      <c r="A146" s="16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</row>
    <row r="147" spans="1:13" ht="15" customHeight="1">
      <c r="A147" s="16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</row>
    <row r="148" spans="1:13" ht="15" customHeight="1">
      <c r="A148" s="16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</row>
    <row r="149" spans="1:13" ht="15" customHeight="1">
      <c r="A149" s="16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</row>
    <row r="150" spans="1:13" ht="15" customHeight="1">
      <c r="A150" s="16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</row>
    <row r="151" spans="1:13" ht="15" customHeight="1">
      <c r="A151" s="16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</row>
    <row r="152" spans="1:13" ht="15" customHeight="1">
      <c r="A152" s="16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</row>
    <row r="153" spans="1:13" ht="15" customHeight="1">
      <c r="A153" s="16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</row>
    <row r="154" spans="1:13" ht="15" customHeight="1">
      <c r="A154" s="16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</row>
    <row r="155" spans="1:13" ht="15" customHeight="1">
      <c r="A155" s="16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</row>
    <row r="156" spans="1:13" ht="15" customHeight="1">
      <c r="A156" s="16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</row>
    <row r="157" spans="1:13" ht="15" customHeight="1">
      <c r="A157" s="16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</row>
    <row r="158" spans="1:13" ht="15" customHeight="1">
      <c r="A158" s="16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</row>
    <row r="159" spans="1:13" ht="15" customHeight="1">
      <c r="A159" s="16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</row>
    <row r="160" spans="1:13" ht="15" customHeight="1">
      <c r="A160" s="16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</row>
    <row r="161" spans="1:13" ht="15" customHeight="1">
      <c r="A161" s="16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</row>
    <row r="162" spans="1:13" ht="15" customHeight="1">
      <c r="A162" s="16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</row>
    <row r="163" spans="1:13" ht="15" customHeight="1">
      <c r="A163" s="16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</row>
    <row r="164" spans="1:13" ht="15" customHeight="1">
      <c r="A164" s="16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</row>
    <row r="165" spans="1:13" ht="15" customHeight="1">
      <c r="A165" s="16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</row>
    <row r="166" spans="1:13" ht="15" customHeight="1">
      <c r="A166" s="16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</row>
    <row r="167" spans="1:13" ht="15" customHeight="1">
      <c r="A167" s="16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</row>
    <row r="168" spans="1:13" ht="15" customHeight="1">
      <c r="A168" s="16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</row>
    <row r="169" spans="1:13" ht="15" customHeight="1">
      <c r="A169" s="16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</row>
    <row r="170" spans="1:13" ht="15" customHeight="1">
      <c r="A170" s="16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</row>
    <row r="171" spans="1:13" ht="15" customHeight="1">
      <c r="A171" s="16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</row>
    <row r="172" spans="1:13" ht="15" customHeight="1">
      <c r="A172" s="16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</row>
    <row r="173" spans="1:13" ht="15" customHeight="1">
      <c r="A173" s="16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</row>
    <row r="174" spans="1:13" ht="15" customHeight="1">
      <c r="A174" s="16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</row>
    <row r="175" spans="1:13" ht="15" customHeigh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</row>
    <row r="176" spans="1:13" ht="15" customHeigh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</row>
    <row r="177" spans="2:13" ht="15" customHeigh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</row>
    <row r="178" spans="2:13" ht="15" customHeigh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</row>
    <row r="179" spans="2:13" ht="15" customHeigh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</row>
    <row r="180" spans="2:13" ht="15" customHeigh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</row>
    <row r="181" spans="2:13" ht="15" customHeigh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</row>
    <row r="182" spans="2:13" ht="15" customHeight="1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</row>
    <row r="183" spans="2:13" ht="15" customHeight="1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</row>
    <row r="184" spans="2:13" ht="15" customHeight="1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</row>
    <row r="185" spans="2:13" ht="15" customHeight="1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</row>
    <row r="186" spans="2:13" ht="15" customHeight="1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</row>
    <row r="187" spans="2:13" ht="15" customHeight="1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</row>
    <row r="188" spans="2:13" ht="15" customHeight="1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</row>
    <row r="189" spans="2:13" ht="15" customHeight="1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</row>
    <row r="190" spans="2:13" ht="15" customHeight="1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</row>
    <row r="191" spans="2:13" ht="15" customHeight="1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</row>
    <row r="192" spans="2:13" ht="15" customHeight="1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</row>
    <row r="193" spans="2:13" ht="15" customHeight="1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</row>
    <row r="194" spans="2:13" ht="15" customHeight="1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</row>
    <row r="195" spans="2:13" ht="15" customHeight="1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</row>
    <row r="196" spans="2:13" ht="15" customHeight="1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</row>
    <row r="197" spans="2:13" ht="15" customHeight="1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</row>
    <row r="198" spans="2:13" ht="15" customHeight="1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</row>
    <row r="199" spans="2:13" ht="15" customHeight="1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</row>
    <row r="200" spans="2:13" ht="15" customHeight="1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</row>
    <row r="201" spans="2:13" ht="15" customHeight="1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</row>
    <row r="202" spans="2:13" ht="15" customHeight="1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</row>
    <row r="203" spans="2:13" ht="15" customHeight="1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</row>
    <row r="204" spans="2:13" ht="15" customHeight="1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</row>
    <row r="205" spans="2:13" ht="15" customHeight="1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</row>
    <row r="206" spans="2:13" ht="15" customHeight="1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</row>
    <row r="207" spans="2:13" ht="15" customHeight="1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</row>
    <row r="208" spans="2:13" ht="15" customHeight="1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</row>
    <row r="209" spans="2:13" ht="15" customHeight="1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</row>
    <row r="210" spans="2:13" ht="15" customHeight="1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</row>
    <row r="211" spans="2:13" ht="15" customHeight="1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</row>
    <row r="212" spans="2:13" ht="15" customHeight="1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</row>
    <row r="213" spans="2:13" ht="15" customHeight="1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</row>
    <row r="214" spans="2:13" ht="15" customHeight="1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</row>
    <row r="215" spans="2:13" ht="15" customHeight="1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</row>
    <row r="216" spans="2:13" ht="15" customHeight="1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</row>
    <row r="217" spans="2:13" ht="15" customHeight="1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</row>
    <row r="218" spans="2:13" ht="15" customHeight="1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</row>
    <row r="219" spans="2:13" ht="15" customHeight="1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</row>
    <row r="220" spans="2:13" ht="15" customHeight="1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</row>
    <row r="221" spans="2:13" ht="15" customHeight="1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</row>
    <row r="222" spans="2:13" ht="15" customHeight="1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</row>
    <row r="223" spans="2:13" ht="15" customHeight="1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</row>
    <row r="224" spans="2:13" ht="15" customHeight="1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</row>
    <row r="225" spans="2:13" ht="15" customHeight="1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</row>
    <row r="226" spans="2:13" ht="15" customHeight="1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</row>
    <row r="227" spans="2:13" ht="15" customHeight="1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</row>
    <row r="228" spans="2:13" ht="15" customHeight="1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</row>
    <row r="229" spans="2:13" ht="15" customHeight="1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</row>
    <row r="230" spans="2:13" ht="15" customHeight="1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</row>
    <row r="231" spans="2:13" ht="15" customHeight="1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</row>
    <row r="232" spans="2:13" ht="15" customHeight="1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</row>
    <row r="233" spans="2:13" ht="15" customHeight="1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</row>
    <row r="234" spans="2:13" ht="15" customHeight="1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</row>
    <row r="235" spans="2:13" ht="15" customHeight="1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</row>
    <row r="236" spans="2:13" ht="15" customHeight="1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</row>
    <row r="237" spans="2:13" ht="15" customHeight="1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</row>
    <row r="238" spans="2:13" ht="15" customHeight="1"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</row>
    <row r="239" spans="2:13" ht="15" customHeight="1"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</row>
    <row r="240" spans="2:13" ht="15" customHeight="1"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</row>
    <row r="241" spans="2:13" ht="15" customHeight="1"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</row>
    <row r="242" spans="2:13" ht="15" customHeight="1"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</row>
    <row r="243" spans="2:13" ht="15" customHeight="1"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</row>
    <row r="244" spans="2:13" ht="15" customHeight="1"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</row>
    <row r="245" spans="2:13" ht="15" customHeight="1"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</row>
    <row r="246" spans="2:13" ht="15" customHeight="1"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</row>
    <row r="247" spans="2:13" ht="15" customHeight="1"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</row>
    <row r="248" spans="2:13" ht="15" customHeight="1"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</row>
    <row r="249" spans="2:13" ht="15" customHeight="1"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</row>
    <row r="250" spans="2:13" ht="15" customHeight="1"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</row>
    <row r="251" spans="2:13" ht="15" customHeight="1"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</row>
    <row r="252" spans="2:13" ht="15" customHeight="1"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</row>
    <row r="253" spans="2:13" ht="15" customHeight="1"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</row>
    <row r="254" spans="2:13" ht="15" customHeight="1"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</row>
    <row r="255" spans="2:13" ht="15" customHeight="1"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</row>
    <row r="256" spans="2:13" ht="15" customHeight="1"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</row>
    <row r="257" spans="2:13" ht="15" customHeight="1"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</row>
    <row r="258" spans="2:13" ht="15" customHeight="1"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</row>
    <row r="259" spans="2:13" ht="15" customHeight="1"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</row>
    <row r="260" spans="2:13" ht="15" customHeight="1"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</row>
    <row r="261" spans="2:13" ht="15" customHeight="1"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</row>
    <row r="262" spans="2:13" ht="15" customHeight="1"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</row>
    <row r="263" spans="2:13" ht="15" customHeight="1"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</row>
    <row r="264" spans="2:13" ht="15" customHeight="1"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</row>
    <row r="265" spans="2:13" ht="15" customHeight="1"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</row>
    <row r="266" spans="2:13" ht="15" customHeight="1"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</row>
    <row r="267" spans="2:13" ht="15" customHeight="1"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</row>
    <row r="268" spans="2:13" ht="15" customHeight="1"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</row>
    <row r="269" spans="2:13" ht="15" customHeight="1"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</row>
    <row r="270" spans="2:13" ht="15" customHeight="1"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</row>
    <row r="271" spans="2:13" ht="15" customHeight="1"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</row>
    <row r="272" spans="2:13" ht="15" customHeight="1"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</row>
    <row r="273" spans="2:13" ht="15" customHeight="1"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</row>
    <row r="274" spans="2:13" ht="15" customHeight="1"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</row>
    <row r="275" spans="2:13" ht="15" customHeight="1"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</row>
    <row r="276" spans="2:13" ht="15" customHeight="1"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</row>
    <row r="277" spans="2:13" ht="15" customHeight="1"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</row>
    <row r="278" spans="2:13" ht="15" customHeight="1"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</row>
    <row r="279" spans="2:13" ht="15" customHeight="1"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</row>
    <row r="280" spans="2:13" ht="15" customHeight="1"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</row>
    <row r="281" spans="2:13" ht="15" customHeight="1"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</row>
    <row r="282" spans="2:13" ht="15" customHeight="1"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</row>
    <row r="283" spans="2:13" ht="15" customHeight="1"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</row>
    <row r="284" spans="2:13" ht="15" customHeight="1"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</row>
    <row r="285" spans="2:13" ht="15" customHeight="1"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</row>
    <row r="286" spans="2:13" ht="15" customHeight="1"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</row>
    <row r="287" spans="2:13" ht="15" customHeight="1"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</row>
    <row r="288" spans="2:13" ht="15" customHeight="1"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</row>
    <row r="289" spans="2:13" ht="15" customHeight="1"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</row>
    <row r="290" spans="2:13" ht="15" customHeight="1"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</row>
    <row r="291" spans="2:13" ht="15" customHeight="1"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</row>
    <row r="292" spans="2:13" ht="15" customHeight="1"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</row>
    <row r="293" spans="2:13" ht="15" customHeight="1"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</row>
    <row r="294" spans="2:13" ht="15" customHeight="1"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</row>
    <row r="295" spans="2:13" ht="15" customHeight="1"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</row>
    <row r="296" spans="2:13" ht="15" customHeight="1"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</row>
    <row r="297" spans="2:13" ht="15" customHeight="1"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</row>
    <row r="298" spans="2:13" ht="15" customHeight="1"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</row>
    <row r="299" spans="2:13" ht="15" customHeight="1"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</row>
    <row r="300" spans="2:13" ht="15" customHeight="1"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</row>
    <row r="301" spans="2:13" ht="15" customHeight="1"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</row>
    <row r="302" spans="2:13" ht="15" customHeight="1"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</row>
    <row r="303" spans="2:13" ht="15" customHeight="1"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</row>
    <row r="304" spans="2:13" ht="15" customHeight="1"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</row>
    <row r="305" spans="2:13" ht="15" customHeight="1"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</row>
    <row r="306" spans="2:13" ht="15" customHeight="1"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</row>
    <row r="307" spans="2:13" ht="15" customHeight="1"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</row>
    <row r="308" spans="2:13" ht="15" customHeight="1"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</row>
    <row r="309" spans="2:13" ht="15" customHeight="1"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</row>
    <row r="310" spans="2:13" ht="15" customHeight="1"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</row>
    <row r="311" spans="2:13" ht="15" customHeight="1"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</row>
    <row r="312" spans="2:13" ht="15" customHeight="1"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</row>
    <row r="313" spans="2:13" ht="15" customHeight="1"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</row>
    <row r="314" spans="2:13" ht="15" customHeight="1"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</row>
    <row r="315" spans="2:13" ht="15" customHeight="1"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</row>
    <row r="316" spans="2:13" ht="15" customHeight="1"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</row>
    <row r="317" spans="2:13" ht="15" customHeight="1"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</row>
    <row r="318" spans="2:13" ht="15" customHeight="1"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</row>
    <row r="319" spans="2:13" ht="15" customHeight="1"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</row>
    <row r="320" spans="2:13" ht="15" customHeight="1"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</row>
    <row r="321" spans="2:13" ht="15" customHeight="1"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</row>
    <row r="322" spans="2:13" ht="15" customHeight="1"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</row>
    <row r="323" spans="2:13" ht="15" customHeight="1"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</row>
    <row r="324" spans="2:13" ht="15" customHeight="1"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</row>
    <row r="325" spans="2:13" ht="15" customHeight="1"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</row>
    <row r="326" spans="2:13" ht="15" customHeight="1"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</row>
    <row r="327" spans="2:13" ht="15" customHeight="1"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</row>
    <row r="328" spans="2:13" ht="15" customHeight="1"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</row>
    <row r="329" spans="2:13" ht="15" customHeight="1"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</row>
    <row r="330" spans="2:13" ht="15" customHeight="1"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</row>
    <row r="331" spans="2:13" ht="15" customHeight="1"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</row>
    <row r="332" spans="2:13" ht="15" customHeight="1"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</row>
    <row r="333" spans="2:13" ht="15" customHeight="1"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</row>
    <row r="334" spans="2:13" ht="15" customHeight="1"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</row>
    <row r="335" spans="2:13" ht="15" customHeight="1"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</row>
    <row r="336" spans="2:13" ht="15" customHeight="1"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</row>
    <row r="337" spans="2:13" ht="15" customHeight="1"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</row>
    <row r="338" spans="2:13" ht="15" customHeight="1"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</row>
    <row r="339" spans="2:13" ht="15" customHeight="1"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</row>
    <row r="340" spans="2:13" ht="15" customHeight="1"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</row>
    <row r="341" spans="2:13" ht="15" customHeight="1"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</row>
    <row r="342" spans="2:13" ht="15" customHeight="1"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</row>
    <row r="343" spans="2:13" ht="15" customHeight="1"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</row>
    <row r="344" spans="2:13" ht="15" customHeight="1"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</row>
    <row r="345" spans="2:13" ht="15" customHeight="1"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</row>
    <row r="346" spans="2:13" ht="15" customHeight="1"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</row>
    <row r="347" spans="2:13" ht="15" customHeight="1"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</row>
    <row r="348" spans="2:13" ht="15" customHeight="1"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</row>
    <row r="349" spans="2:13" ht="15" customHeight="1"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</row>
    <row r="350" spans="2:13" ht="15" customHeight="1"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</row>
    <row r="351" spans="2:13" ht="15" customHeight="1"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</row>
    <row r="352" spans="2:13" ht="15" customHeight="1"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</row>
    <row r="353" spans="2:13" ht="15" customHeight="1"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</row>
    <row r="354" spans="2:13" ht="15" customHeight="1"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</row>
    <row r="355" spans="2:13" ht="15" customHeight="1"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</row>
    <row r="356" spans="2:13" ht="15" customHeight="1"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</row>
    <row r="357" spans="2:13" ht="15" customHeight="1"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</row>
    <row r="358" spans="2:13" ht="15" customHeight="1"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</row>
    <row r="359" spans="2:13" ht="15" customHeight="1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</row>
    <row r="360" spans="2:13" ht="15" customHeight="1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</row>
    <row r="361" spans="2:13" ht="15" customHeight="1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</row>
    <row r="362" spans="2:13" ht="15" customHeight="1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</row>
    <row r="363" spans="2:13" ht="15" customHeight="1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</row>
    <row r="364" spans="2:13" ht="15" customHeight="1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</row>
    <row r="365" spans="2:13" ht="15" customHeight="1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</row>
    <row r="366" spans="2:13" ht="15" customHeight="1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</row>
    <row r="367" spans="2:13" ht="15" customHeight="1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</row>
    <row r="368" spans="2:13" ht="15" customHeight="1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</row>
    <row r="369" spans="2:13" ht="15" customHeight="1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</row>
    <row r="370" spans="2:13" ht="15" customHeight="1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</row>
    <row r="371" spans="2:13" ht="15" customHeight="1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</row>
    <row r="372" spans="2:13" ht="15" customHeight="1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</row>
    <row r="373" spans="2:13" ht="15" customHeight="1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</row>
    <row r="374" spans="2:13" ht="15" customHeight="1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</row>
    <row r="375" spans="2:13" ht="15" customHeight="1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</row>
    <row r="376" spans="2:13" ht="15" customHeight="1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</row>
    <row r="377" spans="2:13" ht="15" customHeight="1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</row>
    <row r="378" spans="2:13" ht="15" customHeight="1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</row>
    <row r="379" spans="2:13" ht="15" customHeight="1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</row>
    <row r="380" spans="2:13" ht="15" customHeight="1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</row>
    <row r="381" spans="2:13" ht="15" customHeight="1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</row>
    <row r="382" spans="2:13" ht="15" customHeight="1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</row>
    <row r="383" spans="2:13" ht="15" customHeight="1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</row>
    <row r="384" spans="2:13" ht="15" customHeight="1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</row>
    <row r="385" spans="2:13" ht="15" customHeight="1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</row>
    <row r="386" spans="2:13" ht="15" customHeight="1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</row>
    <row r="387" spans="2:13" ht="15" customHeight="1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</row>
    <row r="388" spans="2:13" ht="15" customHeight="1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</row>
    <row r="389" spans="2:13" ht="15" customHeight="1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</row>
    <row r="390" spans="2:13" ht="15" customHeight="1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</row>
    <row r="391" spans="2:13" ht="15" customHeight="1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</row>
    <row r="392" spans="2:13" ht="15" customHeight="1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</row>
    <row r="393" spans="2:13" ht="15" customHeight="1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</row>
    <row r="394" spans="2:13" ht="15" customHeight="1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</row>
    <row r="395" spans="2:13" ht="15" customHeight="1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</row>
    <row r="396" spans="2:13" ht="15" customHeight="1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</row>
    <row r="397" spans="2:13" ht="15" customHeight="1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</row>
    <row r="398" spans="2:13" ht="15" customHeight="1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</row>
    <row r="399" spans="2:13" ht="15" customHeight="1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</row>
    <row r="400" spans="2:13" ht="15" customHeight="1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</row>
    <row r="401" spans="2:13" ht="15" customHeight="1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</row>
    <row r="402" spans="2:13" ht="15" customHeight="1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</row>
    <row r="403" spans="2:13" ht="15" customHeight="1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</row>
    <row r="404" spans="2:13" ht="15" customHeight="1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</row>
    <row r="405" spans="2:13" ht="15" customHeight="1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</row>
    <row r="406" spans="2:13" ht="15" customHeight="1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</row>
    <row r="407" spans="2:13" ht="15" customHeight="1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</row>
    <row r="408" spans="2:13" ht="15" customHeight="1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</row>
    <row r="409" spans="2:13" ht="15" customHeight="1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</row>
    <row r="410" spans="2:13" ht="15" customHeight="1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</row>
    <row r="411" spans="2:13" ht="15" customHeight="1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</row>
    <row r="412" spans="2:13" ht="15" customHeight="1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</row>
    <row r="413" spans="2:13" ht="15" customHeight="1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</row>
    <row r="414" spans="2:13" ht="15" customHeight="1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</row>
    <row r="415" spans="2:13" ht="15" customHeight="1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</row>
    <row r="416" spans="2:13" ht="15" customHeight="1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</row>
    <row r="417" spans="2:13" ht="15" customHeight="1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</row>
    <row r="418" spans="2:13" ht="15" customHeight="1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</row>
    <row r="419" spans="2:13" ht="15" customHeight="1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</row>
    <row r="420" spans="2:13" ht="15" customHeight="1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</row>
    <row r="421" spans="2:13" ht="15" customHeight="1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</row>
    <row r="422" spans="2:13" ht="15" customHeight="1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</row>
    <row r="423" spans="2:13" ht="15" customHeight="1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</row>
    <row r="424" spans="2:13" ht="15" customHeight="1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</row>
    <row r="425" spans="2:13" ht="15" customHeight="1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</row>
    <row r="426" spans="2:13" ht="15" customHeight="1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</row>
    <row r="427" spans="2:13" ht="15" customHeight="1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</row>
    <row r="428" spans="2:13" ht="15" customHeight="1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</row>
    <row r="429" spans="2:13" ht="15" customHeight="1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</row>
    <row r="430" spans="2:13" ht="15" customHeight="1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</row>
    <row r="431" spans="2:13" ht="15" customHeight="1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</row>
    <row r="432" spans="2:13" ht="15" customHeight="1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</row>
    <row r="433" spans="2:13" ht="15" customHeight="1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</row>
    <row r="434" spans="2:13" ht="15" customHeight="1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</row>
    <row r="435" spans="2:13" ht="15" customHeight="1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</row>
    <row r="436" spans="2:13" ht="15" customHeight="1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</row>
    <row r="437" spans="2:13" ht="15" customHeight="1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</row>
    <row r="438" spans="2:13" ht="15" customHeight="1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</row>
    <row r="439" spans="2:13" ht="15" customHeight="1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</row>
    <row r="440" spans="2:13" ht="15" customHeight="1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</row>
    <row r="441" spans="2:13" ht="15" customHeight="1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</row>
    <row r="442" spans="2:13" ht="15" customHeight="1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</row>
    <row r="443" spans="2:13" ht="15" customHeight="1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</row>
    <row r="444" spans="2:13" ht="15" customHeight="1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</row>
    <row r="445" spans="2:13" ht="15" customHeight="1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</row>
    <row r="446" spans="2:13" ht="15" customHeight="1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</row>
    <row r="447" spans="2:13" ht="15" customHeight="1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</row>
    <row r="448" spans="2:13" ht="15" customHeight="1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</row>
    <row r="449" spans="2:13" ht="15" customHeight="1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</row>
    <row r="450" spans="2:13" ht="15" customHeight="1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</row>
    <row r="451" spans="2:13" ht="15" customHeight="1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</row>
    <row r="452" spans="2:13" ht="15" customHeight="1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</row>
    <row r="453" spans="2:13" ht="15" customHeight="1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</row>
    <row r="454" spans="2:13" ht="15" customHeight="1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</row>
    <row r="455" spans="2:13" ht="15" customHeight="1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</row>
    <row r="456" spans="2:13" ht="15" customHeight="1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</row>
    <row r="457" spans="2:13" ht="15" customHeight="1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</row>
    <row r="458" spans="2:13" ht="15" customHeight="1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</row>
    <row r="459" spans="2:13" ht="15" customHeight="1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</row>
    <row r="460" spans="2:13" ht="15" customHeight="1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</row>
    <row r="461" spans="2:13" ht="15" customHeight="1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</row>
    <row r="462" spans="2:13" ht="15" customHeight="1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</row>
    <row r="463" spans="2:13" ht="15" customHeight="1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</row>
    <row r="464" spans="2:13" ht="15" customHeight="1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</row>
    <row r="465" spans="2:13" ht="15" customHeight="1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</row>
    <row r="466" spans="2:13" ht="15" customHeight="1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</row>
    <row r="467" spans="2:13" ht="15" customHeight="1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</row>
    <row r="468" spans="2:13" ht="15" customHeight="1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</row>
    <row r="469" spans="2:13" ht="15" customHeight="1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</row>
    <row r="470" spans="2:13" ht="15" customHeight="1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</row>
    <row r="471" spans="2:13" ht="15" customHeight="1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</row>
    <row r="472" spans="2:13" ht="15" customHeight="1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</row>
    <row r="473" spans="2:13" ht="15" customHeight="1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</row>
    <row r="474" spans="2:13" ht="15" customHeight="1"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</row>
    <row r="475" spans="2:13" ht="15" customHeight="1"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</row>
    <row r="476" spans="2:13" ht="15" customHeight="1"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</row>
    <row r="477" spans="2:13" ht="15" customHeight="1"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</row>
    <row r="478" spans="2:13" ht="15" customHeight="1"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</row>
    <row r="479" spans="2:13" ht="15" customHeight="1"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</row>
    <row r="480" spans="2:13" ht="15" customHeight="1"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</row>
    <row r="481" spans="2:13" ht="15" customHeight="1"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</row>
    <row r="482" spans="2:13" ht="15" customHeight="1"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</row>
    <row r="483" spans="2:13" ht="15" customHeight="1"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</row>
    <row r="484" spans="2:13" ht="15" customHeight="1"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</row>
    <row r="485" spans="2:13" ht="15" customHeight="1"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</row>
    <row r="486" spans="2:13" ht="15" customHeight="1"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</row>
    <row r="487" spans="2:13" ht="15" customHeight="1"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</row>
    <row r="488" spans="2:13" ht="15" customHeight="1"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</row>
    <row r="489" spans="2:13" ht="15" customHeight="1"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</row>
    <row r="490" spans="2:13" ht="15" customHeight="1"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</row>
    <row r="491" spans="2:13" ht="15" customHeight="1"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</row>
    <row r="492" spans="2:13" ht="15" customHeight="1"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</row>
    <row r="493" spans="2:13" ht="15" customHeight="1"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</row>
    <row r="494" spans="2:13" ht="15" customHeight="1"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</row>
    <row r="495" spans="2:13" ht="15" customHeight="1"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</row>
    <row r="496" spans="2:13" ht="15" customHeight="1"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</row>
    <row r="497" spans="2:13" ht="15" customHeight="1"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</row>
    <row r="498" spans="2:13" ht="15" customHeight="1"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</row>
    <row r="499" spans="2:13" ht="15" customHeight="1"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</row>
    <row r="500" spans="2:13" ht="15" customHeight="1"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</row>
    <row r="501" spans="2:13" ht="15" customHeight="1"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</row>
    <row r="502" spans="2:13" ht="15" customHeight="1"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</row>
    <row r="503" spans="2:13" ht="15" customHeight="1"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</row>
    <row r="504" spans="2:13" ht="15" customHeight="1"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</row>
    <row r="505" spans="2:13" ht="15" customHeight="1"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</row>
    <row r="506" spans="2:13" ht="15" customHeight="1"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</row>
    <row r="507" spans="2:13" ht="15" customHeight="1"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</row>
    <row r="508" spans="2:13" ht="15" customHeight="1"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</row>
    <row r="509" spans="2:13" ht="15" customHeight="1"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</row>
    <row r="510" spans="2:13" ht="15" customHeight="1"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</row>
    <row r="511" spans="2:13" ht="15" customHeight="1"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</row>
    <row r="512" spans="2:13" ht="15" customHeight="1"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</row>
    <row r="513" spans="2:13" ht="15" customHeight="1"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</row>
    <row r="514" spans="2:13" ht="15" customHeight="1"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</row>
    <row r="515" spans="2:13" ht="15" customHeight="1"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</row>
    <row r="516" spans="2:13" ht="15" customHeight="1"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</row>
    <row r="517" spans="2:13" ht="15" customHeight="1"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</row>
    <row r="518" spans="2:13" ht="15" customHeight="1"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</row>
    <row r="519" spans="2:13" ht="15" customHeight="1"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</row>
    <row r="520" spans="2:13" ht="15" customHeight="1"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</row>
    <row r="521" spans="2:13" ht="15" customHeight="1"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</row>
    <row r="522" spans="2:13" ht="15" customHeight="1"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</row>
    <row r="523" spans="2:13" ht="15" customHeight="1"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</row>
    <row r="524" spans="2:13" ht="15" customHeight="1"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</row>
    <row r="525" spans="2:13" ht="15" customHeight="1"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</row>
    <row r="526" spans="2:13" ht="15" customHeight="1"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</row>
    <row r="527" spans="2:13" ht="15" customHeight="1"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</row>
    <row r="528" spans="2:13" ht="15" customHeight="1"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</row>
    <row r="529" spans="2:13" ht="15" customHeight="1"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</row>
    <row r="530" spans="2:13" ht="15" customHeight="1"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</row>
    <row r="531" spans="2:13" ht="15" customHeight="1"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</row>
    <row r="532" spans="2:13" ht="15" customHeight="1"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</row>
    <row r="533" spans="2:13" ht="15" customHeight="1"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</row>
    <row r="534" spans="2:13" ht="15" customHeight="1"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</row>
    <row r="535" spans="2:13" ht="15" customHeight="1"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</row>
    <row r="536" spans="2:13" ht="15" customHeight="1"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</row>
    <row r="537" spans="2:13" ht="15" customHeight="1"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</row>
    <row r="538" spans="2:13" ht="15" customHeight="1"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</row>
    <row r="539" spans="2:13" ht="15" customHeight="1"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</row>
    <row r="540" spans="2:13" ht="15" customHeight="1"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</row>
    <row r="541" spans="2:13" ht="15" customHeight="1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</row>
    <row r="542" spans="2:13" ht="15" customHeight="1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</row>
    <row r="543" spans="2:13" ht="15" customHeight="1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</row>
    <row r="544" spans="2:13" ht="15" customHeight="1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</row>
    <row r="545" spans="2:13" ht="15" customHeight="1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</row>
    <row r="546" spans="2:13" ht="15" customHeight="1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</row>
    <row r="547" spans="2:13" ht="15" customHeight="1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</row>
    <row r="548" spans="2:13" ht="15" customHeight="1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</row>
    <row r="549" spans="2:13" ht="15" customHeight="1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</row>
    <row r="550" spans="2:13" ht="15" customHeight="1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</row>
    <row r="551" spans="2:13" ht="15" customHeight="1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</row>
    <row r="552" spans="2:13" ht="15" customHeight="1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</row>
    <row r="553" spans="2:13" ht="15" customHeight="1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</row>
    <row r="554" spans="2:13" ht="15" customHeight="1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</row>
    <row r="555" spans="2:13" ht="15" customHeight="1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</row>
    <row r="556" spans="2:13" ht="15" customHeight="1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</row>
    <row r="557" spans="2:13" ht="15" customHeight="1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</row>
    <row r="558" spans="2:13" ht="15" customHeight="1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</row>
    <row r="559" spans="2:13" ht="15" customHeight="1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</row>
    <row r="560" spans="2:13" ht="15" customHeight="1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</row>
    <row r="561" spans="2:13" ht="15" customHeight="1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</row>
    <row r="562" spans="2:13" ht="15" customHeight="1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</row>
    <row r="563" spans="2:13" ht="15" customHeight="1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</row>
    <row r="564" spans="2:13" ht="15" customHeight="1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</row>
    <row r="565" spans="2:13" ht="15" customHeight="1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</row>
    <row r="566" spans="2:13" ht="15" customHeight="1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</row>
    <row r="567" spans="2:13" ht="15" customHeight="1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</row>
    <row r="568" spans="2:13" ht="15" customHeight="1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</row>
    <row r="569" spans="2:13" ht="15" customHeight="1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</row>
    <row r="570" spans="2:13" ht="15" customHeight="1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</row>
    <row r="571" spans="2:13" ht="15" customHeight="1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</row>
    <row r="572" spans="2:13" ht="15" customHeight="1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</row>
    <row r="573" spans="2:13" ht="15" customHeight="1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</row>
    <row r="574" spans="2:13" ht="15" customHeight="1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</row>
    <row r="575" spans="2:13" ht="15" customHeight="1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</row>
    <row r="576" spans="2:13" ht="15" customHeight="1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</row>
    <row r="577" spans="2:13" ht="15" customHeight="1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</row>
    <row r="578" spans="2:13" ht="15" customHeight="1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</row>
    <row r="579" spans="2:13" ht="15" customHeight="1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</row>
    <row r="580" spans="2:13" ht="15" customHeight="1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</row>
    <row r="581" spans="2:13" ht="15" customHeight="1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</row>
    <row r="582" spans="2:13" ht="15" customHeight="1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</row>
    <row r="583" spans="2:13" ht="15" customHeight="1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</row>
    <row r="584" spans="2:13" ht="15" customHeight="1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</row>
    <row r="585" spans="2:13" ht="15" customHeight="1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</row>
    <row r="586" spans="2:13" ht="15" customHeight="1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</row>
    <row r="587" spans="2:13" ht="15" customHeight="1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</row>
    <row r="588" spans="2:13" ht="15" customHeight="1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</row>
    <row r="589" spans="2:13" ht="15" customHeight="1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</row>
    <row r="590" spans="2:13" ht="15" customHeight="1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</row>
    <row r="591" spans="2:13" ht="15" customHeight="1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</row>
    <row r="592" spans="2:13" ht="15" customHeight="1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</row>
    <row r="593" spans="2:13" ht="15" customHeight="1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</row>
    <row r="594" spans="2:13" ht="15" customHeight="1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</row>
    <row r="595" spans="2:13" ht="15" customHeight="1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</row>
    <row r="596" spans="2:13" ht="15" customHeight="1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</row>
    <row r="597" spans="2:13" ht="15" customHeight="1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</row>
    <row r="598" spans="2:13" ht="15" customHeight="1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</row>
    <row r="599" spans="2:13" ht="15" customHeight="1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</row>
    <row r="600" spans="2:13" ht="15" customHeight="1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</row>
    <row r="601" spans="2:13" ht="15" customHeight="1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</row>
    <row r="602" spans="2:13" ht="15" customHeight="1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</row>
    <row r="603" spans="2:13" ht="15" customHeight="1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</row>
    <row r="604" spans="2:13" ht="15" customHeight="1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</row>
    <row r="605" spans="2:13" ht="15" customHeight="1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</row>
    <row r="606" spans="2:13" ht="15" customHeight="1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</row>
    <row r="607" spans="2:13" ht="15" customHeight="1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</row>
    <row r="608" spans="2:13" ht="15" customHeight="1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</row>
    <row r="609" spans="2:13" ht="15" customHeight="1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</row>
    <row r="610" spans="2:13" ht="15" customHeight="1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</row>
    <row r="611" spans="2:13" ht="15" customHeight="1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</row>
    <row r="612" spans="2:13" ht="15" customHeight="1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</row>
    <row r="613" spans="2:13" ht="15" customHeight="1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</row>
    <row r="614" spans="2:13" ht="15" customHeight="1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</row>
    <row r="615" spans="2:13" ht="15" customHeight="1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</row>
    <row r="616" spans="2:13" ht="15" customHeight="1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</row>
    <row r="617" spans="2:13" ht="15" customHeight="1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</row>
    <row r="618" spans="2:13" ht="15" customHeight="1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</row>
    <row r="619" spans="2:13" ht="15" customHeight="1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</row>
    <row r="620" spans="2:13" ht="15" customHeight="1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</row>
    <row r="621" spans="2:13" ht="15" customHeight="1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</row>
  </sheetData>
  <pageMargins left="0.23622047244094491" right="0.23622047244094491" top="0.39370078740157483" bottom="0.74803149606299213" header="0" footer="0.31496062992125984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0"/>
  <sheetViews>
    <sheetView workbookViewId="0"/>
  </sheetViews>
  <sheetFormatPr baseColWidth="10" defaultColWidth="11.42578125" defaultRowHeight="15" customHeight="1"/>
  <cols>
    <col min="1" max="1" width="21.42578125" style="105" customWidth="1"/>
    <col min="2" max="13" width="10" style="105" customWidth="1"/>
    <col min="14" max="16384" width="11.42578125" style="105"/>
  </cols>
  <sheetData>
    <row r="1" spans="1:14" ht="15" customHeight="1">
      <c r="A1" s="15" t="s">
        <v>398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 ht="15" customHeight="1">
      <c r="A2" s="19" t="s">
        <v>399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4" ht="15" customHeight="1">
      <c r="A3" s="39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4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  <c r="N4" s="16"/>
    </row>
    <row r="5" spans="1:14" ht="15" customHeight="1">
      <c r="A5" s="16" t="s">
        <v>249</v>
      </c>
      <c r="B5" s="47">
        <v>17635</v>
      </c>
      <c r="C5" s="47">
        <v>17698</v>
      </c>
      <c r="D5" s="47">
        <v>17260</v>
      </c>
      <c r="E5" s="47">
        <v>16427</v>
      </c>
      <c r="F5" s="47">
        <v>15720</v>
      </c>
      <c r="G5" s="47">
        <v>15658</v>
      </c>
      <c r="H5" s="47">
        <v>16069</v>
      </c>
      <c r="I5" s="47">
        <v>16295</v>
      </c>
      <c r="J5" s="47">
        <v>16062</v>
      </c>
      <c r="K5" s="47">
        <v>16756</v>
      </c>
      <c r="L5" s="47">
        <v>16367</v>
      </c>
      <c r="M5" s="47">
        <v>16150</v>
      </c>
      <c r="N5" s="16"/>
    </row>
    <row r="6" spans="1:14" ht="15" customHeight="1">
      <c r="A6" s="48" t="s">
        <v>4</v>
      </c>
      <c r="B6" s="47">
        <v>8044</v>
      </c>
      <c r="C6" s="47">
        <v>8036</v>
      </c>
      <c r="D6" s="47">
        <v>7861</v>
      </c>
      <c r="E6" s="47">
        <v>7449</v>
      </c>
      <c r="F6" s="47">
        <v>7037</v>
      </c>
      <c r="G6" s="47">
        <v>7017</v>
      </c>
      <c r="H6" s="47">
        <v>7107</v>
      </c>
      <c r="I6" s="47">
        <v>7310</v>
      </c>
      <c r="J6" s="47">
        <v>7256</v>
      </c>
      <c r="K6" s="47">
        <v>7525</v>
      </c>
      <c r="L6" s="47">
        <v>7335</v>
      </c>
      <c r="M6" s="47">
        <v>7302</v>
      </c>
      <c r="N6" s="16"/>
    </row>
    <row r="7" spans="1:14" ht="15" customHeight="1">
      <c r="A7" s="49" t="s">
        <v>5</v>
      </c>
      <c r="B7" s="85">
        <v>9591</v>
      </c>
      <c r="C7" s="85">
        <v>9662</v>
      </c>
      <c r="D7" s="85">
        <v>9399</v>
      </c>
      <c r="E7" s="85">
        <v>8978</v>
      </c>
      <c r="F7" s="85">
        <v>8683</v>
      </c>
      <c r="G7" s="85">
        <v>8641</v>
      </c>
      <c r="H7" s="85">
        <v>8962</v>
      </c>
      <c r="I7" s="85">
        <v>8985</v>
      </c>
      <c r="J7" s="85">
        <v>8806</v>
      </c>
      <c r="K7" s="85">
        <v>9231</v>
      </c>
      <c r="L7" s="85">
        <v>9032</v>
      </c>
      <c r="M7" s="85">
        <v>8848</v>
      </c>
      <c r="N7" s="16"/>
    </row>
    <row r="8" spans="1:14" ht="15" customHeight="1">
      <c r="A8" s="16" t="s">
        <v>400</v>
      </c>
      <c r="B8" s="47">
        <v>6391</v>
      </c>
      <c r="C8" s="47">
        <v>6149</v>
      </c>
      <c r="D8" s="47">
        <v>6279</v>
      </c>
      <c r="E8" s="47">
        <v>6650</v>
      </c>
      <c r="F8" s="47">
        <v>6763</v>
      </c>
      <c r="G8" s="47">
        <v>6434</v>
      </c>
      <c r="H8" s="47">
        <v>6648</v>
      </c>
      <c r="I8" s="47">
        <v>6800</v>
      </c>
      <c r="J8" s="47">
        <v>6382</v>
      </c>
      <c r="K8" s="47">
        <v>6115</v>
      </c>
      <c r="L8" s="47">
        <v>5878</v>
      </c>
      <c r="M8" s="47">
        <v>6028</v>
      </c>
      <c r="N8" s="16"/>
    </row>
    <row r="9" spans="1:14" ht="15" customHeight="1">
      <c r="A9" s="48" t="s">
        <v>4</v>
      </c>
      <c r="B9" s="47">
        <v>2660</v>
      </c>
      <c r="C9" s="47">
        <v>2575</v>
      </c>
      <c r="D9" s="47">
        <v>2619</v>
      </c>
      <c r="E9" s="47">
        <v>2750</v>
      </c>
      <c r="F9" s="47">
        <v>2846</v>
      </c>
      <c r="G9" s="47">
        <v>2669</v>
      </c>
      <c r="H9" s="47">
        <v>2762</v>
      </c>
      <c r="I9" s="47">
        <v>2817</v>
      </c>
      <c r="J9" s="47">
        <v>2664</v>
      </c>
      <c r="K9" s="47">
        <v>2538</v>
      </c>
      <c r="L9" s="47">
        <v>2463</v>
      </c>
      <c r="M9" s="47">
        <v>2537</v>
      </c>
      <c r="N9" s="16"/>
    </row>
    <row r="10" spans="1:14" ht="15" customHeight="1">
      <c r="A10" s="49" t="s">
        <v>5</v>
      </c>
      <c r="B10" s="85">
        <v>3731</v>
      </c>
      <c r="C10" s="85">
        <v>3574</v>
      </c>
      <c r="D10" s="85">
        <v>3660</v>
      </c>
      <c r="E10" s="85">
        <v>3900</v>
      </c>
      <c r="F10" s="85">
        <v>3917</v>
      </c>
      <c r="G10" s="85">
        <v>3765</v>
      </c>
      <c r="H10" s="85">
        <v>3886</v>
      </c>
      <c r="I10" s="85">
        <v>3983</v>
      </c>
      <c r="J10" s="85">
        <v>3718</v>
      </c>
      <c r="K10" s="85">
        <v>3577</v>
      </c>
      <c r="L10" s="85">
        <v>3415</v>
      </c>
      <c r="M10" s="85">
        <v>3491</v>
      </c>
      <c r="N10" s="16"/>
    </row>
    <row r="11" spans="1:14" ht="15" customHeight="1">
      <c r="A11" s="16" t="s">
        <v>251</v>
      </c>
      <c r="B11" s="47">
        <v>5327</v>
      </c>
      <c r="C11" s="47">
        <v>5534</v>
      </c>
      <c r="D11" s="47">
        <v>5900</v>
      </c>
      <c r="E11" s="47">
        <v>6046</v>
      </c>
      <c r="F11" s="47">
        <v>6135</v>
      </c>
      <c r="G11" s="47">
        <v>6322</v>
      </c>
      <c r="H11" s="47">
        <v>6572</v>
      </c>
      <c r="I11" s="47">
        <v>6772</v>
      </c>
      <c r="J11" s="47">
        <v>7029</v>
      </c>
      <c r="K11" s="47">
        <v>6885</v>
      </c>
      <c r="L11" s="47">
        <v>6775</v>
      </c>
      <c r="M11" s="47">
        <v>6836</v>
      </c>
      <c r="N11" s="16"/>
    </row>
    <row r="12" spans="1:14" ht="15" customHeight="1">
      <c r="A12" s="48" t="s">
        <v>4</v>
      </c>
      <c r="B12" s="47">
        <v>2126</v>
      </c>
      <c r="C12" s="47">
        <v>2221</v>
      </c>
      <c r="D12" s="47">
        <v>2377</v>
      </c>
      <c r="E12" s="47">
        <v>2434</v>
      </c>
      <c r="F12" s="47">
        <v>2473</v>
      </c>
      <c r="G12" s="47">
        <v>2567</v>
      </c>
      <c r="H12" s="47">
        <v>2653</v>
      </c>
      <c r="I12" s="47">
        <v>2737</v>
      </c>
      <c r="J12" s="47">
        <v>2847</v>
      </c>
      <c r="K12" s="47">
        <v>2790</v>
      </c>
      <c r="L12" s="47">
        <v>2751</v>
      </c>
      <c r="M12" s="47">
        <v>2753</v>
      </c>
      <c r="N12" s="16"/>
    </row>
    <row r="13" spans="1:14" ht="15" customHeight="1">
      <c r="A13" s="49" t="s">
        <v>5</v>
      </c>
      <c r="B13" s="85">
        <v>3201</v>
      </c>
      <c r="C13" s="85">
        <v>3313</v>
      </c>
      <c r="D13" s="85">
        <v>3523</v>
      </c>
      <c r="E13" s="85">
        <v>3612</v>
      </c>
      <c r="F13" s="85">
        <v>3662</v>
      </c>
      <c r="G13" s="85">
        <v>3755</v>
      </c>
      <c r="H13" s="85">
        <v>3919</v>
      </c>
      <c r="I13" s="85">
        <v>4035</v>
      </c>
      <c r="J13" s="85">
        <v>4182</v>
      </c>
      <c r="K13" s="85">
        <v>4095</v>
      </c>
      <c r="L13" s="85">
        <v>4024</v>
      </c>
      <c r="M13" s="85">
        <v>4083</v>
      </c>
      <c r="N13" s="16"/>
    </row>
    <row r="14" spans="1:14" ht="15" customHeight="1">
      <c r="A14" s="16" t="s">
        <v>252</v>
      </c>
      <c r="B14" s="47">
        <v>20057</v>
      </c>
      <c r="C14" s="47">
        <v>19790</v>
      </c>
      <c r="D14" s="47">
        <v>19377</v>
      </c>
      <c r="E14" s="47">
        <v>19193</v>
      </c>
      <c r="F14" s="47">
        <v>18945</v>
      </c>
      <c r="G14" s="47">
        <v>18771</v>
      </c>
      <c r="H14" s="47">
        <v>18530</v>
      </c>
      <c r="I14" s="47">
        <v>18446</v>
      </c>
      <c r="J14" s="47">
        <v>18269</v>
      </c>
      <c r="K14" s="47">
        <v>18149</v>
      </c>
      <c r="L14" s="47">
        <v>18008</v>
      </c>
      <c r="M14" s="47">
        <v>17928</v>
      </c>
      <c r="N14" s="16"/>
    </row>
    <row r="15" spans="1:14" ht="15" customHeight="1">
      <c r="A15" s="48" t="s">
        <v>4</v>
      </c>
      <c r="B15" s="47">
        <v>7224</v>
      </c>
      <c r="C15" s="47">
        <v>7097</v>
      </c>
      <c r="D15" s="47">
        <v>6944</v>
      </c>
      <c r="E15" s="47">
        <v>6875</v>
      </c>
      <c r="F15" s="47">
        <v>6765</v>
      </c>
      <c r="G15" s="47">
        <v>6700</v>
      </c>
      <c r="H15" s="47">
        <v>6618</v>
      </c>
      <c r="I15" s="47">
        <v>6596</v>
      </c>
      <c r="J15" s="47">
        <v>6523</v>
      </c>
      <c r="K15" s="47">
        <v>6497</v>
      </c>
      <c r="L15" s="47">
        <v>6453</v>
      </c>
      <c r="M15" s="47">
        <v>6450</v>
      </c>
      <c r="N15" s="16"/>
    </row>
    <row r="16" spans="1:14" ht="15" customHeight="1">
      <c r="A16" s="49" t="s">
        <v>5</v>
      </c>
      <c r="B16" s="35">
        <v>12833</v>
      </c>
      <c r="C16" s="35">
        <v>12693</v>
      </c>
      <c r="D16" s="35">
        <v>12433</v>
      </c>
      <c r="E16" s="85">
        <v>12318</v>
      </c>
      <c r="F16" s="35">
        <v>12180</v>
      </c>
      <c r="G16" s="35">
        <v>12071</v>
      </c>
      <c r="H16" s="35">
        <v>11912</v>
      </c>
      <c r="I16" s="35">
        <v>11850</v>
      </c>
      <c r="J16" s="35">
        <v>11746</v>
      </c>
      <c r="K16" s="35">
        <v>11652</v>
      </c>
      <c r="L16" s="35">
        <v>11555</v>
      </c>
      <c r="M16" s="85">
        <v>11478</v>
      </c>
      <c r="N16" s="16"/>
    </row>
    <row r="17" spans="1:14" ht="15" customHeight="1">
      <c r="A17" s="37" t="s">
        <v>215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16"/>
    </row>
    <row r="18" spans="1:14" ht="15" customHeight="1">
      <c r="A18" s="16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16"/>
    </row>
    <row r="19" spans="1:14" ht="15" customHeight="1">
      <c r="A19" s="16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</row>
    <row r="20" spans="1:14" ht="15" customHeight="1">
      <c r="A20" s="16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</row>
    <row r="21" spans="1:14" ht="15" customHeight="1">
      <c r="A21" s="16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</row>
    <row r="22" spans="1:14" ht="15" customHeight="1">
      <c r="A22" s="16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</row>
    <row r="23" spans="1:14" ht="15" customHeight="1">
      <c r="A23" s="16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</row>
    <row r="24" spans="1:14" ht="15" customHeight="1">
      <c r="A24" s="16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</row>
    <row r="25" spans="1:14" ht="15" customHeight="1">
      <c r="A25" s="16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</row>
    <row r="26" spans="1:14" ht="15" customHeight="1">
      <c r="A26" s="16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</row>
    <row r="27" spans="1:14" ht="15" customHeight="1">
      <c r="A27" s="16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</row>
    <row r="28" spans="1:14" ht="15" customHeight="1">
      <c r="A28" s="16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</row>
    <row r="29" spans="1:14" ht="15" customHeight="1">
      <c r="A29" s="16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</row>
    <row r="30" spans="1:14" ht="15" customHeight="1">
      <c r="A30" s="16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</row>
    <row r="31" spans="1:14" ht="15" customHeight="1">
      <c r="A31" s="16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</row>
    <row r="32" spans="1:14" ht="15" customHeight="1">
      <c r="A32" s="16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</row>
    <row r="33" spans="1:13" ht="15" customHeight="1">
      <c r="A33" s="16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</row>
    <row r="34" spans="1:13" ht="15" customHeight="1">
      <c r="A34" s="16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5" customHeight="1">
      <c r="A35" s="16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15" customHeight="1">
      <c r="A36" s="16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</row>
    <row r="37" spans="1:13" ht="15" customHeight="1">
      <c r="A37" s="16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</row>
    <row r="38" spans="1:13" ht="15" customHeight="1">
      <c r="A38" s="16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5" customHeight="1">
      <c r="A39" s="16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15" customHeight="1">
      <c r="A40" s="16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5" customHeight="1">
      <c r="A41" s="16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5" customHeight="1">
      <c r="A42" s="16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5" customHeight="1">
      <c r="A43" s="16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5" customHeight="1">
      <c r="A44" s="16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15" customHeight="1">
      <c r="A45" s="16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</row>
    <row r="46" spans="1:13" ht="15" customHeight="1">
      <c r="A46" s="16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</row>
    <row r="47" spans="1:13" ht="15" customHeight="1">
      <c r="A47" s="16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15" customHeight="1">
      <c r="A48" s="16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</row>
    <row r="49" spans="1:13" ht="15" customHeight="1">
      <c r="A49" s="16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</row>
    <row r="50" spans="1:13" ht="15" customHeight="1">
      <c r="A50" s="16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15" customHeight="1">
      <c r="A51" s="16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5" customHeight="1">
      <c r="A52" s="16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</row>
    <row r="53" spans="1:13" ht="15" customHeight="1">
      <c r="A53" s="16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</row>
    <row r="54" spans="1:13" ht="15" customHeight="1">
      <c r="A54" s="16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5" customHeight="1">
      <c r="A55" s="16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5" customHeight="1">
      <c r="A56" s="16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5" customHeight="1">
      <c r="A57" s="16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5" customHeight="1">
      <c r="A58" s="16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</row>
    <row r="59" spans="1:13" ht="15" customHeight="1">
      <c r="A59" s="16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</row>
    <row r="60" spans="1:13" ht="15" customHeight="1">
      <c r="A60" s="16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</row>
    <row r="61" spans="1:13" ht="15" customHeight="1">
      <c r="A61" s="16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</row>
    <row r="62" spans="1:13" ht="15" customHeight="1">
      <c r="A62" s="16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15" customHeight="1">
      <c r="A63" s="16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15" customHeight="1">
      <c r="A64" s="16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</row>
    <row r="65" spans="1:13" ht="15" customHeight="1">
      <c r="A65" s="16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</row>
    <row r="66" spans="1:13" ht="15" customHeight="1">
      <c r="A66" s="16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" customHeight="1">
      <c r="A67" s="16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</row>
    <row r="68" spans="1:13" ht="15" customHeight="1">
      <c r="A68" s="16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</row>
    <row r="69" spans="1:13" ht="15" customHeight="1">
      <c r="A69" s="16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</row>
    <row r="70" spans="1:13" ht="15" customHeight="1">
      <c r="A70" s="16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</row>
    <row r="71" spans="1:13" ht="15" customHeight="1">
      <c r="A71" s="16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15" customHeight="1">
      <c r="A72" s="16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</row>
    <row r="73" spans="1:13" ht="15" customHeight="1">
      <c r="A73" s="16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</row>
    <row r="74" spans="1:13" ht="15" customHeight="1">
      <c r="A74" s="16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15" customHeight="1">
      <c r="A75" s="16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5" customHeight="1">
      <c r="A76" s="16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15" customHeight="1">
      <c r="A77" s="16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</row>
    <row r="78" spans="1:13" ht="15" customHeight="1">
      <c r="A78" s="16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</row>
    <row r="79" spans="1:13" ht="15" customHeight="1">
      <c r="A79" s="16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5" customHeight="1">
      <c r="A80" s="16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15" customHeight="1">
      <c r="A81" s="16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</row>
    <row r="82" spans="1:13" ht="15" customHeight="1">
      <c r="A82" s="16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</row>
    <row r="83" spans="1:13" ht="15" customHeight="1">
      <c r="A83" s="16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</row>
    <row r="84" spans="1:13" ht="15" customHeight="1">
      <c r="A84" s="16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</row>
    <row r="85" spans="1:13" ht="15" customHeight="1">
      <c r="A85" s="16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5" customHeight="1">
      <c r="A86" s="16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</row>
    <row r="87" spans="1:13" ht="15" customHeight="1">
      <c r="A87" s="16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</row>
    <row r="88" spans="1:13" ht="15" customHeight="1">
      <c r="A88" s="16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</row>
    <row r="89" spans="1:13" ht="15" customHeight="1">
      <c r="A89" s="16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</row>
    <row r="90" spans="1:13" ht="15" customHeight="1">
      <c r="A90" s="16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15" customHeight="1">
      <c r="A91" s="16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</row>
    <row r="92" spans="1:13" ht="15" customHeight="1">
      <c r="A92" s="16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</row>
    <row r="93" spans="1:13" ht="15" customHeight="1">
      <c r="A93" s="16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5" customHeight="1">
      <c r="A94" s="16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</row>
    <row r="95" spans="1:13" ht="15" customHeight="1">
      <c r="A95" s="16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</row>
    <row r="96" spans="1:13" ht="15" customHeight="1">
      <c r="A96" s="16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5" customHeight="1">
      <c r="A97" s="16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</row>
    <row r="98" spans="1:13" ht="15" customHeight="1">
      <c r="A98" s="16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</row>
    <row r="99" spans="1:13" ht="15" customHeight="1">
      <c r="A99" s="16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15" customHeight="1">
      <c r="A100" s="16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ht="15" customHeight="1">
      <c r="A101" s="16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</row>
    <row r="102" spans="1:13" ht="15" customHeight="1">
      <c r="A102" s="16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</row>
    <row r="103" spans="1:13" ht="15" customHeight="1">
      <c r="A103" s="16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</row>
    <row r="104" spans="1:13" ht="15" customHeight="1">
      <c r="A104" s="16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</row>
    <row r="105" spans="1:13" ht="15" customHeight="1">
      <c r="A105" s="16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</row>
    <row r="106" spans="1:13" ht="15" customHeight="1">
      <c r="A106" s="16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</row>
    <row r="107" spans="1:13" ht="15" customHeight="1">
      <c r="A107" s="16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</row>
    <row r="108" spans="1:13" ht="15" customHeight="1">
      <c r="A108" s="16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</row>
    <row r="109" spans="1:13" ht="15" customHeight="1">
      <c r="A109" s="16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</row>
    <row r="110" spans="1:13" ht="15" customHeight="1">
      <c r="A110" s="16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</row>
    <row r="111" spans="1:13" ht="15" customHeight="1">
      <c r="A111" s="16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</row>
    <row r="112" spans="1:13" ht="15" customHeight="1">
      <c r="A112" s="16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</row>
    <row r="113" spans="1:13" ht="15" customHeight="1">
      <c r="A113" s="16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</row>
    <row r="114" spans="1:13" ht="15" customHeight="1">
      <c r="A114" s="16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</row>
    <row r="115" spans="1:13" ht="15" customHeight="1">
      <c r="A115" s="16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</row>
    <row r="116" spans="1:13" ht="15" customHeight="1">
      <c r="A116" s="16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</row>
    <row r="117" spans="1:13" ht="15" customHeight="1">
      <c r="A117" s="16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</row>
    <row r="118" spans="1:13" ht="15" customHeight="1">
      <c r="A118" s="16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</row>
    <row r="119" spans="1:13" ht="15" customHeight="1">
      <c r="A119" s="16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</row>
    <row r="120" spans="1:13" ht="15" customHeight="1">
      <c r="A120" s="16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</row>
    <row r="121" spans="1:13" ht="15" customHeight="1">
      <c r="A121" s="16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</row>
    <row r="122" spans="1:13" ht="15" customHeight="1">
      <c r="A122" s="16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</row>
    <row r="123" spans="1:13" ht="15" customHeight="1">
      <c r="A123" s="16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</row>
    <row r="124" spans="1:13" ht="15" customHeight="1">
      <c r="A124" s="16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</row>
    <row r="125" spans="1:13" ht="15" customHeight="1">
      <c r="A125" s="16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</row>
    <row r="126" spans="1:13" ht="15" customHeight="1">
      <c r="A126" s="16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</row>
    <row r="127" spans="1:13" ht="15" customHeight="1">
      <c r="A127" s="16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15" customHeight="1">
      <c r="A128" s="16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</row>
    <row r="129" spans="1:13" ht="15" customHeight="1">
      <c r="A129" s="16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</row>
    <row r="130" spans="1:13" ht="15" customHeight="1">
      <c r="A130" s="16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</row>
    <row r="131" spans="1:13" ht="15" customHeight="1">
      <c r="A131" s="16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</row>
    <row r="132" spans="1:13" ht="15" customHeight="1">
      <c r="A132" s="16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</row>
    <row r="133" spans="1:13" ht="15" customHeight="1">
      <c r="A133" s="16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</row>
    <row r="134" spans="1:13" ht="15" customHeight="1">
      <c r="A134" s="16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</row>
    <row r="135" spans="1:13" ht="15" customHeight="1">
      <c r="A135" s="16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</row>
    <row r="136" spans="1:13" ht="15" customHeight="1">
      <c r="A136" s="16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</row>
    <row r="137" spans="1:13" ht="15" customHeight="1">
      <c r="A137" s="16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</row>
    <row r="138" spans="1:13" ht="15" customHeight="1">
      <c r="A138" s="16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</row>
    <row r="139" spans="1:13" ht="15" customHeight="1">
      <c r="A139" s="16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</row>
    <row r="140" spans="1:13" ht="15" customHeight="1">
      <c r="A140" s="16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</row>
    <row r="141" spans="1:13" ht="15" customHeight="1">
      <c r="A141" s="16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</row>
    <row r="142" spans="1:13" ht="15" customHeight="1">
      <c r="A142" s="16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</row>
    <row r="143" spans="1:13" ht="15" customHeight="1">
      <c r="A143" s="16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</row>
    <row r="144" spans="1:13" ht="15" customHeight="1">
      <c r="A144" s="16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</row>
    <row r="145" spans="1:13" ht="15" customHeight="1">
      <c r="A145" s="16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</row>
    <row r="146" spans="1:13" ht="15" customHeight="1">
      <c r="A146" s="16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</row>
    <row r="147" spans="1:13" ht="15" customHeight="1">
      <c r="A147" s="16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</row>
    <row r="148" spans="1:13" ht="15" customHeight="1">
      <c r="A148" s="16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</row>
    <row r="149" spans="1:13" ht="15" customHeight="1">
      <c r="A149" s="16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</row>
    <row r="150" spans="1:13" ht="15" customHeight="1">
      <c r="A150" s="16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</row>
    <row r="151" spans="1:13" ht="15" customHeight="1">
      <c r="A151" s="16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</row>
    <row r="152" spans="1:13" ht="15" customHeight="1">
      <c r="A152" s="16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</row>
    <row r="153" spans="1:13" ht="15" customHeight="1">
      <c r="A153" s="16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</row>
    <row r="154" spans="1:13" ht="15" customHeight="1">
      <c r="A154" s="16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</row>
    <row r="155" spans="1:13" ht="15" customHeight="1">
      <c r="A155" s="16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</row>
    <row r="156" spans="1:13" ht="15" customHeight="1">
      <c r="A156" s="16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</row>
    <row r="157" spans="1:13" ht="15" customHeight="1">
      <c r="A157" s="16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</row>
    <row r="158" spans="1:13" ht="15" customHeight="1">
      <c r="A158" s="16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</row>
    <row r="159" spans="1:13" ht="15" customHeight="1">
      <c r="A159" s="16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</row>
    <row r="160" spans="1:13" ht="15" customHeight="1">
      <c r="A160" s="16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</row>
    <row r="161" spans="1:13" ht="15" customHeight="1">
      <c r="A161" s="16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</row>
    <row r="162" spans="1:13" ht="15" customHeight="1">
      <c r="A162" s="16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</row>
    <row r="163" spans="1:13" ht="15" customHeight="1">
      <c r="A163" s="16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</row>
    <row r="164" spans="1:13" ht="15" customHeight="1">
      <c r="A164" s="16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</row>
    <row r="165" spans="1:13" ht="15" customHeight="1">
      <c r="A165" s="16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</row>
    <row r="166" spans="1:13" ht="15" customHeight="1">
      <c r="A166" s="16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</row>
    <row r="167" spans="1:13" ht="15" customHeight="1">
      <c r="A167" s="16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</row>
    <row r="168" spans="1:13" ht="15" customHeight="1">
      <c r="A168" s="16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</row>
    <row r="169" spans="1:13" ht="15" customHeight="1">
      <c r="A169" s="16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</row>
    <row r="170" spans="1:13" ht="15" customHeight="1">
      <c r="A170" s="16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</row>
    <row r="171" spans="1:13" ht="15" customHeight="1">
      <c r="A171" s="16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</row>
    <row r="172" spans="1:13" ht="15" customHeight="1">
      <c r="A172" s="16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</row>
    <row r="173" spans="1:13" ht="15" customHeight="1">
      <c r="A173" s="16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</row>
    <row r="174" spans="1:13" ht="15" customHeight="1">
      <c r="A174" s="16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</row>
    <row r="175" spans="1:13" ht="15" customHeight="1">
      <c r="A175" s="16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</row>
    <row r="176" spans="1:13" ht="15" customHeight="1">
      <c r="A176" s="16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</row>
    <row r="177" spans="1:13" ht="15" customHeight="1">
      <c r="A177" s="16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</row>
    <row r="178" spans="1:13" ht="15" customHeight="1">
      <c r="A178" s="16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</row>
    <row r="179" spans="1:13" ht="15" customHeight="1">
      <c r="A179" s="16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</row>
    <row r="180" spans="1:13" ht="15" customHeight="1">
      <c r="A180" s="16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</row>
    <row r="181" spans="1:13" ht="15" customHeight="1">
      <c r="A181" s="16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</row>
    <row r="182" spans="1:13" ht="15" customHeight="1">
      <c r="A182" s="16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</row>
    <row r="183" spans="1:13" ht="15" customHeight="1">
      <c r="A183" s="16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</row>
    <row r="184" spans="1:13" ht="15" customHeight="1">
      <c r="A184" s="16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</row>
    <row r="185" spans="1:13" ht="15" customHeight="1">
      <c r="A185" s="16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</row>
    <row r="186" spans="1:13" ht="15" customHeight="1">
      <c r="A186" s="16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</row>
    <row r="187" spans="1:13" ht="15" customHeight="1">
      <c r="A187" s="16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</row>
    <row r="188" spans="1:13" ht="15" customHeight="1">
      <c r="A188" s="16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</row>
    <row r="189" spans="1:13" ht="15" customHeight="1">
      <c r="A189" s="16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</row>
    <row r="190" spans="1:13" ht="15" customHeight="1">
      <c r="A190" s="16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</row>
    <row r="191" spans="1:13" ht="15" customHeight="1">
      <c r="A191" s="16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</row>
    <row r="192" spans="1:13" ht="15" customHeight="1">
      <c r="A192" s="16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</row>
    <row r="193" spans="1:13" ht="15" customHeight="1">
      <c r="A193" s="16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</row>
    <row r="194" spans="1:13" ht="15" customHeight="1">
      <c r="A194" s="16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</row>
    <row r="195" spans="1:13" ht="15" customHeight="1">
      <c r="A195" s="16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</row>
    <row r="196" spans="1:13" ht="15" customHeight="1">
      <c r="A196" s="16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</row>
    <row r="197" spans="1:13" ht="15" customHeight="1">
      <c r="A197" s="16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</row>
    <row r="198" spans="1:13" ht="15" customHeight="1">
      <c r="A198" s="16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</row>
    <row r="199" spans="1:13" ht="15" customHeight="1">
      <c r="A199" s="16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</row>
    <row r="200" spans="1:13" ht="15" customHeight="1">
      <c r="A200" s="16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</row>
    <row r="201" spans="1:13" ht="15" customHeight="1">
      <c r="A201" s="16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</row>
    <row r="202" spans="1:13" ht="15" customHeight="1">
      <c r="A202" s="16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</row>
    <row r="203" spans="1:13" ht="15" customHeight="1">
      <c r="A203" s="16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</row>
    <row r="204" spans="1:13" ht="15" customHeigh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</row>
    <row r="205" spans="1:13" ht="15" customHeigh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</row>
    <row r="206" spans="1:13" ht="15" customHeigh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</row>
    <row r="207" spans="1:13" ht="15" customHeigh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</row>
    <row r="208" spans="1:13" ht="15" customHeigh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</row>
    <row r="209" spans="2:13" ht="15" customHeigh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</row>
    <row r="210" spans="2:13" ht="15" customHeigh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</row>
    <row r="211" spans="2:13" ht="15" customHeight="1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</row>
    <row r="212" spans="2:13" ht="15" customHeight="1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</row>
    <row r="213" spans="2:13" ht="15" customHeight="1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</row>
    <row r="214" spans="2:13" ht="15" customHeight="1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</row>
    <row r="215" spans="2:13" ht="15" customHeight="1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</row>
    <row r="216" spans="2:13" ht="15" customHeight="1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</row>
    <row r="217" spans="2:13" ht="15" customHeight="1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</row>
    <row r="218" spans="2:13" ht="15" customHeight="1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</row>
    <row r="219" spans="2:13" ht="15" customHeight="1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</row>
    <row r="220" spans="2:13" ht="15" customHeight="1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</row>
    <row r="221" spans="2:13" ht="15" customHeight="1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</row>
    <row r="222" spans="2:13" ht="15" customHeight="1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</row>
    <row r="223" spans="2:13" ht="15" customHeight="1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</row>
    <row r="224" spans="2:13" ht="15" customHeight="1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</row>
    <row r="225" spans="2:13" ht="15" customHeight="1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</row>
    <row r="226" spans="2:13" ht="15" customHeight="1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</row>
    <row r="227" spans="2:13" ht="15" customHeight="1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</row>
    <row r="228" spans="2:13" ht="15" customHeight="1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</row>
    <row r="229" spans="2:13" ht="15" customHeight="1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</row>
    <row r="230" spans="2:13" ht="15" customHeight="1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</row>
    <row r="231" spans="2:13" ht="15" customHeight="1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</row>
    <row r="232" spans="2:13" ht="15" customHeight="1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</row>
    <row r="233" spans="2:13" ht="15" customHeight="1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</row>
    <row r="234" spans="2:13" ht="15" customHeight="1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</row>
    <row r="235" spans="2:13" ht="15" customHeight="1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</row>
    <row r="236" spans="2:13" ht="15" customHeight="1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</row>
    <row r="237" spans="2:13" ht="15" customHeight="1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</row>
    <row r="238" spans="2:13" ht="15" customHeight="1"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</row>
    <row r="239" spans="2:13" ht="15" customHeight="1"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</row>
    <row r="240" spans="2:13" ht="15" customHeight="1"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</row>
    <row r="241" spans="2:13" ht="15" customHeight="1"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</row>
    <row r="242" spans="2:13" ht="15" customHeight="1"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</row>
    <row r="243" spans="2:13" ht="15" customHeight="1"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</row>
    <row r="244" spans="2:13" ht="15" customHeight="1"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</row>
    <row r="245" spans="2:13" ht="15" customHeight="1"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</row>
    <row r="246" spans="2:13" ht="15" customHeight="1"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</row>
    <row r="247" spans="2:13" ht="15" customHeight="1"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</row>
    <row r="248" spans="2:13" ht="15" customHeight="1"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</row>
    <row r="249" spans="2:13" ht="15" customHeight="1"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</row>
    <row r="250" spans="2:13" ht="15" customHeight="1"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</row>
    <row r="251" spans="2:13" ht="15" customHeight="1"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</row>
    <row r="252" spans="2:13" ht="15" customHeight="1"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</row>
    <row r="253" spans="2:13" ht="15" customHeight="1"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</row>
    <row r="254" spans="2:13" ht="15" customHeight="1"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</row>
    <row r="255" spans="2:13" ht="15" customHeight="1"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</row>
    <row r="256" spans="2:13" ht="15" customHeight="1"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</row>
    <row r="257" spans="2:13" ht="15" customHeight="1"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</row>
    <row r="258" spans="2:13" ht="15" customHeight="1"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</row>
    <row r="259" spans="2:13" ht="15" customHeight="1"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</row>
    <row r="260" spans="2:13" ht="15" customHeight="1"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</row>
    <row r="261" spans="2:13" ht="15" customHeight="1"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</row>
    <row r="262" spans="2:13" ht="15" customHeight="1"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</row>
    <row r="263" spans="2:13" ht="15" customHeight="1"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</row>
    <row r="264" spans="2:13" ht="15" customHeight="1"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</row>
    <row r="265" spans="2:13" ht="15" customHeight="1"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</row>
    <row r="266" spans="2:13" ht="15" customHeight="1"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</row>
    <row r="267" spans="2:13" ht="15" customHeight="1"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</row>
    <row r="268" spans="2:13" ht="15" customHeight="1"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</row>
    <row r="269" spans="2:13" ht="15" customHeight="1"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</row>
    <row r="270" spans="2:13" ht="15" customHeight="1"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</row>
    <row r="271" spans="2:13" ht="15" customHeight="1"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</row>
    <row r="272" spans="2:13" ht="15" customHeight="1"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</row>
    <row r="273" spans="2:13" ht="15" customHeight="1"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</row>
    <row r="274" spans="2:13" ht="15" customHeight="1"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</row>
    <row r="275" spans="2:13" ht="15" customHeight="1"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</row>
    <row r="276" spans="2:13" ht="15" customHeight="1"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</row>
    <row r="277" spans="2:13" ht="15" customHeight="1"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</row>
    <row r="278" spans="2:13" ht="15" customHeight="1"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</row>
    <row r="279" spans="2:13" ht="15" customHeight="1"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</row>
    <row r="280" spans="2:13" ht="15" customHeight="1"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</row>
    <row r="281" spans="2:13" ht="15" customHeight="1"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</row>
    <row r="282" spans="2:13" ht="15" customHeight="1"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</row>
    <row r="283" spans="2:13" ht="15" customHeight="1"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</row>
    <row r="284" spans="2:13" ht="15" customHeight="1"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</row>
    <row r="285" spans="2:13" ht="15" customHeight="1"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</row>
    <row r="286" spans="2:13" ht="15" customHeight="1"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</row>
    <row r="287" spans="2:13" ht="15" customHeight="1"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</row>
    <row r="288" spans="2:13" ht="15" customHeight="1"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</row>
    <row r="289" spans="2:13" ht="15" customHeight="1"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</row>
    <row r="290" spans="2:13" ht="15" customHeight="1"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</row>
    <row r="291" spans="2:13" ht="15" customHeight="1"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</row>
    <row r="292" spans="2:13" ht="15" customHeight="1"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</row>
    <row r="293" spans="2:13" ht="15" customHeight="1"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</row>
    <row r="294" spans="2:13" ht="15" customHeight="1"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</row>
    <row r="295" spans="2:13" ht="15" customHeight="1"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</row>
    <row r="296" spans="2:13" ht="15" customHeight="1"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</row>
    <row r="297" spans="2:13" ht="15" customHeight="1"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</row>
    <row r="298" spans="2:13" ht="15" customHeight="1"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</row>
    <row r="299" spans="2:13" ht="15" customHeight="1"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</row>
    <row r="300" spans="2:13" ht="15" customHeight="1"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</row>
    <row r="301" spans="2:13" ht="15" customHeight="1"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</row>
    <row r="302" spans="2:13" ht="15" customHeight="1"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</row>
    <row r="303" spans="2:13" ht="15" customHeight="1"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</row>
    <row r="304" spans="2:13" ht="15" customHeight="1"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</row>
    <row r="305" spans="2:13" ht="15" customHeight="1"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</row>
    <row r="306" spans="2:13" ht="15" customHeight="1"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</row>
    <row r="307" spans="2:13" ht="15" customHeight="1"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</row>
    <row r="308" spans="2:13" ht="15" customHeight="1"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</row>
    <row r="309" spans="2:13" ht="15" customHeight="1"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</row>
    <row r="310" spans="2:13" ht="15" customHeight="1"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</row>
    <row r="311" spans="2:13" ht="15" customHeight="1"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</row>
    <row r="312" spans="2:13" ht="15" customHeight="1"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</row>
    <row r="313" spans="2:13" ht="15" customHeight="1"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</row>
    <row r="314" spans="2:13" ht="15" customHeight="1"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</row>
    <row r="315" spans="2:13" ht="15" customHeight="1"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</row>
    <row r="316" spans="2:13" ht="15" customHeight="1"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</row>
    <row r="317" spans="2:13" ht="15" customHeight="1"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</row>
    <row r="318" spans="2:13" ht="15" customHeight="1"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</row>
    <row r="319" spans="2:13" ht="15" customHeight="1"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</row>
    <row r="320" spans="2:13" ht="15" customHeight="1"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</row>
    <row r="321" spans="2:13" ht="15" customHeight="1"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</row>
    <row r="322" spans="2:13" ht="15" customHeight="1"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</row>
    <row r="323" spans="2:13" ht="15" customHeight="1"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</row>
    <row r="324" spans="2:13" ht="15" customHeight="1"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</row>
    <row r="325" spans="2:13" ht="15" customHeight="1"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</row>
    <row r="326" spans="2:13" ht="15" customHeight="1"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</row>
    <row r="327" spans="2:13" ht="15" customHeight="1"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</row>
    <row r="328" spans="2:13" ht="15" customHeight="1"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</row>
    <row r="329" spans="2:13" ht="15" customHeight="1"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</row>
    <row r="330" spans="2:13" ht="15" customHeight="1"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</row>
    <row r="331" spans="2:13" ht="15" customHeight="1"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</row>
    <row r="332" spans="2:13" ht="15" customHeight="1"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</row>
    <row r="333" spans="2:13" ht="15" customHeight="1"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</row>
    <row r="334" spans="2:13" ht="15" customHeight="1"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</row>
    <row r="335" spans="2:13" ht="15" customHeight="1"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</row>
    <row r="336" spans="2:13" ht="15" customHeight="1"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</row>
    <row r="337" spans="2:13" ht="15" customHeight="1"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</row>
    <row r="338" spans="2:13" ht="15" customHeight="1"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</row>
    <row r="339" spans="2:13" ht="15" customHeight="1"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</row>
    <row r="340" spans="2:13" ht="15" customHeight="1"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</row>
    <row r="341" spans="2:13" ht="15" customHeight="1"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</row>
    <row r="342" spans="2:13" ht="15" customHeight="1"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</row>
    <row r="343" spans="2:13" ht="15" customHeight="1"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</row>
    <row r="344" spans="2:13" ht="15" customHeight="1"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</row>
    <row r="345" spans="2:13" ht="15" customHeight="1"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</row>
    <row r="346" spans="2:13" ht="15" customHeight="1"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</row>
    <row r="347" spans="2:13" ht="15" customHeight="1"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</row>
    <row r="348" spans="2:13" ht="15" customHeight="1"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</row>
    <row r="349" spans="2:13" ht="15" customHeight="1"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</row>
    <row r="350" spans="2:13" ht="15" customHeight="1"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</row>
    <row r="351" spans="2:13" ht="15" customHeight="1"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</row>
    <row r="352" spans="2:13" ht="15" customHeight="1"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</row>
    <row r="353" spans="2:13" ht="15" customHeight="1"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</row>
    <row r="354" spans="2:13" ht="15" customHeight="1"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</row>
    <row r="355" spans="2:13" ht="15" customHeight="1"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</row>
    <row r="356" spans="2:13" ht="15" customHeight="1"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</row>
    <row r="357" spans="2:13" ht="15" customHeight="1"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</row>
    <row r="358" spans="2:13" ht="15" customHeight="1"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</row>
    <row r="359" spans="2:13" ht="15" customHeight="1"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</row>
    <row r="360" spans="2:13" ht="15" customHeight="1"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</row>
    <row r="361" spans="2:13" ht="15" customHeight="1"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</row>
    <row r="362" spans="2:13" ht="15" customHeight="1"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</row>
    <row r="363" spans="2:13" ht="15" customHeight="1"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</row>
    <row r="364" spans="2:13" ht="15" customHeight="1"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</row>
    <row r="365" spans="2:13" ht="15" customHeight="1"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</row>
    <row r="366" spans="2:13" ht="15" customHeight="1"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</row>
    <row r="367" spans="2:13" ht="15" customHeight="1"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</row>
    <row r="368" spans="2:13" ht="15" customHeight="1"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</row>
    <row r="369" spans="2:13" ht="15" customHeight="1"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</row>
    <row r="370" spans="2:13" ht="15" customHeight="1"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</row>
    <row r="371" spans="2:13" ht="15" customHeight="1"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</row>
    <row r="372" spans="2:13" ht="15" customHeight="1"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</row>
    <row r="373" spans="2:13" ht="15" customHeight="1"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</row>
    <row r="374" spans="2:13" ht="15" customHeight="1"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</row>
    <row r="375" spans="2:13" ht="15" customHeight="1"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</row>
    <row r="376" spans="2:13" ht="15" customHeight="1"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</row>
    <row r="377" spans="2:13" ht="15" customHeight="1"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</row>
    <row r="378" spans="2:13" ht="15" customHeight="1"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</row>
    <row r="379" spans="2:13" ht="15" customHeight="1"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</row>
    <row r="380" spans="2:13" ht="15" customHeight="1"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</row>
    <row r="381" spans="2:13" ht="15" customHeight="1"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</row>
    <row r="382" spans="2:13" ht="15" customHeight="1"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</row>
    <row r="383" spans="2:13" ht="15" customHeight="1"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</row>
    <row r="384" spans="2:13" ht="15" customHeight="1"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</row>
    <row r="385" spans="2:13" ht="15" customHeight="1"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</row>
    <row r="386" spans="2:13" ht="15" customHeight="1"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</row>
    <row r="387" spans="2:13" ht="15" customHeight="1"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</row>
    <row r="388" spans="2:13" ht="15" customHeight="1"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</row>
    <row r="389" spans="2:13" ht="15" customHeight="1"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</row>
    <row r="390" spans="2:13" ht="15" customHeight="1"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</row>
    <row r="391" spans="2:13" ht="15" customHeight="1"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</row>
    <row r="392" spans="2:13" ht="15" customHeight="1"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</row>
    <row r="393" spans="2:13" ht="15" customHeight="1"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</row>
    <row r="394" spans="2:13" ht="15" customHeight="1"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</row>
    <row r="395" spans="2:13" ht="15" customHeight="1"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</row>
    <row r="396" spans="2:13" ht="15" customHeight="1"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</row>
    <row r="397" spans="2:13" ht="15" customHeight="1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</row>
    <row r="398" spans="2:13" ht="15" customHeight="1"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</row>
    <row r="399" spans="2:13" ht="15" customHeight="1"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</row>
    <row r="400" spans="2:13" ht="15" customHeight="1"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</row>
    <row r="401" spans="2:13" ht="15" customHeight="1"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</row>
    <row r="402" spans="2:13" ht="15" customHeight="1"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</row>
    <row r="403" spans="2:13" ht="15" customHeight="1"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</row>
    <row r="404" spans="2:13" ht="15" customHeight="1"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</row>
    <row r="405" spans="2:13" ht="15" customHeight="1"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</row>
    <row r="406" spans="2:13" ht="15" customHeight="1"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</row>
    <row r="407" spans="2:13" ht="15" customHeight="1"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</row>
    <row r="408" spans="2:13" ht="15" customHeight="1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</row>
    <row r="409" spans="2:13" ht="15" customHeight="1"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</row>
    <row r="410" spans="2:13" ht="15" customHeight="1"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</row>
    <row r="411" spans="2:13" ht="15" customHeight="1"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</row>
    <row r="412" spans="2:13" ht="15" customHeight="1"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</row>
    <row r="413" spans="2:13" ht="15" customHeight="1"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</row>
    <row r="414" spans="2:13" ht="15" customHeight="1"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</row>
    <row r="415" spans="2:13" ht="15" customHeight="1"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</row>
    <row r="416" spans="2:13" ht="15" customHeight="1"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</row>
    <row r="417" spans="2:13" ht="15" customHeight="1"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</row>
    <row r="418" spans="2:13" ht="15" customHeight="1"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</row>
    <row r="419" spans="2:13" ht="15" customHeight="1"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</row>
    <row r="420" spans="2:13" ht="15" customHeight="1"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</row>
    <row r="421" spans="2:13" ht="15" customHeight="1"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</row>
    <row r="422" spans="2:13" ht="15" customHeight="1"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</row>
    <row r="423" spans="2:13" ht="15" customHeight="1"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</row>
    <row r="424" spans="2:13" ht="15" customHeight="1"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</row>
    <row r="425" spans="2:13" ht="15" customHeight="1"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</row>
    <row r="426" spans="2:13" ht="15" customHeight="1"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</row>
    <row r="427" spans="2:13" ht="15" customHeight="1"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</row>
    <row r="428" spans="2:13" ht="15" customHeight="1"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</row>
    <row r="429" spans="2:13" ht="15" customHeight="1"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</row>
    <row r="430" spans="2:13" ht="15" customHeight="1"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</row>
    <row r="431" spans="2:13" ht="15" customHeight="1"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</row>
    <row r="432" spans="2:13" ht="15" customHeight="1"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</row>
    <row r="433" spans="2:13" ht="15" customHeight="1"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</row>
    <row r="434" spans="2:13" ht="15" customHeight="1"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</row>
    <row r="435" spans="2:13" ht="15" customHeight="1"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</row>
    <row r="436" spans="2:13" ht="15" customHeight="1"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</row>
    <row r="437" spans="2:13" ht="15" customHeight="1"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</row>
    <row r="438" spans="2:13" ht="15" customHeight="1"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</row>
    <row r="439" spans="2:13" ht="15" customHeight="1"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</row>
    <row r="440" spans="2:13" ht="15" customHeight="1"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</row>
    <row r="441" spans="2:13" ht="15" customHeight="1"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</row>
    <row r="442" spans="2:13" ht="15" customHeight="1"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</row>
    <row r="443" spans="2:13" ht="15" customHeight="1"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</row>
    <row r="444" spans="2:13" ht="15" customHeight="1"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</row>
    <row r="445" spans="2:13" ht="15" customHeight="1"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</row>
    <row r="446" spans="2:13" ht="15" customHeight="1"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</row>
    <row r="447" spans="2:13" ht="15" customHeight="1"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</row>
    <row r="448" spans="2:13" ht="15" customHeight="1"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</row>
    <row r="449" spans="2:13" ht="15" customHeight="1"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</row>
    <row r="450" spans="2:13" ht="15" customHeight="1"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</row>
    <row r="451" spans="2:13" ht="15" customHeight="1"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</row>
    <row r="452" spans="2:13" ht="15" customHeight="1"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</row>
    <row r="453" spans="2:13" ht="15" customHeight="1"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</row>
    <row r="454" spans="2:13" ht="15" customHeight="1"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</row>
    <row r="455" spans="2:13" ht="15" customHeight="1"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</row>
    <row r="456" spans="2:13" ht="15" customHeight="1"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</row>
    <row r="457" spans="2:13" ht="15" customHeight="1"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</row>
    <row r="458" spans="2:13" ht="15" customHeight="1"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</row>
    <row r="459" spans="2:13" ht="15" customHeight="1"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</row>
    <row r="460" spans="2:13" ht="15" customHeight="1"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</row>
    <row r="461" spans="2:13" ht="15" customHeight="1"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</row>
    <row r="462" spans="2:13" ht="15" customHeight="1"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</row>
    <row r="463" spans="2:13" ht="15" customHeight="1"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</row>
    <row r="464" spans="2:13" ht="15" customHeight="1"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</row>
    <row r="465" spans="2:13" ht="15" customHeight="1"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</row>
    <row r="466" spans="2:13" ht="15" customHeight="1"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</row>
    <row r="467" spans="2:13" ht="15" customHeight="1"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</row>
    <row r="468" spans="2:13" ht="15" customHeight="1"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</row>
    <row r="469" spans="2:13" ht="15" customHeight="1"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</row>
    <row r="470" spans="2:13" ht="15" customHeight="1"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</row>
    <row r="471" spans="2:13" ht="15" customHeight="1"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</row>
    <row r="472" spans="2:13" ht="15" customHeight="1"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</row>
    <row r="473" spans="2:13" ht="15" customHeight="1"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</row>
    <row r="474" spans="2:13" ht="15" customHeight="1"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</row>
    <row r="475" spans="2:13" ht="15" customHeight="1"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</row>
    <row r="476" spans="2:13" ht="15" customHeight="1"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</row>
    <row r="477" spans="2:13" ht="15" customHeight="1"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</row>
    <row r="478" spans="2:13" ht="15" customHeight="1"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</row>
    <row r="479" spans="2:13" ht="15" customHeight="1"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</row>
    <row r="480" spans="2:13" ht="15" customHeight="1"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</row>
    <row r="481" spans="2:13" ht="15" customHeight="1"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</row>
    <row r="482" spans="2:13" ht="15" customHeight="1"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</row>
    <row r="483" spans="2:13" ht="15" customHeight="1"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</row>
    <row r="484" spans="2:13" ht="15" customHeight="1"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</row>
    <row r="485" spans="2:13" ht="15" customHeight="1"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</row>
    <row r="486" spans="2:13" ht="15" customHeight="1"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</row>
    <row r="487" spans="2:13" ht="15" customHeight="1"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</row>
    <row r="488" spans="2:13" ht="15" customHeight="1"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</row>
    <row r="489" spans="2:13" ht="15" customHeight="1"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</row>
    <row r="490" spans="2:13" ht="15" customHeight="1"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</row>
    <row r="491" spans="2:13" ht="15" customHeight="1"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</row>
    <row r="492" spans="2:13" ht="15" customHeight="1"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</row>
    <row r="493" spans="2:13" ht="15" customHeight="1"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</row>
    <row r="494" spans="2:13" ht="15" customHeight="1"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</row>
    <row r="495" spans="2:13" ht="15" customHeight="1"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</row>
    <row r="496" spans="2:13" ht="15" customHeight="1"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</row>
    <row r="497" spans="2:13" ht="15" customHeight="1"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</row>
    <row r="498" spans="2:13" ht="15" customHeight="1"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</row>
    <row r="499" spans="2:13" ht="15" customHeight="1"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</row>
    <row r="500" spans="2:13" ht="15" customHeight="1"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</row>
    <row r="501" spans="2:13" ht="15" customHeight="1"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</row>
    <row r="502" spans="2:13" ht="15" customHeight="1"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</row>
    <row r="503" spans="2:13" ht="15" customHeight="1"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</row>
    <row r="504" spans="2:13" ht="15" customHeight="1"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</row>
    <row r="505" spans="2:13" ht="15" customHeight="1"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</row>
    <row r="506" spans="2:13" ht="15" customHeight="1"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</row>
    <row r="507" spans="2:13" ht="15" customHeight="1"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</row>
    <row r="508" spans="2:13" ht="15" customHeight="1"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</row>
    <row r="509" spans="2:13" ht="15" customHeight="1"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</row>
    <row r="510" spans="2:13" ht="15" customHeight="1"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</row>
    <row r="511" spans="2:13" ht="15" customHeight="1"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</row>
    <row r="512" spans="2:13" ht="15" customHeight="1"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</row>
    <row r="513" spans="2:13" ht="15" customHeight="1"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</row>
    <row r="514" spans="2:13" ht="15" customHeight="1"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</row>
    <row r="515" spans="2:13" ht="15" customHeight="1"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</row>
    <row r="516" spans="2:13" ht="15" customHeight="1"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</row>
    <row r="517" spans="2:13" ht="15" customHeight="1"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</row>
    <row r="518" spans="2:13" ht="15" customHeight="1"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</row>
    <row r="519" spans="2:13" ht="15" customHeight="1"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</row>
    <row r="520" spans="2:13" ht="15" customHeight="1"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</row>
    <row r="521" spans="2:13" ht="15" customHeight="1"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</row>
    <row r="522" spans="2:13" ht="15" customHeight="1"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</row>
    <row r="523" spans="2:13" ht="15" customHeight="1"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</row>
    <row r="524" spans="2:13" ht="15" customHeight="1"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</row>
    <row r="525" spans="2:13" ht="15" customHeight="1"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</row>
    <row r="526" spans="2:13" ht="15" customHeight="1"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</row>
    <row r="527" spans="2:13" ht="15" customHeight="1"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</row>
    <row r="528" spans="2:13" ht="15" customHeight="1"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</row>
    <row r="529" spans="2:13" ht="15" customHeight="1"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</row>
    <row r="530" spans="2:13" ht="15" customHeight="1"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</row>
    <row r="531" spans="2:13" ht="15" customHeight="1"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</row>
    <row r="532" spans="2:13" ht="15" customHeight="1"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</row>
    <row r="533" spans="2:13" ht="15" customHeight="1"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</row>
    <row r="534" spans="2:13" ht="15" customHeight="1"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</row>
    <row r="535" spans="2:13" ht="15" customHeight="1"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</row>
    <row r="536" spans="2:13" ht="15" customHeight="1"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</row>
    <row r="537" spans="2:13" ht="15" customHeight="1"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</row>
    <row r="538" spans="2:13" ht="15" customHeight="1"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</row>
    <row r="539" spans="2:13" ht="15" customHeight="1"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</row>
    <row r="540" spans="2:13" ht="15" customHeight="1"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</row>
    <row r="541" spans="2:13" ht="15" customHeight="1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</row>
    <row r="542" spans="2:13" ht="15" customHeight="1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</row>
    <row r="543" spans="2:13" ht="15" customHeight="1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</row>
    <row r="544" spans="2:13" ht="15" customHeight="1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</row>
    <row r="545" spans="2:13" ht="15" customHeight="1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</row>
    <row r="546" spans="2:13" ht="15" customHeight="1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</row>
    <row r="547" spans="2:13" ht="15" customHeight="1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</row>
    <row r="548" spans="2:13" ht="15" customHeight="1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</row>
    <row r="549" spans="2:13" ht="15" customHeight="1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</row>
    <row r="550" spans="2:13" ht="15" customHeight="1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</row>
    <row r="551" spans="2:13" ht="15" customHeight="1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</row>
    <row r="552" spans="2:13" ht="15" customHeight="1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</row>
    <row r="553" spans="2:13" ht="15" customHeight="1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</row>
    <row r="554" spans="2:13" ht="15" customHeight="1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</row>
    <row r="555" spans="2:13" ht="15" customHeight="1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</row>
    <row r="556" spans="2:13" ht="15" customHeight="1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</row>
    <row r="557" spans="2:13" ht="15" customHeight="1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</row>
    <row r="558" spans="2:13" ht="15" customHeight="1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</row>
    <row r="559" spans="2:13" ht="15" customHeight="1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</row>
    <row r="560" spans="2:13" ht="15" customHeight="1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</row>
    <row r="561" spans="2:13" ht="15" customHeight="1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</row>
    <row r="562" spans="2:13" ht="15" customHeight="1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</row>
    <row r="563" spans="2:13" ht="15" customHeight="1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</row>
    <row r="564" spans="2:13" ht="15" customHeight="1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</row>
    <row r="565" spans="2:13" ht="15" customHeight="1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</row>
    <row r="566" spans="2:13" ht="15" customHeight="1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</row>
    <row r="567" spans="2:13" ht="15" customHeight="1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</row>
    <row r="568" spans="2:13" ht="15" customHeight="1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</row>
    <row r="569" spans="2:13" ht="15" customHeight="1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</row>
    <row r="570" spans="2:13" ht="15" customHeight="1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</row>
    <row r="571" spans="2:13" ht="15" customHeight="1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</row>
    <row r="572" spans="2:13" ht="15" customHeight="1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</row>
    <row r="573" spans="2:13" ht="15" customHeight="1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</row>
    <row r="574" spans="2:13" ht="15" customHeight="1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</row>
    <row r="575" spans="2:13" ht="15" customHeight="1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</row>
    <row r="576" spans="2:13" ht="15" customHeight="1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</row>
    <row r="577" spans="2:13" ht="15" customHeight="1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</row>
    <row r="578" spans="2:13" ht="15" customHeight="1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</row>
    <row r="579" spans="2:13" ht="15" customHeight="1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</row>
    <row r="580" spans="2:13" ht="15" customHeight="1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</row>
    <row r="581" spans="2:13" ht="15" customHeight="1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</row>
    <row r="582" spans="2:13" ht="15" customHeight="1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</row>
    <row r="583" spans="2:13" ht="15" customHeight="1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</row>
    <row r="584" spans="2:13" ht="15" customHeight="1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</row>
    <row r="585" spans="2:13" ht="15" customHeight="1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</row>
    <row r="586" spans="2:13" ht="15" customHeight="1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</row>
    <row r="587" spans="2:13" ht="15" customHeight="1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</row>
    <row r="588" spans="2:13" ht="15" customHeight="1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</row>
    <row r="589" spans="2:13" ht="15" customHeight="1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</row>
    <row r="590" spans="2:13" ht="15" customHeight="1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</row>
    <row r="591" spans="2:13" ht="15" customHeight="1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</row>
    <row r="592" spans="2:13" ht="15" customHeight="1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</row>
    <row r="593" spans="2:13" ht="15" customHeight="1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</row>
    <row r="594" spans="2:13" ht="15" customHeight="1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</row>
    <row r="595" spans="2:13" ht="15" customHeight="1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</row>
    <row r="596" spans="2:13" ht="15" customHeight="1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</row>
    <row r="597" spans="2:13" ht="15" customHeight="1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</row>
    <row r="598" spans="2:13" ht="15" customHeight="1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</row>
    <row r="599" spans="2:13" ht="15" customHeight="1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</row>
    <row r="600" spans="2:13" ht="15" customHeight="1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</row>
    <row r="601" spans="2:13" ht="15" customHeight="1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</row>
    <row r="602" spans="2:13" ht="15" customHeight="1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</row>
    <row r="603" spans="2:13" ht="15" customHeight="1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</row>
    <row r="604" spans="2:13" ht="15" customHeight="1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</row>
    <row r="605" spans="2:13" ht="15" customHeight="1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</row>
    <row r="606" spans="2:13" ht="15" customHeight="1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</row>
    <row r="607" spans="2:13" ht="15" customHeight="1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</row>
    <row r="608" spans="2:13" ht="15" customHeight="1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</row>
    <row r="609" spans="2:13" ht="15" customHeight="1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</row>
    <row r="610" spans="2:13" ht="15" customHeight="1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</row>
    <row r="611" spans="2:13" ht="15" customHeight="1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</row>
    <row r="612" spans="2:13" ht="15" customHeight="1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</row>
    <row r="613" spans="2:13" ht="15" customHeight="1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</row>
    <row r="614" spans="2:13" ht="15" customHeight="1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</row>
    <row r="615" spans="2:13" ht="15" customHeight="1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</row>
    <row r="616" spans="2:13" ht="15" customHeight="1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</row>
    <row r="617" spans="2:13" ht="15" customHeight="1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</row>
    <row r="618" spans="2:13" ht="15" customHeight="1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</row>
    <row r="619" spans="2:13" ht="15" customHeight="1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</row>
    <row r="620" spans="2:13" ht="15" customHeight="1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</row>
    <row r="621" spans="2:13" ht="15" customHeight="1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</row>
    <row r="622" spans="2:13" ht="15" customHeight="1"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</row>
    <row r="623" spans="2:13" ht="15" customHeight="1"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</row>
    <row r="624" spans="2:13" ht="15" customHeight="1"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</row>
    <row r="625" spans="2:13" ht="15" customHeight="1"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</row>
    <row r="626" spans="2:13" ht="15" customHeight="1"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</row>
    <row r="627" spans="2:13" ht="15" customHeight="1"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</row>
    <row r="628" spans="2:13" ht="15" customHeight="1"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</row>
    <row r="629" spans="2:13" ht="15" customHeight="1"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</row>
    <row r="630" spans="2:13" ht="15" customHeight="1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</row>
    <row r="631" spans="2:13" ht="15" customHeight="1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</row>
    <row r="632" spans="2:13" ht="15" customHeight="1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</row>
    <row r="633" spans="2:13" ht="15" customHeight="1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</row>
    <row r="634" spans="2:13" ht="15" customHeight="1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</row>
    <row r="635" spans="2:13" ht="15" customHeight="1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</row>
    <row r="636" spans="2:13" ht="15" customHeight="1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</row>
    <row r="637" spans="2:13" ht="15" customHeight="1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</row>
    <row r="638" spans="2:13" ht="15" customHeight="1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</row>
    <row r="639" spans="2:13" ht="15" customHeight="1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</row>
    <row r="640" spans="2:13" ht="15" customHeight="1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</row>
    <row r="641" spans="2:13" ht="15" customHeight="1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</row>
    <row r="642" spans="2:13" ht="15" customHeight="1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</row>
    <row r="643" spans="2:13" ht="15" customHeight="1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</row>
    <row r="644" spans="2:13" ht="15" customHeight="1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</row>
    <row r="645" spans="2:13" ht="15" customHeight="1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</row>
    <row r="646" spans="2:13" ht="15" customHeight="1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</row>
    <row r="647" spans="2:13" ht="15" customHeight="1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</row>
    <row r="648" spans="2:13" ht="15" customHeight="1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</row>
    <row r="649" spans="2:13" ht="15" customHeight="1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</row>
    <row r="650" spans="2:13" ht="15" customHeight="1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</row>
  </sheetData>
  <pageMargins left="0.23622047244094491" right="0.23622047244094491" top="0.39370078740157483" bottom="0.74803149606299213" header="0" footer="0.31496062992125984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8"/>
  <sheetViews>
    <sheetView workbookViewId="0"/>
  </sheetViews>
  <sheetFormatPr baseColWidth="10" defaultColWidth="11.42578125" defaultRowHeight="15" customHeight="1"/>
  <cols>
    <col min="1" max="1" width="21.42578125" style="75" customWidth="1"/>
    <col min="2" max="13" width="10" style="75" customWidth="1"/>
    <col min="14" max="14" width="11.42578125" style="139" customWidth="1"/>
    <col min="15" max="15" width="11.42578125" style="127"/>
    <col min="16" max="16384" width="11.42578125" style="128"/>
  </cols>
  <sheetData>
    <row r="1" spans="1:15" ht="15" customHeight="1">
      <c r="A1" s="41" t="s">
        <v>401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126"/>
    </row>
    <row r="2" spans="1:15" ht="15" customHeight="1">
      <c r="A2" s="45" t="s">
        <v>402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126"/>
    </row>
    <row r="3" spans="1:15" ht="15" customHeight="1">
      <c r="A3" s="76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126"/>
    </row>
    <row r="4" spans="1:15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  <c r="N4" s="42"/>
      <c r="O4" s="126"/>
    </row>
    <row r="5" spans="1:15" s="145" customFormat="1" ht="15" customHeight="1">
      <c r="A5" s="16" t="s">
        <v>355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16"/>
      <c r="O5" s="131"/>
    </row>
    <row r="6" spans="1:15" s="145" customFormat="1" ht="15" customHeight="1">
      <c r="A6" s="48" t="s">
        <v>3</v>
      </c>
      <c r="B6" s="32">
        <v>354</v>
      </c>
      <c r="C6" s="32">
        <v>343</v>
      </c>
      <c r="D6" s="32">
        <v>333</v>
      </c>
      <c r="E6" s="32">
        <v>328</v>
      </c>
      <c r="F6" s="32">
        <v>325</v>
      </c>
      <c r="G6" s="32">
        <v>325</v>
      </c>
      <c r="H6" s="32">
        <v>321</v>
      </c>
      <c r="I6" s="32">
        <v>331</v>
      </c>
      <c r="J6" s="32">
        <v>321</v>
      </c>
      <c r="K6" s="32">
        <v>322</v>
      </c>
      <c r="L6" s="32">
        <v>324</v>
      </c>
      <c r="M6" s="32">
        <v>318</v>
      </c>
      <c r="N6" s="16"/>
      <c r="O6" s="131"/>
    </row>
    <row r="7" spans="1:15" s="145" customFormat="1" ht="15" customHeight="1">
      <c r="A7" s="151" t="s">
        <v>4</v>
      </c>
      <c r="B7" s="32">
        <v>161</v>
      </c>
      <c r="C7" s="32">
        <v>149</v>
      </c>
      <c r="D7" s="32">
        <v>146</v>
      </c>
      <c r="E7" s="32">
        <v>149</v>
      </c>
      <c r="F7" s="32">
        <v>142</v>
      </c>
      <c r="G7" s="32">
        <v>148</v>
      </c>
      <c r="H7" s="32">
        <v>148</v>
      </c>
      <c r="I7" s="32">
        <v>156</v>
      </c>
      <c r="J7" s="32">
        <v>143</v>
      </c>
      <c r="K7" s="32">
        <v>145</v>
      </c>
      <c r="L7" s="32">
        <v>144</v>
      </c>
      <c r="M7" s="32">
        <v>144</v>
      </c>
      <c r="N7" s="16"/>
      <c r="O7" s="131"/>
    </row>
    <row r="8" spans="1:15" s="145" customFormat="1" ht="15" customHeight="1">
      <c r="A8" s="152" t="s">
        <v>5</v>
      </c>
      <c r="B8" s="35">
        <v>193</v>
      </c>
      <c r="C8" s="35">
        <v>194</v>
      </c>
      <c r="D8" s="35">
        <v>187</v>
      </c>
      <c r="E8" s="35">
        <v>179</v>
      </c>
      <c r="F8" s="35">
        <v>183</v>
      </c>
      <c r="G8" s="35">
        <v>177</v>
      </c>
      <c r="H8" s="35">
        <v>173</v>
      </c>
      <c r="I8" s="35">
        <v>175</v>
      </c>
      <c r="J8" s="35">
        <v>178</v>
      </c>
      <c r="K8" s="35">
        <v>177</v>
      </c>
      <c r="L8" s="35">
        <v>180</v>
      </c>
      <c r="M8" s="35">
        <v>174</v>
      </c>
      <c r="N8" s="16"/>
      <c r="O8" s="131"/>
    </row>
    <row r="9" spans="1:15" s="145" customFormat="1" ht="15" customHeight="1">
      <c r="A9" s="16" t="s">
        <v>356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16"/>
      <c r="O9" s="131"/>
    </row>
    <row r="10" spans="1:15" s="145" customFormat="1" ht="15" customHeight="1">
      <c r="A10" s="48" t="s">
        <v>3</v>
      </c>
      <c r="B10" s="32">
        <v>1050</v>
      </c>
      <c r="C10" s="32">
        <v>1018</v>
      </c>
      <c r="D10" s="32">
        <v>1018</v>
      </c>
      <c r="E10" s="32">
        <v>990</v>
      </c>
      <c r="F10" s="32">
        <v>977</v>
      </c>
      <c r="G10" s="32">
        <v>951</v>
      </c>
      <c r="H10" s="32">
        <v>979</v>
      </c>
      <c r="I10" s="32">
        <v>963</v>
      </c>
      <c r="J10" s="32">
        <v>947</v>
      </c>
      <c r="K10" s="32">
        <v>917</v>
      </c>
      <c r="L10" s="32">
        <v>891</v>
      </c>
      <c r="M10" s="32">
        <v>813</v>
      </c>
      <c r="N10" s="16"/>
      <c r="O10" s="131"/>
    </row>
    <row r="11" spans="1:15" s="145" customFormat="1" ht="15" customHeight="1">
      <c r="A11" s="151" t="s">
        <v>4</v>
      </c>
      <c r="B11" s="32">
        <v>477</v>
      </c>
      <c r="C11" s="32">
        <v>459</v>
      </c>
      <c r="D11" s="32">
        <v>466</v>
      </c>
      <c r="E11" s="32">
        <v>446</v>
      </c>
      <c r="F11" s="32">
        <v>435</v>
      </c>
      <c r="G11" s="32">
        <v>418</v>
      </c>
      <c r="H11" s="32">
        <v>439</v>
      </c>
      <c r="I11" s="32">
        <v>431</v>
      </c>
      <c r="J11" s="32">
        <v>431</v>
      </c>
      <c r="K11" s="32">
        <v>421</v>
      </c>
      <c r="L11" s="32">
        <v>411</v>
      </c>
      <c r="M11" s="32">
        <v>370</v>
      </c>
      <c r="N11" s="16"/>
      <c r="O11" s="131"/>
    </row>
    <row r="12" spans="1:15" s="145" customFormat="1" ht="15" customHeight="1">
      <c r="A12" s="152" t="s">
        <v>5</v>
      </c>
      <c r="B12" s="35">
        <v>573</v>
      </c>
      <c r="C12" s="35">
        <v>559</v>
      </c>
      <c r="D12" s="35">
        <v>552</v>
      </c>
      <c r="E12" s="35">
        <v>544</v>
      </c>
      <c r="F12" s="35">
        <v>542</v>
      </c>
      <c r="G12" s="35">
        <v>533</v>
      </c>
      <c r="H12" s="35">
        <v>540</v>
      </c>
      <c r="I12" s="35">
        <v>532</v>
      </c>
      <c r="J12" s="35">
        <v>516</v>
      </c>
      <c r="K12" s="35">
        <v>496</v>
      </c>
      <c r="L12" s="35">
        <v>480</v>
      </c>
      <c r="M12" s="35">
        <v>443</v>
      </c>
      <c r="N12" s="16"/>
      <c r="O12" s="131"/>
    </row>
    <row r="13" spans="1:15" s="145" customFormat="1" ht="15" customHeight="1">
      <c r="A13" s="16" t="s">
        <v>357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16"/>
      <c r="O13" s="131"/>
    </row>
    <row r="14" spans="1:15" s="145" customFormat="1" ht="15" customHeight="1">
      <c r="A14" s="48" t="s">
        <v>3</v>
      </c>
      <c r="B14" s="32">
        <v>1297</v>
      </c>
      <c r="C14" s="32">
        <v>1301</v>
      </c>
      <c r="D14" s="32">
        <v>1299</v>
      </c>
      <c r="E14" s="32">
        <v>1268</v>
      </c>
      <c r="F14" s="32">
        <v>1256</v>
      </c>
      <c r="G14" s="32">
        <v>1222</v>
      </c>
      <c r="H14" s="32">
        <v>1208</v>
      </c>
      <c r="I14" s="32">
        <v>1236</v>
      </c>
      <c r="J14" s="32">
        <v>1220</v>
      </c>
      <c r="K14" s="32">
        <v>1223</v>
      </c>
      <c r="L14" s="32">
        <v>1178</v>
      </c>
      <c r="M14" s="32">
        <v>1190</v>
      </c>
      <c r="N14" s="16"/>
      <c r="O14" s="131"/>
    </row>
    <row r="15" spans="1:15" s="145" customFormat="1" ht="15" customHeight="1">
      <c r="A15" s="151" t="s">
        <v>4</v>
      </c>
      <c r="B15" s="32">
        <v>556</v>
      </c>
      <c r="C15" s="32">
        <v>548</v>
      </c>
      <c r="D15" s="32">
        <v>541</v>
      </c>
      <c r="E15" s="32">
        <v>525</v>
      </c>
      <c r="F15" s="32">
        <v>513</v>
      </c>
      <c r="G15" s="32">
        <v>506</v>
      </c>
      <c r="H15" s="32">
        <v>505</v>
      </c>
      <c r="I15" s="32">
        <v>531</v>
      </c>
      <c r="J15" s="32">
        <v>529</v>
      </c>
      <c r="K15" s="32">
        <v>527</v>
      </c>
      <c r="L15" s="32">
        <v>503</v>
      </c>
      <c r="M15" s="32">
        <v>510</v>
      </c>
      <c r="N15" s="16"/>
      <c r="O15" s="131"/>
    </row>
    <row r="16" spans="1:15" s="145" customFormat="1" ht="15" customHeight="1">
      <c r="A16" s="152" t="s">
        <v>5</v>
      </c>
      <c r="B16" s="35">
        <v>741</v>
      </c>
      <c r="C16" s="35">
        <v>753</v>
      </c>
      <c r="D16" s="35">
        <v>758</v>
      </c>
      <c r="E16" s="35">
        <v>743</v>
      </c>
      <c r="F16" s="35">
        <v>743</v>
      </c>
      <c r="G16" s="35">
        <v>716</v>
      </c>
      <c r="H16" s="35">
        <v>703</v>
      </c>
      <c r="I16" s="35">
        <v>705</v>
      </c>
      <c r="J16" s="35">
        <v>691</v>
      </c>
      <c r="K16" s="35">
        <v>696</v>
      </c>
      <c r="L16" s="35">
        <v>675</v>
      </c>
      <c r="M16" s="35">
        <v>680</v>
      </c>
      <c r="N16" s="16"/>
      <c r="O16" s="131"/>
    </row>
    <row r="17" spans="1:15" s="145" customFormat="1" ht="15" customHeight="1">
      <c r="A17" s="16" t="s">
        <v>358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16"/>
      <c r="O17" s="131"/>
    </row>
    <row r="18" spans="1:15" s="145" customFormat="1" ht="15" customHeight="1">
      <c r="A18" s="48" t="s">
        <v>3</v>
      </c>
      <c r="B18" s="32">
        <v>147</v>
      </c>
      <c r="C18" s="32">
        <v>146</v>
      </c>
      <c r="D18" s="32">
        <v>154</v>
      </c>
      <c r="E18" s="32">
        <v>154</v>
      </c>
      <c r="F18" s="32">
        <v>147</v>
      </c>
      <c r="G18" s="32">
        <v>145</v>
      </c>
      <c r="H18" s="32">
        <v>143</v>
      </c>
      <c r="I18" s="32">
        <v>140</v>
      </c>
      <c r="J18" s="32">
        <v>139</v>
      </c>
      <c r="K18" s="32">
        <v>139</v>
      </c>
      <c r="L18" s="32">
        <v>138</v>
      </c>
      <c r="M18" s="32">
        <v>136</v>
      </c>
      <c r="N18" s="16"/>
      <c r="O18" s="131"/>
    </row>
    <row r="19" spans="1:15" s="145" customFormat="1" ht="15" customHeight="1">
      <c r="A19" s="151" t="s">
        <v>4</v>
      </c>
      <c r="B19" s="32">
        <v>54</v>
      </c>
      <c r="C19" s="32">
        <v>56</v>
      </c>
      <c r="D19" s="32">
        <v>58</v>
      </c>
      <c r="E19" s="32">
        <v>58</v>
      </c>
      <c r="F19" s="32">
        <v>59</v>
      </c>
      <c r="G19" s="32">
        <v>60</v>
      </c>
      <c r="H19" s="32">
        <v>60</v>
      </c>
      <c r="I19" s="32">
        <v>56</v>
      </c>
      <c r="J19" s="32">
        <v>57</v>
      </c>
      <c r="K19" s="32">
        <v>63</v>
      </c>
      <c r="L19" s="32">
        <v>65</v>
      </c>
      <c r="M19" s="32">
        <v>63</v>
      </c>
      <c r="N19" s="16"/>
      <c r="O19" s="131"/>
    </row>
    <row r="20" spans="1:15" s="145" customFormat="1" ht="15" customHeight="1">
      <c r="A20" s="152" t="s">
        <v>5</v>
      </c>
      <c r="B20" s="35">
        <v>93</v>
      </c>
      <c r="C20" s="35">
        <v>90</v>
      </c>
      <c r="D20" s="35">
        <v>96</v>
      </c>
      <c r="E20" s="35">
        <v>96</v>
      </c>
      <c r="F20" s="35">
        <v>88</v>
      </c>
      <c r="G20" s="35">
        <v>85</v>
      </c>
      <c r="H20" s="35">
        <v>83</v>
      </c>
      <c r="I20" s="35">
        <v>84</v>
      </c>
      <c r="J20" s="35">
        <v>82</v>
      </c>
      <c r="K20" s="35">
        <v>76</v>
      </c>
      <c r="L20" s="35">
        <v>73</v>
      </c>
      <c r="M20" s="35">
        <v>73</v>
      </c>
      <c r="N20" s="16"/>
      <c r="O20" s="131"/>
    </row>
    <row r="21" spans="1:15" s="145" customFormat="1" ht="15" customHeight="1">
      <c r="A21" s="16" t="s">
        <v>359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16"/>
      <c r="O21" s="131"/>
    </row>
    <row r="22" spans="1:15" s="145" customFormat="1" ht="15" customHeight="1">
      <c r="A22" s="48" t="s">
        <v>3</v>
      </c>
      <c r="B22" s="32">
        <v>22038</v>
      </c>
      <c r="C22" s="32">
        <v>22178</v>
      </c>
      <c r="D22" s="32">
        <v>22074</v>
      </c>
      <c r="E22" s="32">
        <v>21934</v>
      </c>
      <c r="F22" s="32">
        <v>21625</v>
      </c>
      <c r="G22" s="32">
        <v>21345</v>
      </c>
      <c r="H22" s="32">
        <v>21272</v>
      </c>
      <c r="I22" s="32">
        <v>21364</v>
      </c>
      <c r="J22" s="32">
        <v>21310</v>
      </c>
      <c r="K22" s="32">
        <v>21417</v>
      </c>
      <c r="L22" s="32">
        <v>21194</v>
      </c>
      <c r="M22" s="32">
        <v>21214</v>
      </c>
      <c r="N22" s="16"/>
      <c r="O22" s="131"/>
    </row>
    <row r="23" spans="1:15" s="145" customFormat="1" ht="15" customHeight="1">
      <c r="A23" s="151" t="s">
        <v>4</v>
      </c>
      <c r="B23" s="32">
        <v>9455</v>
      </c>
      <c r="C23" s="32">
        <v>9460</v>
      </c>
      <c r="D23" s="32">
        <v>9424</v>
      </c>
      <c r="E23" s="32">
        <v>9326</v>
      </c>
      <c r="F23" s="32">
        <v>9177</v>
      </c>
      <c r="G23" s="32">
        <v>9072</v>
      </c>
      <c r="H23" s="32">
        <v>9062</v>
      </c>
      <c r="I23" s="32">
        <v>9188</v>
      </c>
      <c r="J23" s="32">
        <v>9105</v>
      </c>
      <c r="K23" s="32">
        <v>9097</v>
      </c>
      <c r="L23" s="32">
        <v>8959</v>
      </c>
      <c r="M23" s="32">
        <v>9032</v>
      </c>
      <c r="N23" s="16"/>
      <c r="O23" s="131"/>
    </row>
    <row r="24" spans="1:15" s="145" customFormat="1" ht="15" customHeight="1">
      <c r="A24" s="152" t="s">
        <v>5</v>
      </c>
      <c r="B24" s="35">
        <v>12583</v>
      </c>
      <c r="C24" s="35">
        <v>12718</v>
      </c>
      <c r="D24" s="35">
        <v>12650</v>
      </c>
      <c r="E24" s="35">
        <v>12608</v>
      </c>
      <c r="F24" s="35">
        <v>12448</v>
      </c>
      <c r="G24" s="35">
        <v>12273</v>
      </c>
      <c r="H24" s="35">
        <v>12210</v>
      </c>
      <c r="I24" s="35">
        <v>12176</v>
      </c>
      <c r="J24" s="35">
        <v>12205</v>
      </c>
      <c r="K24" s="35">
        <v>12320</v>
      </c>
      <c r="L24" s="35">
        <v>12235</v>
      </c>
      <c r="M24" s="35">
        <v>12182</v>
      </c>
      <c r="N24" s="16"/>
      <c r="O24" s="131"/>
    </row>
    <row r="25" spans="1:15" s="145" customFormat="1" ht="15" customHeight="1">
      <c r="A25" s="16" t="s">
        <v>360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16"/>
      <c r="O25" s="131"/>
    </row>
    <row r="26" spans="1:15" s="145" customFormat="1" ht="15" customHeight="1">
      <c r="A26" s="48" t="s">
        <v>3</v>
      </c>
      <c r="B26" s="32">
        <v>7905</v>
      </c>
      <c r="C26" s="32">
        <v>7853</v>
      </c>
      <c r="D26" s="32">
        <v>7809</v>
      </c>
      <c r="E26" s="32">
        <v>7786</v>
      </c>
      <c r="F26" s="32">
        <v>7629</v>
      </c>
      <c r="G26" s="32">
        <v>7585</v>
      </c>
      <c r="H26" s="32">
        <v>7564</v>
      </c>
      <c r="I26" s="32">
        <v>7626</v>
      </c>
      <c r="J26" s="32">
        <v>7659</v>
      </c>
      <c r="K26" s="32">
        <v>7734</v>
      </c>
      <c r="L26" s="32">
        <v>7497</v>
      </c>
      <c r="M26" s="32">
        <v>7453</v>
      </c>
      <c r="N26" s="16"/>
      <c r="O26" s="131"/>
    </row>
    <row r="27" spans="1:15" s="145" customFormat="1" ht="15" customHeight="1">
      <c r="A27" s="151" t="s">
        <v>4</v>
      </c>
      <c r="B27" s="32">
        <v>3481</v>
      </c>
      <c r="C27" s="32">
        <v>3438</v>
      </c>
      <c r="D27" s="32">
        <v>3444</v>
      </c>
      <c r="E27" s="32">
        <v>3432</v>
      </c>
      <c r="F27" s="32">
        <v>3319</v>
      </c>
      <c r="G27" s="32">
        <v>3293</v>
      </c>
      <c r="H27" s="32">
        <v>3274</v>
      </c>
      <c r="I27" s="32">
        <v>3298</v>
      </c>
      <c r="J27" s="32">
        <v>3319</v>
      </c>
      <c r="K27" s="32">
        <v>3372</v>
      </c>
      <c r="L27" s="32">
        <v>3292</v>
      </c>
      <c r="M27" s="32">
        <v>3265</v>
      </c>
      <c r="N27" s="16"/>
      <c r="O27" s="131"/>
    </row>
    <row r="28" spans="1:15" s="145" customFormat="1" ht="15" customHeight="1">
      <c r="A28" s="152" t="s">
        <v>5</v>
      </c>
      <c r="B28" s="35">
        <v>4424</v>
      </c>
      <c r="C28" s="35">
        <v>4415</v>
      </c>
      <c r="D28" s="35">
        <v>4365</v>
      </c>
      <c r="E28" s="35">
        <v>4354</v>
      </c>
      <c r="F28" s="35">
        <v>4310</v>
      </c>
      <c r="G28" s="35">
        <v>4292</v>
      </c>
      <c r="H28" s="35">
        <v>4290</v>
      </c>
      <c r="I28" s="35">
        <v>4328</v>
      </c>
      <c r="J28" s="35">
        <v>4340</v>
      </c>
      <c r="K28" s="35">
        <v>4362</v>
      </c>
      <c r="L28" s="35">
        <v>4205</v>
      </c>
      <c r="M28" s="35">
        <v>4188</v>
      </c>
      <c r="N28" s="16"/>
      <c r="O28" s="131"/>
    </row>
    <row r="29" spans="1:15" s="145" customFormat="1" ht="15" customHeight="1">
      <c r="A29" s="16" t="s">
        <v>361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16"/>
      <c r="O29" s="131"/>
    </row>
    <row r="30" spans="1:15" s="145" customFormat="1" ht="15" customHeight="1">
      <c r="A30" s="48" t="s">
        <v>3</v>
      </c>
      <c r="B30" s="32">
        <v>28</v>
      </c>
      <c r="C30" s="32">
        <v>23</v>
      </c>
      <c r="D30" s="32">
        <v>20</v>
      </c>
      <c r="E30" s="32">
        <v>23</v>
      </c>
      <c r="F30" s="32">
        <v>20</v>
      </c>
      <c r="G30" s="32">
        <v>24</v>
      </c>
      <c r="H30" s="32">
        <v>22</v>
      </c>
      <c r="I30" s="32">
        <v>23</v>
      </c>
      <c r="J30" s="32">
        <v>21</v>
      </c>
      <c r="K30" s="32">
        <v>22</v>
      </c>
      <c r="L30" s="32">
        <v>21</v>
      </c>
      <c r="M30" s="32">
        <v>21</v>
      </c>
      <c r="N30" s="16"/>
      <c r="O30" s="131"/>
    </row>
    <row r="31" spans="1:15" s="145" customFormat="1" ht="15" customHeight="1">
      <c r="A31" s="151" t="s">
        <v>4</v>
      </c>
      <c r="B31" s="32">
        <v>10</v>
      </c>
      <c r="C31" s="32">
        <v>9</v>
      </c>
      <c r="D31" s="32">
        <v>7</v>
      </c>
      <c r="E31" s="32">
        <v>10</v>
      </c>
      <c r="F31" s="32">
        <v>8</v>
      </c>
      <c r="G31" s="32">
        <v>10</v>
      </c>
      <c r="H31" s="32">
        <v>10</v>
      </c>
      <c r="I31" s="32">
        <v>11</v>
      </c>
      <c r="J31" s="32">
        <v>10</v>
      </c>
      <c r="K31" s="32">
        <v>9</v>
      </c>
      <c r="L31" s="32">
        <v>10</v>
      </c>
      <c r="M31" s="32">
        <v>10</v>
      </c>
      <c r="N31" s="16"/>
      <c r="O31" s="131"/>
    </row>
    <row r="32" spans="1:15" s="145" customFormat="1" ht="15" customHeight="1">
      <c r="A32" s="152" t="s">
        <v>5</v>
      </c>
      <c r="B32" s="35">
        <v>18</v>
      </c>
      <c r="C32" s="35">
        <v>14</v>
      </c>
      <c r="D32" s="35">
        <v>13</v>
      </c>
      <c r="E32" s="35">
        <v>13</v>
      </c>
      <c r="F32" s="35">
        <v>12</v>
      </c>
      <c r="G32" s="35">
        <v>14</v>
      </c>
      <c r="H32" s="35">
        <v>12</v>
      </c>
      <c r="I32" s="35">
        <v>12</v>
      </c>
      <c r="J32" s="35">
        <v>11</v>
      </c>
      <c r="K32" s="35">
        <v>13</v>
      </c>
      <c r="L32" s="35">
        <v>11</v>
      </c>
      <c r="M32" s="35">
        <v>11</v>
      </c>
      <c r="N32" s="16"/>
      <c r="O32" s="131"/>
    </row>
    <row r="33" spans="1:15" s="145" customFormat="1" ht="15" customHeight="1">
      <c r="A33" s="16" t="s">
        <v>362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31"/>
    </row>
    <row r="34" spans="1:15" s="145" customFormat="1" ht="15" customHeight="1">
      <c r="A34" s="48" t="s">
        <v>3</v>
      </c>
      <c r="B34" s="32">
        <v>4096</v>
      </c>
      <c r="C34" s="32">
        <v>4087</v>
      </c>
      <c r="D34" s="32">
        <v>4076</v>
      </c>
      <c r="E34" s="32">
        <v>3929</v>
      </c>
      <c r="F34" s="32">
        <v>3854</v>
      </c>
      <c r="G34" s="32">
        <v>3844</v>
      </c>
      <c r="H34" s="32">
        <v>3936</v>
      </c>
      <c r="I34" s="32">
        <v>4023</v>
      </c>
      <c r="J34" s="32">
        <v>4020</v>
      </c>
      <c r="K34" s="32">
        <v>4015</v>
      </c>
      <c r="L34" s="32">
        <v>3920</v>
      </c>
      <c r="M34" s="32">
        <v>3924</v>
      </c>
      <c r="N34" s="16"/>
      <c r="O34" s="131"/>
    </row>
    <row r="35" spans="1:15" s="145" customFormat="1" ht="15" customHeight="1">
      <c r="A35" s="151" t="s">
        <v>4</v>
      </c>
      <c r="B35" s="32">
        <v>1661</v>
      </c>
      <c r="C35" s="32">
        <v>1696</v>
      </c>
      <c r="D35" s="32">
        <v>1659</v>
      </c>
      <c r="E35" s="32">
        <v>1595</v>
      </c>
      <c r="F35" s="32">
        <v>1549</v>
      </c>
      <c r="G35" s="32">
        <v>1540</v>
      </c>
      <c r="H35" s="32">
        <v>1551</v>
      </c>
      <c r="I35" s="32">
        <v>1603</v>
      </c>
      <c r="J35" s="32">
        <v>1633</v>
      </c>
      <c r="K35" s="32">
        <v>1630</v>
      </c>
      <c r="L35" s="32">
        <v>1594</v>
      </c>
      <c r="M35" s="32">
        <v>1580</v>
      </c>
      <c r="N35" s="16"/>
      <c r="O35" s="131"/>
    </row>
    <row r="36" spans="1:15" s="145" customFormat="1" ht="15" customHeight="1">
      <c r="A36" s="152" t="s">
        <v>5</v>
      </c>
      <c r="B36" s="35">
        <v>2435</v>
      </c>
      <c r="C36" s="35">
        <v>2391</v>
      </c>
      <c r="D36" s="35">
        <v>2417</v>
      </c>
      <c r="E36" s="35">
        <v>2334</v>
      </c>
      <c r="F36" s="35">
        <v>2305</v>
      </c>
      <c r="G36" s="35">
        <v>2304</v>
      </c>
      <c r="H36" s="35">
        <v>2385</v>
      </c>
      <c r="I36" s="35">
        <v>2420</v>
      </c>
      <c r="J36" s="35">
        <v>2387</v>
      </c>
      <c r="K36" s="35">
        <v>2385</v>
      </c>
      <c r="L36" s="35">
        <v>2326</v>
      </c>
      <c r="M36" s="35">
        <v>2344</v>
      </c>
      <c r="N36" s="16"/>
      <c r="O36" s="131"/>
    </row>
    <row r="37" spans="1:15" s="145" customFormat="1" ht="15" customHeight="1">
      <c r="A37" s="16" t="s">
        <v>363</v>
      </c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16"/>
      <c r="O37" s="131"/>
    </row>
    <row r="38" spans="1:15" s="145" customFormat="1" ht="15" customHeight="1">
      <c r="A38" s="48" t="s">
        <v>3</v>
      </c>
      <c r="B38" s="32">
        <v>3312</v>
      </c>
      <c r="C38" s="32">
        <v>3268</v>
      </c>
      <c r="D38" s="32">
        <v>3233</v>
      </c>
      <c r="E38" s="32">
        <v>3227</v>
      </c>
      <c r="F38" s="32">
        <v>3167</v>
      </c>
      <c r="G38" s="32">
        <v>3140</v>
      </c>
      <c r="H38" s="32">
        <v>3040</v>
      </c>
      <c r="I38" s="32">
        <v>3071</v>
      </c>
      <c r="J38" s="32">
        <v>3078</v>
      </c>
      <c r="K38" s="32">
        <v>3209</v>
      </c>
      <c r="L38" s="32">
        <v>3101</v>
      </c>
      <c r="M38" s="32">
        <v>3082</v>
      </c>
      <c r="N38" s="16"/>
      <c r="O38" s="131"/>
    </row>
    <row r="39" spans="1:15" s="145" customFormat="1" ht="15" customHeight="1">
      <c r="A39" s="151" t="s">
        <v>4</v>
      </c>
      <c r="B39" s="32">
        <v>1009</v>
      </c>
      <c r="C39" s="32">
        <v>995</v>
      </c>
      <c r="D39" s="32">
        <v>989</v>
      </c>
      <c r="E39" s="32">
        <v>975</v>
      </c>
      <c r="F39" s="32">
        <v>940</v>
      </c>
      <c r="G39" s="32">
        <v>927</v>
      </c>
      <c r="H39" s="32">
        <v>889</v>
      </c>
      <c r="I39" s="32">
        <v>908</v>
      </c>
      <c r="J39" s="32">
        <v>914</v>
      </c>
      <c r="K39" s="32">
        <v>969</v>
      </c>
      <c r="L39" s="32">
        <v>932</v>
      </c>
      <c r="M39" s="32">
        <v>939</v>
      </c>
      <c r="N39" s="16"/>
      <c r="O39" s="131"/>
    </row>
    <row r="40" spans="1:15" s="145" customFormat="1" ht="15" customHeight="1">
      <c r="A40" s="152" t="s">
        <v>5</v>
      </c>
      <c r="B40" s="35">
        <v>2303</v>
      </c>
      <c r="C40" s="35">
        <v>2273</v>
      </c>
      <c r="D40" s="35">
        <v>2244</v>
      </c>
      <c r="E40" s="35">
        <v>2252</v>
      </c>
      <c r="F40" s="35">
        <v>2227</v>
      </c>
      <c r="G40" s="35">
        <v>2213</v>
      </c>
      <c r="H40" s="35">
        <v>2151</v>
      </c>
      <c r="I40" s="35">
        <v>2163</v>
      </c>
      <c r="J40" s="35">
        <v>2164</v>
      </c>
      <c r="K40" s="35">
        <v>2240</v>
      </c>
      <c r="L40" s="35">
        <v>2169</v>
      </c>
      <c r="M40" s="35">
        <v>2143</v>
      </c>
      <c r="N40" s="16"/>
      <c r="O40" s="131"/>
    </row>
    <row r="41" spans="1:15" ht="15" customHeight="1">
      <c r="A41" s="16" t="s">
        <v>364</v>
      </c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42"/>
      <c r="O41" s="131"/>
    </row>
    <row r="42" spans="1:15" s="145" customFormat="1" ht="15" customHeight="1">
      <c r="A42" s="48" t="s">
        <v>3</v>
      </c>
      <c r="B42" s="32">
        <v>25</v>
      </c>
      <c r="C42" s="32">
        <v>26</v>
      </c>
      <c r="D42" s="32">
        <v>27</v>
      </c>
      <c r="E42" s="32">
        <v>21</v>
      </c>
      <c r="F42" s="32">
        <v>21</v>
      </c>
      <c r="G42" s="32">
        <v>24</v>
      </c>
      <c r="H42" s="32">
        <v>33</v>
      </c>
      <c r="I42" s="32">
        <v>30</v>
      </c>
      <c r="J42" s="32">
        <v>22</v>
      </c>
      <c r="K42" s="32">
        <v>25</v>
      </c>
      <c r="L42" s="32">
        <v>26</v>
      </c>
      <c r="M42" s="32">
        <v>25</v>
      </c>
      <c r="N42" s="16"/>
      <c r="O42" s="131"/>
    </row>
    <row r="43" spans="1:15" s="145" customFormat="1" ht="15" customHeight="1">
      <c r="A43" s="151" t="s">
        <v>4</v>
      </c>
      <c r="B43" s="32">
        <v>12</v>
      </c>
      <c r="C43" s="32">
        <v>11</v>
      </c>
      <c r="D43" s="32">
        <v>12</v>
      </c>
      <c r="E43" s="32">
        <v>7</v>
      </c>
      <c r="F43" s="32">
        <v>8</v>
      </c>
      <c r="G43" s="32">
        <v>8</v>
      </c>
      <c r="H43" s="32">
        <v>13</v>
      </c>
      <c r="I43" s="32">
        <v>11</v>
      </c>
      <c r="J43" s="32">
        <v>8</v>
      </c>
      <c r="K43" s="32">
        <v>8</v>
      </c>
      <c r="L43" s="32">
        <v>9</v>
      </c>
      <c r="M43" s="32">
        <v>7</v>
      </c>
      <c r="N43" s="16"/>
      <c r="O43" s="131"/>
    </row>
    <row r="44" spans="1:15" s="145" customFormat="1" ht="15" customHeight="1">
      <c r="A44" s="152" t="s">
        <v>5</v>
      </c>
      <c r="B44" s="35">
        <v>13</v>
      </c>
      <c r="C44" s="35">
        <v>15</v>
      </c>
      <c r="D44" s="35">
        <v>15</v>
      </c>
      <c r="E44" s="35">
        <v>14</v>
      </c>
      <c r="F44" s="35">
        <v>13</v>
      </c>
      <c r="G44" s="35">
        <v>16</v>
      </c>
      <c r="H44" s="35">
        <v>20</v>
      </c>
      <c r="I44" s="35">
        <v>19</v>
      </c>
      <c r="J44" s="35">
        <v>14</v>
      </c>
      <c r="K44" s="35">
        <v>17</v>
      </c>
      <c r="L44" s="35">
        <v>17</v>
      </c>
      <c r="M44" s="35">
        <v>18</v>
      </c>
      <c r="N44" s="16"/>
      <c r="O44" s="131"/>
    </row>
    <row r="45" spans="1:15" ht="15" customHeight="1">
      <c r="A45" s="16" t="s">
        <v>365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42"/>
      <c r="O45" s="131"/>
    </row>
    <row r="46" spans="1:15" s="145" customFormat="1" ht="15" customHeight="1">
      <c r="A46" s="48" t="s">
        <v>3</v>
      </c>
      <c r="B46" s="32">
        <v>35</v>
      </c>
      <c r="C46" s="32">
        <v>36</v>
      </c>
      <c r="D46" s="32">
        <v>37</v>
      </c>
      <c r="E46" s="32">
        <v>37</v>
      </c>
      <c r="F46" s="32">
        <v>36</v>
      </c>
      <c r="G46" s="32">
        <v>37</v>
      </c>
      <c r="H46" s="32">
        <v>37</v>
      </c>
      <c r="I46" s="32">
        <v>38</v>
      </c>
      <c r="J46" s="32">
        <v>38</v>
      </c>
      <c r="K46" s="32">
        <v>36</v>
      </c>
      <c r="L46" s="32">
        <v>35</v>
      </c>
      <c r="M46" s="32">
        <v>35</v>
      </c>
      <c r="N46" s="16"/>
      <c r="O46" s="131"/>
    </row>
    <row r="47" spans="1:15" s="145" customFormat="1" ht="15" customHeight="1">
      <c r="A47" s="151" t="s">
        <v>4</v>
      </c>
      <c r="B47" s="32">
        <v>14</v>
      </c>
      <c r="C47" s="32">
        <v>14</v>
      </c>
      <c r="D47" s="32">
        <v>16</v>
      </c>
      <c r="E47" s="32">
        <v>17</v>
      </c>
      <c r="F47" s="32">
        <v>16</v>
      </c>
      <c r="G47" s="32">
        <v>17</v>
      </c>
      <c r="H47" s="32">
        <v>17</v>
      </c>
      <c r="I47" s="32">
        <v>18</v>
      </c>
      <c r="J47" s="32">
        <v>17</v>
      </c>
      <c r="K47" s="32">
        <v>17</v>
      </c>
      <c r="L47" s="32">
        <v>16</v>
      </c>
      <c r="M47" s="32">
        <v>17</v>
      </c>
      <c r="N47" s="16"/>
      <c r="O47" s="131"/>
    </row>
    <row r="48" spans="1:15" s="145" customFormat="1" ht="15" customHeight="1">
      <c r="A48" s="152" t="s">
        <v>5</v>
      </c>
      <c r="B48" s="35">
        <v>21</v>
      </c>
      <c r="C48" s="35">
        <v>22</v>
      </c>
      <c r="D48" s="35">
        <v>21</v>
      </c>
      <c r="E48" s="35">
        <v>20</v>
      </c>
      <c r="F48" s="35">
        <v>20</v>
      </c>
      <c r="G48" s="35">
        <v>20</v>
      </c>
      <c r="H48" s="35">
        <v>20</v>
      </c>
      <c r="I48" s="35">
        <v>20</v>
      </c>
      <c r="J48" s="35">
        <v>21</v>
      </c>
      <c r="K48" s="35">
        <v>19</v>
      </c>
      <c r="L48" s="35">
        <v>19</v>
      </c>
      <c r="M48" s="35">
        <v>18</v>
      </c>
      <c r="N48" s="16"/>
      <c r="O48" s="131"/>
    </row>
    <row r="49" spans="1:15" ht="15" customHeight="1">
      <c r="A49" s="16" t="s">
        <v>366</v>
      </c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42"/>
      <c r="O49" s="131"/>
    </row>
    <row r="50" spans="1:15" s="145" customFormat="1" ht="15" customHeight="1">
      <c r="A50" s="48" t="s">
        <v>3</v>
      </c>
      <c r="B50" s="32">
        <v>3043</v>
      </c>
      <c r="C50" s="32">
        <v>2995</v>
      </c>
      <c r="D50" s="32">
        <v>2926</v>
      </c>
      <c r="E50" s="32">
        <v>2911</v>
      </c>
      <c r="F50" s="32">
        <v>2887</v>
      </c>
      <c r="G50" s="32">
        <v>2869</v>
      </c>
      <c r="H50" s="32">
        <v>2886</v>
      </c>
      <c r="I50" s="32">
        <v>2944</v>
      </c>
      <c r="J50" s="32">
        <v>2949</v>
      </c>
      <c r="K50" s="32">
        <v>3011</v>
      </c>
      <c r="L50" s="32">
        <v>2931</v>
      </c>
      <c r="M50" s="32">
        <v>2897</v>
      </c>
      <c r="N50" s="16"/>
      <c r="O50" s="131"/>
    </row>
    <row r="51" spans="1:15" s="145" customFormat="1" ht="15" customHeight="1">
      <c r="A51" s="151" t="s">
        <v>4</v>
      </c>
      <c r="B51" s="32">
        <v>1129</v>
      </c>
      <c r="C51" s="32">
        <v>1098</v>
      </c>
      <c r="D51" s="32">
        <v>1066</v>
      </c>
      <c r="E51" s="32">
        <v>1050</v>
      </c>
      <c r="F51" s="32">
        <v>1053</v>
      </c>
      <c r="G51" s="32">
        <v>1047</v>
      </c>
      <c r="H51" s="32">
        <v>1058</v>
      </c>
      <c r="I51" s="32">
        <v>1075</v>
      </c>
      <c r="J51" s="32">
        <v>1088</v>
      </c>
      <c r="K51" s="32">
        <v>1119</v>
      </c>
      <c r="L51" s="32">
        <v>1099</v>
      </c>
      <c r="M51" s="32">
        <v>1103</v>
      </c>
      <c r="N51" s="16"/>
      <c r="O51" s="131"/>
    </row>
    <row r="52" spans="1:15" s="145" customFormat="1" ht="15" customHeight="1">
      <c r="A52" s="152" t="s">
        <v>5</v>
      </c>
      <c r="B52" s="35">
        <v>1914</v>
      </c>
      <c r="C52" s="35">
        <v>1897</v>
      </c>
      <c r="D52" s="35">
        <v>1860</v>
      </c>
      <c r="E52" s="35">
        <v>1861</v>
      </c>
      <c r="F52" s="35">
        <v>1834</v>
      </c>
      <c r="G52" s="35">
        <v>1822</v>
      </c>
      <c r="H52" s="35">
        <v>1828</v>
      </c>
      <c r="I52" s="35">
        <v>1869</v>
      </c>
      <c r="J52" s="35">
        <v>1861</v>
      </c>
      <c r="K52" s="35">
        <v>1892</v>
      </c>
      <c r="L52" s="35">
        <v>1832</v>
      </c>
      <c r="M52" s="35">
        <v>1794</v>
      </c>
      <c r="N52" s="16"/>
      <c r="O52" s="131"/>
    </row>
    <row r="53" spans="1:15" ht="15" customHeight="1">
      <c r="A53" s="16" t="s">
        <v>367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42"/>
      <c r="O53" s="131"/>
    </row>
    <row r="54" spans="1:15" s="145" customFormat="1" ht="15" customHeight="1">
      <c r="A54" s="48" t="s">
        <v>3</v>
      </c>
      <c r="B54" s="32">
        <v>17</v>
      </c>
      <c r="C54" s="32">
        <v>18</v>
      </c>
      <c r="D54" s="32">
        <v>16</v>
      </c>
      <c r="E54" s="32">
        <v>17</v>
      </c>
      <c r="F54" s="32">
        <v>14</v>
      </c>
      <c r="G54" s="32">
        <v>17</v>
      </c>
      <c r="H54" s="32">
        <v>19</v>
      </c>
      <c r="I54" s="32">
        <v>20</v>
      </c>
      <c r="J54" s="32">
        <v>24</v>
      </c>
      <c r="K54" s="32">
        <v>21</v>
      </c>
      <c r="L54" s="32">
        <v>21</v>
      </c>
      <c r="M54" s="32">
        <v>19</v>
      </c>
      <c r="N54" s="16"/>
      <c r="O54" s="131"/>
    </row>
    <row r="55" spans="1:15" s="145" customFormat="1" ht="15" customHeight="1">
      <c r="A55" s="151" t="s">
        <v>4</v>
      </c>
      <c r="B55" s="32">
        <v>6</v>
      </c>
      <c r="C55" s="32">
        <v>6</v>
      </c>
      <c r="D55" s="32">
        <v>5</v>
      </c>
      <c r="E55" s="32">
        <v>6</v>
      </c>
      <c r="F55" s="32">
        <v>6</v>
      </c>
      <c r="G55" s="32">
        <v>7</v>
      </c>
      <c r="H55" s="32">
        <v>5</v>
      </c>
      <c r="I55" s="32">
        <v>5</v>
      </c>
      <c r="J55" s="32">
        <v>6</v>
      </c>
      <c r="K55" s="32">
        <v>7</v>
      </c>
      <c r="L55" s="32">
        <v>6</v>
      </c>
      <c r="M55" s="32">
        <v>6</v>
      </c>
      <c r="N55" s="16"/>
      <c r="O55" s="131"/>
    </row>
    <row r="56" spans="1:15" s="145" customFormat="1" ht="15" customHeight="1">
      <c r="A56" s="152" t="s">
        <v>5</v>
      </c>
      <c r="B56" s="35">
        <v>11</v>
      </c>
      <c r="C56" s="35">
        <v>12</v>
      </c>
      <c r="D56" s="35">
        <v>11</v>
      </c>
      <c r="E56" s="35">
        <v>11</v>
      </c>
      <c r="F56" s="35">
        <v>8</v>
      </c>
      <c r="G56" s="35">
        <v>10</v>
      </c>
      <c r="H56" s="35">
        <v>14</v>
      </c>
      <c r="I56" s="35">
        <v>15</v>
      </c>
      <c r="J56" s="35">
        <v>18</v>
      </c>
      <c r="K56" s="35">
        <v>14</v>
      </c>
      <c r="L56" s="35">
        <v>15</v>
      </c>
      <c r="M56" s="35">
        <v>13</v>
      </c>
      <c r="N56" s="16"/>
      <c r="O56" s="131"/>
    </row>
    <row r="57" spans="1:15" ht="15" customHeight="1">
      <c r="A57" s="16" t="s">
        <v>368</v>
      </c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42"/>
      <c r="O57" s="131"/>
    </row>
    <row r="58" spans="1:15" s="145" customFormat="1" ht="15" customHeight="1">
      <c r="A58" s="48" t="s">
        <v>3</v>
      </c>
      <c r="B58" s="32">
        <v>15</v>
      </c>
      <c r="C58" s="32">
        <v>13</v>
      </c>
      <c r="D58" s="32">
        <v>11</v>
      </c>
      <c r="E58" s="32">
        <v>14</v>
      </c>
      <c r="F58" s="32">
        <v>14</v>
      </c>
      <c r="G58" s="32">
        <v>17</v>
      </c>
      <c r="H58" s="32">
        <v>17</v>
      </c>
      <c r="I58" s="32">
        <v>18</v>
      </c>
      <c r="J58" s="32">
        <v>18</v>
      </c>
      <c r="K58" s="32">
        <v>17</v>
      </c>
      <c r="L58" s="32">
        <v>18</v>
      </c>
      <c r="M58" s="32">
        <v>22</v>
      </c>
      <c r="N58" s="16"/>
      <c r="O58" s="131"/>
    </row>
    <row r="59" spans="1:15" s="145" customFormat="1" ht="15" customHeight="1">
      <c r="A59" s="151" t="s">
        <v>4</v>
      </c>
      <c r="B59" s="32">
        <v>6</v>
      </c>
      <c r="C59" s="32">
        <v>5</v>
      </c>
      <c r="D59" s="32">
        <v>5</v>
      </c>
      <c r="E59" s="32">
        <v>7</v>
      </c>
      <c r="F59" s="32">
        <v>8</v>
      </c>
      <c r="G59" s="32">
        <v>7</v>
      </c>
      <c r="H59" s="32">
        <v>7</v>
      </c>
      <c r="I59" s="32">
        <v>7</v>
      </c>
      <c r="J59" s="32">
        <v>8</v>
      </c>
      <c r="K59" s="32">
        <v>8</v>
      </c>
      <c r="L59" s="32">
        <v>8</v>
      </c>
      <c r="M59" s="32">
        <v>10</v>
      </c>
      <c r="N59" s="16"/>
      <c r="O59" s="131"/>
    </row>
    <row r="60" spans="1:15" s="145" customFormat="1" ht="15" customHeight="1">
      <c r="A60" s="152" t="s">
        <v>5</v>
      </c>
      <c r="B60" s="35">
        <v>9</v>
      </c>
      <c r="C60" s="35">
        <v>8</v>
      </c>
      <c r="D60" s="35">
        <v>6</v>
      </c>
      <c r="E60" s="35">
        <v>7</v>
      </c>
      <c r="F60" s="35">
        <v>6</v>
      </c>
      <c r="G60" s="35">
        <v>10</v>
      </c>
      <c r="H60" s="35">
        <v>10</v>
      </c>
      <c r="I60" s="35">
        <v>11</v>
      </c>
      <c r="J60" s="35">
        <v>10</v>
      </c>
      <c r="K60" s="35">
        <v>9</v>
      </c>
      <c r="L60" s="35">
        <v>10</v>
      </c>
      <c r="M60" s="35">
        <v>12</v>
      </c>
      <c r="N60" s="16"/>
      <c r="O60" s="131"/>
    </row>
    <row r="61" spans="1:15" ht="15" customHeight="1">
      <c r="A61" s="16" t="s">
        <v>369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42"/>
      <c r="O61" s="131"/>
    </row>
    <row r="62" spans="1:15" s="145" customFormat="1" ht="15" customHeight="1">
      <c r="A62" s="48" t="s">
        <v>3</v>
      </c>
      <c r="B62" s="32">
        <v>1455</v>
      </c>
      <c r="C62" s="32">
        <v>1399</v>
      </c>
      <c r="D62" s="32">
        <v>1364</v>
      </c>
      <c r="E62" s="32">
        <v>1386</v>
      </c>
      <c r="F62" s="32">
        <v>1346</v>
      </c>
      <c r="G62" s="32">
        <v>1321</v>
      </c>
      <c r="H62" s="32">
        <v>1458</v>
      </c>
      <c r="I62" s="32">
        <v>1495</v>
      </c>
      <c r="J62" s="32">
        <v>1357</v>
      </c>
      <c r="K62" s="32">
        <v>1322</v>
      </c>
      <c r="L62" s="32">
        <v>1278</v>
      </c>
      <c r="M62" s="32">
        <v>1300</v>
      </c>
      <c r="N62" s="16"/>
      <c r="O62" s="131"/>
    </row>
    <row r="63" spans="1:15" s="145" customFormat="1" ht="15" customHeight="1">
      <c r="A63" s="151" t="s">
        <v>4</v>
      </c>
      <c r="B63" s="32">
        <v>430</v>
      </c>
      <c r="C63" s="32">
        <v>410</v>
      </c>
      <c r="D63" s="32">
        <v>400</v>
      </c>
      <c r="E63" s="32">
        <v>401</v>
      </c>
      <c r="F63" s="32">
        <v>394</v>
      </c>
      <c r="G63" s="32">
        <v>390</v>
      </c>
      <c r="H63" s="32">
        <v>422</v>
      </c>
      <c r="I63" s="32">
        <v>428</v>
      </c>
      <c r="J63" s="32">
        <v>401</v>
      </c>
      <c r="K63" s="32">
        <v>394</v>
      </c>
      <c r="L63" s="32">
        <v>380</v>
      </c>
      <c r="M63" s="32">
        <v>383</v>
      </c>
      <c r="N63" s="16"/>
      <c r="O63" s="131"/>
    </row>
    <row r="64" spans="1:15" s="145" customFormat="1" ht="15" customHeight="1">
      <c r="A64" s="152" t="s">
        <v>5</v>
      </c>
      <c r="B64" s="35">
        <v>1025</v>
      </c>
      <c r="C64" s="35">
        <v>989</v>
      </c>
      <c r="D64" s="35">
        <v>964</v>
      </c>
      <c r="E64" s="35">
        <v>985</v>
      </c>
      <c r="F64" s="35">
        <v>952</v>
      </c>
      <c r="G64" s="35">
        <v>931</v>
      </c>
      <c r="H64" s="35">
        <v>1036</v>
      </c>
      <c r="I64" s="35">
        <v>1067</v>
      </c>
      <c r="J64" s="35">
        <v>956</v>
      </c>
      <c r="K64" s="35">
        <v>928</v>
      </c>
      <c r="L64" s="35">
        <v>898</v>
      </c>
      <c r="M64" s="35">
        <v>917</v>
      </c>
      <c r="N64" s="16"/>
      <c r="O64" s="131"/>
    </row>
    <row r="65" spans="1:15" ht="15" customHeight="1">
      <c r="A65" s="16" t="s">
        <v>370</v>
      </c>
      <c r="B65" s="46"/>
      <c r="C65" s="46"/>
      <c r="D65" s="46"/>
      <c r="E65" s="46"/>
      <c r="F65" s="46"/>
      <c r="G65" s="46"/>
      <c r="H65" s="46"/>
      <c r="I65" s="32"/>
      <c r="J65" s="32"/>
      <c r="K65" s="32"/>
      <c r="L65" s="32"/>
      <c r="M65" s="32"/>
      <c r="N65" s="42"/>
      <c r="O65" s="131"/>
    </row>
    <row r="66" spans="1:15" s="145" customFormat="1" ht="15" customHeight="1">
      <c r="A66" s="48" t="s">
        <v>3</v>
      </c>
      <c r="B66" s="32">
        <v>2416</v>
      </c>
      <c r="C66" s="32">
        <v>2350</v>
      </c>
      <c r="D66" s="32">
        <v>2323</v>
      </c>
      <c r="E66" s="32">
        <v>2261</v>
      </c>
      <c r="F66" s="32">
        <v>2240</v>
      </c>
      <c r="G66" s="32">
        <v>2278</v>
      </c>
      <c r="H66" s="32">
        <v>2507</v>
      </c>
      <c r="I66" s="32">
        <v>2542</v>
      </c>
      <c r="J66" s="32">
        <v>2346</v>
      </c>
      <c r="K66" s="32">
        <v>2261</v>
      </c>
      <c r="L66" s="32">
        <v>2243</v>
      </c>
      <c r="M66" s="32">
        <v>2271</v>
      </c>
      <c r="N66" s="16"/>
      <c r="O66" s="131"/>
    </row>
    <row r="67" spans="1:15" s="145" customFormat="1" ht="15" customHeight="1">
      <c r="A67" s="151" t="s">
        <v>4</v>
      </c>
      <c r="B67" s="32">
        <v>824</v>
      </c>
      <c r="C67" s="32">
        <v>807</v>
      </c>
      <c r="D67" s="32">
        <v>804</v>
      </c>
      <c r="E67" s="32">
        <v>783</v>
      </c>
      <c r="F67" s="32">
        <v>788</v>
      </c>
      <c r="G67" s="32">
        <v>798</v>
      </c>
      <c r="H67" s="32">
        <v>885</v>
      </c>
      <c r="I67" s="32">
        <v>911</v>
      </c>
      <c r="J67" s="32">
        <v>830</v>
      </c>
      <c r="K67" s="32">
        <v>795</v>
      </c>
      <c r="L67" s="32">
        <v>795</v>
      </c>
      <c r="M67" s="32">
        <v>802</v>
      </c>
      <c r="N67" s="16"/>
      <c r="O67" s="131"/>
    </row>
    <row r="68" spans="1:15" s="145" customFormat="1" ht="15" customHeight="1">
      <c r="A68" s="152" t="s">
        <v>5</v>
      </c>
      <c r="B68" s="35">
        <v>1592</v>
      </c>
      <c r="C68" s="35">
        <v>1543</v>
      </c>
      <c r="D68" s="35">
        <v>1519</v>
      </c>
      <c r="E68" s="35">
        <v>1478</v>
      </c>
      <c r="F68" s="35">
        <v>1452</v>
      </c>
      <c r="G68" s="35">
        <v>1480</v>
      </c>
      <c r="H68" s="35">
        <v>1622</v>
      </c>
      <c r="I68" s="35">
        <v>1631</v>
      </c>
      <c r="J68" s="35">
        <v>1516</v>
      </c>
      <c r="K68" s="35">
        <v>1466</v>
      </c>
      <c r="L68" s="35">
        <v>1448</v>
      </c>
      <c r="M68" s="35">
        <v>1469</v>
      </c>
      <c r="N68" s="16"/>
      <c r="O68" s="131"/>
    </row>
    <row r="69" spans="1:15" ht="15" customHeight="1">
      <c r="A69" s="16" t="s">
        <v>371</v>
      </c>
      <c r="B69" s="46"/>
      <c r="C69" s="46"/>
      <c r="D69" s="46"/>
      <c r="E69" s="46"/>
      <c r="F69" s="46"/>
      <c r="G69" s="46"/>
      <c r="H69" s="46"/>
      <c r="I69" s="32"/>
      <c r="J69" s="32"/>
      <c r="K69" s="32"/>
      <c r="L69" s="32"/>
      <c r="M69" s="32"/>
      <c r="N69" s="42"/>
      <c r="O69" s="131"/>
    </row>
    <row r="70" spans="1:15" s="145" customFormat="1" ht="15" customHeight="1">
      <c r="A70" s="48" t="s">
        <v>3</v>
      </c>
      <c r="B70" s="32">
        <v>28</v>
      </c>
      <c r="C70" s="32">
        <v>25</v>
      </c>
      <c r="D70" s="32">
        <v>28</v>
      </c>
      <c r="E70" s="32">
        <v>28</v>
      </c>
      <c r="F70" s="32">
        <v>29</v>
      </c>
      <c r="G70" s="32">
        <v>21</v>
      </c>
      <c r="H70" s="32">
        <v>22</v>
      </c>
      <c r="I70" s="32">
        <v>23</v>
      </c>
      <c r="J70" s="32">
        <v>26</v>
      </c>
      <c r="K70" s="32">
        <v>23</v>
      </c>
      <c r="L70" s="32">
        <v>24</v>
      </c>
      <c r="M70" s="32">
        <v>30</v>
      </c>
      <c r="N70" s="16"/>
      <c r="O70" s="131"/>
    </row>
    <row r="71" spans="1:15" s="145" customFormat="1" ht="15" customHeight="1">
      <c r="A71" s="151" t="s">
        <v>4</v>
      </c>
      <c r="B71" s="32">
        <v>9</v>
      </c>
      <c r="C71" s="32">
        <v>7</v>
      </c>
      <c r="D71" s="32">
        <v>10</v>
      </c>
      <c r="E71" s="32">
        <v>8</v>
      </c>
      <c r="F71" s="32">
        <v>9</v>
      </c>
      <c r="G71" s="32">
        <v>4</v>
      </c>
      <c r="H71" s="32">
        <v>5</v>
      </c>
      <c r="I71" s="32">
        <v>5</v>
      </c>
      <c r="J71" s="32">
        <v>5</v>
      </c>
      <c r="K71" s="32">
        <v>4</v>
      </c>
      <c r="L71" s="32">
        <v>4</v>
      </c>
      <c r="M71" s="32">
        <v>5</v>
      </c>
      <c r="N71" s="16"/>
      <c r="O71" s="131"/>
    </row>
    <row r="72" spans="1:15" s="145" customFormat="1" ht="15" customHeight="1">
      <c r="A72" s="152" t="s">
        <v>5</v>
      </c>
      <c r="B72" s="35">
        <v>19</v>
      </c>
      <c r="C72" s="35">
        <v>18</v>
      </c>
      <c r="D72" s="35">
        <v>18</v>
      </c>
      <c r="E72" s="35">
        <v>20</v>
      </c>
      <c r="F72" s="35">
        <v>20</v>
      </c>
      <c r="G72" s="35">
        <v>17</v>
      </c>
      <c r="H72" s="35">
        <v>17</v>
      </c>
      <c r="I72" s="35">
        <v>18</v>
      </c>
      <c r="J72" s="35">
        <v>21</v>
      </c>
      <c r="K72" s="35">
        <v>19</v>
      </c>
      <c r="L72" s="35">
        <v>20</v>
      </c>
      <c r="M72" s="35">
        <v>25</v>
      </c>
      <c r="N72" s="16"/>
      <c r="O72" s="131"/>
    </row>
    <row r="73" spans="1:15" ht="15" customHeight="1">
      <c r="A73" s="16" t="s">
        <v>372</v>
      </c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2"/>
      <c r="O73" s="131"/>
    </row>
    <row r="74" spans="1:15" s="145" customFormat="1" ht="15" customHeight="1">
      <c r="A74" s="48" t="s">
        <v>3</v>
      </c>
      <c r="B74" s="32">
        <v>1265</v>
      </c>
      <c r="C74" s="32">
        <v>1231</v>
      </c>
      <c r="D74" s="32">
        <v>1204</v>
      </c>
      <c r="E74" s="32">
        <v>1147</v>
      </c>
      <c r="F74" s="32">
        <v>1130</v>
      </c>
      <c r="G74" s="32">
        <v>1141</v>
      </c>
      <c r="H74" s="32">
        <v>1292</v>
      </c>
      <c r="I74" s="32">
        <v>1338</v>
      </c>
      <c r="J74" s="32">
        <v>1277</v>
      </c>
      <c r="K74" s="32">
        <v>1290</v>
      </c>
      <c r="L74" s="32">
        <v>1284</v>
      </c>
      <c r="M74" s="32">
        <v>1255</v>
      </c>
      <c r="N74" s="16"/>
      <c r="O74" s="131"/>
    </row>
    <row r="75" spans="1:15" s="145" customFormat="1" ht="15" customHeight="1">
      <c r="A75" s="151" t="s">
        <v>4</v>
      </c>
      <c r="B75" s="32">
        <v>437</v>
      </c>
      <c r="C75" s="32">
        <v>448</v>
      </c>
      <c r="D75" s="32">
        <v>435</v>
      </c>
      <c r="E75" s="32">
        <v>404</v>
      </c>
      <c r="F75" s="32">
        <v>381</v>
      </c>
      <c r="G75" s="32">
        <v>384</v>
      </c>
      <c r="H75" s="32">
        <v>403</v>
      </c>
      <c r="I75" s="32">
        <v>433</v>
      </c>
      <c r="J75" s="32">
        <v>450</v>
      </c>
      <c r="K75" s="32">
        <v>445</v>
      </c>
      <c r="L75" s="32">
        <v>446</v>
      </c>
      <c r="M75" s="32">
        <v>451</v>
      </c>
      <c r="N75" s="16"/>
      <c r="O75" s="131"/>
    </row>
    <row r="76" spans="1:15" s="145" customFormat="1" ht="15" customHeight="1">
      <c r="A76" s="152" t="s">
        <v>5</v>
      </c>
      <c r="B76" s="35">
        <v>828</v>
      </c>
      <c r="C76" s="35">
        <v>783</v>
      </c>
      <c r="D76" s="35">
        <v>769</v>
      </c>
      <c r="E76" s="35">
        <v>743</v>
      </c>
      <c r="F76" s="35">
        <v>749</v>
      </c>
      <c r="G76" s="35">
        <v>757</v>
      </c>
      <c r="H76" s="35">
        <v>889</v>
      </c>
      <c r="I76" s="35">
        <v>905</v>
      </c>
      <c r="J76" s="35">
        <v>827</v>
      </c>
      <c r="K76" s="35">
        <v>845</v>
      </c>
      <c r="L76" s="35">
        <v>838</v>
      </c>
      <c r="M76" s="35">
        <v>804</v>
      </c>
      <c r="N76" s="16"/>
      <c r="O76" s="131"/>
    </row>
    <row r="77" spans="1:15" ht="15" customHeight="1">
      <c r="A77" s="16" t="s">
        <v>373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42"/>
      <c r="O77" s="153"/>
    </row>
    <row r="78" spans="1:15" s="145" customFormat="1" ht="15" customHeight="1">
      <c r="A78" s="48" t="s">
        <v>3</v>
      </c>
      <c r="B78" s="32">
        <v>772</v>
      </c>
      <c r="C78" s="32">
        <v>755</v>
      </c>
      <c r="D78" s="32">
        <v>758</v>
      </c>
      <c r="E78" s="32">
        <v>746</v>
      </c>
      <c r="F78" s="32">
        <v>737</v>
      </c>
      <c r="G78" s="32">
        <v>764</v>
      </c>
      <c r="H78" s="32">
        <v>944</v>
      </c>
      <c r="I78" s="32">
        <v>965</v>
      </c>
      <c r="J78" s="32">
        <v>863</v>
      </c>
      <c r="K78" s="32">
        <v>799</v>
      </c>
      <c r="L78" s="32">
        <v>807</v>
      </c>
      <c r="M78" s="32">
        <v>842</v>
      </c>
      <c r="N78" s="16"/>
      <c r="O78" s="131"/>
    </row>
    <row r="79" spans="1:15" s="145" customFormat="1" ht="15" customHeight="1">
      <c r="A79" s="151" t="s">
        <v>4</v>
      </c>
      <c r="B79" s="32">
        <v>278</v>
      </c>
      <c r="C79" s="32">
        <v>267</v>
      </c>
      <c r="D79" s="32">
        <v>268</v>
      </c>
      <c r="E79" s="32">
        <v>258</v>
      </c>
      <c r="F79" s="32">
        <v>267</v>
      </c>
      <c r="G79" s="32">
        <v>267</v>
      </c>
      <c r="H79" s="32">
        <v>335</v>
      </c>
      <c r="I79" s="32">
        <v>331</v>
      </c>
      <c r="J79" s="32">
        <v>287</v>
      </c>
      <c r="K79" s="32">
        <v>274</v>
      </c>
      <c r="L79" s="32">
        <v>283</v>
      </c>
      <c r="M79" s="32">
        <v>302</v>
      </c>
      <c r="N79" s="16"/>
      <c r="O79" s="131"/>
    </row>
    <row r="80" spans="1:15" s="145" customFormat="1" ht="15" customHeight="1">
      <c r="A80" s="152" t="s">
        <v>5</v>
      </c>
      <c r="B80" s="35">
        <v>494</v>
      </c>
      <c r="C80" s="35">
        <v>488</v>
      </c>
      <c r="D80" s="35">
        <v>490</v>
      </c>
      <c r="E80" s="35">
        <v>488</v>
      </c>
      <c r="F80" s="35">
        <v>470</v>
      </c>
      <c r="G80" s="35">
        <v>497</v>
      </c>
      <c r="H80" s="35">
        <v>609</v>
      </c>
      <c r="I80" s="35">
        <v>634</v>
      </c>
      <c r="J80" s="35">
        <v>576</v>
      </c>
      <c r="K80" s="35">
        <v>525</v>
      </c>
      <c r="L80" s="35">
        <v>524</v>
      </c>
      <c r="M80" s="35">
        <v>540</v>
      </c>
      <c r="N80" s="16"/>
      <c r="O80" s="131"/>
    </row>
    <row r="81" spans="1:15" ht="15" customHeight="1">
      <c r="A81" s="16" t="s">
        <v>374</v>
      </c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42"/>
      <c r="O81" s="153"/>
    </row>
    <row r="82" spans="1:15" s="145" customFormat="1" ht="15" customHeight="1">
      <c r="A82" s="48" t="s">
        <v>3</v>
      </c>
      <c r="B82" s="32">
        <v>112</v>
      </c>
      <c r="C82" s="32">
        <v>106</v>
      </c>
      <c r="D82" s="32">
        <v>106</v>
      </c>
      <c r="E82" s="32">
        <v>109</v>
      </c>
      <c r="F82" s="32">
        <v>109</v>
      </c>
      <c r="G82" s="32">
        <v>115</v>
      </c>
      <c r="H82" s="32">
        <v>119</v>
      </c>
      <c r="I82" s="32">
        <v>123</v>
      </c>
      <c r="J82" s="32">
        <v>107</v>
      </c>
      <c r="K82" s="32">
        <v>102</v>
      </c>
      <c r="L82" s="32">
        <v>97</v>
      </c>
      <c r="M82" s="32">
        <v>95</v>
      </c>
      <c r="N82" s="16"/>
      <c r="O82" s="131"/>
    </row>
    <row r="83" spans="1:15" ht="15" customHeight="1">
      <c r="A83" s="151" t="s">
        <v>4</v>
      </c>
      <c r="B83" s="32">
        <v>45</v>
      </c>
      <c r="C83" s="32">
        <v>46</v>
      </c>
      <c r="D83" s="32">
        <v>46</v>
      </c>
      <c r="E83" s="32">
        <v>51</v>
      </c>
      <c r="F83" s="32">
        <v>49</v>
      </c>
      <c r="G83" s="32">
        <v>50</v>
      </c>
      <c r="H83" s="32">
        <v>52</v>
      </c>
      <c r="I83" s="32">
        <v>54</v>
      </c>
      <c r="J83" s="32">
        <v>49</v>
      </c>
      <c r="K83" s="32">
        <v>46</v>
      </c>
      <c r="L83" s="32">
        <v>46</v>
      </c>
      <c r="M83" s="32">
        <v>43</v>
      </c>
      <c r="N83" s="42"/>
      <c r="O83" s="153"/>
    </row>
    <row r="84" spans="1:15" ht="15" customHeight="1">
      <c r="A84" s="152" t="s">
        <v>5</v>
      </c>
      <c r="B84" s="35">
        <v>67</v>
      </c>
      <c r="C84" s="35">
        <v>60</v>
      </c>
      <c r="D84" s="35">
        <v>60</v>
      </c>
      <c r="E84" s="35">
        <v>58</v>
      </c>
      <c r="F84" s="35">
        <v>60</v>
      </c>
      <c r="G84" s="35">
        <v>65</v>
      </c>
      <c r="H84" s="35">
        <v>67</v>
      </c>
      <c r="I84" s="35">
        <v>69</v>
      </c>
      <c r="J84" s="35">
        <v>58</v>
      </c>
      <c r="K84" s="35">
        <v>56</v>
      </c>
      <c r="L84" s="35">
        <v>51</v>
      </c>
      <c r="M84" s="35">
        <v>52</v>
      </c>
      <c r="N84" s="42"/>
      <c r="O84" s="153"/>
    </row>
    <row r="85" spans="1:15" ht="15" customHeight="1">
      <c r="A85" s="37" t="s">
        <v>215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42"/>
      <c r="O85" s="153"/>
    </row>
    <row r="86" spans="1:15" ht="15" customHeight="1">
      <c r="A86" s="42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42"/>
      <c r="O86" s="153"/>
    </row>
    <row r="87" spans="1:15" ht="15" customHeight="1">
      <c r="A87" s="42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O87" s="155"/>
    </row>
    <row r="88" spans="1:15" ht="15" customHeight="1">
      <c r="A88" s="42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O88" s="155"/>
    </row>
    <row r="89" spans="1:15" ht="15" customHeight="1">
      <c r="A89" s="42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O89" s="155"/>
    </row>
    <row r="90" spans="1:15" ht="15" customHeight="1">
      <c r="A90" s="42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O90" s="155"/>
    </row>
    <row r="91" spans="1:15" ht="15" customHeight="1">
      <c r="A91" s="42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O91" s="155"/>
    </row>
    <row r="92" spans="1:15" ht="15" customHeight="1">
      <c r="A92" s="42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O92" s="155"/>
    </row>
    <row r="93" spans="1:15" ht="15" customHeight="1">
      <c r="A93" s="42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O93" s="155"/>
    </row>
    <row r="94" spans="1:15" ht="15" customHeight="1">
      <c r="A94" s="42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O94" s="155"/>
    </row>
    <row r="95" spans="1:15" ht="15" customHeight="1">
      <c r="A95" s="42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O95" s="155"/>
    </row>
    <row r="96" spans="1:15" ht="15" customHeight="1">
      <c r="A96" s="42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O96" s="155"/>
    </row>
    <row r="97" spans="1:15" ht="15" customHeight="1">
      <c r="A97" s="42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O97" s="155"/>
    </row>
    <row r="98" spans="1:15" ht="15" customHeight="1">
      <c r="A98" s="42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O98" s="155"/>
    </row>
    <row r="99" spans="1:15" ht="15" customHeight="1">
      <c r="A99" s="42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O99" s="155"/>
    </row>
    <row r="100" spans="1:15" ht="15" customHeight="1">
      <c r="A100" s="42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O100" s="155"/>
    </row>
    <row r="101" spans="1:15" ht="15" customHeight="1">
      <c r="A101" s="42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O101" s="155"/>
    </row>
    <row r="102" spans="1:15" ht="15" customHeight="1">
      <c r="A102" s="42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O102" s="155"/>
    </row>
    <row r="103" spans="1:15" ht="15" customHeight="1">
      <c r="A103" s="128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O103" s="155"/>
    </row>
    <row r="104" spans="1:15" ht="15" customHeight="1">
      <c r="A104" s="42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O104" s="155"/>
    </row>
    <row r="105" spans="1:15" ht="15" customHeight="1">
      <c r="A105" s="42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O105" s="155"/>
    </row>
    <row r="106" spans="1:15" ht="15" customHeight="1">
      <c r="A106" s="42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O106" s="155"/>
    </row>
    <row r="107" spans="1:15" ht="15" customHeight="1">
      <c r="A107" s="42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O107" s="155"/>
    </row>
    <row r="108" spans="1:15" ht="15" customHeight="1">
      <c r="A108" s="42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1:15" ht="15" customHeight="1">
      <c r="A109" s="42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1:15" ht="15" customHeight="1">
      <c r="A110" s="42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1:15" ht="15" customHeight="1">
      <c r="A111" s="42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1:15" ht="15" customHeight="1">
      <c r="A112" s="42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1:13" ht="15" customHeight="1">
      <c r="A113" s="42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1:13" ht="15" customHeight="1">
      <c r="A114" s="42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1:13" ht="15" customHeight="1">
      <c r="A115" s="42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1:13" ht="15" customHeight="1">
      <c r="A116" s="42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1:13" ht="15" customHeight="1">
      <c r="A117" s="42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1:13" ht="15" customHeight="1">
      <c r="A118" s="42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1:13" ht="15" customHeight="1">
      <c r="A119" s="42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3" ht="15" customHeight="1">
      <c r="A120" s="42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1:13" ht="15" customHeight="1">
      <c r="A121" s="42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1:13" ht="15" customHeight="1">
      <c r="A122" s="42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1:13" ht="15" customHeight="1">
      <c r="A123" s="42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1:13" ht="15" customHeight="1">
      <c r="A124" s="42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1:13" ht="15" customHeight="1">
      <c r="A125" s="42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1:13" ht="15" customHeight="1">
      <c r="A126" s="42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1:13" ht="15" customHeight="1">
      <c r="A127" s="42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1:13" ht="15" customHeight="1">
      <c r="A128" s="42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1:13" ht="15" customHeight="1">
      <c r="A129" s="42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1:13" ht="15" customHeight="1">
      <c r="A130" s="42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1:13" ht="15" customHeight="1">
      <c r="A131" s="42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1:13" ht="15" customHeight="1">
      <c r="A132" s="42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1:13" ht="15" customHeight="1">
      <c r="A133" s="42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3" ht="15" customHeight="1">
      <c r="A134" s="42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1:13" ht="15" customHeight="1">
      <c r="A135" s="42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1:13" ht="15" customHeight="1">
      <c r="A136" s="42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1:13" ht="15" customHeight="1">
      <c r="A137" s="42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1:13" ht="15" customHeight="1">
      <c r="A138" s="42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1:13" ht="15" customHeight="1">
      <c r="A139" s="42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1:13" ht="15" customHeight="1">
      <c r="A140" s="42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1:13" ht="15" customHeight="1">
      <c r="A141" s="42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1:13" ht="15" customHeight="1">
      <c r="A142" s="42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1:13" ht="15" customHeight="1">
      <c r="A143" s="42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1:13" ht="15" customHeight="1">
      <c r="A144" s="42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1:13" ht="15" customHeight="1">
      <c r="A145" s="42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1:13" ht="15" customHeight="1">
      <c r="A146" s="42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1:13" ht="15" customHeight="1">
      <c r="A147" s="42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3" ht="15" customHeight="1">
      <c r="A148" s="42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1:13" ht="15" customHeight="1">
      <c r="A149" s="42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1:13" ht="15" customHeight="1">
      <c r="A150" s="42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1:13" ht="15" customHeight="1">
      <c r="A151" s="42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1:13" ht="15" customHeight="1">
      <c r="A152" s="42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1:13" ht="15" customHeight="1">
      <c r="A153" s="42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1:13" ht="15" customHeight="1">
      <c r="A154" s="42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1:13" ht="15" customHeight="1">
      <c r="A155" s="42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1:13" ht="15" customHeight="1">
      <c r="A156" s="42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1:13" ht="15" customHeight="1">
      <c r="A157" s="42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1:13" ht="15" customHeight="1">
      <c r="A158" s="42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1:13" ht="15" customHeight="1">
      <c r="A159" s="42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1:13" ht="15" customHeight="1">
      <c r="A160" s="42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1:13" ht="15" customHeight="1">
      <c r="A161" s="42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1:13" ht="15" customHeight="1">
      <c r="A162" s="42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1:13" ht="15" customHeight="1">
      <c r="A163" s="42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1:13" ht="15" customHeight="1">
      <c r="A164" s="42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1:13" ht="15" customHeight="1">
      <c r="A165" s="42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1:13" ht="15" customHeight="1">
      <c r="A166" s="42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1:13" ht="15" customHeight="1">
      <c r="A167" s="42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1:13" ht="15" customHeight="1">
      <c r="A168" s="42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1:13" ht="15" customHeight="1">
      <c r="A169" s="42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1:13" ht="15" customHeight="1">
      <c r="A170" s="42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1:13" ht="15" customHeight="1">
      <c r="A171" s="42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1:13" ht="15" customHeight="1">
      <c r="A172" s="42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1:13" ht="15" customHeight="1">
      <c r="A173" s="42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1:13" ht="15" customHeight="1">
      <c r="A174" s="42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1:13" ht="15" customHeight="1">
      <c r="A175" s="42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1:13" ht="15" customHeight="1">
      <c r="A176" s="42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1:13" ht="15" customHeight="1">
      <c r="A177" s="42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1:13" ht="15" customHeight="1">
      <c r="A178" s="42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1:13" ht="15" customHeight="1">
      <c r="A179" s="42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1:13" ht="15" customHeight="1">
      <c r="A180" s="42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1:13" ht="15" customHeight="1">
      <c r="A181" s="42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1:13" ht="15" customHeight="1">
      <c r="A182" s="42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1:13" ht="15" customHeight="1">
      <c r="A183" s="42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1:13" ht="15" customHeight="1">
      <c r="A184" s="42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1:13" ht="15" customHeight="1">
      <c r="A185" s="42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1:13" ht="15" customHeight="1">
      <c r="A186" s="42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1:13" ht="15" customHeight="1">
      <c r="A187" s="42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1:13" ht="15" customHeight="1">
      <c r="A188" s="42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1:13" ht="15" customHeight="1">
      <c r="A189" s="42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1:13" ht="15" customHeight="1">
      <c r="A190" s="42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1:13" ht="15" customHeight="1">
      <c r="A191" s="42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1:13" ht="15" customHeight="1">
      <c r="A192" s="42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1:13" ht="15" customHeight="1">
      <c r="A193" s="42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1:13" ht="15" customHeight="1">
      <c r="A194" s="42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1:13" ht="15" customHeight="1">
      <c r="A195" s="42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1:13" ht="15" customHeight="1">
      <c r="A196" s="42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1:13" ht="15" customHeight="1">
      <c r="A197" s="42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1:13" ht="15" customHeight="1">
      <c r="A198" s="42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1:13" ht="15" customHeight="1">
      <c r="A199" s="42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1:13" ht="15" customHeight="1">
      <c r="A200" s="42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1:13" ht="15" customHeight="1">
      <c r="A201" s="42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1:13" ht="15" customHeight="1">
      <c r="A202" s="42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1:13" ht="15" customHeight="1">
      <c r="A203" s="42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1:13" ht="15" customHeight="1">
      <c r="A204" s="42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1:13" ht="15" customHeight="1">
      <c r="A205" s="42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1:13" ht="15" customHeight="1">
      <c r="A206" s="42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1:13" ht="15" customHeight="1">
      <c r="A207" s="42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1:13" ht="15" customHeight="1">
      <c r="A208" s="42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1:13" ht="15" customHeight="1">
      <c r="A209" s="42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1:13" ht="15" customHeight="1">
      <c r="A210" s="42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1:13" ht="15" customHeight="1">
      <c r="A211" s="42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1:13" ht="15" customHeight="1">
      <c r="A212" s="42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1:13" ht="15" customHeight="1">
      <c r="A213" s="42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1:13" ht="15" customHeight="1">
      <c r="A214" s="42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1:13" ht="15" customHeight="1">
      <c r="A215" s="42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1:13" ht="15" customHeight="1">
      <c r="A216" s="42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1:13" ht="15" customHeight="1">
      <c r="A217" s="42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1:13" ht="15" customHeight="1">
      <c r="A218" s="42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1:13" ht="15" customHeight="1">
      <c r="A219" s="42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1:13" ht="15" customHeight="1">
      <c r="A220" s="42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1:13" ht="15" customHeight="1">
      <c r="A221" s="42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1:13" ht="15" customHeight="1">
      <c r="A222" s="42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1:13" ht="15" customHeight="1">
      <c r="A223" s="42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1:13" ht="15" customHeight="1">
      <c r="A224" s="42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1:13" ht="15" customHeight="1">
      <c r="A225" s="42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1:13" ht="15" customHeight="1">
      <c r="A226" s="42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1:13" ht="15" customHeight="1">
      <c r="A227" s="42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1:13" ht="15" customHeight="1">
      <c r="A228" s="42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1:13" ht="15" customHeight="1">
      <c r="A229" s="42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1:13" ht="15" customHeight="1">
      <c r="A230" s="42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1:13" ht="15" customHeight="1">
      <c r="A231" s="42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1:13" ht="15" customHeight="1">
      <c r="A232" s="42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1:13" ht="15" customHeight="1">
      <c r="A233" s="42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1:13" ht="15" customHeight="1">
      <c r="A234" s="42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1:13" ht="15" customHeight="1">
      <c r="A235" s="42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1:13" ht="15" customHeight="1">
      <c r="A236" s="42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1:13" ht="15" customHeight="1">
      <c r="A237" s="42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1:13" ht="15" customHeight="1">
      <c r="A238" s="42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1:13" ht="15" customHeight="1">
      <c r="A239" s="42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1:13" ht="15" customHeight="1">
      <c r="A240" s="42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1:13" ht="15" customHeight="1">
      <c r="A241" s="42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1:13" ht="15" customHeight="1">
      <c r="A242" s="42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1:13" ht="15" customHeight="1">
      <c r="A243" s="42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1:13" ht="15" customHeight="1">
      <c r="A244" s="42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1:13" ht="15" customHeight="1">
      <c r="A245" s="42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1:13" ht="15" customHeight="1">
      <c r="A246" s="42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1:13" ht="15" customHeight="1">
      <c r="A247" s="42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1:13" ht="15" customHeight="1">
      <c r="A248" s="42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1:13" ht="15" customHeight="1">
      <c r="A249" s="42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1:13" ht="15" customHeight="1">
      <c r="A250" s="42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1:13" ht="15" customHeight="1">
      <c r="A251" s="42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1:13" ht="15" customHeight="1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1:13" ht="15" customHeight="1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1:13" ht="15" customHeight="1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1:13" ht="15" customHeight="1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1:13" ht="15" customHeight="1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ht="15" customHeight="1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ht="15" customHeight="1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ht="15" customHeight="1"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</row>
    <row r="260" spans="2:13" ht="15" customHeight="1"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</row>
    <row r="261" spans="2:13" ht="15" customHeight="1"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</row>
    <row r="262" spans="2:13" ht="15" customHeight="1"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</row>
    <row r="263" spans="2:13" ht="15" customHeight="1"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</row>
    <row r="264" spans="2:13" ht="15" customHeight="1"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</row>
    <row r="265" spans="2:13" ht="15" customHeight="1"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</row>
    <row r="266" spans="2:13" ht="15" customHeight="1"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</row>
    <row r="267" spans="2:13" ht="15" customHeight="1"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</row>
    <row r="268" spans="2:13" ht="15" customHeight="1"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</row>
    <row r="269" spans="2:13" ht="15" customHeight="1"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</row>
    <row r="270" spans="2:13" ht="15" customHeight="1"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</row>
    <row r="271" spans="2:13" ht="15" customHeight="1"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</row>
    <row r="272" spans="2:13" ht="15" customHeight="1"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</row>
    <row r="273" spans="2:13" ht="15" customHeight="1"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</row>
    <row r="274" spans="2:13" ht="15" customHeight="1"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</row>
    <row r="275" spans="2:13" ht="15" customHeight="1"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</row>
    <row r="276" spans="2:13" ht="15" customHeight="1"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</row>
    <row r="277" spans="2:13" ht="15" customHeight="1"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</row>
    <row r="278" spans="2:13" ht="15" customHeight="1"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</row>
    <row r="279" spans="2:13" ht="15" customHeight="1"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</row>
    <row r="280" spans="2:13" ht="15" customHeight="1"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</row>
    <row r="281" spans="2:13" ht="15" customHeight="1"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</row>
    <row r="282" spans="2:13" ht="15" customHeight="1"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</row>
    <row r="283" spans="2:13" ht="15" customHeight="1"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</row>
    <row r="284" spans="2:13" ht="15" customHeight="1"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</row>
    <row r="285" spans="2:13" ht="15" customHeight="1"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</row>
    <row r="286" spans="2:13" ht="15" customHeight="1"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</row>
    <row r="287" spans="2:13" ht="15" customHeight="1"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</row>
    <row r="288" spans="2:13" ht="15" customHeight="1"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</row>
    <row r="289" spans="2:13" ht="15" customHeight="1"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</row>
    <row r="290" spans="2:13" ht="15" customHeight="1"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</row>
    <row r="291" spans="2:13" ht="15" customHeight="1"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</row>
    <row r="292" spans="2:13" ht="15" customHeight="1"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</row>
    <row r="293" spans="2:13" ht="15" customHeight="1"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</row>
    <row r="294" spans="2:13" ht="15" customHeight="1"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</row>
    <row r="295" spans="2:13" ht="15" customHeight="1"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</row>
    <row r="296" spans="2:13" ht="15" customHeight="1"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</row>
    <row r="297" spans="2:13" ht="15" customHeight="1"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</row>
    <row r="298" spans="2:13" ht="15" customHeight="1"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</row>
    <row r="299" spans="2:13" ht="15" customHeight="1"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</row>
    <row r="300" spans="2:13" ht="15" customHeight="1"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</row>
    <row r="301" spans="2:13" ht="15" customHeight="1"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</row>
    <row r="302" spans="2:13" ht="15" customHeight="1"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</row>
    <row r="303" spans="2:13" ht="15" customHeight="1"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</row>
    <row r="304" spans="2:13" ht="15" customHeight="1"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</row>
    <row r="305" spans="2:13" ht="15" customHeight="1"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</row>
    <row r="306" spans="2:13" ht="15" customHeight="1"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</row>
    <row r="307" spans="2:13" ht="15" customHeight="1"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</row>
    <row r="308" spans="2:13" ht="15" customHeight="1"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</row>
    <row r="309" spans="2:13" ht="15" customHeight="1"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</row>
    <row r="310" spans="2:13" ht="15" customHeight="1"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</row>
    <row r="311" spans="2:13" ht="15" customHeight="1"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</row>
    <row r="312" spans="2:13" ht="15" customHeight="1"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</row>
    <row r="313" spans="2:13" ht="15" customHeight="1"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</row>
    <row r="314" spans="2:13" ht="15" customHeight="1"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</row>
    <row r="315" spans="2:13" ht="15" customHeight="1"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</row>
    <row r="316" spans="2:13" ht="15" customHeight="1"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</row>
    <row r="317" spans="2:13" ht="15" customHeight="1"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</row>
    <row r="318" spans="2:13" ht="15" customHeight="1"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</row>
    <row r="319" spans="2:13" ht="15" customHeight="1"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</row>
    <row r="320" spans="2:13" ht="15" customHeight="1"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</row>
    <row r="321" spans="2:13" ht="15" customHeight="1"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</row>
    <row r="322" spans="2:13" ht="15" customHeight="1"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</row>
    <row r="323" spans="2:13" ht="15" customHeight="1"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</row>
    <row r="324" spans="2:13" ht="15" customHeight="1"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</row>
    <row r="325" spans="2:13" ht="15" customHeight="1"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</row>
    <row r="326" spans="2:13" ht="15" customHeight="1"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</row>
    <row r="327" spans="2:13" ht="15" customHeight="1"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</row>
    <row r="328" spans="2:13" ht="15" customHeight="1"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</row>
    <row r="329" spans="2:13" ht="15" customHeight="1"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</row>
    <row r="330" spans="2:13" ht="15" customHeight="1"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</row>
    <row r="331" spans="2:13" ht="15" customHeight="1"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</row>
    <row r="332" spans="2:13" ht="15" customHeight="1"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</row>
    <row r="333" spans="2:13" ht="15" customHeight="1"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</row>
    <row r="334" spans="2:13" ht="15" customHeight="1"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</row>
    <row r="335" spans="2:13" ht="15" customHeight="1"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</row>
    <row r="336" spans="2:13" ht="15" customHeight="1"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</row>
    <row r="337" spans="2:13" ht="15" customHeight="1"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</row>
    <row r="338" spans="2:13" ht="15" customHeight="1"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</row>
    <row r="339" spans="2:13" ht="15" customHeight="1"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</row>
    <row r="340" spans="2:13" ht="15" customHeight="1"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</row>
    <row r="341" spans="2:13" ht="15" customHeight="1"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</row>
    <row r="342" spans="2:13" ht="15" customHeight="1"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</row>
    <row r="343" spans="2:13" ht="15" customHeight="1"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</row>
    <row r="344" spans="2:13" ht="15" customHeight="1"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</row>
    <row r="345" spans="2:13" ht="15" customHeight="1"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</row>
    <row r="346" spans="2:13" ht="15" customHeight="1"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</row>
    <row r="347" spans="2:13" ht="15" customHeight="1"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</row>
    <row r="348" spans="2:13" ht="15" customHeight="1"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</row>
    <row r="349" spans="2:13" ht="15" customHeight="1"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</row>
    <row r="350" spans="2:13" ht="15" customHeight="1"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</row>
    <row r="351" spans="2:13" ht="15" customHeight="1"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</row>
    <row r="352" spans="2:13" ht="15" customHeight="1"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</row>
    <row r="353" spans="2:13" ht="15" customHeight="1"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</row>
    <row r="354" spans="2:13" ht="15" customHeight="1"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</row>
    <row r="355" spans="2:13" ht="15" customHeight="1"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</row>
    <row r="356" spans="2:13" ht="15" customHeight="1"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</row>
    <row r="357" spans="2:13" ht="15" customHeight="1"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</row>
    <row r="358" spans="2:13" ht="15" customHeight="1"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</row>
    <row r="359" spans="2:13" ht="15" customHeight="1"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</row>
    <row r="360" spans="2:13" ht="15" customHeight="1"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</row>
    <row r="361" spans="2:13" ht="15" customHeight="1"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</row>
    <row r="362" spans="2:13" ht="15" customHeight="1"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</row>
    <row r="363" spans="2:13" ht="15" customHeight="1"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</row>
    <row r="364" spans="2:13" ht="15" customHeight="1"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</row>
    <row r="365" spans="2:13" ht="15" customHeight="1"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</row>
    <row r="366" spans="2:13" ht="15" customHeight="1"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</row>
    <row r="367" spans="2:13" ht="15" customHeight="1"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</row>
    <row r="368" spans="2:13" ht="15" customHeight="1"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</row>
    <row r="369" spans="2:13" ht="15" customHeight="1"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</row>
    <row r="370" spans="2:13" ht="15" customHeight="1"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</row>
    <row r="371" spans="2:13" ht="15" customHeight="1"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</row>
    <row r="372" spans="2:13" ht="15" customHeight="1"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</row>
    <row r="373" spans="2:13" ht="15" customHeight="1"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</row>
    <row r="374" spans="2:13" ht="15" customHeight="1"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</row>
    <row r="375" spans="2:13" ht="15" customHeight="1"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</row>
    <row r="376" spans="2:13" ht="15" customHeight="1"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</row>
    <row r="377" spans="2:13" ht="15" customHeight="1"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</row>
    <row r="378" spans="2:13" ht="15" customHeight="1"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</row>
    <row r="379" spans="2:13" ht="15" customHeight="1"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</row>
    <row r="380" spans="2:13" ht="15" customHeight="1"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</row>
    <row r="381" spans="2:13" ht="15" customHeight="1"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</row>
    <row r="382" spans="2:13" ht="15" customHeight="1"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</row>
    <row r="383" spans="2:13" ht="15" customHeight="1"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</row>
    <row r="384" spans="2:13" ht="15" customHeight="1"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</row>
    <row r="385" spans="2:13" ht="15" customHeight="1"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</row>
    <row r="386" spans="2:13" ht="15" customHeight="1"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</row>
    <row r="387" spans="2:13" ht="15" customHeight="1"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</row>
    <row r="388" spans="2:13" ht="15" customHeight="1"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</row>
    <row r="389" spans="2:13" ht="15" customHeight="1"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</row>
    <row r="390" spans="2:13" ht="15" customHeight="1"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</row>
    <row r="391" spans="2:13" ht="15" customHeight="1"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</row>
    <row r="392" spans="2:13" ht="15" customHeight="1"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</row>
    <row r="393" spans="2:13" ht="15" customHeight="1"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</row>
    <row r="394" spans="2:13" ht="15" customHeight="1"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</row>
    <row r="395" spans="2:13" ht="15" customHeight="1"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</row>
    <row r="396" spans="2:13" ht="15" customHeight="1"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</row>
    <row r="397" spans="2:13" ht="15" customHeight="1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</row>
    <row r="398" spans="2:13" ht="15" customHeight="1"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</row>
    <row r="399" spans="2:13" ht="15" customHeight="1"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</row>
    <row r="400" spans="2:13" ht="15" customHeight="1"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</row>
    <row r="401" spans="2:13" ht="15" customHeight="1"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</row>
    <row r="402" spans="2:13" ht="15" customHeight="1"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</row>
    <row r="403" spans="2:13" ht="15" customHeight="1"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</row>
    <row r="404" spans="2:13" ht="15" customHeight="1"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</row>
    <row r="405" spans="2:13" ht="15" customHeight="1"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</row>
    <row r="406" spans="2:13" ht="15" customHeight="1"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</row>
    <row r="407" spans="2:13" ht="15" customHeight="1"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</row>
    <row r="408" spans="2:13" ht="15" customHeight="1"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</row>
    <row r="409" spans="2:13" ht="15" customHeight="1"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</row>
    <row r="410" spans="2:13" ht="15" customHeight="1"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</row>
    <row r="411" spans="2:13" ht="15" customHeight="1"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</row>
    <row r="412" spans="2:13" ht="15" customHeight="1"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</row>
    <row r="413" spans="2:13" ht="15" customHeight="1"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</row>
    <row r="414" spans="2:13" ht="15" customHeight="1"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</row>
    <row r="415" spans="2:13" ht="15" customHeight="1"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</row>
    <row r="416" spans="2:13" ht="15" customHeight="1"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</row>
    <row r="417" spans="2:13" ht="15" customHeight="1"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</row>
    <row r="418" spans="2:13" ht="15" customHeight="1"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</row>
    <row r="419" spans="2:13" ht="15" customHeight="1"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</row>
    <row r="420" spans="2:13" ht="15" customHeight="1"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</row>
    <row r="421" spans="2:13" ht="15" customHeight="1"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</row>
    <row r="422" spans="2:13" ht="15" customHeight="1"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</row>
    <row r="423" spans="2:13" ht="15" customHeight="1"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</row>
    <row r="424" spans="2:13" ht="15" customHeight="1"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</row>
    <row r="425" spans="2:13" ht="15" customHeight="1"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</row>
    <row r="426" spans="2:13" ht="15" customHeight="1"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</row>
    <row r="427" spans="2:13" ht="15" customHeight="1"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</row>
    <row r="428" spans="2:13" ht="15" customHeight="1"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</row>
    <row r="429" spans="2:13" ht="15" customHeight="1"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</row>
    <row r="430" spans="2:13" ht="15" customHeight="1"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</row>
    <row r="431" spans="2:13" ht="15" customHeight="1"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</row>
    <row r="432" spans="2:13" ht="15" customHeight="1"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</row>
    <row r="433" spans="2:13" ht="15" customHeight="1"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</row>
    <row r="434" spans="2:13" ht="15" customHeight="1"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</row>
    <row r="435" spans="2:13" ht="15" customHeight="1"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</row>
    <row r="436" spans="2:13" ht="15" customHeight="1"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</row>
    <row r="437" spans="2:13" ht="15" customHeight="1"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</row>
    <row r="438" spans="2:13" ht="15" customHeight="1"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</row>
    <row r="439" spans="2:13" ht="15" customHeight="1"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</row>
    <row r="440" spans="2:13" ht="15" customHeight="1"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</row>
    <row r="441" spans="2:13" ht="15" customHeight="1"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</row>
    <row r="442" spans="2:13" ht="15" customHeight="1"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</row>
    <row r="443" spans="2:13" ht="15" customHeight="1"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</row>
    <row r="444" spans="2:13" ht="15" customHeight="1"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</row>
    <row r="445" spans="2:13" ht="15" customHeight="1"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</row>
    <row r="446" spans="2:13" ht="15" customHeight="1"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</row>
    <row r="447" spans="2:13" ht="15" customHeight="1"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</row>
    <row r="448" spans="2:13" ht="15" customHeight="1"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</row>
    <row r="449" spans="2:13" ht="15" customHeight="1"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</row>
    <row r="450" spans="2:13" ht="15" customHeight="1"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</row>
    <row r="451" spans="2:13" ht="15" customHeight="1"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</row>
    <row r="452" spans="2:13" ht="15" customHeight="1"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</row>
    <row r="453" spans="2:13" ht="15" customHeight="1"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</row>
    <row r="454" spans="2:13" ht="15" customHeight="1"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</row>
    <row r="455" spans="2:13" ht="15" customHeight="1"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</row>
    <row r="456" spans="2:13" ht="15" customHeight="1"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</row>
    <row r="457" spans="2:13" ht="15" customHeight="1"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</row>
    <row r="458" spans="2:13" ht="15" customHeight="1"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</row>
    <row r="459" spans="2:13" ht="15" customHeight="1"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</row>
    <row r="460" spans="2:13" ht="15" customHeight="1"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</row>
    <row r="461" spans="2:13" ht="15" customHeight="1"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</row>
    <row r="462" spans="2:13" ht="15" customHeight="1"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</row>
    <row r="463" spans="2:13" ht="15" customHeight="1"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</row>
    <row r="464" spans="2:13" ht="15" customHeight="1"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</row>
    <row r="465" spans="2:13" ht="15" customHeight="1"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</row>
    <row r="466" spans="2:13" ht="15" customHeight="1"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</row>
    <row r="467" spans="2:13" ht="15" customHeight="1"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</row>
    <row r="468" spans="2:13" ht="15" customHeight="1"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</row>
    <row r="469" spans="2:13" ht="15" customHeight="1"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</row>
    <row r="470" spans="2:13" ht="15" customHeight="1"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</row>
    <row r="471" spans="2:13" ht="15" customHeight="1"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</row>
    <row r="472" spans="2:13" ht="15" customHeight="1"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</row>
    <row r="473" spans="2:13" ht="15" customHeight="1"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</row>
    <row r="474" spans="2:13" ht="15" customHeight="1"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</row>
    <row r="475" spans="2:13" ht="15" customHeight="1"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</row>
    <row r="476" spans="2:13" ht="15" customHeight="1"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</row>
    <row r="477" spans="2:13" ht="15" customHeight="1"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</row>
    <row r="478" spans="2:13" ht="15" customHeight="1"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</row>
    <row r="479" spans="2:13" ht="15" customHeight="1"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</row>
    <row r="480" spans="2:13" ht="15" customHeight="1"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</row>
    <row r="481" spans="2:13" ht="15" customHeight="1"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</row>
    <row r="482" spans="2:13" ht="15" customHeight="1"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</row>
    <row r="483" spans="2:13" ht="15" customHeight="1"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</row>
    <row r="484" spans="2:13" ht="15" customHeight="1"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</row>
    <row r="485" spans="2:13" ht="15" customHeight="1"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</row>
    <row r="486" spans="2:13" ht="15" customHeight="1"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</row>
    <row r="487" spans="2:13" ht="15" customHeight="1"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</row>
    <row r="488" spans="2:13" ht="15" customHeight="1"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</row>
    <row r="489" spans="2:13" ht="15" customHeight="1"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</row>
    <row r="490" spans="2:13" ht="15" customHeight="1"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</row>
    <row r="491" spans="2:13" ht="15" customHeight="1"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</row>
    <row r="492" spans="2:13" ht="15" customHeight="1"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</row>
    <row r="493" spans="2:13" ht="15" customHeight="1"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</row>
    <row r="494" spans="2:13" ht="15" customHeight="1"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</row>
    <row r="495" spans="2:13" ht="15" customHeight="1"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</row>
    <row r="496" spans="2:13" ht="15" customHeight="1"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</row>
    <row r="497" spans="2:13" ht="15" customHeight="1"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</row>
    <row r="498" spans="2:13" ht="15" customHeight="1"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</row>
    <row r="499" spans="2:13" ht="15" customHeight="1"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</row>
    <row r="500" spans="2:13" ht="15" customHeight="1"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</row>
    <row r="501" spans="2:13" ht="15" customHeight="1"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</row>
    <row r="502" spans="2:13" ht="15" customHeight="1"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</row>
    <row r="503" spans="2:13" ht="15" customHeight="1"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</row>
    <row r="504" spans="2:13" ht="15" customHeight="1"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</row>
    <row r="505" spans="2:13" ht="15" customHeight="1"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</row>
    <row r="506" spans="2:13" ht="15" customHeight="1"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</row>
    <row r="507" spans="2:13" ht="15" customHeight="1"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</row>
    <row r="508" spans="2:13" ht="15" customHeight="1"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</row>
    <row r="509" spans="2:13" ht="15" customHeight="1"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</row>
    <row r="510" spans="2:13" ht="15" customHeight="1"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</row>
    <row r="511" spans="2:13" ht="15" customHeight="1"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</row>
    <row r="512" spans="2:13" ht="15" customHeight="1"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</row>
    <row r="513" spans="2:13" ht="15" customHeight="1"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</row>
    <row r="514" spans="2:13" ht="15" customHeight="1"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</row>
    <row r="515" spans="2:13" ht="15" customHeight="1"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</row>
    <row r="516" spans="2:13" ht="15" customHeight="1"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</row>
    <row r="517" spans="2:13" ht="15" customHeight="1"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</row>
    <row r="518" spans="2:13" ht="15" customHeight="1"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</row>
    <row r="519" spans="2:13" ht="15" customHeight="1"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</row>
    <row r="520" spans="2:13" ht="15" customHeight="1"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</row>
    <row r="521" spans="2:13" ht="15" customHeight="1"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</row>
    <row r="522" spans="2:13" ht="15" customHeight="1"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</row>
    <row r="523" spans="2:13" ht="15" customHeight="1"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</row>
    <row r="524" spans="2:13" ht="15" customHeight="1"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</row>
    <row r="525" spans="2:13" ht="15" customHeight="1"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</row>
    <row r="526" spans="2:13" ht="15" customHeight="1"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</row>
    <row r="527" spans="2:13" ht="15" customHeight="1"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</row>
    <row r="528" spans="2:13" ht="15" customHeight="1"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</row>
    <row r="529" spans="2:13" ht="15" customHeight="1"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</row>
    <row r="530" spans="2:13" ht="15" customHeight="1"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</row>
    <row r="531" spans="2:13" ht="15" customHeight="1"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</row>
    <row r="532" spans="2:13" ht="15" customHeight="1"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</row>
    <row r="533" spans="2:13" ht="15" customHeight="1"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</row>
    <row r="534" spans="2:13" ht="15" customHeight="1"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</row>
    <row r="535" spans="2:13" ht="15" customHeight="1"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</row>
    <row r="536" spans="2:13" ht="15" customHeight="1"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</row>
    <row r="537" spans="2:13" ht="15" customHeight="1"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</row>
    <row r="538" spans="2:13" ht="15" customHeight="1"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</row>
    <row r="539" spans="2:13" ht="15" customHeight="1"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</row>
    <row r="540" spans="2:13" ht="15" customHeight="1"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</row>
    <row r="541" spans="2:13" ht="15" customHeight="1"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</row>
    <row r="542" spans="2:13" ht="15" customHeight="1"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</row>
    <row r="543" spans="2:13" ht="15" customHeight="1"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</row>
    <row r="544" spans="2:13" ht="15" customHeight="1"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</row>
    <row r="545" spans="2:13" ht="15" customHeight="1"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</row>
    <row r="546" spans="2:13" ht="15" customHeight="1"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</row>
    <row r="547" spans="2:13" ht="15" customHeight="1"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</row>
    <row r="548" spans="2:13" ht="15" customHeight="1"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</row>
    <row r="549" spans="2:13" ht="15" customHeight="1"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</row>
    <row r="550" spans="2:13" ht="15" customHeight="1"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</row>
    <row r="551" spans="2:13" ht="15" customHeight="1"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</row>
    <row r="552" spans="2:13" ht="15" customHeight="1"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</row>
    <row r="553" spans="2:13" ht="15" customHeight="1"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</row>
    <row r="554" spans="2:13" ht="15" customHeight="1"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</row>
    <row r="555" spans="2:13" ht="15" customHeight="1"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</row>
    <row r="556" spans="2:13" ht="15" customHeight="1"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</row>
    <row r="557" spans="2:13" ht="15" customHeight="1"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</row>
    <row r="558" spans="2:13" ht="15" customHeight="1"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</row>
    <row r="559" spans="2:13" ht="15" customHeight="1"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</row>
    <row r="560" spans="2:13" ht="15" customHeight="1"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</row>
    <row r="561" spans="2:13" ht="15" customHeight="1"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</row>
    <row r="562" spans="2:13" ht="15" customHeight="1"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</row>
    <row r="563" spans="2:13" ht="15" customHeight="1"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</row>
    <row r="564" spans="2:13" ht="15" customHeight="1"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</row>
    <row r="565" spans="2:13" ht="15" customHeight="1"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</row>
    <row r="566" spans="2:13" ht="15" customHeight="1"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</row>
    <row r="567" spans="2:13" ht="15" customHeight="1"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</row>
    <row r="568" spans="2:13" ht="15" customHeight="1"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</row>
    <row r="569" spans="2:13" ht="15" customHeight="1"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</row>
    <row r="570" spans="2:13" ht="15" customHeight="1"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</row>
    <row r="571" spans="2:13" ht="15" customHeight="1"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</row>
    <row r="572" spans="2:13" ht="15" customHeight="1"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</row>
    <row r="573" spans="2:13" ht="15" customHeight="1"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</row>
    <row r="574" spans="2:13" ht="15" customHeight="1"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</row>
    <row r="575" spans="2:13" ht="15" customHeight="1"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</row>
    <row r="576" spans="2:13" ht="15" customHeight="1"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</row>
    <row r="577" spans="2:13" ht="15" customHeight="1"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</row>
    <row r="578" spans="2:13" ht="15" customHeight="1"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</row>
    <row r="579" spans="2:13" ht="15" customHeight="1"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</row>
    <row r="580" spans="2:13" ht="15" customHeight="1"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</row>
    <row r="581" spans="2:13" ht="15" customHeight="1"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</row>
    <row r="582" spans="2:13" ht="15" customHeight="1"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</row>
    <row r="583" spans="2:13" ht="15" customHeight="1"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</row>
    <row r="584" spans="2:13" ht="15" customHeight="1"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</row>
    <row r="585" spans="2:13" ht="15" customHeight="1"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</row>
    <row r="586" spans="2:13" ht="15" customHeight="1"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</row>
    <row r="587" spans="2:13" ht="15" customHeight="1"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</row>
    <row r="588" spans="2:13" ht="15" customHeight="1"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</row>
    <row r="589" spans="2:13" ht="15" customHeight="1"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</row>
    <row r="590" spans="2:13" ht="15" customHeight="1"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</row>
    <row r="591" spans="2:13" ht="15" customHeight="1"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</row>
    <row r="592" spans="2:13" ht="15" customHeight="1"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</row>
    <row r="593" spans="2:13" ht="15" customHeight="1"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</row>
    <row r="594" spans="2:13" ht="15" customHeight="1"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</row>
    <row r="595" spans="2:13" ht="15" customHeight="1"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</row>
    <row r="596" spans="2:13" ht="15" customHeight="1"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</row>
    <row r="597" spans="2:13" ht="15" customHeight="1"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</row>
    <row r="598" spans="2:13" ht="15" customHeight="1"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</row>
    <row r="599" spans="2:13" ht="15" customHeight="1"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</row>
    <row r="600" spans="2:13" ht="15" customHeight="1"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</row>
    <row r="601" spans="2:13" ht="15" customHeight="1"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</row>
    <row r="602" spans="2:13" ht="15" customHeight="1"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</row>
    <row r="603" spans="2:13" ht="15" customHeight="1"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</row>
    <row r="604" spans="2:13" ht="15" customHeight="1"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</row>
    <row r="605" spans="2:13" ht="15" customHeight="1"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</row>
    <row r="606" spans="2:13" ht="15" customHeight="1"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</row>
    <row r="607" spans="2:13" ht="15" customHeight="1"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</row>
    <row r="608" spans="2:13" ht="15" customHeight="1"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</row>
    <row r="609" spans="2:13" ht="15" customHeight="1"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</row>
    <row r="610" spans="2:13" ht="15" customHeight="1"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</row>
    <row r="611" spans="2:13" ht="15" customHeight="1"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</row>
    <row r="612" spans="2:13" ht="15" customHeight="1"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</row>
    <row r="613" spans="2:13" ht="15" customHeight="1"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</row>
    <row r="614" spans="2:13" ht="15" customHeight="1"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</row>
    <row r="615" spans="2:13" ht="15" customHeight="1"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</row>
    <row r="616" spans="2:13" ht="15" customHeight="1"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</row>
    <row r="617" spans="2:13" ht="15" customHeight="1"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</row>
    <row r="618" spans="2:13" ht="15" customHeight="1"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</row>
    <row r="619" spans="2:13" ht="15" customHeight="1"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</row>
    <row r="620" spans="2:13" ht="15" customHeight="1"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</row>
    <row r="621" spans="2:13" ht="15" customHeight="1"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</row>
    <row r="622" spans="2:13" ht="15" customHeight="1"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</row>
    <row r="623" spans="2:13" ht="15" customHeight="1"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</row>
    <row r="624" spans="2:13" ht="15" customHeight="1"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</row>
    <row r="625" spans="2:13" ht="15" customHeight="1"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</row>
    <row r="626" spans="2:13" ht="15" customHeight="1"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</row>
    <row r="627" spans="2:13" ht="15" customHeight="1"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</row>
    <row r="628" spans="2:13" ht="15" customHeight="1"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</row>
    <row r="629" spans="2:13" ht="15" customHeight="1"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</row>
    <row r="630" spans="2:13" ht="15" customHeight="1"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</row>
    <row r="631" spans="2:13" ht="15" customHeight="1"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</row>
    <row r="632" spans="2:13" ht="15" customHeight="1"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</row>
    <row r="633" spans="2:13" ht="15" customHeight="1"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</row>
    <row r="634" spans="2:13" ht="15" customHeight="1"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</row>
    <row r="635" spans="2:13" ht="15" customHeight="1"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</row>
    <row r="636" spans="2:13" ht="15" customHeight="1"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</row>
    <row r="637" spans="2:13" ht="15" customHeight="1"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</row>
    <row r="638" spans="2:13" ht="15" customHeight="1"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</row>
    <row r="639" spans="2:13" ht="15" customHeight="1"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</row>
    <row r="640" spans="2:13" ht="15" customHeight="1"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</row>
    <row r="641" spans="2:13" ht="15" customHeight="1"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</row>
    <row r="642" spans="2:13" ht="15" customHeight="1"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</row>
    <row r="643" spans="2:13" ht="15" customHeight="1"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</row>
    <row r="644" spans="2:13" ht="15" customHeight="1"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</row>
    <row r="645" spans="2:13" ht="15" customHeight="1"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</row>
    <row r="646" spans="2:13" ht="15" customHeight="1"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</row>
    <row r="647" spans="2:13" ht="15" customHeight="1"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</row>
    <row r="648" spans="2:13" ht="15" customHeight="1"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</row>
    <row r="649" spans="2:13" ht="15" customHeight="1"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</row>
    <row r="650" spans="2:13" ht="15" customHeight="1"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</row>
    <row r="651" spans="2:13" ht="15" customHeight="1"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</row>
    <row r="652" spans="2:13" ht="15" customHeight="1"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</row>
    <row r="653" spans="2:13" ht="15" customHeight="1"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</row>
    <row r="654" spans="2:13" ht="15" customHeight="1"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</row>
    <row r="655" spans="2:13" ht="15" customHeight="1"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</row>
    <row r="656" spans="2:13" ht="15" customHeight="1"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</row>
    <row r="657" spans="2:13" ht="15" customHeight="1"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</row>
    <row r="658" spans="2:13" ht="15" customHeight="1"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</row>
    <row r="659" spans="2:13" ht="15" customHeight="1"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</row>
    <row r="660" spans="2:13" ht="15" customHeight="1"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</row>
    <row r="661" spans="2:13" ht="15" customHeight="1"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</row>
    <row r="662" spans="2:13" ht="15" customHeight="1"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</row>
    <row r="663" spans="2:13" ht="15" customHeight="1"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</row>
    <row r="664" spans="2:13" ht="15" customHeight="1"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</row>
    <row r="665" spans="2:13" ht="15" customHeight="1"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</row>
    <row r="666" spans="2:13" ht="15" customHeight="1"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</row>
    <row r="667" spans="2:13" ht="15" customHeight="1"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</row>
    <row r="668" spans="2:13" ht="15" customHeight="1"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</row>
    <row r="669" spans="2:13" ht="15" customHeight="1"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</row>
    <row r="670" spans="2:13" ht="15" customHeight="1"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</row>
    <row r="671" spans="2:13" ht="15" customHeight="1"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</row>
    <row r="672" spans="2:13" ht="15" customHeight="1"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</row>
    <row r="673" spans="2:13" ht="15" customHeight="1"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</row>
    <row r="674" spans="2:13" ht="15" customHeight="1"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</row>
    <row r="675" spans="2:13" ht="15" customHeight="1"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</row>
    <row r="676" spans="2:13" ht="15" customHeight="1"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</row>
    <row r="677" spans="2:13" ht="15" customHeight="1"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</row>
    <row r="678" spans="2:13" ht="15" customHeight="1"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</row>
    <row r="679" spans="2:13" ht="15" customHeight="1"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</row>
    <row r="680" spans="2:13" ht="15" customHeight="1"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</row>
    <row r="681" spans="2:13" ht="15" customHeight="1"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</row>
    <row r="682" spans="2:13" ht="15" customHeight="1"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</row>
    <row r="683" spans="2:13" ht="15" customHeight="1"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</row>
    <row r="684" spans="2:13" ht="15" customHeight="1"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</row>
    <row r="685" spans="2:13" ht="15" customHeight="1"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</row>
    <row r="686" spans="2:13" ht="15" customHeight="1"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</row>
    <row r="687" spans="2:13" ht="15" customHeight="1"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</row>
    <row r="688" spans="2:13" ht="15" customHeight="1"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</row>
    <row r="689" spans="2:13" ht="15" customHeight="1"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</row>
    <row r="690" spans="2:13" ht="15" customHeight="1"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</row>
    <row r="691" spans="2:13" ht="15" customHeight="1"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</row>
    <row r="692" spans="2:13" ht="15" customHeight="1"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</row>
    <row r="693" spans="2:13" ht="15" customHeight="1"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</row>
    <row r="694" spans="2:13" ht="15" customHeight="1"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</row>
    <row r="695" spans="2:13" ht="15" customHeight="1"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</row>
    <row r="696" spans="2:13" ht="15" customHeight="1"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</row>
    <row r="697" spans="2:13" ht="15" customHeight="1"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</row>
    <row r="698" spans="2:13" ht="15" customHeight="1"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</row>
  </sheetData>
  <pageMargins left="0.23622047244094491" right="0.23622047244094491" top="0.39370078740157483" bottom="0.74803149606299213" header="0" footer="0.31496062992125984"/>
  <pageSetup paperSize="9" scale="6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3"/>
  <sheetViews>
    <sheetView workbookViewId="0"/>
  </sheetViews>
  <sheetFormatPr baseColWidth="10" defaultColWidth="11.42578125" defaultRowHeight="15" customHeight="1"/>
  <cols>
    <col min="1" max="1" width="21.42578125" style="105" customWidth="1"/>
    <col min="2" max="14" width="10" style="105" customWidth="1"/>
    <col min="15" max="16384" width="11.42578125" style="105"/>
  </cols>
  <sheetData>
    <row r="1" spans="1:17" ht="15" customHeight="1">
      <c r="A1" s="15" t="s">
        <v>883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7" ht="15" customHeight="1">
      <c r="A2" s="19" t="s">
        <v>884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7" ht="15" customHeight="1">
      <c r="A3" s="39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7" ht="15" customHeight="1">
      <c r="A4" s="129"/>
      <c r="B4" s="425" t="s">
        <v>167</v>
      </c>
      <c r="C4" s="426"/>
      <c r="D4" s="426"/>
      <c r="E4" s="426"/>
      <c r="F4" s="425" t="s">
        <v>54</v>
      </c>
      <c r="G4" s="425"/>
      <c r="H4" s="425"/>
      <c r="I4" s="425" t="s">
        <v>12</v>
      </c>
      <c r="J4" s="425"/>
      <c r="K4" s="425"/>
      <c r="L4" s="423" t="s">
        <v>403</v>
      </c>
      <c r="M4" s="423"/>
      <c r="N4" s="423"/>
    </row>
    <row r="5" spans="1:17" ht="15" customHeight="1">
      <c r="A5" s="129"/>
      <c r="B5" s="114" t="s">
        <v>404</v>
      </c>
      <c r="C5" s="114" t="s">
        <v>405</v>
      </c>
      <c r="D5" s="114" t="s">
        <v>406</v>
      </c>
      <c r="E5" s="114" t="s">
        <v>407</v>
      </c>
      <c r="F5" s="114" t="s">
        <v>3</v>
      </c>
      <c r="G5" s="114" t="s">
        <v>4</v>
      </c>
      <c r="H5" s="114" t="s">
        <v>5</v>
      </c>
      <c r="I5" s="114" t="s">
        <v>3</v>
      </c>
      <c r="J5" s="114" t="s">
        <v>4</v>
      </c>
      <c r="K5" s="114" t="s">
        <v>5</v>
      </c>
      <c r="L5" s="114" t="s">
        <v>3</v>
      </c>
      <c r="M5" s="114" t="s">
        <v>4</v>
      </c>
      <c r="N5" s="114" t="s">
        <v>5</v>
      </c>
      <c r="P5" s="157"/>
    </row>
    <row r="6" spans="1:17" ht="15" customHeight="1">
      <c r="A6" s="79" t="s">
        <v>19</v>
      </c>
      <c r="B6" s="80">
        <v>49132.333333333299</v>
      </c>
      <c r="C6" s="80">
        <v>47688</v>
      </c>
      <c r="D6" s="80">
        <v>47958</v>
      </c>
      <c r="E6" s="80">
        <v>47291.666666666701</v>
      </c>
      <c r="F6" s="80">
        <v>48017.5</v>
      </c>
      <c r="G6" s="80">
        <v>19387.5</v>
      </c>
      <c r="H6" s="80">
        <v>28630</v>
      </c>
      <c r="I6" s="158">
        <v>59.940249999999999</v>
      </c>
      <c r="J6" s="158">
        <v>65.024500000000003</v>
      </c>
      <c r="K6" s="158">
        <v>55.564500000000002</v>
      </c>
      <c r="L6" s="158">
        <v>11.6603933948519</v>
      </c>
      <c r="M6" s="158">
        <v>9.3806701342687795</v>
      </c>
      <c r="N6" s="158">
        <v>13.955642213014899</v>
      </c>
      <c r="O6" s="147"/>
    </row>
    <row r="7" spans="1:17" ht="15" customHeight="1">
      <c r="A7" s="48" t="s">
        <v>408</v>
      </c>
      <c r="B7" s="47">
        <v>1268.3333333333301</v>
      </c>
      <c r="C7" s="47">
        <v>1249.6666666666699</v>
      </c>
      <c r="D7" s="32">
        <v>1273</v>
      </c>
      <c r="E7" s="47">
        <v>1249.6666666666699</v>
      </c>
      <c r="F7" s="47">
        <v>1260.1666666666699</v>
      </c>
      <c r="G7" s="32">
        <v>593.58333333333303</v>
      </c>
      <c r="H7" s="32">
        <v>666.58333333333303</v>
      </c>
      <c r="I7" s="108">
        <v>61.522691922773802</v>
      </c>
      <c r="J7" s="108">
        <v>66.913136320166302</v>
      </c>
      <c r="K7" s="108">
        <v>56.669072014226899</v>
      </c>
      <c r="L7" s="108">
        <v>8.0705111186919307</v>
      </c>
      <c r="M7" s="108">
        <v>7.3770924630179797</v>
      </c>
      <c r="N7" s="108">
        <v>8.80773942165305</v>
      </c>
      <c r="O7" s="159"/>
      <c r="P7" s="159"/>
      <c r="Q7" s="159"/>
    </row>
    <row r="8" spans="1:17" ht="15" customHeight="1">
      <c r="A8" s="48" t="s">
        <v>409</v>
      </c>
      <c r="B8" s="47">
        <v>1692</v>
      </c>
      <c r="C8" s="47">
        <v>1655</v>
      </c>
      <c r="D8" s="32">
        <v>1746</v>
      </c>
      <c r="E8" s="47">
        <v>1679</v>
      </c>
      <c r="F8" s="47">
        <v>1693</v>
      </c>
      <c r="G8" s="32">
        <v>749.91666666666697</v>
      </c>
      <c r="H8" s="32">
        <v>943.08333333333303</v>
      </c>
      <c r="I8" s="108">
        <v>58.804821406715597</v>
      </c>
      <c r="J8" s="108">
        <v>64.7763380532799</v>
      </c>
      <c r="K8" s="108">
        <v>53.890492312169599</v>
      </c>
      <c r="L8" s="108">
        <v>7.6602161314982302</v>
      </c>
      <c r="M8" s="108">
        <v>6.8232542308845199</v>
      </c>
      <c r="N8" s="108">
        <v>8.4881383153516499</v>
      </c>
      <c r="P8" s="157"/>
    </row>
    <row r="9" spans="1:17" ht="15" customHeight="1">
      <c r="A9" s="48" t="s">
        <v>410</v>
      </c>
      <c r="B9" s="47">
        <v>2364.3333333333298</v>
      </c>
      <c r="C9" s="32">
        <v>2325.3333333333298</v>
      </c>
      <c r="D9" s="32">
        <v>2375.3333333333298</v>
      </c>
      <c r="E9" s="47">
        <v>2333.6666666666702</v>
      </c>
      <c r="F9" s="47">
        <v>2349.6666666666702</v>
      </c>
      <c r="G9" s="32">
        <v>995.91666666666697</v>
      </c>
      <c r="H9" s="32">
        <v>1353.75</v>
      </c>
      <c r="I9" s="108">
        <v>58.733631912241002</v>
      </c>
      <c r="J9" s="108">
        <v>64.866924722723795</v>
      </c>
      <c r="K9" s="108">
        <v>53.680338766576</v>
      </c>
      <c r="L9" s="108">
        <v>9.3224598596294204</v>
      </c>
      <c r="M9" s="108">
        <v>7.9201587405201597</v>
      </c>
      <c r="N9" s="108">
        <v>10.7186036064031</v>
      </c>
    </row>
    <row r="10" spans="1:17" ht="15" customHeight="1">
      <c r="A10" s="48" t="s">
        <v>411</v>
      </c>
      <c r="B10" s="47">
        <v>1891.6666666666699</v>
      </c>
      <c r="C10" s="32">
        <v>1880.3333333333301</v>
      </c>
      <c r="D10" s="32">
        <v>1882.3333333333301</v>
      </c>
      <c r="E10" s="47">
        <v>1874</v>
      </c>
      <c r="F10" s="47">
        <v>1882.0833333333301</v>
      </c>
      <c r="G10" s="32">
        <v>759.08333333333303</v>
      </c>
      <c r="H10" s="32">
        <v>1123</v>
      </c>
      <c r="I10" s="108">
        <v>59.892824036996103</v>
      </c>
      <c r="J10" s="108">
        <v>65.202197866615407</v>
      </c>
      <c r="K10" s="108">
        <v>55.251062184944601</v>
      </c>
      <c r="L10" s="108">
        <v>9.3907263290393104</v>
      </c>
      <c r="M10" s="108">
        <v>7.4585110936887702</v>
      </c>
      <c r="N10" s="108">
        <v>11.384228239054799</v>
      </c>
    </row>
    <row r="11" spans="1:17" ht="15" customHeight="1">
      <c r="A11" s="48" t="s">
        <v>412</v>
      </c>
      <c r="B11" s="47">
        <v>2950.3333333333298</v>
      </c>
      <c r="C11" s="32">
        <v>2858.3333333333298</v>
      </c>
      <c r="D11" s="32">
        <v>2905.3333333333298</v>
      </c>
      <c r="E11" s="47">
        <v>2862.6666666666702</v>
      </c>
      <c r="F11" s="47">
        <v>2894.1666666666702</v>
      </c>
      <c r="G11" s="32">
        <v>1179.0833333333301</v>
      </c>
      <c r="H11" s="32">
        <v>1715.0833333333301</v>
      </c>
      <c r="I11" s="108">
        <v>59.242379876067901</v>
      </c>
      <c r="J11" s="108">
        <v>65.321058567445306</v>
      </c>
      <c r="K11" s="108">
        <v>54.117816760544599</v>
      </c>
      <c r="L11" s="108">
        <v>11.7562213361141</v>
      </c>
      <c r="M11" s="108">
        <v>9.4963095563484305</v>
      </c>
      <c r="N11" s="108">
        <v>14.055820227927599</v>
      </c>
      <c r="P11" s="157"/>
    </row>
    <row r="12" spans="1:17" ht="15" customHeight="1">
      <c r="A12" s="48" t="s">
        <v>413</v>
      </c>
      <c r="B12" s="47">
        <v>1120.6666666666699</v>
      </c>
      <c r="C12" s="32">
        <v>1081.3333333333301</v>
      </c>
      <c r="D12" s="32">
        <v>1129.3333333333301</v>
      </c>
      <c r="E12" s="47">
        <v>1064</v>
      </c>
      <c r="F12" s="47">
        <v>1098.8333333333301</v>
      </c>
      <c r="G12" s="32">
        <v>432.41666666666703</v>
      </c>
      <c r="H12" s="32">
        <v>666.41666666666697</v>
      </c>
      <c r="I12" s="108">
        <v>57.8094872886264</v>
      </c>
      <c r="J12" s="108">
        <v>63.526390347506798</v>
      </c>
      <c r="K12" s="108">
        <v>53.090927131782998</v>
      </c>
      <c r="L12" s="108">
        <v>7.3383666816416504</v>
      </c>
      <c r="M12" s="108">
        <v>5.8118872718930099</v>
      </c>
      <c r="N12" s="108">
        <v>8.8459228019943001</v>
      </c>
    </row>
    <row r="13" spans="1:17" ht="15" customHeight="1">
      <c r="A13" s="48" t="s">
        <v>414</v>
      </c>
      <c r="B13" s="47">
        <v>3471.3333333333298</v>
      </c>
      <c r="C13" s="32">
        <v>3378</v>
      </c>
      <c r="D13" s="32">
        <v>3383.3333333333298</v>
      </c>
      <c r="E13" s="47">
        <v>3320.3333333333298</v>
      </c>
      <c r="F13" s="47">
        <v>3388.25</v>
      </c>
      <c r="G13" s="32">
        <v>1348.9166666666699</v>
      </c>
      <c r="H13" s="32">
        <v>2039.3333333333301</v>
      </c>
      <c r="I13" s="108">
        <v>59.8641220264876</v>
      </c>
      <c r="J13" s="108">
        <v>65.689277382891504</v>
      </c>
      <c r="K13" s="108">
        <v>54.7514011892384</v>
      </c>
      <c r="L13" s="108">
        <v>13.058999402752001</v>
      </c>
      <c r="M13" s="108">
        <v>10.136140733550899</v>
      </c>
      <c r="N13" s="108">
        <v>16.136879024797199</v>
      </c>
    </row>
    <row r="14" spans="1:17" ht="15" customHeight="1">
      <c r="A14" s="48" t="s">
        <v>415</v>
      </c>
      <c r="B14" s="47">
        <v>3380</v>
      </c>
      <c r="C14" s="32">
        <v>3347.3333333333298</v>
      </c>
      <c r="D14" s="32">
        <v>3367</v>
      </c>
      <c r="E14" s="47">
        <v>3270.6666666666702</v>
      </c>
      <c r="F14" s="47">
        <v>3341.25</v>
      </c>
      <c r="G14" s="32">
        <v>1274.9166666666699</v>
      </c>
      <c r="H14" s="32">
        <v>2066.3333333333298</v>
      </c>
      <c r="I14" s="108">
        <v>58.321522029751399</v>
      </c>
      <c r="J14" s="108">
        <v>63.663583165025699</v>
      </c>
      <c r="K14" s="108">
        <v>53.675078429219703</v>
      </c>
      <c r="L14" s="108">
        <v>11.2135782958074</v>
      </c>
      <c r="M14" s="108">
        <v>8.4262555754607895</v>
      </c>
      <c r="N14" s="108">
        <v>14.0891053739439</v>
      </c>
      <c r="P14" s="157"/>
    </row>
    <row r="15" spans="1:17" ht="15" customHeight="1">
      <c r="A15" s="48" t="s">
        <v>416</v>
      </c>
      <c r="B15" s="47">
        <v>3491</v>
      </c>
      <c r="C15" s="32">
        <v>3431.6666666666702</v>
      </c>
      <c r="D15" s="32">
        <v>3430.3333333333298</v>
      </c>
      <c r="E15" s="47">
        <v>3391.6666666666702</v>
      </c>
      <c r="F15" s="47">
        <v>3436.1666666666702</v>
      </c>
      <c r="G15" s="32">
        <v>1313.4166666666699</v>
      </c>
      <c r="H15" s="32">
        <v>2122.75</v>
      </c>
      <c r="I15" s="108">
        <v>59.754329952952901</v>
      </c>
      <c r="J15" s="108">
        <v>65.311376290183205</v>
      </c>
      <c r="K15" s="108">
        <v>54.6896364013095</v>
      </c>
      <c r="L15" s="108">
        <v>12.4674569195227</v>
      </c>
      <c r="M15" s="108">
        <v>9.1438525276238707</v>
      </c>
      <c r="N15" s="108">
        <v>16.084904764815601</v>
      </c>
    </row>
    <row r="16" spans="1:17" ht="15" customHeight="1">
      <c r="A16" s="48" t="s">
        <v>417</v>
      </c>
      <c r="B16" s="32">
        <v>5224.3333333333303</v>
      </c>
      <c r="C16" s="32">
        <v>5048.6666666666697</v>
      </c>
      <c r="D16" s="32">
        <v>5133</v>
      </c>
      <c r="E16" s="32">
        <v>5097.3333333333303</v>
      </c>
      <c r="F16" s="47">
        <v>5125.8333333333303</v>
      </c>
      <c r="G16" s="32">
        <v>2104.5833333333298</v>
      </c>
      <c r="H16" s="32">
        <v>3021.25</v>
      </c>
      <c r="I16" s="108">
        <v>60.152489687518901</v>
      </c>
      <c r="J16" s="108">
        <v>65.560437877231294</v>
      </c>
      <c r="K16" s="108">
        <v>55.317622574626903</v>
      </c>
      <c r="L16" s="108">
        <v>12.9135577161522</v>
      </c>
      <c r="M16" s="108">
        <v>10.3060943786962</v>
      </c>
      <c r="N16" s="108">
        <v>15.6763521291054</v>
      </c>
    </row>
    <row r="17" spans="1:18" ht="15" customHeight="1">
      <c r="A17" s="48" t="s">
        <v>418</v>
      </c>
      <c r="B17" s="32">
        <v>4841.3333333333303</v>
      </c>
      <c r="C17" s="32">
        <v>4654</v>
      </c>
      <c r="D17" s="32">
        <v>4572.6666666666697</v>
      </c>
      <c r="E17" s="32">
        <v>4564</v>
      </c>
      <c r="F17" s="47">
        <v>4658</v>
      </c>
      <c r="G17" s="32">
        <v>1948.1666666666699</v>
      </c>
      <c r="H17" s="32">
        <v>2709.8333333333298</v>
      </c>
      <c r="I17" s="108">
        <v>59.7949686041731</v>
      </c>
      <c r="J17" s="108">
        <v>65.471675233746495</v>
      </c>
      <c r="K17" s="108">
        <v>54.705850906432801</v>
      </c>
      <c r="L17" s="108">
        <v>16.013882377563501</v>
      </c>
      <c r="M17" s="108">
        <v>12.9401479228528</v>
      </c>
      <c r="N17" s="108">
        <v>19.311741242704301</v>
      </c>
    </row>
    <row r="18" spans="1:18" ht="15" customHeight="1">
      <c r="A18" s="48" t="s">
        <v>419</v>
      </c>
      <c r="B18" s="32">
        <v>3896.6666666666702</v>
      </c>
      <c r="C18" s="32">
        <v>3758.3333333333298</v>
      </c>
      <c r="D18" s="32">
        <v>3778</v>
      </c>
      <c r="E18" s="32">
        <v>3722.6666666666702</v>
      </c>
      <c r="F18" s="47">
        <v>3788.9166666666702</v>
      </c>
      <c r="G18" s="32">
        <v>1502.8333333333301</v>
      </c>
      <c r="H18" s="32">
        <v>2286.0833333333298</v>
      </c>
      <c r="I18" s="108">
        <v>60.351635007904399</v>
      </c>
      <c r="J18" s="108">
        <v>65.539717950146695</v>
      </c>
      <c r="K18" s="108">
        <v>55.6980744893539</v>
      </c>
      <c r="L18" s="108">
        <v>11.0276971188738</v>
      </c>
      <c r="M18" s="108">
        <v>8.5181901153294195</v>
      </c>
      <c r="N18" s="108">
        <v>13.6763878641988</v>
      </c>
      <c r="O18" s="157"/>
      <c r="Q18" s="157"/>
      <c r="R18" s="157"/>
    </row>
    <row r="19" spans="1:18" ht="15" customHeight="1">
      <c r="A19" s="48" t="s">
        <v>420</v>
      </c>
      <c r="B19" s="32">
        <v>1968</v>
      </c>
      <c r="C19" s="32">
        <v>1866.3333333333301</v>
      </c>
      <c r="D19" s="32">
        <v>1886.3333333333301</v>
      </c>
      <c r="E19" s="32">
        <v>1853</v>
      </c>
      <c r="F19" s="47">
        <v>1893.4166666666699</v>
      </c>
      <c r="G19" s="32">
        <v>800.33333333333303</v>
      </c>
      <c r="H19" s="32">
        <v>1093.0833333333301</v>
      </c>
      <c r="I19" s="108">
        <v>57.143358162946797</v>
      </c>
      <c r="J19" s="108">
        <v>63.453711151706102</v>
      </c>
      <c r="K19" s="108">
        <v>51.644378402850798</v>
      </c>
      <c r="L19" s="108">
        <v>10.343218713369399</v>
      </c>
      <c r="M19" s="108">
        <v>8.4553655529473204</v>
      </c>
      <c r="N19" s="108">
        <v>12.3645181349792</v>
      </c>
    </row>
    <row r="20" spans="1:18" ht="15" customHeight="1">
      <c r="A20" s="48" t="s">
        <v>421</v>
      </c>
      <c r="B20" s="32">
        <v>1551.3333333333301</v>
      </c>
      <c r="C20" s="32">
        <v>1487</v>
      </c>
      <c r="D20" s="32">
        <v>1496.3333333333301</v>
      </c>
      <c r="E20" s="32">
        <v>1438.3333333333301</v>
      </c>
      <c r="F20" s="47">
        <v>1493.25</v>
      </c>
      <c r="G20" s="32">
        <v>601.66666666666697</v>
      </c>
      <c r="H20" s="32">
        <v>891.58333333333303</v>
      </c>
      <c r="I20" s="108">
        <v>58.856266964392802</v>
      </c>
      <c r="J20" s="108">
        <v>64.689624070835194</v>
      </c>
      <c r="K20" s="108">
        <v>53.947197306446903</v>
      </c>
      <c r="L20" s="108">
        <v>10.1391240027347</v>
      </c>
      <c r="M20" s="108">
        <v>8.1336439121325999</v>
      </c>
      <c r="N20" s="108">
        <v>12.1629106495859</v>
      </c>
    </row>
    <row r="21" spans="1:18" ht="15" customHeight="1">
      <c r="A21" s="48" t="s">
        <v>422</v>
      </c>
      <c r="B21" s="32">
        <v>3985.6666666666702</v>
      </c>
      <c r="C21" s="32">
        <v>3821.6666666666702</v>
      </c>
      <c r="D21" s="32">
        <v>3731.3333333333298</v>
      </c>
      <c r="E21" s="32">
        <v>3726</v>
      </c>
      <c r="F21" s="47">
        <v>3816.1666666666702</v>
      </c>
      <c r="G21" s="32">
        <v>1507.0833333333301</v>
      </c>
      <c r="H21" s="32">
        <v>2309.0833333333298</v>
      </c>
      <c r="I21" s="108">
        <v>61.5205072079563</v>
      </c>
      <c r="J21" s="108">
        <v>66.767532118834097</v>
      </c>
      <c r="K21" s="108">
        <v>56.645755905511798</v>
      </c>
      <c r="L21" s="108">
        <v>13.396714318575601</v>
      </c>
      <c r="M21" s="108">
        <v>10.122017410620501</v>
      </c>
      <c r="N21" s="108">
        <v>16.982698711523799</v>
      </c>
    </row>
    <row r="22" spans="1:18" ht="15" customHeight="1">
      <c r="A22" s="48" t="s">
        <v>423</v>
      </c>
      <c r="B22" s="32">
        <v>3015.6666666666702</v>
      </c>
      <c r="C22" s="32">
        <v>2943.6666666666702</v>
      </c>
      <c r="D22" s="32">
        <v>2945.3333333333298</v>
      </c>
      <c r="E22" s="32">
        <v>2952.6666666666702</v>
      </c>
      <c r="F22" s="47">
        <v>2964.3333333333298</v>
      </c>
      <c r="G22" s="32">
        <v>1140.75</v>
      </c>
      <c r="H22" s="32">
        <v>1823.5833333333301</v>
      </c>
      <c r="I22" s="108">
        <v>61.662747275648798</v>
      </c>
      <c r="J22" s="108">
        <v>66.437867095161096</v>
      </c>
      <c r="K22" s="108">
        <v>57.283563368538097</v>
      </c>
      <c r="L22" s="108">
        <v>11.615842482942901</v>
      </c>
      <c r="M22" s="108">
        <v>8.6726830691642203</v>
      </c>
      <c r="N22" s="108">
        <v>14.746303876501599</v>
      </c>
    </row>
    <row r="23" spans="1:18" ht="15" customHeight="1">
      <c r="A23" s="48" t="s">
        <v>424</v>
      </c>
      <c r="B23" s="32">
        <v>314.66666666666703</v>
      </c>
      <c r="C23" s="32">
        <v>282</v>
      </c>
      <c r="D23" s="32">
        <v>289</v>
      </c>
      <c r="E23" s="32">
        <v>292</v>
      </c>
      <c r="F23" s="47">
        <v>294.41666666666703</v>
      </c>
      <c r="G23" s="32">
        <v>121.25</v>
      </c>
      <c r="H23" s="32">
        <v>173.166666666667</v>
      </c>
      <c r="I23" s="108">
        <v>58.647295253110599</v>
      </c>
      <c r="J23" s="108">
        <v>63.892087407668001</v>
      </c>
      <c r="K23" s="108">
        <v>53.7164274966931</v>
      </c>
      <c r="L23" s="108">
        <v>8.5565425711878795</v>
      </c>
      <c r="M23" s="108">
        <v>6.6751005254311604</v>
      </c>
      <c r="N23" s="108">
        <v>10.660446350600701</v>
      </c>
    </row>
    <row r="24" spans="1:18" ht="15" customHeight="1">
      <c r="A24" s="48" t="s">
        <v>425</v>
      </c>
      <c r="B24" s="32">
        <v>1044.6666666666699</v>
      </c>
      <c r="C24" s="32">
        <v>1021.66666666667</v>
      </c>
      <c r="D24" s="32">
        <v>1040.6666666666699</v>
      </c>
      <c r="E24" s="32">
        <v>1030.3333333333301</v>
      </c>
      <c r="F24" s="47">
        <v>1034.3333333333301</v>
      </c>
      <c r="G24" s="32">
        <v>405.58333333333297</v>
      </c>
      <c r="H24" s="32">
        <v>628.75</v>
      </c>
      <c r="I24" s="108">
        <v>60.922453029582002</v>
      </c>
      <c r="J24" s="108">
        <v>65.989910304391202</v>
      </c>
      <c r="K24" s="108">
        <v>56.304360997423103</v>
      </c>
      <c r="L24" s="108">
        <v>13.464880218522</v>
      </c>
      <c r="M24" s="108">
        <v>10.223123098028999</v>
      </c>
      <c r="N24" s="108">
        <v>16.927369720605601</v>
      </c>
    </row>
    <row r="25" spans="1:18" ht="15" customHeight="1">
      <c r="A25" s="48" t="s">
        <v>426</v>
      </c>
      <c r="B25" s="32">
        <v>1370.6666666666699</v>
      </c>
      <c r="C25" s="32">
        <v>1337.6666666666699</v>
      </c>
      <c r="D25" s="32">
        <v>1332</v>
      </c>
      <c r="E25" s="32">
        <v>1319</v>
      </c>
      <c r="F25" s="47">
        <v>1339.8333333333301</v>
      </c>
      <c r="G25" s="32">
        <v>512.16666666666697</v>
      </c>
      <c r="H25" s="32">
        <v>827.66666666666697</v>
      </c>
      <c r="I25" s="108">
        <v>59.870204014598499</v>
      </c>
      <c r="J25" s="108">
        <v>64.347645602876099</v>
      </c>
      <c r="K25" s="108">
        <v>55.589286832363797</v>
      </c>
      <c r="L25" s="108">
        <v>12.1000093127551</v>
      </c>
      <c r="M25" s="108">
        <v>8.8046119153164</v>
      </c>
      <c r="N25" s="108">
        <v>15.747181358704101</v>
      </c>
    </row>
    <row r="26" spans="1:18" ht="15" customHeight="1">
      <c r="A26" s="49" t="s">
        <v>93</v>
      </c>
      <c r="B26" s="35">
        <v>289.66666666666703</v>
      </c>
      <c r="C26" s="35">
        <v>260</v>
      </c>
      <c r="D26" s="35">
        <v>261.33333333333297</v>
      </c>
      <c r="E26" s="35">
        <v>250.666666666667</v>
      </c>
      <c r="F26" s="85">
        <v>265.41666666666703</v>
      </c>
      <c r="G26" s="35">
        <v>95.8333333333333</v>
      </c>
      <c r="H26" s="35">
        <v>169.583333333333</v>
      </c>
      <c r="I26" s="160" t="s">
        <v>110</v>
      </c>
      <c r="J26" s="160" t="s">
        <v>110</v>
      </c>
      <c r="K26" s="160" t="s">
        <v>110</v>
      </c>
      <c r="L26" s="160" t="s">
        <v>110</v>
      </c>
      <c r="M26" s="160" t="s">
        <v>110</v>
      </c>
      <c r="N26" s="160" t="s">
        <v>110</v>
      </c>
    </row>
    <row r="27" spans="1:18" ht="15" customHeight="1">
      <c r="A27" s="8" t="s">
        <v>176</v>
      </c>
      <c r="B27" s="87"/>
      <c r="C27" s="87"/>
      <c r="D27" s="87"/>
      <c r="E27" s="87"/>
      <c r="F27" s="16"/>
      <c r="G27" s="16"/>
      <c r="H27" s="16"/>
      <c r="I27" s="16"/>
      <c r="J27" s="16"/>
      <c r="K27" s="16"/>
      <c r="L27" s="16"/>
      <c r="M27" s="16"/>
      <c r="N27" s="16"/>
    </row>
    <row r="28" spans="1:18" ht="15" customHeight="1">
      <c r="A28" s="8" t="s">
        <v>882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</row>
    <row r="29" spans="1:18" ht="1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</row>
    <row r="30" spans="1:18" ht="1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</row>
    <row r="31" spans="1:18" ht="1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</row>
    <row r="32" spans="1:18" ht="15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</row>
    <row r="33" spans="1:14" ht="15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ht="1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</row>
    <row r="35" spans="1:14" ht="1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</row>
    <row r="36" spans="1:14" ht="15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</row>
    <row r="37" spans="1:14" ht="15" customHeight="1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</row>
    <row r="38" spans="1:14" ht="15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</row>
    <row r="39" spans="1:14" ht="15" customHeight="1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</row>
    <row r="40" spans="1:14" ht="15" customHeight="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</row>
    <row r="41" spans="1:14" ht="15" customHeight="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</row>
    <row r="42" spans="1:14" ht="15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</row>
    <row r="43" spans="1:14" ht="15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</row>
    <row r="44" spans="1:14" ht="15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</row>
    <row r="45" spans="1:14" ht="15" customHeight="1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</row>
    <row r="46" spans="1:14" ht="15" customHeight="1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</row>
    <row r="47" spans="1:14" ht="15" customHeight="1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</row>
    <row r="48" spans="1:14" ht="15" customHeight="1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</row>
    <row r="49" spans="1:14" ht="1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</row>
    <row r="50" spans="1:14" ht="1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</row>
    <row r="51" spans="1:14" ht="1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</row>
    <row r="52" spans="1:14" ht="15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</row>
    <row r="53" spans="1:14" ht="15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</row>
    <row r="54" spans="1:14" ht="15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</row>
    <row r="55" spans="1:14" ht="1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</row>
    <row r="56" spans="1:14" ht="1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</row>
    <row r="57" spans="1:14" ht="15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</row>
    <row r="58" spans="1:14" ht="15" customHeight="1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</row>
    <row r="59" spans="1:14" ht="1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</row>
    <row r="60" spans="1:14" ht="1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</row>
    <row r="61" spans="1:14" ht="15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</row>
    <row r="62" spans="1:14" ht="15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</row>
    <row r="63" spans="1:14" ht="15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</row>
    <row r="64" spans="1:14" ht="15" customHeight="1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</row>
    <row r="65" spans="1:14" ht="15" customHeight="1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</row>
    <row r="66" spans="1:14" ht="15" customHeight="1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</row>
    <row r="67" spans="1:14" ht="15" customHeight="1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</row>
    <row r="68" spans="1:14" ht="15" customHeight="1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</row>
    <row r="69" spans="1:14" ht="15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</row>
    <row r="70" spans="1:14" ht="15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</row>
    <row r="71" spans="1:14" ht="15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</row>
    <row r="72" spans="1:14" ht="1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</row>
    <row r="73" spans="1:14" ht="1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</row>
    <row r="74" spans="1:14" ht="1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</row>
    <row r="75" spans="1:14" ht="1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</row>
    <row r="76" spans="1:14" ht="1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</row>
    <row r="77" spans="1:14" ht="1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</row>
    <row r="78" spans="1:14" ht="1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</row>
    <row r="79" spans="1:14" ht="1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</row>
    <row r="80" spans="1:14" ht="1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</row>
    <row r="81" spans="1:14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</row>
    <row r="82" spans="1:14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</row>
    <row r="83" spans="1:14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</row>
    <row r="84" spans="1:14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</row>
    <row r="85" spans="1:14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</row>
    <row r="86" spans="1:14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</row>
    <row r="87" spans="1:14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</row>
    <row r="88" spans="1:14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</row>
    <row r="89" spans="1:14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</row>
    <row r="90" spans="1:14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</row>
    <row r="91" spans="1:14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</row>
    <row r="92" spans="1:14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</row>
    <row r="93" spans="1:14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</row>
    <row r="94" spans="1:14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</row>
    <row r="95" spans="1:14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</row>
    <row r="96" spans="1:14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</row>
    <row r="97" spans="1:14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</row>
    <row r="98" spans="1:14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</row>
    <row r="99" spans="1:14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</row>
    <row r="100" spans="1:14" ht="1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</row>
    <row r="101" spans="1:14" ht="1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</row>
    <row r="102" spans="1:14" ht="1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</row>
    <row r="103" spans="1:14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</row>
    <row r="104" spans="1:14" ht="1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</row>
    <row r="105" spans="1:14" ht="1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  <row r="114" spans="1:14" ht="1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</row>
    <row r="115" spans="1:14" ht="1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</row>
    <row r="116" spans="1:14" ht="1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</row>
    <row r="117" spans="1:14" ht="1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</row>
    <row r="118" spans="1:14" ht="1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</row>
    <row r="119" spans="1:14" ht="1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</row>
    <row r="120" spans="1:14" ht="1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</row>
    <row r="121" spans="1:14" ht="1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</row>
    <row r="122" spans="1:14" ht="1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</row>
    <row r="123" spans="1:14" ht="1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</row>
    <row r="124" spans="1:14" ht="1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</row>
    <row r="125" spans="1:14" ht="1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</row>
    <row r="126" spans="1:14" ht="1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</row>
    <row r="127" spans="1:14" ht="1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</row>
    <row r="128" spans="1:14" ht="1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</row>
    <row r="129" spans="1:14" ht="1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</row>
    <row r="130" spans="1:14" ht="1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</row>
    <row r="131" spans="1:14" ht="1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</row>
    <row r="132" spans="1:14" ht="1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</row>
    <row r="133" spans="1:14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</row>
    <row r="134" spans="1:14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</row>
    <row r="135" spans="1:14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</row>
    <row r="136" spans="1:14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</row>
    <row r="137" spans="1:14" ht="1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</row>
    <row r="138" spans="1:14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</row>
    <row r="139" spans="1:14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</row>
    <row r="140" spans="1:14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</row>
    <row r="141" spans="1:14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</row>
    <row r="142" spans="1:14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</row>
    <row r="143" spans="1:14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</row>
    <row r="144" spans="1:14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</row>
    <row r="145" spans="1:14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</row>
    <row r="146" spans="1:14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</row>
    <row r="147" spans="1:14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</row>
    <row r="148" spans="1:14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</row>
    <row r="149" spans="1:14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</row>
    <row r="150" spans="1:14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</row>
    <row r="151" spans="1:14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</row>
    <row r="152" spans="1:14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</row>
    <row r="153" spans="1:14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</row>
    <row r="154" spans="1:14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</row>
    <row r="155" spans="1:14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</row>
    <row r="156" spans="1:14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</row>
    <row r="157" spans="1:14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</row>
    <row r="158" spans="1:14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</row>
    <row r="159" spans="1:14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</row>
    <row r="160" spans="1:14" ht="1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</row>
    <row r="161" spans="1:14" ht="1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</row>
    <row r="162" spans="1:14" ht="1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</row>
    <row r="163" spans="1:14" ht="1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</row>
    <row r="164" spans="1:14" ht="1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</row>
    <row r="165" spans="1:14" ht="1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</row>
    <row r="166" spans="1:14" ht="1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</row>
    <row r="167" spans="1:14" ht="1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</row>
    <row r="168" spans="1:14" ht="1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</row>
    <row r="169" spans="1:14" ht="1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</row>
    <row r="170" spans="1:14" ht="1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</row>
    <row r="171" spans="1:14" ht="1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</row>
    <row r="172" spans="1:14" ht="1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</row>
    <row r="173" spans="1:14" ht="1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</row>
    <row r="174" spans="1:14" ht="1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</row>
    <row r="175" spans="1:14" ht="1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</row>
    <row r="176" spans="1:14" ht="1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</row>
    <row r="177" spans="1:14" ht="1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</row>
    <row r="178" spans="1:14" ht="1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</row>
    <row r="179" spans="1:14" ht="1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</row>
    <row r="180" spans="1:14" ht="1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</row>
    <row r="181" spans="1:14" ht="1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</row>
    <row r="182" spans="1:14" ht="1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</row>
    <row r="183" spans="1:14" ht="1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</row>
    <row r="184" spans="1:14" ht="1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</row>
    <row r="185" spans="1:14" ht="1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</row>
    <row r="186" spans="1:14" ht="1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</row>
    <row r="187" spans="1:14" ht="1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</row>
    <row r="188" spans="1:14" ht="1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</row>
    <row r="189" spans="1:14" ht="1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</row>
    <row r="190" spans="1:14" ht="1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</row>
    <row r="191" spans="1:14" ht="1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</row>
    <row r="192" spans="1:14" ht="1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</row>
    <row r="193" spans="1:14" ht="1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</row>
    <row r="194" spans="1:14" ht="1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</row>
    <row r="195" spans="1:14" ht="1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</row>
    <row r="196" spans="1:14" ht="1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</row>
    <row r="197" spans="1:14" ht="1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</row>
    <row r="198" spans="1:14" ht="1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</row>
    <row r="199" spans="1:14" ht="1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</row>
    <row r="200" spans="1:14" ht="1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</row>
    <row r="201" spans="1:14" ht="1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</row>
    <row r="202" spans="1:14" ht="1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</row>
    <row r="203" spans="1:14" ht="1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</row>
    <row r="204" spans="1:14" ht="1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</row>
    <row r="205" spans="1:14" ht="1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1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</row>
    <row r="207" spans="1:14" ht="1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</row>
    <row r="208" spans="1:14" ht="1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</row>
    <row r="209" spans="1:14" ht="1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</row>
    <row r="210" spans="1:14" ht="1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</row>
    <row r="211" spans="1:14" ht="1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</row>
    <row r="212" spans="1:14" ht="1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</row>
    <row r="213" spans="1:14" ht="1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</row>
    <row r="214" spans="1:14" ht="1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</row>
    <row r="215" spans="1:14" ht="1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</row>
    <row r="216" spans="1:14" ht="1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</row>
    <row r="217" spans="1:14" ht="1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</row>
    <row r="218" spans="1:14" ht="1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</row>
    <row r="219" spans="1:14" ht="1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</row>
    <row r="220" spans="1:14" ht="1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</row>
    <row r="221" spans="1:14" ht="1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</row>
    <row r="222" spans="1:14" ht="1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</row>
    <row r="223" spans="1:14" ht="1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</row>
    <row r="224" spans="1:14" ht="1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</row>
    <row r="225" spans="1:14" ht="1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</row>
    <row r="226" spans="1:14" ht="1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</row>
    <row r="227" spans="1:14" ht="1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</row>
    <row r="228" spans="1:14" ht="1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</row>
    <row r="229" spans="1:14" ht="1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</row>
    <row r="230" spans="1:14" ht="1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</row>
    <row r="231" spans="1:14" ht="1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</row>
    <row r="232" spans="1:14" ht="1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</row>
    <row r="233" spans="1:14" ht="1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</row>
    <row r="234" spans="1:14" ht="1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</row>
    <row r="235" spans="1:14" ht="1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</row>
    <row r="236" spans="1:14" ht="1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</row>
    <row r="237" spans="1:14" ht="1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</row>
    <row r="238" spans="1:14" ht="1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</row>
    <row r="239" spans="1:14" ht="1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</row>
    <row r="240" spans="1:14" ht="1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</row>
    <row r="241" spans="1:14" ht="1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</row>
    <row r="242" spans="1:14" ht="1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</row>
    <row r="243" spans="1:14" ht="1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</row>
    <row r="244" spans="1:14" ht="1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</row>
    <row r="245" spans="1:14" ht="1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</row>
    <row r="246" spans="1:14" ht="1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</row>
    <row r="247" spans="1:14" ht="1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</row>
    <row r="248" spans="1:14" ht="1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</row>
    <row r="249" spans="1:14" ht="1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</row>
    <row r="250" spans="1:14" ht="1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</row>
    <row r="251" spans="1:14" ht="1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</row>
    <row r="252" spans="1:14" ht="1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</row>
    <row r="253" spans="1:14" ht="1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</row>
  </sheetData>
  <mergeCells count="4">
    <mergeCell ref="B4:E4"/>
    <mergeCell ref="F4:H4"/>
    <mergeCell ref="I4:K4"/>
    <mergeCell ref="L4:N4"/>
  </mergeCells>
  <pageMargins left="0.23622047244094491" right="0.23622047244094491" top="0.39370078740157483" bottom="0.74803149606299213" header="0" footer="0.31496062992125984"/>
  <pageSetup paperSize="9" scale="67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Normal="100" workbookViewId="0"/>
  </sheetViews>
  <sheetFormatPr baseColWidth="10" defaultColWidth="11.42578125" defaultRowHeight="15" customHeight="1"/>
  <cols>
    <col min="1" max="1" width="10.7109375" style="320" customWidth="1"/>
    <col min="2" max="16" width="7.140625" style="320" customWidth="1"/>
    <col min="17" max="16384" width="11.42578125" style="320"/>
  </cols>
  <sheetData>
    <row r="1" spans="1:17" ht="15" customHeight="1">
      <c r="A1" s="318" t="s">
        <v>129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</row>
    <row r="2" spans="1:17" ht="15" customHeight="1">
      <c r="A2" s="321" t="s">
        <v>130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</row>
    <row r="3" spans="1:17" ht="15" customHeight="1">
      <c r="A3" s="333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2"/>
      <c r="P3" s="332"/>
      <c r="Q3" s="332"/>
    </row>
    <row r="4" spans="1:17" ht="15" customHeight="1">
      <c r="A4" s="322"/>
      <c r="B4" s="420" t="s">
        <v>54</v>
      </c>
      <c r="C4" s="420"/>
      <c r="D4" s="420"/>
      <c r="E4" s="420" t="s">
        <v>0</v>
      </c>
      <c r="F4" s="420"/>
      <c r="G4" s="420"/>
      <c r="H4" s="420" t="s">
        <v>1</v>
      </c>
      <c r="I4" s="420"/>
      <c r="J4" s="420"/>
      <c r="K4" s="420" t="s">
        <v>2</v>
      </c>
      <c r="L4" s="420"/>
      <c r="M4" s="420"/>
      <c r="N4" s="420" t="s">
        <v>32</v>
      </c>
      <c r="O4" s="420"/>
      <c r="P4" s="420"/>
      <c r="Q4" s="332"/>
    </row>
    <row r="5" spans="1:17" ht="15" customHeight="1">
      <c r="A5" s="322"/>
      <c r="B5" s="323" t="s">
        <v>3</v>
      </c>
      <c r="C5" s="323" t="s">
        <v>4</v>
      </c>
      <c r="D5" s="323" t="s">
        <v>5</v>
      </c>
      <c r="E5" s="323" t="s">
        <v>3</v>
      </c>
      <c r="F5" s="323" t="s">
        <v>4</v>
      </c>
      <c r="G5" s="323" t="s">
        <v>5</v>
      </c>
      <c r="H5" s="323" t="s">
        <v>3</v>
      </c>
      <c r="I5" s="323" t="s">
        <v>4</v>
      </c>
      <c r="J5" s="323" t="s">
        <v>5</v>
      </c>
      <c r="K5" s="323" t="s">
        <v>3</v>
      </c>
      <c r="L5" s="323" t="s">
        <v>4</v>
      </c>
      <c r="M5" s="323" t="s">
        <v>5</v>
      </c>
      <c r="N5" s="323" t="s">
        <v>3</v>
      </c>
      <c r="O5" s="323" t="s">
        <v>4</v>
      </c>
      <c r="P5" s="323" t="s">
        <v>5</v>
      </c>
      <c r="Q5" s="332"/>
    </row>
    <row r="6" spans="1:17" ht="15" customHeight="1">
      <c r="A6" s="324" t="s">
        <v>12</v>
      </c>
      <c r="B6" s="333"/>
      <c r="C6" s="379"/>
      <c r="D6" s="333"/>
      <c r="E6" s="379"/>
      <c r="F6" s="333"/>
      <c r="G6" s="379"/>
      <c r="H6" s="333"/>
      <c r="I6" s="379"/>
      <c r="J6" s="333"/>
      <c r="K6" s="379"/>
      <c r="L6" s="333"/>
      <c r="M6" s="379"/>
      <c r="N6" s="379"/>
      <c r="O6" s="333"/>
      <c r="P6" s="379"/>
      <c r="Q6" s="332"/>
    </row>
    <row r="7" spans="1:17" ht="15" customHeight="1">
      <c r="A7" s="327" t="s">
        <v>3</v>
      </c>
      <c r="B7" s="345">
        <f>AVERAGE(E7,H7,K7,N7)</f>
        <v>59.940249999999999</v>
      </c>
      <c r="C7" s="345">
        <f t="shared" ref="B7:D11" si="0">AVERAGE(F7,I7,L7,O7)</f>
        <v>65.024500000000003</v>
      </c>
      <c r="D7" s="345">
        <f t="shared" si="0"/>
        <v>55.564499999999995</v>
      </c>
      <c r="E7" s="345">
        <v>58.991999999999997</v>
      </c>
      <c r="F7" s="345">
        <v>63.688000000000002</v>
      </c>
      <c r="G7" s="345">
        <v>54.881</v>
      </c>
      <c r="H7" s="345">
        <v>58.957999999999998</v>
      </c>
      <c r="I7" s="345">
        <v>64.912000000000006</v>
      </c>
      <c r="J7" s="345">
        <v>53.819000000000003</v>
      </c>
      <c r="K7" s="345">
        <v>62.417000000000002</v>
      </c>
      <c r="L7" s="345">
        <v>68.066000000000003</v>
      </c>
      <c r="M7" s="345">
        <v>57.621000000000002</v>
      </c>
      <c r="N7" s="345">
        <v>59.393999999999998</v>
      </c>
      <c r="O7" s="345">
        <v>63.432000000000002</v>
      </c>
      <c r="P7" s="345">
        <v>55.936999999999998</v>
      </c>
      <c r="Q7" s="332"/>
    </row>
    <row r="8" spans="1:17" ht="15" customHeight="1">
      <c r="A8" s="327" t="s">
        <v>79</v>
      </c>
      <c r="B8" s="345">
        <f t="shared" si="0"/>
        <v>35.0105</v>
      </c>
      <c r="C8" s="345">
        <f t="shared" si="0"/>
        <v>38.669750000000001</v>
      </c>
      <c r="D8" s="345">
        <f t="shared" si="0"/>
        <v>30.49325</v>
      </c>
      <c r="E8" s="345">
        <v>34.884</v>
      </c>
      <c r="F8" s="345">
        <v>37.985999999999997</v>
      </c>
      <c r="G8" s="345">
        <v>29.931999999999999</v>
      </c>
      <c r="H8" s="345">
        <v>35.319000000000003</v>
      </c>
      <c r="I8" s="345">
        <v>38.345999999999997</v>
      </c>
      <c r="J8" s="345">
        <v>31.268999999999998</v>
      </c>
      <c r="K8" s="345">
        <v>39.308</v>
      </c>
      <c r="L8" s="345">
        <v>46.061</v>
      </c>
      <c r="M8" s="345">
        <v>32.026000000000003</v>
      </c>
      <c r="N8" s="345">
        <v>30.530999999999999</v>
      </c>
      <c r="O8" s="345">
        <v>32.286000000000001</v>
      </c>
      <c r="P8" s="345">
        <v>28.745999999999999</v>
      </c>
      <c r="Q8" s="332"/>
    </row>
    <row r="9" spans="1:17" ht="15" customHeight="1">
      <c r="A9" s="327" t="s">
        <v>80</v>
      </c>
      <c r="B9" s="345">
        <f t="shared" si="0"/>
        <v>93.567250000000001</v>
      </c>
      <c r="C9" s="345">
        <f>AVERAGE(F9,I9,L9,O9)</f>
        <v>96.8005</v>
      </c>
      <c r="D9" s="345">
        <f t="shared" si="0"/>
        <v>90.799499999999995</v>
      </c>
      <c r="E9" s="345">
        <v>83.07</v>
      </c>
      <c r="F9" s="345">
        <v>89.582999999999998</v>
      </c>
      <c r="G9" s="345">
        <v>77.688999999999993</v>
      </c>
      <c r="H9" s="345">
        <v>96.153999999999996</v>
      </c>
      <c r="I9" s="345">
        <v>97.619</v>
      </c>
      <c r="J9" s="345">
        <v>94.66</v>
      </c>
      <c r="K9" s="345">
        <v>97.98</v>
      </c>
      <c r="L9" s="345">
        <v>100</v>
      </c>
      <c r="M9" s="345">
        <v>96.552000000000007</v>
      </c>
      <c r="N9" s="345">
        <v>97.064999999999998</v>
      </c>
      <c r="O9" s="345">
        <v>100</v>
      </c>
      <c r="P9" s="345">
        <v>94.296999999999997</v>
      </c>
      <c r="Q9" s="332"/>
    </row>
    <row r="10" spans="1:17" ht="15" customHeight="1">
      <c r="A10" s="327" t="s">
        <v>81</v>
      </c>
      <c r="B10" s="345">
        <f t="shared" si="0"/>
        <v>88.722000000000008</v>
      </c>
      <c r="C10" s="345">
        <f>AVERAGE(F10,I10,L10,O10)</f>
        <v>91.377499999999998</v>
      </c>
      <c r="D10" s="345">
        <f t="shared" si="0"/>
        <v>86.3245</v>
      </c>
      <c r="E10" s="345">
        <v>88.65</v>
      </c>
      <c r="F10" s="345">
        <v>92.894000000000005</v>
      </c>
      <c r="G10" s="345">
        <v>84.95</v>
      </c>
      <c r="H10" s="345">
        <v>86.933000000000007</v>
      </c>
      <c r="I10" s="345">
        <v>92.078999999999994</v>
      </c>
      <c r="J10" s="345">
        <v>82.207999999999998</v>
      </c>
      <c r="K10" s="345">
        <v>89.891000000000005</v>
      </c>
      <c r="L10" s="345">
        <v>91.164000000000001</v>
      </c>
      <c r="M10" s="345">
        <v>88.757000000000005</v>
      </c>
      <c r="N10" s="345">
        <v>89.414000000000001</v>
      </c>
      <c r="O10" s="345">
        <v>89.373000000000005</v>
      </c>
      <c r="P10" s="345">
        <v>89.382999999999996</v>
      </c>
      <c r="Q10" s="332"/>
    </row>
    <row r="11" spans="1:17" ht="15" customHeight="1">
      <c r="A11" s="329" t="s">
        <v>13</v>
      </c>
      <c r="B11" s="352">
        <f t="shared" si="0"/>
        <v>31.341500000000003</v>
      </c>
      <c r="C11" s="352">
        <f>AVERAGE(F11,I11,L11,O11)</f>
        <v>37.425000000000004</v>
      </c>
      <c r="D11" s="352">
        <f t="shared" si="0"/>
        <v>26.843499999999999</v>
      </c>
      <c r="E11" s="352">
        <v>30.849</v>
      </c>
      <c r="F11" s="352">
        <v>35.564999999999998</v>
      </c>
      <c r="G11" s="352">
        <v>27.318000000000001</v>
      </c>
      <c r="H11" s="352">
        <v>29.831</v>
      </c>
      <c r="I11" s="352">
        <v>35.158000000000001</v>
      </c>
      <c r="J11" s="352">
        <v>25.963000000000001</v>
      </c>
      <c r="K11" s="352">
        <v>32.659999999999997</v>
      </c>
      <c r="L11" s="352">
        <v>41.356000000000002</v>
      </c>
      <c r="M11" s="352">
        <v>26.13</v>
      </c>
      <c r="N11" s="352">
        <v>32.026000000000003</v>
      </c>
      <c r="O11" s="352">
        <v>37.621000000000002</v>
      </c>
      <c r="P11" s="352">
        <v>27.963000000000001</v>
      </c>
      <c r="Q11" s="332"/>
    </row>
    <row r="12" spans="1:17" ht="15" customHeight="1">
      <c r="A12" s="324" t="s">
        <v>18</v>
      </c>
      <c r="B12" s="333"/>
      <c r="C12" s="345"/>
      <c r="D12" s="345"/>
      <c r="E12" s="345"/>
      <c r="F12" s="345"/>
      <c r="G12" s="345"/>
      <c r="H12" s="380"/>
      <c r="I12" s="345"/>
      <c r="J12" s="345"/>
      <c r="K12" s="381"/>
      <c r="L12" s="381"/>
      <c r="M12" s="381"/>
      <c r="N12" s="381"/>
      <c r="O12" s="381"/>
      <c r="P12" s="381"/>
      <c r="Q12" s="332"/>
    </row>
    <row r="13" spans="1:17" ht="15" customHeight="1">
      <c r="A13" s="327" t="s">
        <v>3</v>
      </c>
      <c r="B13" s="345">
        <f>AVERAGE(E13,H13,K13,N13)</f>
        <v>53.1875</v>
      </c>
      <c r="C13" s="345">
        <f t="shared" ref="C13:D13" si="1">AVERAGE(F13,I13,L13,O13)</f>
        <v>58.313749999999999</v>
      </c>
      <c r="D13" s="345">
        <f t="shared" si="1"/>
        <v>48.762749999999997</v>
      </c>
      <c r="E13" s="345">
        <v>52.637</v>
      </c>
      <c r="F13" s="345">
        <v>57.761000000000003</v>
      </c>
      <c r="G13" s="345">
        <v>48.154000000000003</v>
      </c>
      <c r="H13" s="345">
        <v>52.597999999999999</v>
      </c>
      <c r="I13" s="345">
        <v>58.332999999999998</v>
      </c>
      <c r="J13" s="345">
        <v>47.622</v>
      </c>
      <c r="K13" s="345">
        <v>54.593000000000004</v>
      </c>
      <c r="L13" s="345">
        <v>60.682000000000002</v>
      </c>
      <c r="M13" s="345">
        <v>49.396999999999998</v>
      </c>
      <c r="N13" s="345">
        <v>52.921999999999997</v>
      </c>
      <c r="O13" s="345">
        <v>56.478999999999999</v>
      </c>
      <c r="P13" s="345">
        <v>49.878</v>
      </c>
      <c r="Q13" s="332"/>
    </row>
    <row r="14" spans="1:17" ht="15" customHeight="1">
      <c r="A14" s="327" t="s">
        <v>79</v>
      </c>
      <c r="B14" s="345">
        <f>AVERAGE(E14,H14,K14,N14)</f>
        <v>26.990499999999997</v>
      </c>
      <c r="C14" s="345">
        <f>AVERAGE(F14,I14,L14,O14)</f>
        <v>29.110750000000003</v>
      </c>
      <c r="D14" s="345">
        <f>AVERAGE(G14,J14,M14,P14)</f>
        <v>24.219000000000001</v>
      </c>
      <c r="E14" s="345">
        <v>26.949000000000002</v>
      </c>
      <c r="F14" s="345">
        <v>32.722999999999999</v>
      </c>
      <c r="G14" s="345">
        <v>18.367000000000001</v>
      </c>
      <c r="H14" s="345">
        <v>25.484999999999999</v>
      </c>
      <c r="I14" s="345">
        <v>25.312999999999999</v>
      </c>
      <c r="J14" s="345">
        <v>25.696999999999999</v>
      </c>
      <c r="K14" s="345">
        <v>29.716999999999999</v>
      </c>
      <c r="L14" s="345">
        <v>32.121000000000002</v>
      </c>
      <c r="M14" s="345">
        <v>27.123999999999999</v>
      </c>
      <c r="N14" s="345">
        <v>25.811</v>
      </c>
      <c r="O14" s="345">
        <v>26.286000000000001</v>
      </c>
      <c r="P14" s="345">
        <v>25.687999999999999</v>
      </c>
      <c r="Q14" s="332"/>
    </row>
    <row r="15" spans="1:17" ht="15" customHeight="1">
      <c r="A15" s="327" t="s">
        <v>80</v>
      </c>
      <c r="B15" s="345">
        <f t="shared" ref="B15:D17" si="2">AVERAGE(E15,H15,K15,N15)</f>
        <v>82.647750000000002</v>
      </c>
      <c r="C15" s="345">
        <f t="shared" si="2"/>
        <v>88.958250000000007</v>
      </c>
      <c r="D15" s="345">
        <f t="shared" si="2"/>
        <v>77.673000000000002</v>
      </c>
      <c r="E15" s="345">
        <v>75.168999999999997</v>
      </c>
      <c r="F15" s="345">
        <v>85.938000000000002</v>
      </c>
      <c r="G15" s="345">
        <v>66.932000000000002</v>
      </c>
      <c r="H15" s="345">
        <v>85.576999999999998</v>
      </c>
      <c r="I15" s="345">
        <v>88.570999999999998</v>
      </c>
      <c r="J15" s="345">
        <v>82.524000000000001</v>
      </c>
      <c r="K15" s="345">
        <v>82.424000000000007</v>
      </c>
      <c r="L15" s="345">
        <v>89.268000000000001</v>
      </c>
      <c r="M15" s="345">
        <v>77.585999999999999</v>
      </c>
      <c r="N15" s="345">
        <v>87.421000000000006</v>
      </c>
      <c r="O15" s="345">
        <v>92.055999999999997</v>
      </c>
      <c r="P15" s="345">
        <v>83.65</v>
      </c>
      <c r="Q15" s="332"/>
    </row>
    <row r="16" spans="1:17" ht="15" customHeight="1">
      <c r="A16" s="327" t="s">
        <v>81</v>
      </c>
      <c r="B16" s="345">
        <f t="shared" si="2"/>
        <v>80.008749999999992</v>
      </c>
      <c r="C16" s="345">
        <f t="shared" si="2"/>
        <v>82.522750000000002</v>
      </c>
      <c r="D16" s="345">
        <f t="shared" si="2"/>
        <v>77.741250000000008</v>
      </c>
      <c r="E16" s="345">
        <v>79</v>
      </c>
      <c r="F16" s="345">
        <v>82.563999999999993</v>
      </c>
      <c r="G16" s="345">
        <v>75.841999999999999</v>
      </c>
      <c r="H16" s="345">
        <v>79.180999999999997</v>
      </c>
      <c r="I16" s="345">
        <v>84.582999999999998</v>
      </c>
      <c r="J16" s="345">
        <v>74.221000000000004</v>
      </c>
      <c r="K16" s="345">
        <v>80.224000000000004</v>
      </c>
      <c r="L16" s="345">
        <v>81.837000000000003</v>
      </c>
      <c r="M16" s="345">
        <v>78.763999999999996</v>
      </c>
      <c r="N16" s="345">
        <v>81.63</v>
      </c>
      <c r="O16" s="345">
        <v>81.106999999999999</v>
      </c>
      <c r="P16" s="345">
        <v>82.138000000000005</v>
      </c>
      <c r="Q16" s="332"/>
    </row>
    <row r="17" spans="1:17" ht="15" customHeight="1">
      <c r="A17" s="329" t="s">
        <v>13</v>
      </c>
      <c r="B17" s="352">
        <f t="shared" si="2"/>
        <v>27.593000000000004</v>
      </c>
      <c r="C17" s="352">
        <f t="shared" si="2"/>
        <v>34.295249999999996</v>
      </c>
      <c r="D17" s="352">
        <f t="shared" si="2"/>
        <v>22.6495</v>
      </c>
      <c r="E17" s="352">
        <v>28.556000000000001</v>
      </c>
      <c r="F17" s="352">
        <v>34.058999999999997</v>
      </c>
      <c r="G17" s="352">
        <v>24.436</v>
      </c>
      <c r="H17" s="352">
        <v>26.448</v>
      </c>
      <c r="I17" s="352">
        <v>32.420999999999999</v>
      </c>
      <c r="J17" s="352">
        <v>22.111999999999998</v>
      </c>
      <c r="K17" s="352">
        <v>28.515999999999998</v>
      </c>
      <c r="L17" s="352">
        <v>38.627000000000002</v>
      </c>
      <c r="M17" s="352">
        <v>20.991</v>
      </c>
      <c r="N17" s="352">
        <v>26.852</v>
      </c>
      <c r="O17" s="352">
        <v>32.073999999999998</v>
      </c>
      <c r="P17" s="352">
        <v>23.059000000000001</v>
      </c>
      <c r="Q17" s="332"/>
    </row>
    <row r="18" spans="1:17" ht="15" customHeight="1">
      <c r="A18" s="324" t="s">
        <v>14</v>
      </c>
      <c r="B18" s="333"/>
      <c r="C18" s="345"/>
      <c r="D18" s="345"/>
      <c r="E18" s="345"/>
      <c r="F18" s="345"/>
      <c r="G18" s="345"/>
      <c r="H18" s="345"/>
      <c r="I18" s="345"/>
      <c r="J18" s="345"/>
      <c r="K18" s="381"/>
      <c r="L18" s="381"/>
      <c r="M18" s="381"/>
      <c r="N18" s="381"/>
      <c r="O18" s="381"/>
      <c r="P18" s="381"/>
      <c r="Q18" s="332"/>
    </row>
    <row r="19" spans="1:17" ht="15" customHeight="1">
      <c r="A19" s="327" t="s">
        <v>3</v>
      </c>
      <c r="B19" s="345">
        <f>AVERAGE(E19,H19,K19,N19)</f>
        <v>11.2475</v>
      </c>
      <c r="C19" s="345">
        <f t="shared" ref="C19:D19" si="3">AVERAGE(F19,I19,L19,O19)</f>
        <v>10.312750000000001</v>
      </c>
      <c r="D19" s="350">
        <f t="shared" si="3"/>
        <v>12.218999999999999</v>
      </c>
      <c r="E19" s="350">
        <v>10.747999999999999</v>
      </c>
      <c r="F19" s="350">
        <v>9.3059999999999992</v>
      </c>
      <c r="G19" s="350">
        <v>12.257</v>
      </c>
      <c r="H19" s="350">
        <v>10.787000000000001</v>
      </c>
      <c r="I19" s="350">
        <v>10.135</v>
      </c>
      <c r="J19" s="350">
        <v>11.515000000000001</v>
      </c>
      <c r="K19" s="350">
        <v>12.535</v>
      </c>
      <c r="L19" s="350">
        <v>10.848000000000001</v>
      </c>
      <c r="M19" s="350">
        <v>14.272</v>
      </c>
      <c r="N19" s="350">
        <v>10.92</v>
      </c>
      <c r="O19" s="350">
        <v>10.962</v>
      </c>
      <c r="P19" s="350">
        <v>10.832000000000001</v>
      </c>
      <c r="Q19" s="332"/>
    </row>
    <row r="20" spans="1:17" ht="15" customHeight="1">
      <c r="A20" s="327" t="s">
        <v>79</v>
      </c>
      <c r="B20" s="345">
        <f>AVERAGE(E20,H20,K20,N20)</f>
        <v>22.611750000000001</v>
      </c>
      <c r="C20" s="345">
        <f>AVERAGE(F20,I20,L20,O20)</f>
        <v>24.544249999999998</v>
      </c>
      <c r="D20" s="345">
        <f>AVERAGE(G20,J20,M20,P20)</f>
        <v>21.14</v>
      </c>
      <c r="E20" s="345">
        <v>22.745000000000001</v>
      </c>
      <c r="F20" s="345">
        <v>14.458</v>
      </c>
      <c r="G20" s="345">
        <v>39.773000000000003</v>
      </c>
      <c r="H20" s="345">
        <v>27.843</v>
      </c>
      <c r="I20" s="345">
        <v>33.987000000000002</v>
      </c>
      <c r="J20" s="345">
        <v>17.821999999999999</v>
      </c>
      <c r="K20" s="345">
        <v>24.4</v>
      </c>
      <c r="L20" s="345">
        <v>30.263000000000002</v>
      </c>
      <c r="M20" s="345">
        <v>16.327000000000002</v>
      </c>
      <c r="N20" s="345">
        <v>15.459</v>
      </c>
      <c r="O20" s="345">
        <v>19.469000000000001</v>
      </c>
      <c r="P20" s="345">
        <v>10.638</v>
      </c>
      <c r="Q20" s="332"/>
    </row>
    <row r="21" spans="1:17" ht="15" customHeight="1">
      <c r="A21" s="327" t="s">
        <v>80</v>
      </c>
      <c r="B21" s="345">
        <f t="shared" ref="B21:D23" si="4">AVERAGE(E21,H21,K21,N21)</f>
        <v>11.396000000000001</v>
      </c>
      <c r="C21" s="345">
        <f t="shared" si="4"/>
        <v>8.0035000000000007</v>
      </c>
      <c r="D21" s="345">
        <f t="shared" si="4"/>
        <v>14.48925</v>
      </c>
      <c r="E21" s="345">
        <v>9.2390000000000008</v>
      </c>
      <c r="F21" s="345">
        <v>4.07</v>
      </c>
      <c r="G21" s="345">
        <v>13.846</v>
      </c>
      <c r="H21" s="345">
        <v>10.75</v>
      </c>
      <c r="I21" s="345">
        <v>9.2680000000000007</v>
      </c>
      <c r="J21" s="345">
        <v>12.821</v>
      </c>
      <c r="K21" s="345">
        <v>15.875999999999999</v>
      </c>
      <c r="L21" s="345">
        <v>10.731999999999999</v>
      </c>
      <c r="M21" s="345">
        <v>20</v>
      </c>
      <c r="N21" s="345">
        <v>9.7189999999999994</v>
      </c>
      <c r="O21" s="345">
        <v>7.944</v>
      </c>
      <c r="P21" s="345">
        <v>11.29</v>
      </c>
      <c r="Q21" s="332"/>
    </row>
    <row r="22" spans="1:17" ht="15" customHeight="1">
      <c r="A22" s="327" t="s">
        <v>81</v>
      </c>
      <c r="B22" s="345">
        <f t="shared" si="4"/>
        <v>9.8157500000000013</v>
      </c>
      <c r="C22" s="345">
        <f t="shared" si="4"/>
        <v>9.6852499999999999</v>
      </c>
      <c r="D22" s="345">
        <f t="shared" si="4"/>
        <v>9.9514999999999993</v>
      </c>
      <c r="E22" s="345">
        <v>10.885</v>
      </c>
      <c r="F22" s="345">
        <v>11.12</v>
      </c>
      <c r="G22" s="345">
        <v>10.645</v>
      </c>
      <c r="H22" s="345">
        <v>8.9169999999999998</v>
      </c>
      <c r="I22" s="345">
        <v>8.141</v>
      </c>
      <c r="J22" s="345">
        <v>9.7159999999999993</v>
      </c>
      <c r="K22" s="345">
        <v>10.755000000000001</v>
      </c>
      <c r="L22" s="345">
        <v>10.231</v>
      </c>
      <c r="M22" s="345">
        <v>11.259</v>
      </c>
      <c r="N22" s="345">
        <v>8.7059999999999995</v>
      </c>
      <c r="O22" s="345">
        <v>9.2490000000000006</v>
      </c>
      <c r="P22" s="345">
        <v>8.1859999999999999</v>
      </c>
      <c r="Q22" s="332"/>
    </row>
    <row r="23" spans="1:17" ht="15" customHeight="1">
      <c r="A23" s="329" t="s">
        <v>13</v>
      </c>
      <c r="B23" s="352">
        <f t="shared" si="4"/>
        <v>11.930999999999999</v>
      </c>
      <c r="C23" s="352">
        <f t="shared" si="4"/>
        <v>8.3324999999999996</v>
      </c>
      <c r="D23" s="352">
        <f t="shared" si="4"/>
        <v>15.704499999999999</v>
      </c>
      <c r="E23" s="352">
        <v>7.4329999999999998</v>
      </c>
      <c r="F23" s="352">
        <v>4</v>
      </c>
      <c r="G23" s="352">
        <v>10.78</v>
      </c>
      <c r="H23" s="352">
        <v>11.339</v>
      </c>
      <c r="I23" s="352">
        <v>7.7859999999999996</v>
      </c>
      <c r="J23" s="352">
        <v>14.833</v>
      </c>
      <c r="K23" s="352">
        <v>12.69</v>
      </c>
      <c r="L23" s="352">
        <v>6.8</v>
      </c>
      <c r="M23" s="352">
        <v>19.667999999999999</v>
      </c>
      <c r="N23" s="352">
        <v>16.262</v>
      </c>
      <c r="O23" s="352">
        <v>14.744</v>
      </c>
      <c r="P23" s="352">
        <v>17.536999999999999</v>
      </c>
      <c r="Q23" s="332"/>
    </row>
    <row r="24" spans="1:17" ht="15" customHeight="1">
      <c r="A24" s="331" t="s">
        <v>105</v>
      </c>
      <c r="B24" s="332"/>
      <c r="C24" s="332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</row>
    <row r="25" spans="1:17" ht="15" customHeight="1">
      <c r="A25" s="332"/>
      <c r="B25" s="332"/>
      <c r="C25" s="332"/>
      <c r="D25" s="332"/>
      <c r="E25" s="332"/>
      <c r="F25" s="332"/>
      <c r="G25" s="332"/>
      <c r="H25" s="332"/>
      <c r="I25" s="332"/>
      <c r="J25" s="332"/>
      <c r="K25" s="332"/>
      <c r="L25" s="332"/>
      <c r="M25" s="332"/>
      <c r="N25" s="332"/>
      <c r="O25" s="332"/>
      <c r="P25" s="332"/>
      <c r="Q25" s="332"/>
    </row>
    <row r="26" spans="1:17" ht="15" customHeight="1">
      <c r="A26" s="332"/>
      <c r="B26" s="332"/>
      <c r="C26" s="332"/>
      <c r="D26" s="332"/>
      <c r="E26" s="332"/>
      <c r="F26" s="332"/>
      <c r="G26" s="332"/>
      <c r="H26" s="332"/>
      <c r="I26" s="332"/>
      <c r="J26" s="332"/>
      <c r="K26" s="332"/>
      <c r="L26" s="332"/>
      <c r="M26" s="332"/>
      <c r="N26" s="332"/>
      <c r="O26" s="332"/>
      <c r="P26" s="332"/>
      <c r="Q26" s="332"/>
    </row>
    <row r="27" spans="1:17" ht="15" customHeight="1">
      <c r="A27" s="332"/>
      <c r="B27" s="332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</row>
    <row r="28" spans="1:17" ht="15" customHeight="1">
      <c r="A28" s="382"/>
      <c r="B28" s="382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</row>
    <row r="29" spans="1:17" ht="15" customHeight="1">
      <c r="A29" s="382"/>
      <c r="B29" s="382"/>
      <c r="C29" s="382"/>
      <c r="D29" s="382"/>
      <c r="E29" s="382"/>
      <c r="F29" s="382"/>
      <c r="G29" s="382"/>
      <c r="H29" s="382"/>
      <c r="I29" s="382"/>
      <c r="J29" s="382"/>
      <c r="K29" s="382"/>
      <c r="L29" s="382"/>
      <c r="M29" s="382"/>
      <c r="N29" s="382"/>
      <c r="O29" s="382"/>
      <c r="P29" s="382"/>
      <c r="Q29" s="382"/>
    </row>
    <row r="30" spans="1:17" ht="15" customHeight="1">
      <c r="A30" s="382"/>
      <c r="B30" s="382"/>
      <c r="C30" s="382"/>
      <c r="D30" s="382"/>
      <c r="E30" s="382"/>
      <c r="F30" s="382"/>
      <c r="G30" s="382"/>
      <c r="H30" s="382"/>
      <c r="I30" s="382"/>
      <c r="J30" s="382"/>
      <c r="K30" s="382"/>
      <c r="L30" s="382"/>
      <c r="M30" s="382"/>
      <c r="N30" s="382"/>
      <c r="O30" s="382"/>
      <c r="P30" s="382"/>
      <c r="Q30" s="382"/>
    </row>
    <row r="31" spans="1:17" ht="15" customHeight="1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0"/>
      <c r="P31" s="340"/>
      <c r="Q31" s="340"/>
    </row>
    <row r="32" spans="1:17" ht="15" customHeight="1">
      <c r="A32" s="340"/>
      <c r="B32" s="340"/>
      <c r="C32" s="340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40"/>
      <c r="O32" s="340"/>
      <c r="P32" s="340"/>
      <c r="Q32" s="340"/>
    </row>
    <row r="33" spans="1:17" ht="15" customHeight="1">
      <c r="A33" s="340"/>
      <c r="B33" s="340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</row>
    <row r="34" spans="1:17" ht="15" customHeight="1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340"/>
      <c r="Q34" s="340"/>
    </row>
    <row r="35" spans="1:17" ht="15" customHeight="1">
      <c r="A35" s="340"/>
      <c r="B35" s="340"/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  <c r="P35" s="340"/>
      <c r="Q35" s="340"/>
    </row>
    <row r="36" spans="1:17" ht="15" customHeight="1">
      <c r="A36" s="340"/>
      <c r="B36" s="340"/>
      <c r="C36" s="340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40"/>
      <c r="O36" s="340"/>
      <c r="P36" s="340"/>
      <c r="Q36" s="340"/>
    </row>
    <row r="37" spans="1:17" ht="15" customHeight="1">
      <c r="A37" s="340"/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</row>
    <row r="38" spans="1:17" ht="15" customHeight="1">
      <c r="A38" s="340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340"/>
      <c r="Q38" s="340"/>
    </row>
    <row r="39" spans="1:17" ht="15" customHeight="1">
      <c r="A39" s="340"/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  <c r="P39" s="340"/>
      <c r="Q39" s="340"/>
    </row>
    <row r="40" spans="1:17" ht="15" customHeight="1">
      <c r="A40" s="340"/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</row>
    <row r="41" spans="1:17" ht="15" customHeight="1">
      <c r="A41" s="340"/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</row>
    <row r="42" spans="1:17" ht="15" customHeight="1">
      <c r="A42" s="340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</row>
    <row r="43" spans="1:17" ht="15" customHeight="1">
      <c r="A43" s="340"/>
      <c r="B43" s="340"/>
      <c r="C43" s="340"/>
      <c r="D43" s="340"/>
      <c r="E43" s="340"/>
      <c r="F43" s="340"/>
      <c r="G43" s="340"/>
      <c r="H43" s="340"/>
      <c r="I43" s="340"/>
      <c r="J43" s="340"/>
      <c r="K43" s="340"/>
      <c r="L43" s="340"/>
      <c r="M43" s="340"/>
      <c r="N43" s="340"/>
      <c r="O43" s="340"/>
      <c r="P43" s="340"/>
      <c r="Q43" s="340"/>
    </row>
    <row r="44" spans="1:17" ht="15" customHeight="1">
      <c r="A44" s="340"/>
      <c r="B44" s="340"/>
      <c r="C44" s="340"/>
      <c r="D44" s="340"/>
      <c r="E44" s="340"/>
      <c r="F44" s="340"/>
      <c r="G44" s="340"/>
      <c r="H44" s="340"/>
      <c r="I44" s="340"/>
      <c r="J44" s="340"/>
      <c r="K44" s="340"/>
      <c r="L44" s="340"/>
      <c r="M44" s="340"/>
      <c r="N44" s="340"/>
      <c r="O44" s="340"/>
      <c r="P44" s="340"/>
      <c r="Q44" s="340"/>
    </row>
    <row r="45" spans="1:17" ht="15" customHeight="1">
      <c r="A45" s="340"/>
      <c r="B45" s="340"/>
      <c r="C45" s="340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340"/>
      <c r="P45" s="340"/>
      <c r="Q45" s="340"/>
    </row>
    <row r="46" spans="1:17" ht="15" customHeight="1">
      <c r="A46" s="383"/>
      <c r="B46" s="383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40"/>
      <c r="O46" s="340"/>
      <c r="P46" s="340"/>
      <c r="Q46" s="340"/>
    </row>
    <row r="47" spans="1:17" ht="15" customHeight="1">
      <c r="A47" s="383"/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40"/>
      <c r="O47" s="340"/>
      <c r="P47" s="340"/>
      <c r="Q47" s="340"/>
    </row>
    <row r="48" spans="1:17" ht="15" customHeight="1">
      <c r="A48" s="383"/>
      <c r="B48" s="383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40"/>
      <c r="O48" s="340"/>
      <c r="P48" s="340"/>
      <c r="Q48" s="340"/>
    </row>
    <row r="49" spans="1:17" ht="15" customHeight="1">
      <c r="A49" s="383"/>
      <c r="B49" s="383"/>
      <c r="C49" s="383"/>
      <c r="D49" s="383"/>
      <c r="E49" s="383"/>
      <c r="F49" s="383"/>
      <c r="G49" s="383"/>
      <c r="H49" s="383"/>
      <c r="I49" s="383"/>
      <c r="J49" s="383"/>
      <c r="K49" s="383"/>
      <c r="L49" s="383"/>
      <c r="M49" s="383"/>
      <c r="N49" s="340"/>
      <c r="O49" s="340"/>
      <c r="P49" s="340"/>
      <c r="Q49" s="340"/>
    </row>
    <row r="50" spans="1:17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</row>
    <row r="51" spans="1:17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</row>
    <row r="52" spans="1:17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1:17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</row>
    <row r="54" spans="1:17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</row>
    <row r="55" spans="1:17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</row>
    <row r="56" spans="1:17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</row>
    <row r="57" spans="1:17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</row>
    <row r="58" spans="1:17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scale="8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0"/>
  <sheetViews>
    <sheetView workbookViewId="0"/>
  </sheetViews>
  <sheetFormatPr baseColWidth="10" defaultColWidth="11.42578125" defaultRowHeight="15" customHeight="1"/>
  <cols>
    <col min="1" max="1" width="21.42578125" style="105" customWidth="1"/>
    <col min="2" max="12" width="10" style="105" customWidth="1"/>
    <col min="13" max="16384" width="11.42578125" style="105"/>
  </cols>
  <sheetData>
    <row r="1" spans="1:12" ht="15" customHeight="1">
      <c r="A1" s="15" t="s">
        <v>427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2" ht="15" customHeight="1">
      <c r="A2" s="19" t="s">
        <v>428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12" ht="15" customHeight="1">
      <c r="A3" s="39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</row>
    <row r="4" spans="1:12" ht="15" customHeight="1">
      <c r="A4" s="22"/>
      <c r="B4" s="77" t="s">
        <v>3</v>
      </c>
      <c r="C4" s="77" t="s">
        <v>429</v>
      </c>
      <c r="D4" s="77" t="s">
        <v>219</v>
      </c>
      <c r="E4" s="77" t="s">
        <v>80</v>
      </c>
      <c r="F4" s="77" t="s">
        <v>220</v>
      </c>
      <c r="G4" s="77" t="s">
        <v>221</v>
      </c>
      <c r="H4" s="77" t="s">
        <v>222</v>
      </c>
      <c r="I4" s="77" t="s">
        <v>223</v>
      </c>
      <c r="J4" s="77" t="s">
        <v>224</v>
      </c>
      <c r="K4" s="77" t="s">
        <v>225</v>
      </c>
      <c r="L4" s="77" t="s">
        <v>214</v>
      </c>
    </row>
    <row r="5" spans="1:12" ht="15" customHeight="1">
      <c r="A5" s="79" t="s">
        <v>3</v>
      </c>
      <c r="B5" s="161">
        <v>48017.5</v>
      </c>
      <c r="C5" s="161">
        <v>693.58333333333303</v>
      </c>
      <c r="D5" s="161">
        <v>1832.25</v>
      </c>
      <c r="E5" s="161">
        <v>3619.75</v>
      </c>
      <c r="F5" s="161">
        <v>4064.1666666666702</v>
      </c>
      <c r="G5" s="161">
        <v>4317.3333333333303</v>
      </c>
      <c r="H5" s="161">
        <v>4918.8333333333303</v>
      </c>
      <c r="I5" s="161">
        <v>5814.4166666666697</v>
      </c>
      <c r="J5" s="161">
        <v>6462.5</v>
      </c>
      <c r="K5" s="161">
        <v>8079.4166666666697</v>
      </c>
      <c r="L5" s="161">
        <v>8215.25</v>
      </c>
    </row>
    <row r="6" spans="1:12" ht="15" customHeight="1">
      <c r="A6" s="31" t="s">
        <v>408</v>
      </c>
      <c r="B6" s="162">
        <v>1260.1666666666699</v>
      </c>
      <c r="C6" s="162">
        <v>12.75</v>
      </c>
      <c r="D6" s="162">
        <v>29.1666666666667</v>
      </c>
      <c r="E6" s="162">
        <v>89.3333333333333</v>
      </c>
      <c r="F6" s="162">
        <v>112.25</v>
      </c>
      <c r="G6" s="162">
        <v>122.416666666667</v>
      </c>
      <c r="H6" s="162">
        <v>129.583333333333</v>
      </c>
      <c r="I6" s="162">
        <v>174.666666666667</v>
      </c>
      <c r="J6" s="162">
        <v>183.916666666667</v>
      </c>
      <c r="K6" s="162">
        <v>202.25</v>
      </c>
      <c r="L6" s="162">
        <v>203.833333333333</v>
      </c>
    </row>
    <row r="7" spans="1:12" ht="15" customHeight="1">
      <c r="A7" s="31" t="s">
        <v>430</v>
      </c>
      <c r="B7" s="162">
        <v>1693</v>
      </c>
      <c r="C7" s="162">
        <v>10.4166666666667</v>
      </c>
      <c r="D7" s="162">
        <v>44.3333333333333</v>
      </c>
      <c r="E7" s="162">
        <v>110.5</v>
      </c>
      <c r="F7" s="162">
        <v>141.583333333333</v>
      </c>
      <c r="G7" s="162">
        <v>138.666666666667</v>
      </c>
      <c r="H7" s="162">
        <v>156.5</v>
      </c>
      <c r="I7" s="162">
        <v>180.916666666667</v>
      </c>
      <c r="J7" s="162">
        <v>232.5</v>
      </c>
      <c r="K7" s="162">
        <v>349.41666666666703</v>
      </c>
      <c r="L7" s="162">
        <v>328.16666666666703</v>
      </c>
    </row>
    <row r="8" spans="1:12" ht="15" customHeight="1">
      <c r="A8" s="31" t="s">
        <v>410</v>
      </c>
      <c r="B8" s="162">
        <v>2349.6666666666702</v>
      </c>
      <c r="C8" s="162">
        <v>24.6666666666667</v>
      </c>
      <c r="D8" s="162">
        <v>69.5</v>
      </c>
      <c r="E8" s="162">
        <v>179.583333333333</v>
      </c>
      <c r="F8" s="162">
        <v>178.916666666667</v>
      </c>
      <c r="G8" s="162">
        <v>210.083333333333</v>
      </c>
      <c r="H8" s="162">
        <v>221.75</v>
      </c>
      <c r="I8" s="162">
        <v>272.91666666666703</v>
      </c>
      <c r="J8" s="162">
        <v>331.08333333333297</v>
      </c>
      <c r="K8" s="162">
        <v>443</v>
      </c>
      <c r="L8" s="162">
        <v>418.16666666666703</v>
      </c>
    </row>
    <row r="9" spans="1:12" ht="15" customHeight="1">
      <c r="A9" s="31" t="s">
        <v>411</v>
      </c>
      <c r="B9" s="162">
        <v>1882.0833333333301</v>
      </c>
      <c r="C9" s="162">
        <v>23.0833333333333</v>
      </c>
      <c r="D9" s="162">
        <v>64.3333333333333</v>
      </c>
      <c r="E9" s="162">
        <v>126</v>
      </c>
      <c r="F9" s="162">
        <v>162.25</v>
      </c>
      <c r="G9" s="162">
        <v>176.916666666667</v>
      </c>
      <c r="H9" s="162">
        <v>216</v>
      </c>
      <c r="I9" s="162">
        <v>229.5</v>
      </c>
      <c r="J9" s="162">
        <v>267.41666666666703</v>
      </c>
      <c r="K9" s="162">
        <v>298</v>
      </c>
      <c r="L9" s="162">
        <v>318.58333333333297</v>
      </c>
    </row>
    <row r="10" spans="1:12" ht="15" customHeight="1">
      <c r="A10" s="31" t="s">
        <v>431</v>
      </c>
      <c r="B10" s="162">
        <v>2894.1666666666702</v>
      </c>
      <c r="C10" s="162">
        <v>33.8333333333333</v>
      </c>
      <c r="D10" s="162">
        <v>100.083333333333</v>
      </c>
      <c r="E10" s="162">
        <v>227.666666666667</v>
      </c>
      <c r="F10" s="162">
        <v>244.333333333333</v>
      </c>
      <c r="G10" s="162">
        <v>244.083333333333</v>
      </c>
      <c r="H10" s="162">
        <v>294.41666666666703</v>
      </c>
      <c r="I10" s="162">
        <v>362.41666666666703</v>
      </c>
      <c r="J10" s="162">
        <v>397.33333333333297</v>
      </c>
      <c r="K10" s="162">
        <v>500.08333333333297</v>
      </c>
      <c r="L10" s="162">
        <v>489.91666666666703</v>
      </c>
    </row>
    <row r="11" spans="1:12" ht="15" customHeight="1">
      <c r="A11" s="31" t="s">
        <v>432</v>
      </c>
      <c r="B11" s="162">
        <v>1098.8333333333301</v>
      </c>
      <c r="C11" s="162">
        <v>6.3333333333333401</v>
      </c>
      <c r="D11" s="162">
        <v>38.4166666666667</v>
      </c>
      <c r="E11" s="162">
        <v>98.4166666666667</v>
      </c>
      <c r="F11" s="162">
        <v>106.583333333333</v>
      </c>
      <c r="G11" s="162">
        <v>103.166666666667</v>
      </c>
      <c r="H11" s="162">
        <v>113.416666666667</v>
      </c>
      <c r="I11" s="162">
        <v>136.166666666667</v>
      </c>
      <c r="J11" s="162">
        <v>141.25</v>
      </c>
      <c r="K11" s="162">
        <v>185.916666666667</v>
      </c>
      <c r="L11" s="162">
        <v>169.166666666667</v>
      </c>
    </row>
    <row r="12" spans="1:12" ht="15" customHeight="1">
      <c r="A12" s="31" t="s">
        <v>433</v>
      </c>
      <c r="B12" s="162">
        <v>3388.25</v>
      </c>
      <c r="C12" s="162">
        <v>54.75</v>
      </c>
      <c r="D12" s="162">
        <v>135.333333333333</v>
      </c>
      <c r="E12" s="162">
        <v>259.75</v>
      </c>
      <c r="F12" s="162">
        <v>280.66666666666703</v>
      </c>
      <c r="G12" s="162">
        <v>314.66666666666703</v>
      </c>
      <c r="H12" s="162">
        <v>381.91666666666703</v>
      </c>
      <c r="I12" s="162">
        <v>403</v>
      </c>
      <c r="J12" s="162">
        <v>446.16666666666703</v>
      </c>
      <c r="K12" s="162">
        <v>572.58333333333303</v>
      </c>
      <c r="L12" s="162">
        <v>539.41666666666697</v>
      </c>
    </row>
    <row r="13" spans="1:12" ht="15" customHeight="1">
      <c r="A13" s="31" t="s">
        <v>415</v>
      </c>
      <c r="B13" s="162">
        <v>3341.25</v>
      </c>
      <c r="C13" s="162">
        <v>44.6666666666667</v>
      </c>
      <c r="D13" s="162">
        <v>134.666666666667</v>
      </c>
      <c r="E13" s="162">
        <v>221.916666666667</v>
      </c>
      <c r="F13" s="162">
        <v>264.75</v>
      </c>
      <c r="G13" s="162">
        <v>261.83333333333297</v>
      </c>
      <c r="H13" s="162">
        <v>324</v>
      </c>
      <c r="I13" s="162">
        <v>377.25</v>
      </c>
      <c r="J13" s="162">
        <v>447</v>
      </c>
      <c r="K13" s="162">
        <v>610</v>
      </c>
      <c r="L13" s="162">
        <v>655.16666666666697</v>
      </c>
    </row>
    <row r="14" spans="1:12" ht="15" customHeight="1">
      <c r="A14" s="31" t="s">
        <v>416</v>
      </c>
      <c r="B14" s="162">
        <v>3436.1666666666702</v>
      </c>
      <c r="C14" s="162">
        <v>50</v>
      </c>
      <c r="D14" s="162">
        <v>129.166666666667</v>
      </c>
      <c r="E14" s="162">
        <v>245</v>
      </c>
      <c r="F14" s="162">
        <v>285</v>
      </c>
      <c r="G14" s="162">
        <v>287.41666666666703</v>
      </c>
      <c r="H14" s="162">
        <v>361.58333333333297</v>
      </c>
      <c r="I14" s="162">
        <v>472.08333333333297</v>
      </c>
      <c r="J14" s="162">
        <v>441.41666666666703</v>
      </c>
      <c r="K14" s="162">
        <v>537.91666666666697</v>
      </c>
      <c r="L14" s="162">
        <v>626.58333333333303</v>
      </c>
    </row>
    <row r="15" spans="1:12" ht="15" customHeight="1">
      <c r="A15" s="31" t="s">
        <v>417</v>
      </c>
      <c r="B15" s="162">
        <v>5125.8333333333303</v>
      </c>
      <c r="C15" s="162">
        <v>81.75</v>
      </c>
      <c r="D15" s="162">
        <v>181.583333333333</v>
      </c>
      <c r="E15" s="162">
        <v>340.08333333333297</v>
      </c>
      <c r="F15" s="162">
        <v>441.75</v>
      </c>
      <c r="G15" s="162">
        <v>459.66666666666703</v>
      </c>
      <c r="H15" s="162">
        <v>509</v>
      </c>
      <c r="I15" s="162">
        <v>610.83333333333303</v>
      </c>
      <c r="J15" s="162">
        <v>759.83333333333303</v>
      </c>
      <c r="K15" s="162">
        <v>879.41666666666697</v>
      </c>
      <c r="L15" s="162">
        <v>861.91666666666799</v>
      </c>
    </row>
    <row r="16" spans="1:12" ht="15" customHeight="1">
      <c r="A16" s="31" t="s">
        <v>418</v>
      </c>
      <c r="B16" s="162">
        <v>4658</v>
      </c>
      <c r="C16" s="162">
        <v>99.8333333333333</v>
      </c>
      <c r="D16" s="162">
        <v>222.083333333333</v>
      </c>
      <c r="E16" s="162">
        <v>357</v>
      </c>
      <c r="F16" s="162">
        <v>394.25</v>
      </c>
      <c r="G16" s="162">
        <v>435.25</v>
      </c>
      <c r="H16" s="162">
        <v>490</v>
      </c>
      <c r="I16" s="162">
        <v>542.91666666666697</v>
      </c>
      <c r="J16" s="162">
        <v>616.66666666666697</v>
      </c>
      <c r="K16" s="162">
        <v>722.66666666666697</v>
      </c>
      <c r="L16" s="162">
        <v>777.33333333333303</v>
      </c>
    </row>
    <row r="17" spans="1:12" ht="15" customHeight="1">
      <c r="A17" s="31" t="s">
        <v>419</v>
      </c>
      <c r="B17" s="162">
        <v>3788.9166666666702</v>
      </c>
      <c r="C17" s="162">
        <v>56.6666666666667</v>
      </c>
      <c r="D17" s="162">
        <v>142.083333333333</v>
      </c>
      <c r="E17" s="162">
        <v>293.58333333333297</v>
      </c>
      <c r="F17" s="162">
        <v>285.16666666666703</v>
      </c>
      <c r="G17" s="162">
        <v>342.41666666666703</v>
      </c>
      <c r="H17" s="162">
        <v>346.91666666666703</v>
      </c>
      <c r="I17" s="162">
        <v>438.5</v>
      </c>
      <c r="J17" s="162">
        <v>542</v>
      </c>
      <c r="K17" s="162">
        <v>676.66666666666697</v>
      </c>
      <c r="L17" s="162">
        <v>664.91666666666697</v>
      </c>
    </row>
    <row r="18" spans="1:12" ht="15" customHeight="1">
      <c r="A18" s="31" t="s">
        <v>420</v>
      </c>
      <c r="B18" s="162">
        <v>1893.4166666666699</v>
      </c>
      <c r="C18" s="162">
        <v>16.9166666666667</v>
      </c>
      <c r="D18" s="162">
        <v>88.3333333333333</v>
      </c>
      <c r="E18" s="162">
        <v>191.5</v>
      </c>
      <c r="F18" s="162">
        <v>189.333333333333</v>
      </c>
      <c r="G18" s="162">
        <v>173.416666666667</v>
      </c>
      <c r="H18" s="162">
        <v>194.666666666667</v>
      </c>
      <c r="I18" s="162">
        <v>217.833333333333</v>
      </c>
      <c r="J18" s="162">
        <v>199.25</v>
      </c>
      <c r="K18" s="162">
        <v>285.16666666666703</v>
      </c>
      <c r="L18" s="162">
        <v>337</v>
      </c>
    </row>
    <row r="19" spans="1:12" ht="15" customHeight="1">
      <c r="A19" s="31" t="s">
        <v>421</v>
      </c>
      <c r="B19" s="162">
        <v>1493.25</v>
      </c>
      <c r="C19" s="162">
        <v>13.8333333333333</v>
      </c>
      <c r="D19" s="162">
        <v>57.25</v>
      </c>
      <c r="E19" s="162">
        <v>157.5</v>
      </c>
      <c r="F19" s="162">
        <v>158.5</v>
      </c>
      <c r="G19" s="162">
        <v>150</v>
      </c>
      <c r="H19" s="162">
        <v>149</v>
      </c>
      <c r="I19" s="162">
        <v>156.166666666667</v>
      </c>
      <c r="J19" s="162">
        <v>158.416666666667</v>
      </c>
      <c r="K19" s="162">
        <v>235.75</v>
      </c>
      <c r="L19" s="162">
        <v>256.83333333333297</v>
      </c>
    </row>
    <row r="20" spans="1:12" ht="15" customHeight="1">
      <c r="A20" s="31" t="s">
        <v>422</v>
      </c>
      <c r="B20" s="162">
        <v>3816.1666666666702</v>
      </c>
      <c r="C20" s="162">
        <v>78.1666666666667</v>
      </c>
      <c r="D20" s="162">
        <v>162.833333333333</v>
      </c>
      <c r="E20" s="162">
        <v>308.16666666666703</v>
      </c>
      <c r="F20" s="162">
        <v>339.58333333333297</v>
      </c>
      <c r="G20" s="162">
        <v>361.91666666666703</v>
      </c>
      <c r="H20" s="162">
        <v>408.41666666666703</v>
      </c>
      <c r="I20" s="162">
        <v>506.75</v>
      </c>
      <c r="J20" s="162">
        <v>482.5</v>
      </c>
      <c r="K20" s="162">
        <v>605.16666666666697</v>
      </c>
      <c r="L20" s="162">
        <v>562.66666666666697</v>
      </c>
    </row>
    <row r="21" spans="1:12" ht="15" customHeight="1">
      <c r="A21" s="31" t="s">
        <v>423</v>
      </c>
      <c r="B21" s="162">
        <v>2964.3333333333298</v>
      </c>
      <c r="C21" s="162">
        <v>39.1666666666667</v>
      </c>
      <c r="D21" s="162">
        <v>114.25</v>
      </c>
      <c r="E21" s="162">
        <v>212.25</v>
      </c>
      <c r="F21" s="162">
        <v>214.916666666667</v>
      </c>
      <c r="G21" s="162">
        <v>270.91666666666703</v>
      </c>
      <c r="H21" s="162">
        <v>320.16666666666703</v>
      </c>
      <c r="I21" s="162">
        <v>380.58333333333297</v>
      </c>
      <c r="J21" s="162">
        <v>427.75</v>
      </c>
      <c r="K21" s="162">
        <v>498.75</v>
      </c>
      <c r="L21" s="162">
        <v>485.58333333333297</v>
      </c>
    </row>
    <row r="22" spans="1:12" ht="15" customHeight="1">
      <c r="A22" s="31" t="s">
        <v>424</v>
      </c>
      <c r="B22" s="162">
        <v>294.41666666666703</v>
      </c>
      <c r="C22" s="162">
        <v>6.5</v>
      </c>
      <c r="D22" s="162">
        <v>13</v>
      </c>
      <c r="E22" s="162">
        <v>17</v>
      </c>
      <c r="F22" s="162">
        <v>27.25</v>
      </c>
      <c r="G22" s="162">
        <v>22.8333333333333</v>
      </c>
      <c r="H22" s="162">
        <v>32.25</v>
      </c>
      <c r="I22" s="162">
        <v>31.6666666666667</v>
      </c>
      <c r="J22" s="162">
        <v>38.6666666666667</v>
      </c>
      <c r="K22" s="162">
        <v>46.6666666666667</v>
      </c>
      <c r="L22" s="162">
        <v>58.5833333333333</v>
      </c>
    </row>
    <row r="23" spans="1:12" ht="15" customHeight="1">
      <c r="A23" s="31" t="s">
        <v>425</v>
      </c>
      <c r="B23" s="162">
        <v>1034.3333333333301</v>
      </c>
      <c r="C23" s="162">
        <v>17.25</v>
      </c>
      <c r="D23" s="162">
        <v>41</v>
      </c>
      <c r="E23" s="162">
        <v>63.8333333333333</v>
      </c>
      <c r="F23" s="162">
        <v>88.5</v>
      </c>
      <c r="G23" s="162">
        <v>79.0833333333333</v>
      </c>
      <c r="H23" s="162">
        <v>111.166666666667</v>
      </c>
      <c r="I23" s="162">
        <v>141.5</v>
      </c>
      <c r="J23" s="162">
        <v>153.916666666667</v>
      </c>
      <c r="K23" s="162">
        <v>160.833333333333</v>
      </c>
      <c r="L23" s="162">
        <v>177.25</v>
      </c>
    </row>
    <row r="24" spans="1:12" ht="15" customHeight="1">
      <c r="A24" s="31" t="s">
        <v>426</v>
      </c>
      <c r="B24" s="32">
        <v>1339.8333333333301</v>
      </c>
      <c r="C24" s="32">
        <v>18.6666666666667</v>
      </c>
      <c r="D24" s="32">
        <v>47.75</v>
      </c>
      <c r="E24" s="32">
        <v>89.25</v>
      </c>
      <c r="F24" s="32">
        <v>117.25</v>
      </c>
      <c r="G24" s="32">
        <v>131.166666666667</v>
      </c>
      <c r="H24" s="32">
        <v>137.75</v>
      </c>
      <c r="I24" s="32">
        <v>157.333333333333</v>
      </c>
      <c r="J24" s="32">
        <v>164.916666666667</v>
      </c>
      <c r="K24" s="32">
        <v>232</v>
      </c>
      <c r="L24" s="32">
        <v>243.75</v>
      </c>
    </row>
    <row r="25" spans="1:12" ht="15" customHeight="1">
      <c r="A25" s="34" t="s">
        <v>93</v>
      </c>
      <c r="B25" s="163">
        <v>265.41666666666703</v>
      </c>
      <c r="C25" s="163">
        <v>4.3333333333333304</v>
      </c>
      <c r="D25" s="163">
        <v>17.0833333333333</v>
      </c>
      <c r="E25" s="163">
        <v>31.4166666666667</v>
      </c>
      <c r="F25" s="163">
        <v>31.3333333333333</v>
      </c>
      <c r="G25" s="163">
        <v>31.4166666666667</v>
      </c>
      <c r="H25" s="163">
        <v>20.3333333333333</v>
      </c>
      <c r="I25" s="163">
        <v>21.4166666666667</v>
      </c>
      <c r="J25" s="163">
        <v>30.5</v>
      </c>
      <c r="K25" s="163">
        <v>37.1666666666667</v>
      </c>
      <c r="L25" s="163">
        <v>40.4166666666667</v>
      </c>
    </row>
    <row r="26" spans="1:12" ht="15" customHeight="1">
      <c r="A26" s="79" t="s">
        <v>4</v>
      </c>
      <c r="B26" s="161">
        <v>19387.5</v>
      </c>
      <c r="C26" s="161">
        <v>391.75</v>
      </c>
      <c r="D26" s="161">
        <v>947.83333333333303</v>
      </c>
      <c r="E26" s="161">
        <v>1575.25</v>
      </c>
      <c r="F26" s="161">
        <v>1670.9166666666699</v>
      </c>
      <c r="G26" s="161">
        <v>1596.9166666666699</v>
      </c>
      <c r="H26" s="161">
        <v>1851.1666666666699</v>
      </c>
      <c r="I26" s="161">
        <v>2304.0833333333298</v>
      </c>
      <c r="J26" s="161">
        <v>2622.3333333333298</v>
      </c>
      <c r="K26" s="161">
        <v>3316.9166666666702</v>
      </c>
      <c r="L26" s="161">
        <v>3110.3333333333298</v>
      </c>
    </row>
    <row r="27" spans="1:12" ht="15" customHeight="1">
      <c r="A27" s="31" t="s">
        <v>408</v>
      </c>
      <c r="B27" s="162">
        <v>593.58333333333303</v>
      </c>
      <c r="C27" s="162">
        <v>5.6666666666666696</v>
      </c>
      <c r="D27" s="162">
        <v>15.3333333333333</v>
      </c>
      <c r="E27" s="162">
        <v>37</v>
      </c>
      <c r="F27" s="162">
        <v>55</v>
      </c>
      <c r="G27" s="162">
        <v>49.5</v>
      </c>
      <c r="H27" s="162">
        <v>53.5</v>
      </c>
      <c r="I27" s="162">
        <v>91.25</v>
      </c>
      <c r="J27" s="162">
        <v>90.75</v>
      </c>
      <c r="K27" s="162">
        <v>100.166666666667</v>
      </c>
      <c r="L27" s="162">
        <v>95.4166666666667</v>
      </c>
    </row>
    <row r="28" spans="1:12" ht="15" customHeight="1">
      <c r="A28" s="31" t="s">
        <v>430</v>
      </c>
      <c r="B28" s="162">
        <v>749.91666666666697</v>
      </c>
      <c r="C28" s="162">
        <v>5.25</v>
      </c>
      <c r="D28" s="162">
        <v>25.6666666666667</v>
      </c>
      <c r="E28" s="162">
        <v>49.9166666666667</v>
      </c>
      <c r="F28" s="162">
        <v>64.0833333333333</v>
      </c>
      <c r="G28" s="162">
        <v>56.25</v>
      </c>
      <c r="H28" s="162">
        <v>74.25</v>
      </c>
      <c r="I28" s="162">
        <v>80.5</v>
      </c>
      <c r="J28" s="162">
        <v>101.416666666667</v>
      </c>
      <c r="K28" s="162">
        <v>160.166666666667</v>
      </c>
      <c r="L28" s="162">
        <v>132.416666666667</v>
      </c>
    </row>
    <row r="29" spans="1:12" ht="15" customHeight="1">
      <c r="A29" s="31" t="s">
        <v>410</v>
      </c>
      <c r="B29" s="162">
        <v>995.91666666666697</v>
      </c>
      <c r="C29" s="162">
        <v>13.4166666666667</v>
      </c>
      <c r="D29" s="162">
        <v>42.0833333333333</v>
      </c>
      <c r="E29" s="162">
        <v>75</v>
      </c>
      <c r="F29" s="162">
        <v>73.8333333333333</v>
      </c>
      <c r="G29" s="162">
        <v>80.1666666666666</v>
      </c>
      <c r="H29" s="162">
        <v>88.1666666666666</v>
      </c>
      <c r="I29" s="162">
        <v>110.5</v>
      </c>
      <c r="J29" s="162">
        <v>132.75</v>
      </c>
      <c r="K29" s="162">
        <v>207.583333333333</v>
      </c>
      <c r="L29" s="162">
        <v>172.416666666667</v>
      </c>
    </row>
    <row r="30" spans="1:12" ht="15" customHeight="1">
      <c r="A30" s="31" t="s">
        <v>411</v>
      </c>
      <c r="B30" s="162">
        <v>759.08333333333303</v>
      </c>
      <c r="C30" s="162">
        <v>11.5</v>
      </c>
      <c r="D30" s="162">
        <v>34.0833333333333</v>
      </c>
      <c r="E30" s="162">
        <v>55.6666666666667</v>
      </c>
      <c r="F30" s="162">
        <v>74.1666666666667</v>
      </c>
      <c r="G30" s="162">
        <v>71.4166666666666</v>
      </c>
      <c r="H30" s="162">
        <v>74.6666666666666</v>
      </c>
      <c r="I30" s="162">
        <v>91.9166666666666</v>
      </c>
      <c r="J30" s="162">
        <v>102.333333333333</v>
      </c>
      <c r="K30" s="162">
        <v>118.833333333333</v>
      </c>
      <c r="L30" s="162">
        <v>124.5</v>
      </c>
    </row>
    <row r="31" spans="1:12" ht="15" customHeight="1">
      <c r="A31" s="31" t="s">
        <v>431</v>
      </c>
      <c r="B31" s="162">
        <v>1179.0833333333301</v>
      </c>
      <c r="C31" s="162">
        <v>17.3333333333333</v>
      </c>
      <c r="D31" s="162">
        <v>51.1666666666666</v>
      </c>
      <c r="E31" s="162">
        <v>99.6666666666666</v>
      </c>
      <c r="F31" s="162">
        <v>93.5833333333333</v>
      </c>
      <c r="G31" s="162">
        <v>82.6666666666666</v>
      </c>
      <c r="H31" s="162">
        <v>95.9166666666666</v>
      </c>
      <c r="I31" s="162">
        <v>149.5</v>
      </c>
      <c r="J31" s="162">
        <v>186.666666666667</v>
      </c>
      <c r="K31" s="162">
        <v>224.75</v>
      </c>
      <c r="L31" s="162">
        <v>177.833333333333</v>
      </c>
    </row>
    <row r="32" spans="1:12" ht="15" customHeight="1">
      <c r="A32" s="31" t="s">
        <v>432</v>
      </c>
      <c r="B32" s="162">
        <v>432.41666666666703</v>
      </c>
      <c r="C32" s="162">
        <v>3.6666666666666701</v>
      </c>
      <c r="D32" s="162">
        <v>19.5833333333333</v>
      </c>
      <c r="E32" s="162">
        <v>38.75</v>
      </c>
      <c r="F32" s="162">
        <v>42.6666666666667</v>
      </c>
      <c r="G32" s="162">
        <v>45.4166666666667</v>
      </c>
      <c r="H32" s="162">
        <v>42.6666666666667</v>
      </c>
      <c r="I32" s="162">
        <v>57.5833333333333</v>
      </c>
      <c r="J32" s="162">
        <v>50.9166666666667</v>
      </c>
      <c r="K32" s="162">
        <v>67.6666666666666</v>
      </c>
      <c r="L32" s="162">
        <v>63.5</v>
      </c>
    </row>
    <row r="33" spans="1:12" ht="15" customHeight="1">
      <c r="A33" s="31" t="s">
        <v>433</v>
      </c>
      <c r="B33" s="162">
        <v>1348.9166666666699</v>
      </c>
      <c r="C33" s="162">
        <v>32.25</v>
      </c>
      <c r="D33" s="162">
        <v>68.3333333333333</v>
      </c>
      <c r="E33" s="162">
        <v>98.6666666666666</v>
      </c>
      <c r="F33" s="162">
        <v>113.333333333333</v>
      </c>
      <c r="G33" s="162">
        <v>103.916666666667</v>
      </c>
      <c r="H33" s="162">
        <v>141.5</v>
      </c>
      <c r="I33" s="162">
        <v>160.333333333333</v>
      </c>
      <c r="J33" s="162">
        <v>178.833333333333</v>
      </c>
      <c r="K33" s="162">
        <v>240.416666666667</v>
      </c>
      <c r="L33" s="162">
        <v>211.333333333333</v>
      </c>
    </row>
    <row r="34" spans="1:12" ht="15" customHeight="1">
      <c r="A34" s="31" t="s">
        <v>415</v>
      </c>
      <c r="B34" s="162">
        <v>1274.9166666666699</v>
      </c>
      <c r="C34" s="162">
        <v>26.6666666666667</v>
      </c>
      <c r="D34" s="162">
        <v>83.8333333333333</v>
      </c>
      <c r="E34" s="162">
        <v>102.083333333333</v>
      </c>
      <c r="F34" s="162">
        <v>105.5</v>
      </c>
      <c r="G34" s="162">
        <v>96.6666666666666</v>
      </c>
      <c r="H34" s="162">
        <v>114.833333333333</v>
      </c>
      <c r="I34" s="162">
        <v>132.5</v>
      </c>
      <c r="J34" s="162">
        <v>163.75</v>
      </c>
      <c r="K34" s="162">
        <v>234.666666666667</v>
      </c>
      <c r="L34" s="162">
        <v>214.416666666667</v>
      </c>
    </row>
    <row r="35" spans="1:12" ht="15" customHeight="1">
      <c r="A35" s="31" t="s">
        <v>416</v>
      </c>
      <c r="B35" s="162">
        <v>1313.4166666666699</v>
      </c>
      <c r="C35" s="162">
        <v>25.6666666666667</v>
      </c>
      <c r="D35" s="162">
        <v>65.0833333333333</v>
      </c>
      <c r="E35" s="162">
        <v>112.416666666667</v>
      </c>
      <c r="F35" s="162">
        <v>118.083333333333</v>
      </c>
      <c r="G35" s="162">
        <v>100.5</v>
      </c>
      <c r="H35" s="162">
        <v>123.916666666667</v>
      </c>
      <c r="I35" s="162">
        <v>180.166666666667</v>
      </c>
      <c r="J35" s="162">
        <v>159</v>
      </c>
      <c r="K35" s="162">
        <v>201.833333333333</v>
      </c>
      <c r="L35" s="162">
        <v>226.75</v>
      </c>
    </row>
    <row r="36" spans="1:12" ht="15" customHeight="1">
      <c r="A36" s="31" t="s">
        <v>417</v>
      </c>
      <c r="B36" s="162">
        <v>2104.5833333333298</v>
      </c>
      <c r="C36" s="162">
        <v>48.3333333333333</v>
      </c>
      <c r="D36" s="162">
        <v>96.0833333333333</v>
      </c>
      <c r="E36" s="162">
        <v>154</v>
      </c>
      <c r="F36" s="162">
        <v>176.666666666667</v>
      </c>
      <c r="G36" s="162">
        <v>174.5</v>
      </c>
      <c r="H36" s="162">
        <v>192.5</v>
      </c>
      <c r="I36" s="162">
        <v>245.5</v>
      </c>
      <c r="J36" s="162">
        <v>316.91666666666703</v>
      </c>
      <c r="K36" s="162">
        <v>342.33333333333297</v>
      </c>
      <c r="L36" s="162">
        <v>357.75</v>
      </c>
    </row>
    <row r="37" spans="1:12" ht="15" customHeight="1">
      <c r="A37" s="31" t="s">
        <v>418</v>
      </c>
      <c r="B37" s="162">
        <v>1948.1666666666699</v>
      </c>
      <c r="C37" s="162">
        <v>57.5</v>
      </c>
      <c r="D37" s="162">
        <v>101.583333333333</v>
      </c>
      <c r="E37" s="162">
        <v>161.5</v>
      </c>
      <c r="F37" s="162">
        <v>167.416666666667</v>
      </c>
      <c r="G37" s="162">
        <v>171.916666666667</v>
      </c>
      <c r="H37" s="162">
        <v>203.333333333333</v>
      </c>
      <c r="I37" s="162">
        <v>217.916666666667</v>
      </c>
      <c r="J37" s="162">
        <v>280.58333333333297</v>
      </c>
      <c r="K37" s="162">
        <v>294.41666666666703</v>
      </c>
      <c r="L37" s="162">
        <v>292</v>
      </c>
    </row>
    <row r="38" spans="1:12" ht="15" customHeight="1">
      <c r="A38" s="31" t="s">
        <v>419</v>
      </c>
      <c r="B38" s="162">
        <v>1502.8333333333301</v>
      </c>
      <c r="C38" s="162">
        <v>31.1666666666667</v>
      </c>
      <c r="D38" s="162">
        <v>69.5</v>
      </c>
      <c r="E38" s="162">
        <v>132.916666666667</v>
      </c>
      <c r="F38" s="162">
        <v>121</v>
      </c>
      <c r="G38" s="162">
        <v>132.666666666667</v>
      </c>
      <c r="H38" s="162">
        <v>132.416666666667</v>
      </c>
      <c r="I38" s="162">
        <v>168.416666666667</v>
      </c>
      <c r="J38" s="162">
        <v>205.75</v>
      </c>
      <c r="K38" s="162">
        <v>273.91666666666703</v>
      </c>
      <c r="L38" s="162">
        <v>235.083333333333</v>
      </c>
    </row>
    <row r="39" spans="1:12" ht="15" customHeight="1">
      <c r="A39" s="31" t="s">
        <v>420</v>
      </c>
      <c r="B39" s="162">
        <v>800.33333333333303</v>
      </c>
      <c r="C39" s="162">
        <v>10.3333333333333</v>
      </c>
      <c r="D39" s="162">
        <v>43.3333333333333</v>
      </c>
      <c r="E39" s="162">
        <v>82.1666666666666</v>
      </c>
      <c r="F39" s="162">
        <v>93.6666666666666</v>
      </c>
      <c r="G39" s="162">
        <v>66.1666666666667</v>
      </c>
      <c r="H39" s="162">
        <v>82.1666666666666</v>
      </c>
      <c r="I39" s="162">
        <v>94.6666666666666</v>
      </c>
      <c r="J39" s="162">
        <v>94.0833333333333</v>
      </c>
      <c r="K39" s="162">
        <v>109.916666666667</v>
      </c>
      <c r="L39" s="162">
        <v>123.833333333333</v>
      </c>
    </row>
    <row r="40" spans="1:12" ht="15" customHeight="1">
      <c r="A40" s="31" t="s">
        <v>421</v>
      </c>
      <c r="B40" s="162">
        <v>601.66666666666697</v>
      </c>
      <c r="C40" s="162">
        <v>9.6666666666666607</v>
      </c>
      <c r="D40" s="162">
        <v>23.75</v>
      </c>
      <c r="E40" s="162">
        <v>67.25</v>
      </c>
      <c r="F40" s="162">
        <v>63.0833333333333</v>
      </c>
      <c r="G40" s="162">
        <v>55.0833333333333</v>
      </c>
      <c r="H40" s="162">
        <v>59.0833333333333</v>
      </c>
      <c r="I40" s="162">
        <v>59.5</v>
      </c>
      <c r="J40" s="162">
        <v>67.25</v>
      </c>
      <c r="K40" s="162">
        <v>93.6666666666667</v>
      </c>
      <c r="L40" s="162">
        <v>103.333333333333</v>
      </c>
    </row>
    <row r="41" spans="1:12" ht="15" customHeight="1">
      <c r="A41" s="31" t="s">
        <v>422</v>
      </c>
      <c r="B41" s="162">
        <v>1507.0833333333301</v>
      </c>
      <c r="C41" s="162">
        <v>42</v>
      </c>
      <c r="D41" s="162">
        <v>84.5</v>
      </c>
      <c r="E41" s="162">
        <v>136.25</v>
      </c>
      <c r="F41" s="162">
        <v>124.416666666667</v>
      </c>
      <c r="G41" s="162">
        <v>121.416666666667</v>
      </c>
      <c r="H41" s="162">
        <v>140.75</v>
      </c>
      <c r="I41" s="162">
        <v>197.916666666667</v>
      </c>
      <c r="J41" s="162">
        <v>193.75</v>
      </c>
      <c r="K41" s="162">
        <v>259.33333333333297</v>
      </c>
      <c r="L41" s="162">
        <v>206.75</v>
      </c>
    </row>
    <row r="42" spans="1:12" ht="15" customHeight="1">
      <c r="A42" s="31" t="s">
        <v>423</v>
      </c>
      <c r="B42" s="162">
        <v>1140.75</v>
      </c>
      <c r="C42" s="162">
        <v>21.5833333333333</v>
      </c>
      <c r="D42" s="162">
        <v>61.9166666666667</v>
      </c>
      <c r="E42" s="162">
        <v>88.6666666666666</v>
      </c>
      <c r="F42" s="162">
        <v>76.3333333333333</v>
      </c>
      <c r="G42" s="162">
        <v>94.5</v>
      </c>
      <c r="H42" s="162">
        <v>126.666666666667</v>
      </c>
      <c r="I42" s="162">
        <v>144.5</v>
      </c>
      <c r="J42" s="162">
        <v>146.416666666667</v>
      </c>
      <c r="K42" s="162">
        <v>202.75</v>
      </c>
      <c r="L42" s="162">
        <v>177.416666666667</v>
      </c>
    </row>
    <row r="43" spans="1:12" ht="15" customHeight="1">
      <c r="A43" s="31" t="s">
        <v>424</v>
      </c>
      <c r="B43" s="162">
        <v>121.25</v>
      </c>
      <c r="C43" s="162">
        <v>5</v>
      </c>
      <c r="D43" s="162">
        <v>7.75</v>
      </c>
      <c r="E43" s="162">
        <v>10.3333333333333</v>
      </c>
      <c r="F43" s="162">
        <v>9.6666666666666696</v>
      </c>
      <c r="G43" s="162">
        <v>7.6666666666666696</v>
      </c>
      <c r="H43" s="162">
        <v>14.25</v>
      </c>
      <c r="I43" s="162">
        <v>11.6666666666667</v>
      </c>
      <c r="J43" s="162">
        <v>15.75</v>
      </c>
      <c r="K43" s="162">
        <v>13.5</v>
      </c>
      <c r="L43" s="162">
        <v>25.6666666666667</v>
      </c>
    </row>
    <row r="44" spans="1:12" ht="15" customHeight="1">
      <c r="A44" s="31" t="s">
        <v>425</v>
      </c>
      <c r="B44" s="162">
        <v>405.58333333333297</v>
      </c>
      <c r="C44" s="162">
        <v>11.5</v>
      </c>
      <c r="D44" s="162">
        <v>24.8333333333333</v>
      </c>
      <c r="E44" s="162">
        <v>22.3333333333333</v>
      </c>
      <c r="F44" s="162">
        <v>38.75</v>
      </c>
      <c r="G44" s="162">
        <v>33.6666666666667</v>
      </c>
      <c r="H44" s="162">
        <v>33.6666666666667</v>
      </c>
      <c r="I44" s="162">
        <v>50.5833333333333</v>
      </c>
      <c r="J44" s="162">
        <v>63</v>
      </c>
      <c r="K44" s="162">
        <v>62.6666666666666</v>
      </c>
      <c r="L44" s="162">
        <v>64.5833333333333</v>
      </c>
    </row>
    <row r="45" spans="1:12" ht="15" customHeight="1">
      <c r="A45" s="31" t="s">
        <v>426</v>
      </c>
      <c r="B45" s="32">
        <v>512.16666666666697</v>
      </c>
      <c r="C45" s="32">
        <v>10</v>
      </c>
      <c r="D45" s="32">
        <v>20.5833333333333</v>
      </c>
      <c r="E45" s="32">
        <v>37</v>
      </c>
      <c r="F45" s="32">
        <v>44.75</v>
      </c>
      <c r="G45" s="32">
        <v>42.3333333333333</v>
      </c>
      <c r="H45" s="32">
        <v>49.9166666666666</v>
      </c>
      <c r="I45" s="32">
        <v>53.0833333333333</v>
      </c>
      <c r="J45" s="32">
        <v>62.3333333333333</v>
      </c>
      <c r="K45" s="32">
        <v>97.25</v>
      </c>
      <c r="L45" s="32">
        <v>94.9166666666666</v>
      </c>
    </row>
    <row r="46" spans="1:12" ht="15" customHeight="1">
      <c r="A46" s="34" t="s">
        <v>93</v>
      </c>
      <c r="B46" s="163">
        <v>95.8333333333334</v>
      </c>
      <c r="C46" s="163">
        <v>3.25</v>
      </c>
      <c r="D46" s="163">
        <v>8.8333333333333393</v>
      </c>
      <c r="E46" s="163">
        <v>13.6666666666667</v>
      </c>
      <c r="F46" s="163">
        <v>14.9166666666667</v>
      </c>
      <c r="G46" s="163">
        <v>10.5</v>
      </c>
      <c r="H46" s="163">
        <v>7</v>
      </c>
      <c r="I46" s="163">
        <v>6.0833333333333304</v>
      </c>
      <c r="J46" s="163">
        <v>10.0833333333333</v>
      </c>
      <c r="K46" s="163">
        <v>11.0833333333333</v>
      </c>
      <c r="L46" s="163">
        <v>10.4166666666667</v>
      </c>
    </row>
    <row r="47" spans="1:12" ht="15" customHeight="1">
      <c r="A47" s="79" t="s">
        <v>5</v>
      </c>
      <c r="B47" s="161">
        <v>28630</v>
      </c>
      <c r="C47" s="161">
        <v>301.83333333333297</v>
      </c>
      <c r="D47" s="161">
        <v>884.41666666666595</v>
      </c>
      <c r="E47" s="161">
        <v>2044.5</v>
      </c>
      <c r="F47" s="161">
        <v>2393.25</v>
      </c>
      <c r="G47" s="161">
        <v>2720.4166666666702</v>
      </c>
      <c r="H47" s="161">
        <v>3067.6666666666702</v>
      </c>
      <c r="I47" s="161">
        <v>3510.3333333333298</v>
      </c>
      <c r="J47" s="161">
        <v>3840.1666666666702</v>
      </c>
      <c r="K47" s="161">
        <v>4762.5</v>
      </c>
      <c r="L47" s="161">
        <v>5104.9166666666697</v>
      </c>
    </row>
    <row r="48" spans="1:12" ht="15" customHeight="1">
      <c r="A48" s="31" t="s">
        <v>408</v>
      </c>
      <c r="B48" s="162">
        <v>666.58333333333303</v>
      </c>
      <c r="C48" s="162">
        <v>7.0833333333333401</v>
      </c>
      <c r="D48" s="162">
        <v>13.8333333333333</v>
      </c>
      <c r="E48" s="162">
        <v>52.3333333333333</v>
      </c>
      <c r="F48" s="162">
        <v>57.25</v>
      </c>
      <c r="G48" s="162">
        <v>72.9166666666666</v>
      </c>
      <c r="H48" s="162">
        <v>76.0833333333333</v>
      </c>
      <c r="I48" s="162">
        <v>83.4166666666667</v>
      </c>
      <c r="J48" s="162">
        <v>93.1666666666666</v>
      </c>
      <c r="K48" s="162">
        <v>102.083333333333</v>
      </c>
      <c r="L48" s="162">
        <v>108.416666666667</v>
      </c>
    </row>
    <row r="49" spans="1:12" ht="15" customHeight="1">
      <c r="A49" s="31" t="s">
        <v>430</v>
      </c>
      <c r="B49" s="162">
        <v>943.08333333333303</v>
      </c>
      <c r="C49" s="162">
        <v>5.1666666666666696</v>
      </c>
      <c r="D49" s="162">
        <v>18.6666666666667</v>
      </c>
      <c r="E49" s="162">
        <v>60.5833333333333</v>
      </c>
      <c r="F49" s="162">
        <v>77.5</v>
      </c>
      <c r="G49" s="162">
        <v>82.4166666666666</v>
      </c>
      <c r="H49" s="162">
        <v>82.25</v>
      </c>
      <c r="I49" s="162">
        <v>100.416666666667</v>
      </c>
      <c r="J49" s="162">
        <v>131.083333333333</v>
      </c>
      <c r="K49" s="162">
        <v>189.25</v>
      </c>
      <c r="L49" s="162">
        <v>195.75</v>
      </c>
    </row>
    <row r="50" spans="1:12" ht="15" customHeight="1">
      <c r="A50" s="31" t="s">
        <v>410</v>
      </c>
      <c r="B50" s="162">
        <v>1353.75</v>
      </c>
      <c r="C50" s="162">
        <v>11.25</v>
      </c>
      <c r="D50" s="162">
        <v>27.4166666666667</v>
      </c>
      <c r="E50" s="162">
        <v>104.583333333333</v>
      </c>
      <c r="F50" s="162">
        <v>105.083333333333</v>
      </c>
      <c r="G50" s="162">
        <v>129.916666666667</v>
      </c>
      <c r="H50" s="162">
        <v>133.583333333333</v>
      </c>
      <c r="I50" s="162">
        <v>162.416666666667</v>
      </c>
      <c r="J50" s="162">
        <v>198.333333333333</v>
      </c>
      <c r="K50" s="162">
        <v>235.416666666667</v>
      </c>
      <c r="L50" s="162">
        <v>245.75</v>
      </c>
    </row>
    <row r="51" spans="1:12" ht="15" customHeight="1">
      <c r="A51" s="31" t="s">
        <v>411</v>
      </c>
      <c r="B51" s="162">
        <v>1123</v>
      </c>
      <c r="C51" s="162">
        <v>11.5833333333333</v>
      </c>
      <c r="D51" s="162">
        <v>30.25</v>
      </c>
      <c r="E51" s="162">
        <v>70.3333333333333</v>
      </c>
      <c r="F51" s="162">
        <v>88.0833333333333</v>
      </c>
      <c r="G51" s="162">
        <v>105.5</v>
      </c>
      <c r="H51" s="162">
        <v>141.333333333333</v>
      </c>
      <c r="I51" s="162">
        <v>137.583333333333</v>
      </c>
      <c r="J51" s="162">
        <v>165.083333333333</v>
      </c>
      <c r="K51" s="162">
        <v>179.166666666667</v>
      </c>
      <c r="L51" s="162">
        <v>194.083333333333</v>
      </c>
    </row>
    <row r="52" spans="1:12" ht="15" customHeight="1">
      <c r="A52" s="31" t="s">
        <v>431</v>
      </c>
      <c r="B52" s="162">
        <v>1715.0833333333301</v>
      </c>
      <c r="C52" s="162">
        <v>16.5</v>
      </c>
      <c r="D52" s="162">
        <v>48.9166666666667</v>
      </c>
      <c r="E52" s="162">
        <v>128</v>
      </c>
      <c r="F52" s="162">
        <v>150.75</v>
      </c>
      <c r="G52" s="162">
        <v>161.416666666667</v>
      </c>
      <c r="H52" s="162">
        <v>198.5</v>
      </c>
      <c r="I52" s="162">
        <v>212.916666666667</v>
      </c>
      <c r="J52" s="162">
        <v>210.666666666667</v>
      </c>
      <c r="K52" s="162">
        <v>275.33333333333297</v>
      </c>
      <c r="L52" s="162">
        <v>312.08333333333297</v>
      </c>
    </row>
    <row r="53" spans="1:12" ht="15" customHeight="1">
      <c r="A53" s="31" t="s">
        <v>432</v>
      </c>
      <c r="B53" s="162">
        <v>666.41666666666697</v>
      </c>
      <c r="C53" s="162">
        <v>2.6666666666666701</v>
      </c>
      <c r="D53" s="162">
        <v>18.8333333333333</v>
      </c>
      <c r="E53" s="162">
        <v>59.6666666666667</v>
      </c>
      <c r="F53" s="162">
        <v>63.9166666666666</v>
      </c>
      <c r="G53" s="162">
        <v>57.75</v>
      </c>
      <c r="H53" s="162">
        <v>70.75</v>
      </c>
      <c r="I53" s="162">
        <v>78.5833333333333</v>
      </c>
      <c r="J53" s="162">
        <v>90.3333333333333</v>
      </c>
      <c r="K53" s="162">
        <v>118.25</v>
      </c>
      <c r="L53" s="162">
        <v>105.666666666667</v>
      </c>
    </row>
    <row r="54" spans="1:12" ht="15" customHeight="1">
      <c r="A54" s="31" t="s">
        <v>433</v>
      </c>
      <c r="B54" s="162">
        <v>2039.3333333333301</v>
      </c>
      <c r="C54" s="162">
        <v>22.5</v>
      </c>
      <c r="D54" s="162">
        <v>67</v>
      </c>
      <c r="E54" s="162">
        <v>161.083333333333</v>
      </c>
      <c r="F54" s="162">
        <v>167.333333333333</v>
      </c>
      <c r="G54" s="162">
        <v>210.75</v>
      </c>
      <c r="H54" s="162">
        <v>240.416666666667</v>
      </c>
      <c r="I54" s="162">
        <v>242.666666666667</v>
      </c>
      <c r="J54" s="162">
        <v>267.33333333333297</v>
      </c>
      <c r="K54" s="162">
        <v>332.16666666666703</v>
      </c>
      <c r="L54" s="162">
        <v>328.08333333333297</v>
      </c>
    </row>
    <row r="55" spans="1:12" ht="15" customHeight="1">
      <c r="A55" s="31" t="s">
        <v>415</v>
      </c>
      <c r="B55" s="162">
        <v>2066.3333333333298</v>
      </c>
      <c r="C55" s="162">
        <v>18</v>
      </c>
      <c r="D55" s="162">
        <v>50.8333333333333</v>
      </c>
      <c r="E55" s="162">
        <v>119.833333333333</v>
      </c>
      <c r="F55" s="162">
        <v>159.25</v>
      </c>
      <c r="G55" s="162">
        <v>165.166666666667</v>
      </c>
      <c r="H55" s="162">
        <v>209.166666666667</v>
      </c>
      <c r="I55" s="162">
        <v>244.75</v>
      </c>
      <c r="J55" s="162">
        <v>283.25</v>
      </c>
      <c r="K55" s="162">
        <v>375.33333333333297</v>
      </c>
      <c r="L55" s="162">
        <v>440.75</v>
      </c>
    </row>
    <row r="56" spans="1:12" ht="15" customHeight="1">
      <c r="A56" s="31" t="s">
        <v>416</v>
      </c>
      <c r="B56" s="162">
        <v>2122.75</v>
      </c>
      <c r="C56" s="162">
        <v>24.3333333333333</v>
      </c>
      <c r="D56" s="162">
        <v>64.0833333333333</v>
      </c>
      <c r="E56" s="162">
        <v>132.583333333333</v>
      </c>
      <c r="F56" s="162">
        <v>166.916666666667</v>
      </c>
      <c r="G56" s="162">
        <v>186.916666666667</v>
      </c>
      <c r="H56" s="162">
        <v>237.666666666667</v>
      </c>
      <c r="I56" s="162">
        <v>291.91666666666703</v>
      </c>
      <c r="J56" s="162">
        <v>282.41666666666703</v>
      </c>
      <c r="K56" s="162">
        <v>336.08333333333297</v>
      </c>
      <c r="L56" s="162">
        <v>399.83333333333297</v>
      </c>
    </row>
    <row r="57" spans="1:12" ht="15" customHeight="1">
      <c r="A57" s="31" t="s">
        <v>417</v>
      </c>
      <c r="B57" s="162">
        <v>3021.25</v>
      </c>
      <c r="C57" s="162">
        <v>33.4166666666667</v>
      </c>
      <c r="D57" s="162">
        <v>85.5</v>
      </c>
      <c r="E57" s="162">
        <v>186.083333333333</v>
      </c>
      <c r="F57" s="162">
        <v>265.08333333333297</v>
      </c>
      <c r="G57" s="162">
        <v>285.16666666666703</v>
      </c>
      <c r="H57" s="162">
        <v>316.5</v>
      </c>
      <c r="I57" s="162">
        <v>365.33333333333297</v>
      </c>
      <c r="J57" s="162">
        <v>442.91666666666703</v>
      </c>
      <c r="K57" s="162">
        <v>537.08333333333405</v>
      </c>
      <c r="L57" s="162">
        <v>504.16666666666799</v>
      </c>
    </row>
    <row r="58" spans="1:12" ht="15" customHeight="1">
      <c r="A58" s="31" t="s">
        <v>418</v>
      </c>
      <c r="B58" s="162">
        <v>2709.8333333333298</v>
      </c>
      <c r="C58" s="162">
        <v>42.3333333333333</v>
      </c>
      <c r="D58" s="162">
        <v>120.5</v>
      </c>
      <c r="E58" s="162">
        <v>195.5</v>
      </c>
      <c r="F58" s="162">
        <v>226.833333333333</v>
      </c>
      <c r="G58" s="162">
        <v>263.33333333333297</v>
      </c>
      <c r="H58" s="162">
        <v>286.66666666666703</v>
      </c>
      <c r="I58" s="162">
        <v>325</v>
      </c>
      <c r="J58" s="162">
        <v>336.08333333333297</v>
      </c>
      <c r="K58" s="162">
        <v>428.25</v>
      </c>
      <c r="L58" s="162">
        <v>485.33333333333297</v>
      </c>
    </row>
    <row r="59" spans="1:12" ht="15" customHeight="1">
      <c r="A59" s="31" t="s">
        <v>419</v>
      </c>
      <c r="B59" s="162">
        <v>2286.0833333333298</v>
      </c>
      <c r="C59" s="162">
        <v>25.5</v>
      </c>
      <c r="D59" s="162">
        <v>72.5833333333333</v>
      </c>
      <c r="E59" s="162">
        <v>160.666666666667</v>
      </c>
      <c r="F59" s="162">
        <v>164.166666666667</v>
      </c>
      <c r="G59" s="162">
        <v>209.75</v>
      </c>
      <c r="H59" s="162">
        <v>214.5</v>
      </c>
      <c r="I59" s="162">
        <v>270.08333333333297</v>
      </c>
      <c r="J59" s="162">
        <v>336.25</v>
      </c>
      <c r="K59" s="162">
        <v>402.75</v>
      </c>
      <c r="L59" s="162">
        <v>429.83333333333297</v>
      </c>
    </row>
    <row r="60" spans="1:12" ht="15" customHeight="1">
      <c r="A60" s="31" t="s">
        <v>420</v>
      </c>
      <c r="B60" s="162">
        <v>1093.0833333333301</v>
      </c>
      <c r="C60" s="162">
        <v>6.5833333333333401</v>
      </c>
      <c r="D60" s="162">
        <v>45</v>
      </c>
      <c r="E60" s="162">
        <v>109.333333333333</v>
      </c>
      <c r="F60" s="162">
        <v>95.6666666666666</v>
      </c>
      <c r="G60" s="162">
        <v>107.25</v>
      </c>
      <c r="H60" s="162">
        <v>112.5</v>
      </c>
      <c r="I60" s="162">
        <v>123.166666666667</v>
      </c>
      <c r="J60" s="162">
        <v>105.166666666667</v>
      </c>
      <c r="K60" s="162">
        <v>175.25</v>
      </c>
      <c r="L60" s="162">
        <v>213.166666666667</v>
      </c>
    </row>
    <row r="61" spans="1:12" ht="15" customHeight="1">
      <c r="A61" s="31" t="s">
        <v>421</v>
      </c>
      <c r="B61" s="162">
        <v>891.58333333333303</v>
      </c>
      <c r="C61" s="162">
        <v>4.1666666666666599</v>
      </c>
      <c r="D61" s="162">
        <v>33.5</v>
      </c>
      <c r="E61" s="162">
        <v>90.25</v>
      </c>
      <c r="F61" s="162">
        <v>95.4166666666666</v>
      </c>
      <c r="G61" s="162">
        <v>94.9166666666666</v>
      </c>
      <c r="H61" s="162">
        <v>89.9166666666666</v>
      </c>
      <c r="I61" s="162">
        <v>96.6666666666666</v>
      </c>
      <c r="J61" s="162">
        <v>91.1666666666667</v>
      </c>
      <c r="K61" s="162">
        <v>142.083333333333</v>
      </c>
      <c r="L61" s="162">
        <v>153.5</v>
      </c>
    </row>
    <row r="62" spans="1:12" ht="15" customHeight="1">
      <c r="A62" s="31" t="s">
        <v>422</v>
      </c>
      <c r="B62" s="162">
        <v>2309.0833333333298</v>
      </c>
      <c r="C62" s="162">
        <v>36.1666666666667</v>
      </c>
      <c r="D62" s="162">
        <v>78.3333333333333</v>
      </c>
      <c r="E62" s="162">
        <v>171.916666666667</v>
      </c>
      <c r="F62" s="162">
        <v>215.166666666667</v>
      </c>
      <c r="G62" s="162">
        <v>240.5</v>
      </c>
      <c r="H62" s="162">
        <v>267.66666666666703</v>
      </c>
      <c r="I62" s="162">
        <v>308.83333333333297</v>
      </c>
      <c r="J62" s="162">
        <v>288.75</v>
      </c>
      <c r="K62" s="162">
        <v>345.83333333333297</v>
      </c>
      <c r="L62" s="162">
        <v>355.91666666666703</v>
      </c>
    </row>
    <row r="63" spans="1:12" ht="15" customHeight="1">
      <c r="A63" s="31" t="s">
        <v>423</v>
      </c>
      <c r="B63" s="162">
        <v>1823.5833333333301</v>
      </c>
      <c r="C63" s="162">
        <v>17.5833333333333</v>
      </c>
      <c r="D63" s="162">
        <v>52.3333333333333</v>
      </c>
      <c r="E63" s="162">
        <v>123.583333333333</v>
      </c>
      <c r="F63" s="162">
        <v>138.583333333333</v>
      </c>
      <c r="G63" s="162">
        <v>176.416666666667</v>
      </c>
      <c r="H63" s="162">
        <v>193.5</v>
      </c>
      <c r="I63" s="162">
        <v>236.083333333333</v>
      </c>
      <c r="J63" s="162">
        <v>281.33333333333297</v>
      </c>
      <c r="K63" s="162">
        <v>296</v>
      </c>
      <c r="L63" s="162">
        <v>308.16666666666703</v>
      </c>
    </row>
    <row r="64" spans="1:12" ht="15" customHeight="1">
      <c r="A64" s="31" t="s">
        <v>424</v>
      </c>
      <c r="B64" s="162">
        <v>173.166666666667</v>
      </c>
      <c r="C64" s="162">
        <v>1.5</v>
      </c>
      <c r="D64" s="162">
        <v>5.2499999999999902</v>
      </c>
      <c r="E64" s="162">
        <v>6.6666666666666599</v>
      </c>
      <c r="F64" s="162">
        <v>17.5833333333333</v>
      </c>
      <c r="G64" s="162">
        <v>15.1666666666667</v>
      </c>
      <c r="H64" s="162">
        <v>18</v>
      </c>
      <c r="I64" s="162">
        <v>20</v>
      </c>
      <c r="J64" s="162">
        <v>22.9166666666667</v>
      </c>
      <c r="K64" s="162">
        <v>33.1666666666667</v>
      </c>
      <c r="L64" s="162">
        <v>32.9166666666667</v>
      </c>
    </row>
    <row r="65" spans="1:12" ht="15" customHeight="1">
      <c r="A65" s="31" t="s">
        <v>425</v>
      </c>
      <c r="B65" s="162">
        <v>628.75</v>
      </c>
      <c r="C65" s="162">
        <v>5.7499999999999902</v>
      </c>
      <c r="D65" s="162">
        <v>16.1666666666667</v>
      </c>
      <c r="E65" s="162">
        <v>41.5</v>
      </c>
      <c r="F65" s="162">
        <v>49.75</v>
      </c>
      <c r="G65" s="162">
        <v>45.4166666666667</v>
      </c>
      <c r="H65" s="162">
        <v>77.5</v>
      </c>
      <c r="I65" s="162">
        <v>90.9166666666667</v>
      </c>
      <c r="J65" s="162">
        <v>90.9166666666666</v>
      </c>
      <c r="K65" s="162">
        <v>98.1666666666666</v>
      </c>
      <c r="L65" s="162">
        <v>112.666666666667</v>
      </c>
    </row>
    <row r="66" spans="1:12" ht="15" customHeight="1">
      <c r="A66" s="31" t="s">
        <v>426</v>
      </c>
      <c r="B66" s="32">
        <v>827.66666666666697</v>
      </c>
      <c r="C66" s="32">
        <v>8.6666666666666696</v>
      </c>
      <c r="D66" s="32">
        <v>27.1666666666667</v>
      </c>
      <c r="E66" s="32">
        <v>52.25</v>
      </c>
      <c r="F66" s="32">
        <v>72.5</v>
      </c>
      <c r="G66" s="32">
        <v>88.8333333333333</v>
      </c>
      <c r="H66" s="32">
        <v>87.8333333333333</v>
      </c>
      <c r="I66" s="32">
        <v>104.25</v>
      </c>
      <c r="J66" s="32">
        <v>102.583333333333</v>
      </c>
      <c r="K66" s="32">
        <v>134.75</v>
      </c>
      <c r="L66" s="32">
        <v>148.833333333333</v>
      </c>
    </row>
    <row r="67" spans="1:12" ht="15" customHeight="1">
      <c r="A67" s="34" t="s">
        <v>93</v>
      </c>
      <c r="B67" s="163">
        <v>169.583333333333</v>
      </c>
      <c r="C67" s="163">
        <v>1.0833333333333299</v>
      </c>
      <c r="D67" s="163">
        <v>8.2500000000000107</v>
      </c>
      <c r="E67" s="163">
        <v>17.75</v>
      </c>
      <c r="F67" s="163">
        <v>16.4166666666667</v>
      </c>
      <c r="G67" s="163">
        <v>20.9166666666667</v>
      </c>
      <c r="H67" s="163">
        <v>13.3333333333333</v>
      </c>
      <c r="I67" s="163">
        <v>15.3333333333333</v>
      </c>
      <c r="J67" s="163">
        <v>20.4166666666667</v>
      </c>
      <c r="K67" s="163">
        <v>26.0833333333333</v>
      </c>
      <c r="L67" s="163">
        <v>30</v>
      </c>
    </row>
    <row r="68" spans="1:12" ht="15" customHeight="1">
      <c r="A68" s="37" t="s">
        <v>215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</row>
    <row r="69" spans="1:12" ht="15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</row>
    <row r="70" spans="1:12" ht="15" customHeight="1">
      <c r="A70" s="16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</row>
    <row r="71" spans="1:12" ht="15" customHeight="1">
      <c r="A71" s="16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</row>
    <row r="72" spans="1:12" ht="1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</row>
    <row r="73" spans="1:12" ht="1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</row>
    <row r="74" spans="1:12" ht="1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</row>
    <row r="75" spans="1:12" ht="1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</row>
    <row r="76" spans="1:12" ht="1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</row>
    <row r="77" spans="1:12" ht="1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</row>
    <row r="79" spans="1:12" ht="1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</row>
    <row r="80" spans="1:12" ht="1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</row>
    <row r="81" spans="1:12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</row>
    <row r="82" spans="1:12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</row>
    <row r="83" spans="1:12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</row>
    <row r="84" spans="1:12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</row>
    <row r="85" spans="1:12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</row>
    <row r="86" spans="1:12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</row>
    <row r="87" spans="1:12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</row>
    <row r="88" spans="1:12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</row>
    <row r="89" spans="1:12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</row>
    <row r="90" spans="1:12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</row>
    <row r="91" spans="1:12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</row>
    <row r="93" spans="1:12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</row>
    <row r="94" spans="1:12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</row>
    <row r="95" spans="1:12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</row>
    <row r="96" spans="1:12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</row>
    <row r="97" spans="1:12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</row>
    <row r="98" spans="1:12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</row>
    <row r="99" spans="1:12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</row>
    <row r="100" spans="1:12" ht="1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</row>
    <row r="101" spans="1:12" ht="1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</row>
    <row r="102" spans="1:12" ht="1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</row>
    <row r="103" spans="1:12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</row>
    <row r="104" spans="1:12" ht="1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</row>
    <row r="105" spans="1:12" ht="1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ht="1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</row>
    <row r="107" spans="1:12" ht="1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</row>
    <row r="108" spans="1:12" ht="1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</row>
    <row r="109" spans="1:12" ht="1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</row>
    <row r="110" spans="1:12" ht="1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</row>
    <row r="111" spans="1:12" ht="1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</row>
    <row r="112" spans="1:12" ht="1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</row>
    <row r="113" spans="1:12" ht="1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</row>
    <row r="114" spans="1:12" ht="1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</row>
    <row r="115" spans="1:12" ht="1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</row>
    <row r="116" spans="1:12" ht="1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</row>
    <row r="117" spans="1:12" ht="1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</row>
    <row r="118" spans="1:12" ht="1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</row>
    <row r="119" spans="1:12" ht="1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ht="1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</row>
    <row r="121" spans="1:12" ht="1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</row>
    <row r="122" spans="1:12" ht="1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</row>
    <row r="123" spans="1:12" ht="1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</row>
    <row r="124" spans="1:12" ht="1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</row>
    <row r="125" spans="1:12" ht="1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</row>
    <row r="126" spans="1:12" ht="1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</row>
    <row r="127" spans="1:12" ht="1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</row>
    <row r="128" spans="1:12" ht="1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</row>
    <row r="129" spans="1:12" ht="1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</row>
    <row r="130" spans="1:12" ht="1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</row>
    <row r="131" spans="1:12" ht="1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</row>
    <row r="132" spans="1:12" ht="1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</row>
    <row r="133" spans="1:12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</row>
    <row r="135" spans="1:12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</row>
    <row r="136" spans="1:12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</row>
    <row r="137" spans="1:12" ht="1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</row>
    <row r="138" spans="1:12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</row>
    <row r="139" spans="1:12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</row>
    <row r="140" spans="1:12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</row>
    <row r="141" spans="1:12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</row>
    <row r="142" spans="1:12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</row>
    <row r="143" spans="1:12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</row>
    <row r="144" spans="1:12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</row>
    <row r="145" spans="1:12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</row>
    <row r="146" spans="1:12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</row>
    <row r="147" spans="1:12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</row>
    <row r="148" spans="1:12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</row>
    <row r="149" spans="1:12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</row>
    <row r="150" spans="1:12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</row>
    <row r="151" spans="1:12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</row>
    <row r="152" spans="1:12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2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</row>
    <row r="154" spans="1:12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</row>
    <row r="155" spans="1:12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</row>
    <row r="156" spans="1:12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</row>
    <row r="157" spans="1:12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</row>
    <row r="158" spans="1:12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</row>
    <row r="159" spans="1:12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</row>
    <row r="160" spans="1:12" ht="1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</row>
    <row r="161" spans="1:12" ht="1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</row>
    <row r="162" spans="1:12" ht="1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</row>
    <row r="163" spans="1:12" ht="1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</row>
    <row r="164" spans="1:12" ht="1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</row>
    <row r="165" spans="1:12" ht="1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</row>
    <row r="166" spans="1:12" ht="1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</row>
    <row r="167" spans="1:12" ht="1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</row>
    <row r="168" spans="1:12" ht="1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</row>
    <row r="169" spans="1:12" ht="1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</row>
    <row r="170" spans="1:12" ht="1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</row>
    <row r="171" spans="1:12" ht="1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</row>
    <row r="172" spans="1:12" ht="1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</row>
    <row r="173" spans="1:12" ht="1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</row>
    <row r="174" spans="1:12" ht="1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</row>
    <row r="175" spans="1:12" ht="1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</row>
    <row r="176" spans="1:12" ht="1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</row>
    <row r="177" spans="1:12" ht="1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</row>
    <row r="178" spans="1:12" ht="1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</row>
    <row r="179" spans="1:12" ht="1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</row>
    <row r="180" spans="1:12" ht="1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</row>
    <row r="181" spans="1:12" ht="1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</row>
    <row r="182" spans="1:12" ht="1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</row>
    <row r="183" spans="1:12" ht="1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</row>
    <row r="184" spans="1:12" ht="1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</row>
    <row r="185" spans="1:12" ht="1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</row>
    <row r="186" spans="1:12" ht="1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</row>
    <row r="187" spans="1:12" ht="1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</row>
    <row r="188" spans="1:12" ht="1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</row>
    <row r="189" spans="1:12" ht="1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</row>
    <row r="190" spans="1:12" ht="1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</row>
    <row r="191" spans="1:12" ht="1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</row>
    <row r="192" spans="1:12" ht="1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</row>
    <row r="193" spans="1:12" ht="1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</row>
    <row r="194" spans="1:12" ht="1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</row>
    <row r="195" spans="1:12" ht="1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</row>
    <row r="196" spans="1:12" ht="1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</row>
    <row r="197" spans="1:12" ht="1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</row>
    <row r="198" spans="1:12" ht="1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</row>
    <row r="199" spans="1:12" ht="1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</row>
    <row r="200" spans="1:12" ht="1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</row>
    <row r="201" spans="1:12" ht="1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</row>
    <row r="202" spans="1:12" ht="1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</row>
    <row r="203" spans="1:12" ht="1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</row>
    <row r="204" spans="1:12" ht="1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</row>
    <row r="205" spans="1:12" ht="1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</row>
    <row r="206" spans="1:12" ht="1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</row>
    <row r="207" spans="1:12" ht="1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</row>
    <row r="208" spans="1:12" ht="1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</row>
    <row r="209" spans="1:12" ht="1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</row>
    <row r="210" spans="1:12" ht="1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</row>
    <row r="211" spans="1:12" ht="1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</row>
    <row r="212" spans="1:12" ht="1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</row>
    <row r="213" spans="1:12" ht="1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</row>
    <row r="214" spans="1:12" ht="1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</row>
    <row r="215" spans="1:12" ht="1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</row>
    <row r="216" spans="1:12" ht="1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</row>
    <row r="217" spans="1:12" ht="1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</row>
    <row r="218" spans="1:12" ht="1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</row>
    <row r="219" spans="1:12" ht="1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</row>
    <row r="220" spans="1:12" ht="1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</row>
    <row r="221" spans="1:12" ht="1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</row>
    <row r="222" spans="1:12" ht="1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</row>
    <row r="223" spans="1:12" ht="1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</row>
    <row r="224" spans="1:12" ht="1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</row>
    <row r="225" spans="1:12" ht="1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</row>
    <row r="226" spans="1:12" ht="1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</row>
    <row r="227" spans="1:12" ht="1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</row>
    <row r="228" spans="1:12" ht="1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</row>
    <row r="229" spans="1:12" ht="1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</row>
    <row r="230" spans="1:12" ht="1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</row>
  </sheetData>
  <pageMargins left="0.23622047244094491" right="0.23622047244094491" top="0.39370078740157483" bottom="0.74803149606299213" header="0" footer="0.31496062992125984"/>
  <pageSetup paperSize="9" scale="7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4"/>
  <sheetViews>
    <sheetView workbookViewId="0"/>
  </sheetViews>
  <sheetFormatPr baseColWidth="10" defaultColWidth="11.42578125" defaultRowHeight="15" customHeight="1"/>
  <cols>
    <col min="1" max="1" width="21.42578125" style="105" customWidth="1"/>
    <col min="2" max="7" width="14.28515625" style="105" customWidth="1"/>
    <col min="8" max="16384" width="11.42578125" style="105"/>
  </cols>
  <sheetData>
    <row r="1" spans="1:11" ht="15" customHeight="1">
      <c r="A1" s="15" t="s">
        <v>434</v>
      </c>
      <c r="B1" s="16"/>
      <c r="C1" s="16"/>
      <c r="D1" s="16"/>
      <c r="E1" s="16"/>
      <c r="F1" s="16"/>
      <c r="G1" s="16"/>
    </row>
    <row r="2" spans="1:11" ht="15" customHeight="1">
      <c r="A2" s="19" t="s">
        <v>435</v>
      </c>
      <c r="B2" s="32"/>
      <c r="C2" s="32"/>
      <c r="D2" s="32"/>
      <c r="E2" s="32"/>
      <c r="F2" s="32"/>
      <c r="G2" s="32"/>
      <c r="H2" s="147"/>
      <c r="I2" s="147"/>
      <c r="J2" s="147"/>
      <c r="K2" s="147"/>
    </row>
    <row r="3" spans="1:11" ht="15" customHeight="1">
      <c r="A3" s="39"/>
      <c r="B3" s="16"/>
      <c r="C3" s="16"/>
      <c r="D3" s="16"/>
      <c r="E3" s="16"/>
      <c r="F3" s="16"/>
      <c r="G3" s="16"/>
    </row>
    <row r="4" spans="1:11" ht="30" customHeight="1">
      <c r="A4" s="22"/>
      <c r="B4" s="28" t="s">
        <v>3</v>
      </c>
      <c r="C4" s="28" t="s">
        <v>22</v>
      </c>
      <c r="D4" s="28" t="s">
        <v>23</v>
      </c>
      <c r="E4" s="28" t="s">
        <v>24</v>
      </c>
      <c r="F4" s="28" t="s">
        <v>25</v>
      </c>
      <c r="G4" s="28" t="s">
        <v>246</v>
      </c>
      <c r="H4" s="147"/>
      <c r="I4" s="147"/>
      <c r="J4" s="147"/>
      <c r="K4" s="147"/>
    </row>
    <row r="5" spans="1:11" ht="15" customHeight="1">
      <c r="A5" s="79" t="s">
        <v>3</v>
      </c>
      <c r="B5" s="106">
        <v>48017.5</v>
      </c>
      <c r="C5" s="106">
        <v>680.66666666666697</v>
      </c>
      <c r="D5" s="106">
        <v>4127.5833333333303</v>
      </c>
      <c r="E5" s="106">
        <v>3136.9166666666702</v>
      </c>
      <c r="F5" s="106">
        <v>37232.083333333299</v>
      </c>
      <c r="G5" s="106">
        <v>2840.25</v>
      </c>
    </row>
    <row r="6" spans="1:11" ht="15" customHeight="1">
      <c r="A6" s="31" t="s">
        <v>408</v>
      </c>
      <c r="B6" s="32">
        <v>1260.1666666666699</v>
      </c>
      <c r="C6" s="32">
        <v>15.5</v>
      </c>
      <c r="D6" s="32">
        <v>79.5833333333333</v>
      </c>
      <c r="E6" s="32">
        <v>78.9166666666667</v>
      </c>
      <c r="F6" s="32">
        <v>1015</v>
      </c>
      <c r="G6" s="32">
        <v>71.1666666666667</v>
      </c>
    </row>
    <row r="7" spans="1:11" ht="15" customHeight="1">
      <c r="A7" s="31" t="s">
        <v>430</v>
      </c>
      <c r="B7" s="32">
        <v>1693</v>
      </c>
      <c r="C7" s="32">
        <v>14.4166666666667</v>
      </c>
      <c r="D7" s="32">
        <v>125</v>
      </c>
      <c r="E7" s="32">
        <v>89.5833333333333</v>
      </c>
      <c r="F7" s="32">
        <v>1383.3333333333301</v>
      </c>
      <c r="G7" s="32">
        <v>80.6666666666667</v>
      </c>
    </row>
    <row r="8" spans="1:11" ht="15" customHeight="1">
      <c r="A8" s="31" t="s">
        <v>410</v>
      </c>
      <c r="B8" s="32">
        <v>2349.6666666666702</v>
      </c>
      <c r="C8" s="32">
        <v>24.25</v>
      </c>
      <c r="D8" s="32">
        <v>181.75</v>
      </c>
      <c r="E8" s="32">
        <v>132.666666666667</v>
      </c>
      <c r="F8" s="32">
        <v>1915.1666666666699</v>
      </c>
      <c r="G8" s="32">
        <v>95.8333333333333</v>
      </c>
    </row>
    <row r="9" spans="1:11" ht="15" customHeight="1">
      <c r="A9" s="31" t="s">
        <v>411</v>
      </c>
      <c r="B9" s="32">
        <v>1882.0833333333301</v>
      </c>
      <c r="C9" s="32">
        <v>17.9166666666667</v>
      </c>
      <c r="D9" s="32">
        <v>174.5</v>
      </c>
      <c r="E9" s="32">
        <v>104.416666666667</v>
      </c>
      <c r="F9" s="32">
        <v>1484.8333333333301</v>
      </c>
      <c r="G9" s="32">
        <v>100.416666666667</v>
      </c>
    </row>
    <row r="10" spans="1:11" ht="15" customHeight="1">
      <c r="A10" s="31" t="s">
        <v>431</v>
      </c>
      <c r="B10" s="32">
        <v>2894.1666666666702</v>
      </c>
      <c r="C10" s="32">
        <v>40.3333333333333</v>
      </c>
      <c r="D10" s="32">
        <v>278</v>
      </c>
      <c r="E10" s="32">
        <v>198.75</v>
      </c>
      <c r="F10" s="32">
        <v>2242.5</v>
      </c>
      <c r="G10" s="32">
        <v>134.583333333333</v>
      </c>
    </row>
    <row r="11" spans="1:11" ht="15" customHeight="1">
      <c r="A11" s="31" t="s">
        <v>432</v>
      </c>
      <c r="B11" s="32">
        <v>1098.8333333333301</v>
      </c>
      <c r="C11" s="32">
        <v>5.3333333333333304</v>
      </c>
      <c r="D11" s="32">
        <v>77.75</v>
      </c>
      <c r="E11" s="32">
        <v>51.75</v>
      </c>
      <c r="F11" s="32">
        <v>925.91666666666697</v>
      </c>
      <c r="G11" s="32">
        <v>38.0833333333333</v>
      </c>
    </row>
    <row r="12" spans="1:11" ht="15" customHeight="1">
      <c r="A12" s="31" t="s">
        <v>433</v>
      </c>
      <c r="B12" s="32">
        <v>3388.25</v>
      </c>
      <c r="C12" s="32">
        <v>47.1666666666667</v>
      </c>
      <c r="D12" s="32">
        <v>316.83333333333297</v>
      </c>
      <c r="E12" s="32">
        <v>228.583333333333</v>
      </c>
      <c r="F12" s="32">
        <v>2581.9166666666702</v>
      </c>
      <c r="G12" s="32">
        <v>213.75</v>
      </c>
    </row>
    <row r="13" spans="1:11" ht="15" customHeight="1">
      <c r="A13" s="31" t="s">
        <v>415</v>
      </c>
      <c r="B13" s="32">
        <v>3341.25</v>
      </c>
      <c r="C13" s="32">
        <v>31</v>
      </c>
      <c r="D13" s="32">
        <v>330.66666666666703</v>
      </c>
      <c r="E13" s="32">
        <v>186.833333333333</v>
      </c>
      <c r="F13" s="32">
        <v>2633.6666666666702</v>
      </c>
      <c r="G13" s="32">
        <v>159.083333333334</v>
      </c>
    </row>
    <row r="14" spans="1:11" ht="15" customHeight="1">
      <c r="A14" s="31" t="s">
        <v>416</v>
      </c>
      <c r="B14" s="32">
        <v>3436.1666666666702</v>
      </c>
      <c r="C14" s="32">
        <v>36.1666666666667</v>
      </c>
      <c r="D14" s="32">
        <v>278.91666666666703</v>
      </c>
      <c r="E14" s="32">
        <v>222.583333333333</v>
      </c>
      <c r="F14" s="32">
        <v>2774.0833333333298</v>
      </c>
      <c r="G14" s="32">
        <v>124.416666666667</v>
      </c>
    </row>
    <row r="15" spans="1:11" ht="15" customHeight="1">
      <c r="A15" s="31" t="s">
        <v>417</v>
      </c>
      <c r="B15" s="47">
        <v>5125.8333333333303</v>
      </c>
      <c r="C15" s="47">
        <v>72.3333333333333</v>
      </c>
      <c r="D15" s="47">
        <v>412.41666666666703</v>
      </c>
      <c r="E15" s="47">
        <v>333.416666666666</v>
      </c>
      <c r="F15" s="47">
        <v>3949.75</v>
      </c>
      <c r="G15" s="47">
        <v>357.91666666666703</v>
      </c>
    </row>
    <row r="16" spans="1:11" ht="15" customHeight="1">
      <c r="A16" s="31" t="s">
        <v>418</v>
      </c>
      <c r="B16" s="47">
        <v>4658</v>
      </c>
      <c r="C16" s="47">
        <v>133.666666666667</v>
      </c>
      <c r="D16" s="47">
        <v>349.33333333333297</v>
      </c>
      <c r="E16" s="47">
        <v>340.66666666666703</v>
      </c>
      <c r="F16" s="47">
        <v>3363.8333333333298</v>
      </c>
      <c r="G16" s="47">
        <v>470.5</v>
      </c>
    </row>
    <row r="17" spans="1:7" ht="15" customHeight="1">
      <c r="A17" s="31" t="s">
        <v>419</v>
      </c>
      <c r="B17" s="47">
        <v>3788.9166666666702</v>
      </c>
      <c r="C17" s="47">
        <v>44.3333333333333</v>
      </c>
      <c r="D17" s="47">
        <v>312.66666666666703</v>
      </c>
      <c r="E17" s="47">
        <v>244.25</v>
      </c>
      <c r="F17" s="47">
        <v>2980.4166666666702</v>
      </c>
      <c r="G17" s="47">
        <v>207.25</v>
      </c>
    </row>
    <row r="18" spans="1:7" ht="15" customHeight="1">
      <c r="A18" s="31" t="s">
        <v>420</v>
      </c>
      <c r="B18" s="47">
        <v>1893.4166666666699</v>
      </c>
      <c r="C18" s="47">
        <v>22.1666666666667</v>
      </c>
      <c r="D18" s="47">
        <v>148.833333333333</v>
      </c>
      <c r="E18" s="47">
        <v>90.4166666666667</v>
      </c>
      <c r="F18" s="47">
        <v>1556.6666666666699</v>
      </c>
      <c r="G18" s="47">
        <v>75.3333333333333</v>
      </c>
    </row>
    <row r="19" spans="1:7" ht="15" customHeight="1">
      <c r="A19" s="31" t="s">
        <v>421</v>
      </c>
      <c r="B19" s="47">
        <v>1493.25</v>
      </c>
      <c r="C19" s="47">
        <v>13</v>
      </c>
      <c r="D19" s="47">
        <v>121.583333333333</v>
      </c>
      <c r="E19" s="47">
        <v>89.6666666666667</v>
      </c>
      <c r="F19" s="47">
        <v>1194.1666666666699</v>
      </c>
      <c r="G19" s="47">
        <v>74.8333333333333</v>
      </c>
    </row>
    <row r="20" spans="1:7" ht="15" customHeight="1">
      <c r="A20" s="31" t="s">
        <v>422</v>
      </c>
      <c r="B20" s="47">
        <v>3816.1666666666601</v>
      </c>
      <c r="C20" s="47">
        <v>82.4166666666667</v>
      </c>
      <c r="D20" s="47">
        <v>331.58333333333297</v>
      </c>
      <c r="E20" s="47">
        <v>307.25</v>
      </c>
      <c r="F20" s="47">
        <v>2785.75</v>
      </c>
      <c r="G20" s="47">
        <v>309.16666666666703</v>
      </c>
    </row>
    <row r="21" spans="1:7" ht="15" customHeight="1">
      <c r="A21" s="31" t="s">
        <v>423</v>
      </c>
      <c r="B21" s="47">
        <v>2964.3333333333298</v>
      </c>
      <c r="C21" s="47">
        <v>37</v>
      </c>
      <c r="D21" s="47">
        <v>291.08333333333297</v>
      </c>
      <c r="E21" s="47">
        <v>232.083333333333</v>
      </c>
      <c r="F21" s="47">
        <v>2225.3333333333298</v>
      </c>
      <c r="G21" s="47">
        <v>178.833333333333</v>
      </c>
    </row>
    <row r="22" spans="1:7" ht="15" customHeight="1">
      <c r="A22" s="31" t="s">
        <v>424</v>
      </c>
      <c r="B22" s="47">
        <v>294.41666666666703</v>
      </c>
      <c r="C22" s="47">
        <v>7.5833333333333304</v>
      </c>
      <c r="D22" s="47">
        <v>39.5</v>
      </c>
      <c r="E22" s="47">
        <v>22.8333333333333</v>
      </c>
      <c r="F22" s="47">
        <v>199.833333333333</v>
      </c>
      <c r="G22" s="47">
        <v>24.6666666666667</v>
      </c>
    </row>
    <row r="23" spans="1:7" ht="15" customHeight="1">
      <c r="A23" s="31" t="s">
        <v>425</v>
      </c>
      <c r="B23" s="47">
        <v>1034.3333333333301</v>
      </c>
      <c r="C23" s="47">
        <v>8.0833333333333393</v>
      </c>
      <c r="D23" s="47">
        <v>108.916666666667</v>
      </c>
      <c r="E23" s="47">
        <v>98.75</v>
      </c>
      <c r="F23" s="47">
        <v>792.16666666666697</v>
      </c>
      <c r="G23" s="47">
        <v>26.4166666666667</v>
      </c>
    </row>
    <row r="24" spans="1:7" ht="15" customHeight="1">
      <c r="A24" s="31" t="s">
        <v>426</v>
      </c>
      <c r="B24" s="47">
        <v>1339.8333333333301</v>
      </c>
      <c r="C24" s="47">
        <v>22.4166666666667</v>
      </c>
      <c r="D24" s="47">
        <v>141.833333333333</v>
      </c>
      <c r="E24" s="47">
        <v>73.8333333333333</v>
      </c>
      <c r="F24" s="47">
        <v>1031.5833333333301</v>
      </c>
      <c r="G24" s="47">
        <v>70.1666666666667</v>
      </c>
    </row>
    <row r="25" spans="1:7" ht="15" customHeight="1">
      <c r="A25" s="34" t="s">
        <v>93</v>
      </c>
      <c r="B25" s="85">
        <v>265.41666666666703</v>
      </c>
      <c r="C25" s="85">
        <v>5.5833333333333401</v>
      </c>
      <c r="D25" s="85">
        <v>26.8333333333333</v>
      </c>
      <c r="E25" s="85">
        <v>9.6666666666666607</v>
      </c>
      <c r="F25" s="85">
        <v>196.166666666667</v>
      </c>
      <c r="G25" s="85">
        <v>27.1666666666667</v>
      </c>
    </row>
    <row r="26" spans="1:7" ht="15" customHeight="1">
      <c r="A26" s="79" t="s">
        <v>4</v>
      </c>
      <c r="B26" s="106">
        <v>19387.5</v>
      </c>
      <c r="C26" s="106">
        <v>419.08333333333297</v>
      </c>
      <c r="D26" s="106">
        <v>2191.25</v>
      </c>
      <c r="E26" s="106">
        <v>2591.25</v>
      </c>
      <c r="F26" s="106">
        <v>13233</v>
      </c>
      <c r="G26" s="106">
        <v>952.91666666666697</v>
      </c>
    </row>
    <row r="27" spans="1:7" ht="15" customHeight="1">
      <c r="A27" s="31" t="s">
        <v>408</v>
      </c>
      <c r="B27" s="32">
        <v>593.58333333333303</v>
      </c>
      <c r="C27" s="32">
        <v>9.25</v>
      </c>
      <c r="D27" s="32">
        <v>46.5833333333333</v>
      </c>
      <c r="E27" s="32">
        <v>64.0833333333333</v>
      </c>
      <c r="F27" s="32">
        <v>444.08333333333297</v>
      </c>
      <c r="G27" s="32">
        <v>29.5833333333333</v>
      </c>
    </row>
    <row r="28" spans="1:7" ht="15" customHeight="1">
      <c r="A28" s="31" t="s">
        <v>430</v>
      </c>
      <c r="B28" s="32">
        <v>749.91666666666697</v>
      </c>
      <c r="C28" s="32">
        <v>10.0833333333333</v>
      </c>
      <c r="D28" s="32">
        <v>69.5</v>
      </c>
      <c r="E28" s="32">
        <v>64.25</v>
      </c>
      <c r="F28" s="32">
        <v>573.75</v>
      </c>
      <c r="G28" s="32">
        <v>32.3333333333333</v>
      </c>
    </row>
    <row r="29" spans="1:7" ht="15" customHeight="1">
      <c r="A29" s="31" t="s">
        <v>410</v>
      </c>
      <c r="B29" s="32">
        <v>995.91666666666697</v>
      </c>
      <c r="C29" s="32">
        <v>16.8333333333333</v>
      </c>
      <c r="D29" s="32">
        <v>96.75</v>
      </c>
      <c r="E29" s="32">
        <v>102.083333333333</v>
      </c>
      <c r="F29" s="32">
        <v>739.91666666666697</v>
      </c>
      <c r="G29" s="32">
        <v>40.3333333333333</v>
      </c>
    </row>
    <row r="30" spans="1:7" ht="15" customHeight="1">
      <c r="A30" s="31" t="s">
        <v>411</v>
      </c>
      <c r="B30" s="32">
        <v>759.08333333333303</v>
      </c>
      <c r="C30" s="32">
        <v>10.5833333333333</v>
      </c>
      <c r="D30" s="32">
        <v>97.5833333333333</v>
      </c>
      <c r="E30" s="32">
        <v>84.8333333333333</v>
      </c>
      <c r="F30" s="32">
        <v>541.16666666666697</v>
      </c>
      <c r="G30" s="32">
        <v>24.9166666666667</v>
      </c>
    </row>
    <row r="31" spans="1:7" ht="15" customHeight="1">
      <c r="A31" s="31" t="s">
        <v>431</v>
      </c>
      <c r="B31" s="32">
        <v>1179.0833333333301</v>
      </c>
      <c r="C31" s="32">
        <v>25.9166666666667</v>
      </c>
      <c r="D31" s="32">
        <v>139.666666666667</v>
      </c>
      <c r="E31" s="32">
        <v>169.083333333333</v>
      </c>
      <c r="F31" s="32">
        <v>795.5</v>
      </c>
      <c r="G31" s="32">
        <v>48.9166666666667</v>
      </c>
    </row>
    <row r="32" spans="1:7" ht="15" customHeight="1">
      <c r="A32" s="31" t="s">
        <v>432</v>
      </c>
      <c r="B32" s="32">
        <v>432.41666666666703</v>
      </c>
      <c r="C32" s="32">
        <v>3.3333333333333299</v>
      </c>
      <c r="D32" s="32">
        <v>47</v>
      </c>
      <c r="E32" s="32">
        <v>32.75</v>
      </c>
      <c r="F32" s="32">
        <v>336.5</v>
      </c>
      <c r="G32" s="32">
        <v>12.8333333333333</v>
      </c>
    </row>
    <row r="33" spans="1:7" ht="15" customHeight="1">
      <c r="A33" s="31" t="s">
        <v>433</v>
      </c>
      <c r="B33" s="32">
        <v>1348.9166666666699</v>
      </c>
      <c r="C33" s="32">
        <v>22.9166666666667</v>
      </c>
      <c r="D33" s="32">
        <v>167.833333333333</v>
      </c>
      <c r="E33" s="32">
        <v>199.333333333333</v>
      </c>
      <c r="F33" s="32">
        <v>894.08333333333303</v>
      </c>
      <c r="G33" s="32">
        <v>64.75</v>
      </c>
    </row>
    <row r="34" spans="1:7" ht="15" customHeight="1">
      <c r="A34" s="31" t="s">
        <v>415</v>
      </c>
      <c r="B34" s="32">
        <v>1274.9166666666699</v>
      </c>
      <c r="C34" s="32">
        <v>18.75</v>
      </c>
      <c r="D34" s="32">
        <v>178.666666666667</v>
      </c>
      <c r="E34" s="32">
        <v>148</v>
      </c>
      <c r="F34" s="32">
        <v>875.58333333333303</v>
      </c>
      <c r="G34" s="32">
        <v>53.9166666666667</v>
      </c>
    </row>
    <row r="35" spans="1:7" ht="15" customHeight="1">
      <c r="A35" s="31" t="s">
        <v>416</v>
      </c>
      <c r="B35" s="32">
        <v>1313.4166666666699</v>
      </c>
      <c r="C35" s="32">
        <v>20</v>
      </c>
      <c r="D35" s="32">
        <v>133.583333333333</v>
      </c>
      <c r="E35" s="32">
        <v>180.25</v>
      </c>
      <c r="F35" s="32">
        <v>948.58333333333201</v>
      </c>
      <c r="G35" s="32">
        <v>31</v>
      </c>
    </row>
    <row r="36" spans="1:7" ht="15" customHeight="1">
      <c r="A36" s="31" t="s">
        <v>417</v>
      </c>
      <c r="B36" s="47">
        <v>2104.5833333333298</v>
      </c>
      <c r="C36" s="47">
        <v>44.8333333333333</v>
      </c>
      <c r="D36" s="47">
        <v>218.25</v>
      </c>
      <c r="E36" s="47">
        <v>280.5</v>
      </c>
      <c r="F36" s="47">
        <v>1434</v>
      </c>
      <c r="G36" s="47">
        <v>127</v>
      </c>
    </row>
    <row r="37" spans="1:7" ht="15" customHeight="1">
      <c r="A37" s="31" t="s">
        <v>418</v>
      </c>
      <c r="B37" s="47">
        <v>1948.1666666666699</v>
      </c>
      <c r="C37" s="47">
        <v>83.5</v>
      </c>
      <c r="D37" s="47">
        <v>194.083333333333</v>
      </c>
      <c r="E37" s="47">
        <v>294.58333333333297</v>
      </c>
      <c r="F37" s="47">
        <v>1220.0833333333301</v>
      </c>
      <c r="G37" s="47">
        <v>155.916666666667</v>
      </c>
    </row>
    <row r="38" spans="1:7" ht="15" customHeight="1">
      <c r="A38" s="31" t="s">
        <v>419</v>
      </c>
      <c r="B38" s="47">
        <v>1502.8333333333301</v>
      </c>
      <c r="C38" s="47">
        <v>27.9166666666667</v>
      </c>
      <c r="D38" s="47">
        <v>161.25</v>
      </c>
      <c r="E38" s="47">
        <v>190.416666666667</v>
      </c>
      <c r="F38" s="47">
        <v>1050.6666666666699</v>
      </c>
      <c r="G38" s="47">
        <v>72.5833333333333</v>
      </c>
    </row>
    <row r="39" spans="1:7" ht="15" customHeight="1">
      <c r="A39" s="31" t="s">
        <v>420</v>
      </c>
      <c r="B39" s="47">
        <v>800.33333333333303</v>
      </c>
      <c r="C39" s="47">
        <v>18.75</v>
      </c>
      <c r="D39" s="47">
        <v>81.9166666666667</v>
      </c>
      <c r="E39" s="47">
        <v>70.5833333333333</v>
      </c>
      <c r="F39" s="47">
        <v>603.91666666666697</v>
      </c>
      <c r="G39" s="47">
        <v>25.1666666666667</v>
      </c>
    </row>
    <row r="40" spans="1:7" ht="15" customHeight="1">
      <c r="A40" s="31" t="s">
        <v>421</v>
      </c>
      <c r="B40" s="47">
        <v>601.66666666666697</v>
      </c>
      <c r="C40" s="47">
        <v>8.6666666666666696</v>
      </c>
      <c r="D40" s="47">
        <v>66.5833333333333</v>
      </c>
      <c r="E40" s="47">
        <v>66.6666666666667</v>
      </c>
      <c r="F40" s="47">
        <v>432.08333333333297</v>
      </c>
      <c r="G40" s="47">
        <v>27.6666666666667</v>
      </c>
    </row>
    <row r="41" spans="1:7" ht="15" customHeight="1">
      <c r="A41" s="31" t="s">
        <v>422</v>
      </c>
      <c r="B41" s="47">
        <v>1507.0833333333301</v>
      </c>
      <c r="C41" s="47">
        <v>48.25</v>
      </c>
      <c r="D41" s="47">
        <v>177.25</v>
      </c>
      <c r="E41" s="47">
        <v>268</v>
      </c>
      <c r="F41" s="47">
        <v>915.66666666666595</v>
      </c>
      <c r="G41" s="47">
        <v>97.9166666666667</v>
      </c>
    </row>
    <row r="42" spans="1:7" ht="15" customHeight="1">
      <c r="A42" s="31" t="s">
        <v>423</v>
      </c>
      <c r="B42" s="47">
        <v>1140.75</v>
      </c>
      <c r="C42" s="47">
        <v>21</v>
      </c>
      <c r="D42" s="47">
        <v>156.166666666667</v>
      </c>
      <c r="E42" s="47">
        <v>206.25</v>
      </c>
      <c r="F42" s="47">
        <v>699.08333333333303</v>
      </c>
      <c r="G42" s="47">
        <v>58.25</v>
      </c>
    </row>
    <row r="43" spans="1:7" ht="15" customHeight="1">
      <c r="A43" s="31" t="s">
        <v>424</v>
      </c>
      <c r="B43" s="47">
        <v>121.25</v>
      </c>
      <c r="C43" s="47">
        <v>5.1666666666666599</v>
      </c>
      <c r="D43" s="47">
        <v>16.1666666666667</v>
      </c>
      <c r="E43" s="47">
        <v>18.8333333333333</v>
      </c>
      <c r="F43" s="47">
        <v>71</v>
      </c>
      <c r="G43" s="47">
        <v>10.0833333333333</v>
      </c>
    </row>
    <row r="44" spans="1:7" ht="15" customHeight="1">
      <c r="A44" s="31" t="s">
        <v>425</v>
      </c>
      <c r="B44" s="47">
        <v>405.58333333333297</v>
      </c>
      <c r="C44" s="47">
        <v>3.4166666666666701</v>
      </c>
      <c r="D44" s="47">
        <v>57.3333333333333</v>
      </c>
      <c r="E44" s="47">
        <v>86.3333333333333</v>
      </c>
      <c r="F44" s="47">
        <v>252.5</v>
      </c>
      <c r="G44" s="47">
        <v>6</v>
      </c>
    </row>
    <row r="45" spans="1:7" ht="15" customHeight="1">
      <c r="A45" s="31" t="s">
        <v>426</v>
      </c>
      <c r="B45" s="47">
        <v>512.16666666666697</v>
      </c>
      <c r="C45" s="47">
        <v>16.75</v>
      </c>
      <c r="D45" s="47">
        <v>72.5</v>
      </c>
      <c r="E45" s="47">
        <v>57</v>
      </c>
      <c r="F45" s="47">
        <v>343.25</v>
      </c>
      <c r="G45" s="47">
        <v>22.6666666666667</v>
      </c>
    </row>
    <row r="46" spans="1:7" ht="15" customHeight="1">
      <c r="A46" s="34" t="s">
        <v>93</v>
      </c>
      <c r="B46" s="85">
        <v>95.8333333333333</v>
      </c>
      <c r="C46" s="85">
        <v>3.1666666666666701</v>
      </c>
      <c r="D46" s="85">
        <v>12.5833333333333</v>
      </c>
      <c r="E46" s="85">
        <v>7.4166666666666599</v>
      </c>
      <c r="F46" s="85">
        <v>61.5833333333333</v>
      </c>
      <c r="G46" s="85">
        <v>11.0833333333333</v>
      </c>
    </row>
    <row r="47" spans="1:7" ht="15" customHeight="1">
      <c r="A47" s="79" t="s">
        <v>5</v>
      </c>
      <c r="B47" s="106">
        <v>28630</v>
      </c>
      <c r="C47" s="106">
        <v>261.58333333333297</v>
      </c>
      <c r="D47" s="106">
        <v>1936.3333333333301</v>
      </c>
      <c r="E47" s="106">
        <v>545.66666666666697</v>
      </c>
      <c r="F47" s="106">
        <v>23999.083333333299</v>
      </c>
      <c r="G47" s="106">
        <v>1887.3333333333301</v>
      </c>
    </row>
    <row r="48" spans="1:7" ht="15" customHeight="1">
      <c r="A48" s="31" t="s">
        <v>408</v>
      </c>
      <c r="B48" s="32">
        <v>666.58333333333303</v>
      </c>
      <c r="C48" s="32">
        <v>6.25</v>
      </c>
      <c r="D48" s="32">
        <v>33</v>
      </c>
      <c r="E48" s="32">
        <v>14.8333333333333</v>
      </c>
      <c r="F48" s="32">
        <v>570.91666666666697</v>
      </c>
      <c r="G48" s="32">
        <v>41.5833333333333</v>
      </c>
    </row>
    <row r="49" spans="1:7" ht="15" customHeight="1">
      <c r="A49" s="31" t="s">
        <v>430</v>
      </c>
      <c r="B49" s="32">
        <v>943.08333333333303</v>
      </c>
      <c r="C49" s="32">
        <v>4.3333333333333401</v>
      </c>
      <c r="D49" s="32">
        <v>55.5</v>
      </c>
      <c r="E49" s="32">
        <v>25.3333333333333</v>
      </c>
      <c r="F49" s="32">
        <v>809.58333333333303</v>
      </c>
      <c r="G49" s="32">
        <v>48.3333333333333</v>
      </c>
    </row>
    <row r="50" spans="1:7" ht="15" customHeight="1">
      <c r="A50" s="31" t="s">
        <v>410</v>
      </c>
      <c r="B50" s="32">
        <v>1353.75</v>
      </c>
      <c r="C50" s="32">
        <v>7.4166666666666599</v>
      </c>
      <c r="D50" s="32">
        <v>85</v>
      </c>
      <c r="E50" s="32">
        <v>30.5833333333333</v>
      </c>
      <c r="F50" s="32">
        <v>1175.25</v>
      </c>
      <c r="G50" s="32">
        <v>55.5</v>
      </c>
    </row>
    <row r="51" spans="1:7" ht="15" customHeight="1">
      <c r="A51" s="31" t="s">
        <v>411</v>
      </c>
      <c r="B51" s="32">
        <v>1123</v>
      </c>
      <c r="C51" s="32">
        <v>7.3333333333333304</v>
      </c>
      <c r="D51" s="32">
        <v>76.9166666666666</v>
      </c>
      <c r="E51" s="32">
        <v>19.5833333333333</v>
      </c>
      <c r="F51" s="32">
        <v>943.66666666666595</v>
      </c>
      <c r="G51" s="32">
        <v>75.5</v>
      </c>
    </row>
    <row r="52" spans="1:7" ht="15" customHeight="1">
      <c r="A52" s="31" t="s">
        <v>431</v>
      </c>
      <c r="B52" s="32">
        <v>1715.0833333333301</v>
      </c>
      <c r="C52" s="32">
        <v>14.4166666666667</v>
      </c>
      <c r="D52" s="32">
        <v>138.333333333333</v>
      </c>
      <c r="E52" s="32">
        <v>29.6666666666667</v>
      </c>
      <c r="F52" s="32">
        <v>1447</v>
      </c>
      <c r="G52" s="32">
        <v>85.6666666666667</v>
      </c>
    </row>
    <row r="53" spans="1:7" ht="15" customHeight="1">
      <c r="A53" s="31" t="s">
        <v>432</v>
      </c>
      <c r="B53" s="32">
        <v>666.41666666666697</v>
      </c>
      <c r="C53" s="32">
        <v>2</v>
      </c>
      <c r="D53" s="32">
        <v>30.75</v>
      </c>
      <c r="E53" s="32">
        <v>19</v>
      </c>
      <c r="F53" s="32">
        <v>589.41666666666697</v>
      </c>
      <c r="G53" s="32">
        <v>25.25</v>
      </c>
    </row>
    <row r="54" spans="1:7" ht="15" customHeight="1">
      <c r="A54" s="31" t="s">
        <v>433</v>
      </c>
      <c r="B54" s="32">
        <v>2039.3333333333301</v>
      </c>
      <c r="C54" s="32">
        <v>24.25</v>
      </c>
      <c r="D54" s="32">
        <v>149</v>
      </c>
      <c r="E54" s="32">
        <v>29.25</v>
      </c>
      <c r="F54" s="32">
        <v>1687.8333333333301</v>
      </c>
      <c r="G54" s="32">
        <v>149</v>
      </c>
    </row>
    <row r="55" spans="1:7" ht="15" customHeight="1">
      <c r="A55" s="31" t="s">
        <v>415</v>
      </c>
      <c r="B55" s="32">
        <v>2066.3333333333298</v>
      </c>
      <c r="C55" s="32">
        <v>12.25</v>
      </c>
      <c r="D55" s="32">
        <v>152</v>
      </c>
      <c r="E55" s="32">
        <v>38.8333333333333</v>
      </c>
      <c r="F55" s="32">
        <v>1758.0833333333301</v>
      </c>
      <c r="G55" s="32">
        <v>105.166666666667</v>
      </c>
    </row>
    <row r="56" spans="1:7" ht="15" customHeight="1">
      <c r="A56" s="31" t="s">
        <v>416</v>
      </c>
      <c r="B56" s="32">
        <v>2122.75</v>
      </c>
      <c r="C56" s="32">
        <v>16.1666666666667</v>
      </c>
      <c r="D56" s="32">
        <v>145.333333333333</v>
      </c>
      <c r="E56" s="32">
        <v>42.3333333333333</v>
      </c>
      <c r="F56" s="32">
        <v>1825.5</v>
      </c>
      <c r="G56" s="32">
        <v>93.4166666666667</v>
      </c>
    </row>
    <row r="57" spans="1:7" ht="15" customHeight="1">
      <c r="A57" s="31" t="s">
        <v>417</v>
      </c>
      <c r="B57" s="47">
        <v>3021.25</v>
      </c>
      <c r="C57" s="47">
        <v>27.5</v>
      </c>
      <c r="D57" s="47">
        <v>194.166666666667</v>
      </c>
      <c r="E57" s="47">
        <v>52.9166666666667</v>
      </c>
      <c r="F57" s="47">
        <v>2515.75</v>
      </c>
      <c r="G57" s="47">
        <v>230.916666666667</v>
      </c>
    </row>
    <row r="58" spans="1:7" ht="15" customHeight="1">
      <c r="A58" s="31" t="s">
        <v>418</v>
      </c>
      <c r="B58" s="47">
        <v>2709.8333333333298</v>
      </c>
      <c r="C58" s="47">
        <v>50.1666666666667</v>
      </c>
      <c r="D58" s="47">
        <v>155.25</v>
      </c>
      <c r="E58" s="47">
        <v>46.0833333333333</v>
      </c>
      <c r="F58" s="47">
        <v>2143.75</v>
      </c>
      <c r="G58" s="47">
        <v>314.58333333333297</v>
      </c>
    </row>
    <row r="59" spans="1:7" ht="15" customHeight="1">
      <c r="A59" s="31" t="s">
        <v>419</v>
      </c>
      <c r="B59" s="47">
        <v>2286.0833333333298</v>
      </c>
      <c r="C59" s="47">
        <v>16.4166666666667</v>
      </c>
      <c r="D59" s="47">
        <v>151.416666666667</v>
      </c>
      <c r="E59" s="47">
        <v>53.8333333333333</v>
      </c>
      <c r="F59" s="47">
        <v>1929.75</v>
      </c>
      <c r="G59" s="47">
        <v>134.666666666667</v>
      </c>
    </row>
    <row r="60" spans="1:7" ht="15" customHeight="1">
      <c r="A60" s="31" t="s">
        <v>420</v>
      </c>
      <c r="B60" s="47">
        <v>1093.0833333333301</v>
      </c>
      <c r="C60" s="47">
        <v>3.4166666666666701</v>
      </c>
      <c r="D60" s="47">
        <v>66.9166666666667</v>
      </c>
      <c r="E60" s="47">
        <v>19.8333333333333</v>
      </c>
      <c r="F60" s="47">
        <v>952.75</v>
      </c>
      <c r="G60" s="47">
        <v>50.1666666666667</v>
      </c>
    </row>
    <row r="61" spans="1:7" ht="15" customHeight="1">
      <c r="A61" s="31" t="s">
        <v>421</v>
      </c>
      <c r="B61" s="47">
        <v>891.58333333333303</v>
      </c>
      <c r="C61" s="47">
        <v>4.3333333333333304</v>
      </c>
      <c r="D61" s="47">
        <v>55</v>
      </c>
      <c r="E61" s="47">
        <v>23</v>
      </c>
      <c r="F61" s="47">
        <v>762.08333333333303</v>
      </c>
      <c r="G61" s="47">
        <v>47.1666666666667</v>
      </c>
    </row>
    <row r="62" spans="1:7" ht="15" customHeight="1">
      <c r="A62" s="31" t="s">
        <v>422</v>
      </c>
      <c r="B62" s="47">
        <v>2309.0833333333298</v>
      </c>
      <c r="C62" s="47">
        <v>34.1666666666667</v>
      </c>
      <c r="D62" s="47">
        <v>154.333333333333</v>
      </c>
      <c r="E62" s="47">
        <v>39.25</v>
      </c>
      <c r="F62" s="47">
        <v>1870.0833333333301</v>
      </c>
      <c r="G62" s="47">
        <v>211.25</v>
      </c>
    </row>
    <row r="63" spans="1:7" ht="15" customHeight="1">
      <c r="A63" s="31" t="s">
        <v>423</v>
      </c>
      <c r="B63" s="47">
        <v>1823.5833333333301</v>
      </c>
      <c r="C63" s="47">
        <v>16</v>
      </c>
      <c r="D63" s="47">
        <v>134.916666666667</v>
      </c>
      <c r="E63" s="47">
        <v>25.8333333333333</v>
      </c>
      <c r="F63" s="47">
        <v>1526.25</v>
      </c>
      <c r="G63" s="47">
        <v>120.583333333333</v>
      </c>
    </row>
    <row r="64" spans="1:7" ht="15" customHeight="1">
      <c r="A64" s="31" t="s">
        <v>424</v>
      </c>
      <c r="B64" s="47">
        <v>173.166666666667</v>
      </c>
      <c r="C64" s="47">
        <v>2.4166666666666701</v>
      </c>
      <c r="D64" s="47">
        <v>23.3333333333333</v>
      </c>
      <c r="E64" s="47">
        <v>4</v>
      </c>
      <c r="F64" s="47">
        <v>128.833333333333</v>
      </c>
      <c r="G64" s="47">
        <v>14.5833333333333</v>
      </c>
    </row>
    <row r="65" spans="1:7" ht="15" customHeight="1">
      <c r="A65" s="31" t="s">
        <v>425</v>
      </c>
      <c r="B65" s="47">
        <v>628.75</v>
      </c>
      <c r="C65" s="47">
        <v>4.6666666666666696</v>
      </c>
      <c r="D65" s="47">
        <v>51.5833333333333</v>
      </c>
      <c r="E65" s="47">
        <v>12.4166666666667</v>
      </c>
      <c r="F65" s="47">
        <v>539.66666666666697</v>
      </c>
      <c r="G65" s="47">
        <v>20.4166666666667</v>
      </c>
    </row>
    <row r="66" spans="1:7" ht="15" customHeight="1">
      <c r="A66" s="31" t="s">
        <v>426</v>
      </c>
      <c r="B66" s="47">
        <v>827.66666666666697</v>
      </c>
      <c r="C66" s="47">
        <v>5.6666666666666696</v>
      </c>
      <c r="D66" s="47">
        <v>69.3333333333333</v>
      </c>
      <c r="E66" s="47">
        <v>16.8333333333333</v>
      </c>
      <c r="F66" s="47">
        <v>688.33333333333303</v>
      </c>
      <c r="G66" s="47">
        <v>47.5</v>
      </c>
    </row>
    <row r="67" spans="1:7" ht="15" customHeight="1">
      <c r="A67" s="34" t="s">
        <v>93</v>
      </c>
      <c r="B67" s="85">
        <v>169.583333333333</v>
      </c>
      <c r="C67" s="85">
        <v>2.4166666666666701</v>
      </c>
      <c r="D67" s="85">
        <v>14.25</v>
      </c>
      <c r="E67" s="85">
        <v>2.25</v>
      </c>
      <c r="F67" s="85">
        <v>134.583333333333</v>
      </c>
      <c r="G67" s="85">
        <v>16.0833333333333</v>
      </c>
    </row>
    <row r="68" spans="1:7" ht="15" customHeight="1">
      <c r="A68" s="37" t="s">
        <v>215</v>
      </c>
      <c r="B68" s="47"/>
      <c r="C68" s="47"/>
      <c r="D68" s="47"/>
      <c r="E68" s="47"/>
      <c r="F68" s="47"/>
      <c r="G68" s="47"/>
    </row>
    <row r="69" spans="1:7" ht="15" customHeight="1">
      <c r="A69" s="48"/>
      <c r="B69" s="47"/>
      <c r="C69" s="47"/>
      <c r="D69" s="47"/>
      <c r="E69" s="47"/>
      <c r="F69" s="47"/>
      <c r="G69" s="47"/>
    </row>
    <row r="70" spans="1:7" ht="15" customHeight="1">
      <c r="A70" s="48"/>
      <c r="B70" s="47"/>
      <c r="C70" s="47"/>
      <c r="D70" s="47"/>
      <c r="E70" s="47"/>
      <c r="F70" s="47"/>
      <c r="G70" s="47"/>
    </row>
    <row r="71" spans="1:7" ht="15" customHeight="1">
      <c r="A71" s="48"/>
      <c r="B71" s="46"/>
      <c r="C71" s="46"/>
      <c r="D71" s="46"/>
      <c r="E71" s="46"/>
      <c r="F71" s="46"/>
      <c r="G71" s="46"/>
    </row>
    <row r="72" spans="1:7" ht="15" customHeight="1">
      <c r="A72" s="48"/>
      <c r="B72" s="46"/>
      <c r="C72" s="46"/>
      <c r="D72" s="46"/>
      <c r="E72" s="46"/>
      <c r="F72" s="46"/>
      <c r="G72" s="46"/>
    </row>
    <row r="73" spans="1:7" ht="15" customHeight="1">
      <c r="A73" s="16"/>
      <c r="B73" s="16"/>
      <c r="C73" s="16"/>
      <c r="D73" s="16"/>
      <c r="E73" s="16"/>
      <c r="F73" s="16"/>
      <c r="G73" s="16"/>
    </row>
    <row r="74" spans="1:7" ht="15" customHeight="1">
      <c r="A74" s="16"/>
      <c r="B74" s="16"/>
      <c r="C74" s="16"/>
      <c r="D74" s="16"/>
      <c r="E74" s="16"/>
      <c r="F74" s="16"/>
      <c r="G74" s="16"/>
    </row>
    <row r="75" spans="1:7" ht="15" customHeight="1">
      <c r="A75" s="16"/>
    </row>
    <row r="76" spans="1:7" ht="15" customHeight="1">
      <c r="A76" s="16"/>
      <c r="B76" s="16"/>
      <c r="C76" s="16"/>
      <c r="D76" s="16"/>
      <c r="E76" s="16"/>
      <c r="F76" s="16"/>
      <c r="G76" s="16"/>
    </row>
    <row r="77" spans="1:7" ht="15" customHeight="1">
      <c r="A77" s="16"/>
      <c r="B77" s="16"/>
      <c r="C77" s="16"/>
      <c r="D77" s="16"/>
      <c r="E77" s="16"/>
      <c r="F77" s="16"/>
      <c r="G77" s="16"/>
    </row>
    <row r="78" spans="1:7" ht="15" customHeight="1">
      <c r="A78" s="16"/>
      <c r="B78" s="16"/>
      <c r="C78" s="16"/>
      <c r="D78" s="16"/>
      <c r="E78" s="16"/>
      <c r="F78" s="16"/>
      <c r="G78" s="16"/>
    </row>
    <row r="79" spans="1:7" ht="15" customHeight="1">
      <c r="A79" s="16"/>
      <c r="B79" s="16"/>
      <c r="C79" s="16"/>
      <c r="D79" s="16"/>
      <c r="E79" s="16"/>
      <c r="F79" s="16"/>
      <c r="G79" s="16"/>
    </row>
    <row r="80" spans="1:7" ht="15" customHeight="1">
      <c r="A80" s="16"/>
      <c r="B80" s="32"/>
      <c r="C80" s="32"/>
      <c r="D80" s="32"/>
      <c r="E80" s="32"/>
      <c r="F80" s="32"/>
      <c r="G80" s="32"/>
    </row>
    <row r="81" spans="1:7" ht="15" customHeight="1">
      <c r="A81" s="16"/>
      <c r="B81" s="32"/>
      <c r="C81" s="32"/>
      <c r="D81" s="32"/>
      <c r="E81" s="32"/>
      <c r="F81" s="32"/>
      <c r="G81" s="32"/>
    </row>
    <row r="82" spans="1:7" ht="15" customHeight="1">
      <c r="A82" s="16"/>
      <c r="B82" s="32"/>
      <c r="C82" s="32"/>
      <c r="D82" s="32"/>
      <c r="E82" s="32"/>
      <c r="F82" s="32"/>
      <c r="G82" s="32"/>
    </row>
    <row r="83" spans="1:7" ht="15" customHeight="1">
      <c r="A83" s="16"/>
      <c r="B83" s="32"/>
      <c r="C83" s="32"/>
      <c r="D83" s="32"/>
      <c r="E83" s="32"/>
      <c r="F83" s="32"/>
      <c r="G83" s="32"/>
    </row>
    <row r="84" spans="1:7" ht="15" customHeight="1">
      <c r="A84" s="16"/>
      <c r="B84" s="32"/>
      <c r="C84" s="32"/>
      <c r="D84" s="32"/>
      <c r="E84" s="32"/>
      <c r="F84" s="32"/>
      <c r="G84" s="32"/>
    </row>
    <row r="85" spans="1:7" ht="15" customHeight="1">
      <c r="A85" s="16"/>
      <c r="B85" s="32"/>
      <c r="C85" s="32"/>
      <c r="D85" s="32"/>
      <c r="E85" s="32"/>
      <c r="F85" s="32"/>
      <c r="G85" s="32"/>
    </row>
    <row r="86" spans="1:7" ht="15" customHeight="1">
      <c r="A86" s="16"/>
      <c r="B86" s="32"/>
      <c r="C86" s="32"/>
      <c r="D86" s="32"/>
      <c r="E86" s="32"/>
      <c r="F86" s="32"/>
      <c r="G86" s="32"/>
    </row>
    <row r="87" spans="1:7" ht="15" customHeight="1">
      <c r="A87" s="16"/>
      <c r="B87" s="164"/>
      <c r="C87" s="164"/>
      <c r="D87" s="164"/>
      <c r="E87" s="164"/>
      <c r="F87" s="164"/>
      <c r="G87" s="164"/>
    </row>
    <row r="88" spans="1:7" ht="15" customHeight="1">
      <c r="A88" s="16"/>
      <c r="B88" s="164"/>
      <c r="C88" s="164"/>
      <c r="D88" s="164"/>
      <c r="E88" s="164"/>
      <c r="F88" s="164"/>
      <c r="G88" s="164"/>
    </row>
    <row r="89" spans="1:7" ht="15" customHeight="1">
      <c r="A89" s="16"/>
      <c r="B89" s="16"/>
      <c r="C89" s="16"/>
      <c r="D89" s="16"/>
      <c r="E89" s="16"/>
      <c r="F89" s="16"/>
      <c r="G89" s="16"/>
    </row>
    <row r="90" spans="1:7" ht="15" customHeight="1">
      <c r="A90" s="16"/>
      <c r="B90" s="16"/>
      <c r="C90" s="16"/>
      <c r="D90" s="16"/>
      <c r="E90" s="16"/>
      <c r="F90" s="16"/>
      <c r="G90" s="16"/>
    </row>
    <row r="91" spans="1:7" ht="15" customHeight="1">
      <c r="A91" s="16"/>
      <c r="B91" s="16"/>
      <c r="C91" s="16"/>
      <c r="D91" s="16"/>
      <c r="E91" s="16"/>
      <c r="F91" s="16"/>
      <c r="G91" s="16"/>
    </row>
    <row r="92" spans="1:7" ht="15" customHeight="1">
      <c r="A92" s="16"/>
      <c r="B92" s="16"/>
      <c r="C92" s="16"/>
      <c r="D92" s="16"/>
      <c r="E92" s="16"/>
      <c r="F92" s="16"/>
      <c r="G92" s="16"/>
    </row>
    <row r="93" spans="1:7" ht="15" customHeight="1">
      <c r="A93" s="16"/>
      <c r="B93" s="16"/>
      <c r="C93" s="16"/>
      <c r="D93" s="16"/>
      <c r="E93" s="16"/>
      <c r="F93" s="16"/>
      <c r="G93" s="16"/>
    </row>
    <row r="94" spans="1:7" ht="15" customHeight="1">
      <c r="A94" s="16"/>
      <c r="B94" s="16"/>
      <c r="C94" s="16"/>
      <c r="D94" s="16"/>
      <c r="E94" s="16"/>
      <c r="F94" s="16"/>
      <c r="G94" s="16"/>
    </row>
    <row r="95" spans="1:7" ht="15" customHeight="1">
      <c r="A95" s="16"/>
      <c r="B95" s="16"/>
      <c r="C95" s="16"/>
      <c r="D95" s="16"/>
      <c r="E95" s="16"/>
      <c r="F95" s="16"/>
      <c r="G95" s="16"/>
    </row>
    <row r="96" spans="1:7" ht="15" customHeight="1">
      <c r="A96" s="16"/>
      <c r="B96" s="16"/>
      <c r="C96" s="16"/>
      <c r="D96" s="16"/>
      <c r="E96" s="16"/>
      <c r="F96" s="16"/>
      <c r="G96" s="16"/>
    </row>
    <row r="97" spans="1:7" ht="15" customHeight="1">
      <c r="A97" s="16"/>
      <c r="B97" s="16"/>
      <c r="C97" s="16"/>
      <c r="D97" s="16"/>
      <c r="E97" s="16"/>
      <c r="F97" s="16"/>
      <c r="G97" s="16"/>
    </row>
    <row r="98" spans="1:7" ht="15" customHeight="1">
      <c r="A98" s="16"/>
      <c r="B98" s="16"/>
      <c r="C98" s="16"/>
      <c r="D98" s="16"/>
      <c r="E98" s="16"/>
      <c r="F98" s="16"/>
      <c r="G98" s="16"/>
    </row>
    <row r="99" spans="1:7" ht="15" customHeight="1">
      <c r="A99" s="16"/>
      <c r="B99" s="16"/>
      <c r="C99" s="16"/>
      <c r="D99" s="16"/>
      <c r="E99" s="16"/>
      <c r="F99" s="16"/>
      <c r="G99" s="16"/>
    </row>
    <row r="100" spans="1:7" ht="15" customHeight="1">
      <c r="A100" s="16"/>
      <c r="B100" s="16"/>
      <c r="C100" s="16"/>
      <c r="D100" s="16"/>
      <c r="E100" s="16"/>
      <c r="F100" s="16"/>
      <c r="G100" s="16"/>
    </row>
    <row r="101" spans="1:7" ht="15" customHeight="1">
      <c r="A101" s="16"/>
      <c r="B101" s="16"/>
      <c r="C101" s="16"/>
      <c r="D101" s="16"/>
      <c r="E101" s="16"/>
      <c r="F101" s="16"/>
      <c r="G101" s="16"/>
    </row>
    <row r="102" spans="1:7" ht="15" customHeight="1">
      <c r="A102" s="16"/>
      <c r="B102" s="16"/>
      <c r="C102" s="16"/>
      <c r="D102" s="16"/>
      <c r="E102" s="16"/>
      <c r="F102" s="16"/>
      <c r="G102" s="16"/>
    </row>
    <row r="103" spans="1:7" ht="15" customHeight="1">
      <c r="A103" s="16"/>
      <c r="B103" s="16"/>
      <c r="C103" s="16"/>
      <c r="D103" s="16"/>
      <c r="E103" s="16"/>
      <c r="F103" s="16"/>
      <c r="G103" s="16"/>
    </row>
    <row r="104" spans="1:7" ht="15" customHeight="1">
      <c r="A104" s="16"/>
      <c r="B104" s="16"/>
      <c r="C104" s="16"/>
      <c r="D104" s="16"/>
      <c r="E104" s="16"/>
      <c r="F104" s="16"/>
      <c r="G104" s="16"/>
    </row>
    <row r="105" spans="1:7" ht="15" customHeight="1">
      <c r="A105" s="16"/>
      <c r="B105" s="16"/>
      <c r="C105" s="16"/>
      <c r="D105" s="16"/>
      <c r="E105" s="16"/>
      <c r="F105" s="16"/>
      <c r="G105" s="16"/>
    </row>
    <row r="106" spans="1:7" ht="15" customHeight="1">
      <c r="A106" s="16"/>
      <c r="B106" s="16"/>
      <c r="C106" s="16"/>
      <c r="D106" s="16"/>
      <c r="E106" s="16"/>
      <c r="F106" s="16"/>
      <c r="G106" s="16"/>
    </row>
    <row r="107" spans="1:7" ht="15" customHeight="1">
      <c r="A107" s="16"/>
      <c r="B107" s="16"/>
      <c r="C107" s="16"/>
      <c r="D107" s="16"/>
      <c r="E107" s="16"/>
      <c r="F107" s="16"/>
      <c r="G107" s="16"/>
    </row>
    <row r="108" spans="1:7" ht="15" customHeight="1">
      <c r="A108" s="16"/>
      <c r="B108" s="16"/>
      <c r="C108" s="16"/>
      <c r="D108" s="16"/>
      <c r="E108" s="16"/>
      <c r="F108" s="16"/>
      <c r="G108" s="16"/>
    </row>
    <row r="109" spans="1:7" ht="15" customHeight="1">
      <c r="A109" s="16"/>
      <c r="B109" s="16"/>
      <c r="C109" s="16"/>
      <c r="D109" s="16"/>
      <c r="E109" s="16"/>
      <c r="F109" s="16"/>
      <c r="G109" s="16"/>
    </row>
    <row r="110" spans="1:7" ht="15" customHeight="1">
      <c r="A110" s="16"/>
      <c r="B110" s="16"/>
      <c r="C110" s="16"/>
      <c r="D110" s="16"/>
      <c r="E110" s="16"/>
      <c r="F110" s="16"/>
      <c r="G110" s="16"/>
    </row>
    <row r="111" spans="1:7" ht="15" customHeight="1">
      <c r="A111" s="16"/>
      <c r="B111" s="16"/>
      <c r="C111" s="16"/>
      <c r="D111" s="16"/>
      <c r="E111" s="16"/>
      <c r="F111" s="16"/>
      <c r="G111" s="16"/>
    </row>
    <row r="112" spans="1:7" ht="15" customHeight="1">
      <c r="A112" s="16"/>
      <c r="B112" s="16"/>
      <c r="C112" s="16"/>
      <c r="D112" s="16"/>
      <c r="E112" s="16"/>
      <c r="F112" s="16"/>
      <c r="G112" s="16"/>
    </row>
    <row r="113" spans="1:7" ht="15" customHeight="1">
      <c r="A113" s="16"/>
      <c r="B113" s="16"/>
      <c r="C113" s="16"/>
      <c r="D113" s="16"/>
      <c r="E113" s="16"/>
      <c r="F113" s="16"/>
      <c r="G113" s="16"/>
    </row>
    <row r="114" spans="1:7" ht="15" customHeight="1">
      <c r="A114" s="16"/>
      <c r="B114" s="16"/>
      <c r="C114" s="16"/>
      <c r="D114" s="16"/>
      <c r="E114" s="16"/>
      <c r="F114" s="16"/>
      <c r="G114" s="16"/>
    </row>
    <row r="115" spans="1:7" ht="15" customHeight="1">
      <c r="A115" s="16"/>
      <c r="B115" s="16"/>
      <c r="C115" s="16"/>
      <c r="D115" s="16"/>
      <c r="E115" s="16"/>
      <c r="F115" s="16"/>
      <c r="G115" s="16"/>
    </row>
    <row r="116" spans="1:7" ht="15" customHeight="1">
      <c r="A116" s="16"/>
      <c r="B116" s="16"/>
      <c r="C116" s="16"/>
      <c r="D116" s="16"/>
      <c r="E116" s="16"/>
      <c r="F116" s="16"/>
      <c r="G116" s="16"/>
    </row>
    <row r="117" spans="1:7" ht="15" customHeight="1">
      <c r="A117" s="16"/>
      <c r="B117" s="16"/>
      <c r="C117" s="16"/>
      <c r="D117" s="16"/>
      <c r="E117" s="16"/>
      <c r="F117" s="16"/>
      <c r="G117" s="16"/>
    </row>
    <row r="118" spans="1:7" ht="15" customHeight="1">
      <c r="A118" s="16"/>
      <c r="B118" s="16"/>
      <c r="C118" s="16"/>
      <c r="D118" s="16"/>
      <c r="E118" s="16"/>
      <c r="F118" s="16"/>
      <c r="G118" s="16"/>
    </row>
    <row r="119" spans="1:7" ht="15" customHeight="1">
      <c r="A119" s="16"/>
      <c r="B119" s="16"/>
      <c r="C119" s="16"/>
      <c r="D119" s="16"/>
      <c r="E119" s="16"/>
      <c r="F119" s="16"/>
      <c r="G119" s="16"/>
    </row>
    <row r="120" spans="1:7" ht="15" customHeight="1">
      <c r="A120" s="16"/>
      <c r="B120" s="16"/>
      <c r="C120" s="16"/>
      <c r="D120" s="16"/>
      <c r="E120" s="16"/>
      <c r="F120" s="16"/>
      <c r="G120" s="16"/>
    </row>
    <row r="121" spans="1:7" ht="15" customHeight="1">
      <c r="A121" s="16"/>
      <c r="B121" s="16"/>
      <c r="C121" s="16"/>
      <c r="D121" s="16"/>
      <c r="E121" s="16"/>
      <c r="F121" s="16"/>
      <c r="G121" s="16"/>
    </row>
    <row r="122" spans="1:7" ht="15" customHeight="1">
      <c r="A122" s="16"/>
      <c r="B122" s="16"/>
      <c r="C122" s="16"/>
      <c r="D122" s="16"/>
      <c r="E122" s="16"/>
      <c r="F122" s="16"/>
      <c r="G122" s="16"/>
    </row>
    <row r="123" spans="1:7" ht="15" customHeight="1">
      <c r="A123" s="16"/>
      <c r="B123" s="16"/>
      <c r="C123" s="16"/>
      <c r="D123" s="16"/>
      <c r="E123" s="16"/>
      <c r="F123" s="16"/>
      <c r="G123" s="16"/>
    </row>
    <row r="124" spans="1:7" ht="15" customHeight="1">
      <c r="A124" s="16"/>
      <c r="B124" s="16"/>
      <c r="C124" s="16"/>
      <c r="D124" s="16"/>
      <c r="E124" s="16"/>
      <c r="F124" s="16"/>
      <c r="G124" s="16"/>
    </row>
    <row r="125" spans="1:7" ht="15" customHeight="1">
      <c r="A125" s="16"/>
      <c r="B125" s="16"/>
      <c r="C125" s="16"/>
      <c r="D125" s="16"/>
      <c r="E125" s="16"/>
      <c r="F125" s="16"/>
      <c r="G125" s="16"/>
    </row>
    <row r="126" spans="1:7" ht="15" customHeight="1">
      <c r="A126" s="16"/>
      <c r="B126" s="16"/>
      <c r="C126" s="16"/>
      <c r="D126" s="16"/>
      <c r="E126" s="16"/>
      <c r="F126" s="16"/>
      <c r="G126" s="16"/>
    </row>
    <row r="127" spans="1:7" ht="15" customHeight="1">
      <c r="A127" s="16"/>
      <c r="B127" s="16"/>
      <c r="C127" s="16"/>
      <c r="D127" s="16"/>
      <c r="E127" s="16"/>
      <c r="F127" s="16"/>
      <c r="G127" s="16"/>
    </row>
    <row r="128" spans="1:7" ht="15" customHeight="1">
      <c r="A128" s="16"/>
      <c r="B128" s="16"/>
      <c r="C128" s="16"/>
      <c r="D128" s="16"/>
      <c r="E128" s="16"/>
      <c r="F128" s="16"/>
      <c r="G128" s="16"/>
    </row>
    <row r="129" spans="1:7" ht="15" customHeight="1">
      <c r="A129" s="16"/>
      <c r="B129" s="16"/>
      <c r="C129" s="16"/>
      <c r="D129" s="16"/>
      <c r="E129" s="16"/>
      <c r="F129" s="16"/>
      <c r="G129" s="16"/>
    </row>
    <row r="130" spans="1:7" ht="15" customHeight="1">
      <c r="A130" s="16"/>
      <c r="B130" s="16"/>
      <c r="C130" s="16"/>
      <c r="D130" s="16"/>
      <c r="E130" s="16"/>
      <c r="F130" s="16"/>
      <c r="G130" s="16"/>
    </row>
    <row r="131" spans="1:7" ht="15" customHeight="1">
      <c r="A131" s="16"/>
      <c r="B131" s="16"/>
      <c r="C131" s="16"/>
      <c r="D131" s="16"/>
      <c r="E131" s="16"/>
      <c r="F131" s="16"/>
      <c r="G131" s="16"/>
    </row>
    <row r="132" spans="1:7" ht="15" customHeight="1">
      <c r="A132" s="16"/>
      <c r="B132" s="16"/>
      <c r="C132" s="16"/>
      <c r="D132" s="16"/>
      <c r="E132" s="16"/>
      <c r="F132" s="16"/>
      <c r="G132" s="16"/>
    </row>
    <row r="133" spans="1:7" ht="15" customHeight="1">
      <c r="A133" s="16"/>
      <c r="B133" s="16"/>
      <c r="C133" s="16"/>
      <c r="D133" s="16"/>
      <c r="E133" s="16"/>
      <c r="F133" s="16"/>
      <c r="G133" s="16"/>
    </row>
    <row r="134" spans="1:7" ht="15" customHeight="1">
      <c r="A134" s="16"/>
      <c r="B134" s="16"/>
      <c r="C134" s="16"/>
      <c r="D134" s="16"/>
      <c r="E134" s="16"/>
      <c r="F134" s="16"/>
      <c r="G134" s="16"/>
    </row>
  </sheetData>
  <pageMargins left="0.23622047244094491" right="0.23622047244094491" top="0.39370078740157483" bottom="0.74803149606299213" header="0" footer="0.31496062992125984"/>
  <pageSetup paperSize="9" scale="75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6"/>
  <sheetViews>
    <sheetView workbookViewId="0"/>
  </sheetViews>
  <sheetFormatPr baseColWidth="10" defaultColWidth="11.42578125" defaultRowHeight="15" customHeight="1"/>
  <cols>
    <col min="1" max="1" width="32.140625" style="168" customWidth="1"/>
    <col min="2" max="12" width="10" style="168" customWidth="1"/>
    <col min="13" max="16384" width="11.42578125" style="145"/>
  </cols>
  <sheetData>
    <row r="1" spans="1:21" ht="15" customHeight="1">
      <c r="A1" s="15" t="s">
        <v>436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21" ht="15" customHeight="1">
      <c r="A2" s="19" t="s">
        <v>437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21" ht="15" customHeight="1">
      <c r="A3" s="39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</row>
    <row r="4" spans="1:21" ht="30" customHeight="1">
      <c r="A4" s="22"/>
      <c r="B4" s="114" t="s">
        <v>3</v>
      </c>
      <c r="C4" s="28" t="s">
        <v>408</v>
      </c>
      <c r="D4" s="28" t="s">
        <v>430</v>
      </c>
      <c r="E4" s="28" t="s">
        <v>410</v>
      </c>
      <c r="F4" s="28" t="s">
        <v>411</v>
      </c>
      <c r="G4" s="28" t="s">
        <v>431</v>
      </c>
      <c r="H4" s="28" t="s">
        <v>432</v>
      </c>
      <c r="I4" s="28" t="s">
        <v>433</v>
      </c>
      <c r="J4" s="28" t="s">
        <v>415</v>
      </c>
      <c r="K4" s="28" t="s">
        <v>416</v>
      </c>
      <c r="L4" s="28" t="s">
        <v>417</v>
      </c>
      <c r="M4" s="166"/>
      <c r="N4" s="166"/>
      <c r="O4" s="166"/>
      <c r="P4" s="166"/>
      <c r="Q4" s="166"/>
      <c r="R4" s="166"/>
      <c r="S4" s="166"/>
      <c r="T4" s="166"/>
      <c r="U4" s="166"/>
    </row>
    <row r="5" spans="1:21" ht="15" customHeight="1">
      <c r="A5" s="79" t="s">
        <v>3</v>
      </c>
      <c r="B5" s="80">
        <v>48017.5</v>
      </c>
      <c r="C5" s="80">
        <v>1260.1666666666699</v>
      </c>
      <c r="D5" s="80">
        <v>1693</v>
      </c>
      <c r="E5" s="80">
        <v>2349.6666666666702</v>
      </c>
      <c r="F5" s="80">
        <v>1882.0833333333301</v>
      </c>
      <c r="G5" s="80">
        <v>2894.1666666666702</v>
      </c>
      <c r="H5" s="80">
        <v>1098.8333333333301</v>
      </c>
      <c r="I5" s="80">
        <v>3388.25</v>
      </c>
      <c r="J5" s="80">
        <v>3341.25</v>
      </c>
      <c r="K5" s="80">
        <v>3436.1666666666702</v>
      </c>
      <c r="L5" s="80">
        <v>5125.8333333333303</v>
      </c>
    </row>
    <row r="6" spans="1:21" ht="15" customHeight="1">
      <c r="A6" s="98" t="s">
        <v>226</v>
      </c>
      <c r="B6" s="80">
        <v>680.66666666666697</v>
      </c>
      <c r="C6" s="80">
        <v>15.5</v>
      </c>
      <c r="D6" s="80">
        <v>14.4166666666667</v>
      </c>
      <c r="E6" s="80">
        <v>24.25</v>
      </c>
      <c r="F6" s="80">
        <v>17.9166666666667</v>
      </c>
      <c r="G6" s="80">
        <v>40.3333333333333</v>
      </c>
      <c r="H6" s="80">
        <v>5.3333333333333304</v>
      </c>
      <c r="I6" s="80">
        <v>47.1666666666667</v>
      </c>
      <c r="J6" s="80">
        <v>31</v>
      </c>
      <c r="K6" s="80">
        <v>36.1666666666667</v>
      </c>
      <c r="L6" s="80">
        <v>72.3333333333333</v>
      </c>
    </row>
    <row r="7" spans="1:21" ht="15" customHeight="1">
      <c r="A7" s="103" t="s">
        <v>227</v>
      </c>
      <c r="B7" s="80">
        <f>SUM(B8:B11)</f>
        <v>4127.583333333333</v>
      </c>
      <c r="C7" s="80">
        <f t="shared" ref="C7:L7" si="0">SUM(C8:C11)</f>
        <v>79.583333333333343</v>
      </c>
      <c r="D7" s="80">
        <f t="shared" si="0"/>
        <v>124.99999999999964</v>
      </c>
      <c r="E7" s="80">
        <f t="shared" si="0"/>
        <v>181.75</v>
      </c>
      <c r="F7" s="80">
        <f t="shared" si="0"/>
        <v>174.50000000000034</v>
      </c>
      <c r="G7" s="80">
        <f t="shared" si="0"/>
        <v>277.9999999999996</v>
      </c>
      <c r="H7" s="80">
        <f t="shared" si="0"/>
        <v>77.75</v>
      </c>
      <c r="I7" s="80">
        <f t="shared" si="0"/>
        <v>316.83333333333297</v>
      </c>
      <c r="J7" s="80">
        <f t="shared" si="0"/>
        <v>330.66666666666669</v>
      </c>
      <c r="K7" s="80">
        <f t="shared" si="0"/>
        <v>278.91666666666634</v>
      </c>
      <c r="L7" s="80">
        <f t="shared" si="0"/>
        <v>412.41666666666697</v>
      </c>
    </row>
    <row r="8" spans="1:21" ht="15" customHeight="1">
      <c r="A8" s="48" t="s">
        <v>228</v>
      </c>
      <c r="B8" s="47">
        <v>10.1666666666667</v>
      </c>
      <c r="C8" s="47">
        <v>0.91666666666666696</v>
      </c>
      <c r="D8" s="47">
        <v>0</v>
      </c>
      <c r="E8" s="47">
        <v>1.3333333333333299</v>
      </c>
      <c r="F8" s="47">
        <v>0</v>
      </c>
      <c r="G8" s="47">
        <v>0</v>
      </c>
      <c r="H8" s="47">
        <v>0</v>
      </c>
      <c r="I8" s="47">
        <v>0.25</v>
      </c>
      <c r="J8" s="47">
        <v>0</v>
      </c>
      <c r="K8" s="47">
        <v>2.5</v>
      </c>
      <c r="L8" s="47">
        <v>8.3333333333333301E-2</v>
      </c>
    </row>
    <row r="9" spans="1:21" ht="15" customHeight="1">
      <c r="A9" s="48" t="s">
        <v>229</v>
      </c>
      <c r="B9" s="47">
        <v>3726</v>
      </c>
      <c r="C9" s="47">
        <v>66.9166666666667</v>
      </c>
      <c r="D9" s="47">
        <v>114.083333333333</v>
      </c>
      <c r="E9" s="47">
        <v>171</v>
      </c>
      <c r="F9" s="47">
        <v>166.666666666667</v>
      </c>
      <c r="G9" s="47">
        <v>262.08333333333297</v>
      </c>
      <c r="H9" s="47">
        <v>72</v>
      </c>
      <c r="I9" s="47">
        <v>283.33333333333297</v>
      </c>
      <c r="J9" s="47">
        <v>306</v>
      </c>
      <c r="K9" s="47">
        <v>239.083333333333</v>
      </c>
      <c r="L9" s="47">
        <v>357.91666666666703</v>
      </c>
    </row>
    <row r="10" spans="1:21" ht="15" customHeight="1">
      <c r="A10" s="48" t="s">
        <v>230</v>
      </c>
      <c r="B10" s="47">
        <v>33.8333333333333</v>
      </c>
      <c r="C10" s="47">
        <v>1.1666666666666701</v>
      </c>
      <c r="D10" s="47">
        <v>1.9166666666666601</v>
      </c>
      <c r="E10" s="47">
        <v>1.9166666666666701</v>
      </c>
      <c r="F10" s="47">
        <v>0.33333333333333298</v>
      </c>
      <c r="G10" s="47">
        <v>1.5833333333333299</v>
      </c>
      <c r="H10" s="47">
        <v>0.75</v>
      </c>
      <c r="I10" s="47">
        <v>1.9166666666666601</v>
      </c>
      <c r="J10" s="47">
        <v>2.9166666666666701</v>
      </c>
      <c r="K10" s="47">
        <v>3.3333333333333299</v>
      </c>
      <c r="L10" s="47">
        <v>4.0833333333333401</v>
      </c>
    </row>
    <row r="11" spans="1:21" ht="15" customHeight="1">
      <c r="A11" s="48" t="s">
        <v>231</v>
      </c>
      <c r="B11" s="47">
        <v>357.58333333333297</v>
      </c>
      <c r="C11" s="47">
        <v>10.5833333333333</v>
      </c>
      <c r="D11" s="47">
        <v>8.9999999999999893</v>
      </c>
      <c r="E11" s="47">
        <v>7.5000000000000098</v>
      </c>
      <c r="F11" s="47">
        <v>7.5</v>
      </c>
      <c r="G11" s="47">
        <v>14.3333333333333</v>
      </c>
      <c r="H11" s="47">
        <v>5</v>
      </c>
      <c r="I11" s="47">
        <v>31.3333333333333</v>
      </c>
      <c r="J11" s="47">
        <v>21.75</v>
      </c>
      <c r="K11" s="47">
        <v>34</v>
      </c>
      <c r="L11" s="47">
        <v>50.3333333333333</v>
      </c>
    </row>
    <row r="12" spans="1:21" ht="15" customHeight="1">
      <c r="A12" s="100" t="s">
        <v>232</v>
      </c>
      <c r="B12" s="80">
        <v>3136.9166666666702</v>
      </c>
      <c r="C12" s="80">
        <v>78.9166666666667</v>
      </c>
      <c r="D12" s="80">
        <v>89.5833333333333</v>
      </c>
      <c r="E12" s="80">
        <v>132.666666666667</v>
      </c>
      <c r="F12" s="80">
        <v>104.416666666667</v>
      </c>
      <c r="G12" s="80">
        <v>198.75</v>
      </c>
      <c r="H12" s="80">
        <v>51.75</v>
      </c>
      <c r="I12" s="80">
        <v>228.583333333333</v>
      </c>
      <c r="J12" s="80">
        <v>186.833333333333</v>
      </c>
      <c r="K12" s="80">
        <v>222.583333333333</v>
      </c>
      <c r="L12" s="80">
        <v>333.416666666666</v>
      </c>
    </row>
    <row r="13" spans="1:21" ht="15" customHeight="1">
      <c r="A13" s="100" t="s">
        <v>233</v>
      </c>
      <c r="B13" s="80">
        <f>SUM(B14:B28)</f>
        <v>37232.083333333307</v>
      </c>
      <c r="C13" s="80">
        <f t="shared" ref="C13:L13" si="1">SUM(C14:C28)</f>
        <v>1015.0000000000001</v>
      </c>
      <c r="D13" s="80">
        <f t="shared" si="1"/>
        <v>1383.3333333333326</v>
      </c>
      <c r="E13" s="80">
        <f t="shared" si="1"/>
        <v>1915.1666666666667</v>
      </c>
      <c r="F13" s="80">
        <f t="shared" si="1"/>
        <v>1484.8333333333326</v>
      </c>
      <c r="G13" s="80">
        <f t="shared" si="1"/>
        <v>2242.5000000000005</v>
      </c>
      <c r="H13" s="80">
        <f t="shared" si="1"/>
        <v>925.91666666666754</v>
      </c>
      <c r="I13" s="80">
        <f t="shared" si="1"/>
        <v>2581.916666666667</v>
      </c>
      <c r="J13" s="80">
        <f t="shared" si="1"/>
        <v>2633.666666666667</v>
      </c>
      <c r="K13" s="80">
        <f t="shared" si="1"/>
        <v>2774.0833333333335</v>
      </c>
      <c r="L13" s="80">
        <f t="shared" si="1"/>
        <v>3949.7499999999991</v>
      </c>
    </row>
    <row r="14" spans="1:21" ht="15" customHeight="1">
      <c r="A14" s="48" t="s">
        <v>234</v>
      </c>
      <c r="B14" s="47">
        <v>7088.0833333333303</v>
      </c>
      <c r="C14" s="47">
        <v>148.666666666667</v>
      </c>
      <c r="D14" s="47">
        <v>263.08333333333297</v>
      </c>
      <c r="E14" s="47">
        <v>351.833333333334</v>
      </c>
      <c r="F14" s="47">
        <v>315.666666666666</v>
      </c>
      <c r="G14" s="47">
        <v>410</v>
      </c>
      <c r="H14" s="47">
        <v>159.916666666667</v>
      </c>
      <c r="I14" s="47">
        <v>458.75</v>
      </c>
      <c r="J14" s="47">
        <v>573.08333333333303</v>
      </c>
      <c r="K14" s="47">
        <v>558.91666666666697</v>
      </c>
      <c r="L14" s="47">
        <v>811.66666666666595</v>
      </c>
    </row>
    <row r="15" spans="1:21" ht="15" customHeight="1">
      <c r="A15" s="48" t="s">
        <v>235</v>
      </c>
      <c r="B15" s="47">
        <v>1672.25</v>
      </c>
      <c r="C15" s="47">
        <v>30</v>
      </c>
      <c r="D15" s="47">
        <v>48.5833333333333</v>
      </c>
      <c r="E15" s="47">
        <v>70.8333333333333</v>
      </c>
      <c r="F15" s="47">
        <v>63</v>
      </c>
      <c r="G15" s="47">
        <v>93.6666666666666</v>
      </c>
      <c r="H15" s="47">
        <v>37.75</v>
      </c>
      <c r="I15" s="47">
        <v>123.416666666667</v>
      </c>
      <c r="J15" s="47">
        <v>118.916666666667</v>
      </c>
      <c r="K15" s="47">
        <v>132.25</v>
      </c>
      <c r="L15" s="47">
        <v>202.25</v>
      </c>
    </row>
    <row r="16" spans="1:21" ht="15" customHeight="1">
      <c r="A16" s="48" t="s">
        <v>66</v>
      </c>
      <c r="B16" s="47">
        <v>5616.9166666666697</v>
      </c>
      <c r="C16" s="47">
        <v>167</v>
      </c>
      <c r="D16" s="47">
        <v>176.833333333333</v>
      </c>
      <c r="E16" s="47">
        <v>238.333333333333</v>
      </c>
      <c r="F16" s="47">
        <v>233.666666666667</v>
      </c>
      <c r="G16" s="47">
        <v>317.5</v>
      </c>
      <c r="H16" s="47">
        <v>111.583333333333</v>
      </c>
      <c r="I16" s="47">
        <v>420.25</v>
      </c>
      <c r="J16" s="47">
        <v>350.416666666666</v>
      </c>
      <c r="K16" s="47">
        <v>389.5</v>
      </c>
      <c r="L16" s="47">
        <v>637.08333333333303</v>
      </c>
    </row>
    <row r="17" spans="1:21" ht="15" customHeight="1">
      <c r="A17" s="48" t="s">
        <v>60</v>
      </c>
      <c r="B17" s="47">
        <v>1078.5833333333301</v>
      </c>
      <c r="C17" s="47">
        <v>43</v>
      </c>
      <c r="D17" s="47">
        <v>69.5833333333333</v>
      </c>
      <c r="E17" s="47">
        <v>87.3333333333333</v>
      </c>
      <c r="F17" s="47">
        <v>53.3333333333333</v>
      </c>
      <c r="G17" s="47">
        <v>63.4166666666667</v>
      </c>
      <c r="H17" s="47">
        <v>41.1666666666667</v>
      </c>
      <c r="I17" s="47">
        <v>64.6666666666667</v>
      </c>
      <c r="J17" s="47">
        <v>69.6666666666667</v>
      </c>
      <c r="K17" s="47">
        <v>68.5</v>
      </c>
      <c r="L17" s="47">
        <v>101.5</v>
      </c>
    </row>
    <row r="18" spans="1:21" ht="15" customHeight="1">
      <c r="A18" s="48" t="s">
        <v>236</v>
      </c>
      <c r="B18" s="47">
        <v>542.25</v>
      </c>
      <c r="C18" s="47">
        <v>23.5</v>
      </c>
      <c r="D18" s="47">
        <v>51.6666666666667</v>
      </c>
      <c r="E18" s="47">
        <v>46.9166666666666</v>
      </c>
      <c r="F18" s="47">
        <v>29.8333333333333</v>
      </c>
      <c r="G18" s="47">
        <v>31.6666666666667</v>
      </c>
      <c r="H18" s="47">
        <v>35.4166666666667</v>
      </c>
      <c r="I18" s="47">
        <v>20.4166666666667</v>
      </c>
      <c r="J18" s="47">
        <v>35</v>
      </c>
      <c r="K18" s="47">
        <v>27.1666666666667</v>
      </c>
      <c r="L18" s="47">
        <v>42.0833333333333</v>
      </c>
    </row>
    <row r="19" spans="1:21" ht="15" customHeight="1">
      <c r="A19" s="48" t="s">
        <v>237</v>
      </c>
      <c r="B19" s="47">
        <v>453.16666666666703</v>
      </c>
      <c r="C19" s="47">
        <v>13</v>
      </c>
      <c r="D19" s="47">
        <v>29.25</v>
      </c>
      <c r="E19" s="47">
        <v>38</v>
      </c>
      <c r="F19" s="47">
        <v>17.5</v>
      </c>
      <c r="G19" s="47">
        <v>23.25</v>
      </c>
      <c r="H19" s="47">
        <v>13.6666666666667</v>
      </c>
      <c r="I19" s="47">
        <v>25.25</v>
      </c>
      <c r="J19" s="47">
        <v>29.6666666666667</v>
      </c>
      <c r="K19" s="47">
        <v>31.6666666666667</v>
      </c>
      <c r="L19" s="47">
        <v>49.9166666666667</v>
      </c>
    </row>
    <row r="20" spans="1:21" ht="15" customHeight="1">
      <c r="A20" s="48" t="s">
        <v>238</v>
      </c>
      <c r="B20" s="47">
        <v>3509</v>
      </c>
      <c r="C20" s="47">
        <v>108.916666666667</v>
      </c>
      <c r="D20" s="47">
        <v>184.75</v>
      </c>
      <c r="E20" s="47">
        <v>182.833333333333</v>
      </c>
      <c r="F20" s="47">
        <v>132.583333333333</v>
      </c>
      <c r="G20" s="47">
        <v>210.75</v>
      </c>
      <c r="H20" s="47">
        <v>138.416666666667</v>
      </c>
      <c r="I20" s="47">
        <v>225.833333333333</v>
      </c>
      <c r="J20" s="47">
        <v>231.583333333333</v>
      </c>
      <c r="K20" s="47">
        <v>153.416666666667</v>
      </c>
      <c r="L20" s="47">
        <v>376.16666666666703</v>
      </c>
    </row>
    <row r="21" spans="1:21" ht="15" customHeight="1">
      <c r="A21" s="48" t="s">
        <v>239</v>
      </c>
      <c r="B21" s="47">
        <v>7807.6666666666697</v>
      </c>
      <c r="C21" s="47">
        <v>222.333333333333</v>
      </c>
      <c r="D21" s="47">
        <v>195.5</v>
      </c>
      <c r="E21" s="47">
        <v>365.58333333333297</v>
      </c>
      <c r="F21" s="47">
        <v>270.25</v>
      </c>
      <c r="G21" s="47">
        <v>455.583333333334</v>
      </c>
      <c r="H21" s="47">
        <v>132.916666666667</v>
      </c>
      <c r="I21" s="47">
        <v>553.91666666666697</v>
      </c>
      <c r="J21" s="47">
        <v>530.66666666666697</v>
      </c>
      <c r="K21" s="47">
        <v>745.5</v>
      </c>
      <c r="L21" s="47">
        <v>782.83333333333303</v>
      </c>
    </row>
    <row r="22" spans="1:21" ht="15" customHeight="1">
      <c r="A22" s="48" t="s">
        <v>240</v>
      </c>
      <c r="B22" s="47">
        <v>1324.8333333333301</v>
      </c>
      <c r="C22" s="47">
        <v>42.3333333333333</v>
      </c>
      <c r="D22" s="47">
        <v>62</v>
      </c>
      <c r="E22" s="47">
        <v>89.6666666666667</v>
      </c>
      <c r="F22" s="47">
        <v>47.25</v>
      </c>
      <c r="G22" s="47">
        <v>98.6666666666667</v>
      </c>
      <c r="H22" s="47">
        <v>34.8333333333333</v>
      </c>
      <c r="I22" s="47">
        <v>84.6666666666667</v>
      </c>
      <c r="J22" s="47">
        <v>91.6666666666667</v>
      </c>
      <c r="K22" s="47">
        <v>99.75</v>
      </c>
      <c r="L22" s="47">
        <v>135.666666666667</v>
      </c>
    </row>
    <row r="23" spans="1:21" ht="15" customHeight="1">
      <c r="A23" s="48" t="s">
        <v>29</v>
      </c>
      <c r="B23" s="47">
        <v>1502.8333333333301</v>
      </c>
      <c r="C23" s="47">
        <v>54.5</v>
      </c>
      <c r="D23" s="47">
        <v>79.8333333333333</v>
      </c>
      <c r="E23" s="47">
        <v>113.916666666667</v>
      </c>
      <c r="F23" s="47">
        <v>58.1666666666667</v>
      </c>
      <c r="G23" s="47">
        <v>101.833333333333</v>
      </c>
      <c r="H23" s="47">
        <v>59.6666666666667</v>
      </c>
      <c r="I23" s="47">
        <v>97</v>
      </c>
      <c r="J23" s="47">
        <v>103.416666666667</v>
      </c>
      <c r="K23" s="47">
        <v>78.4166666666667</v>
      </c>
      <c r="L23" s="47">
        <v>126.583333333333</v>
      </c>
    </row>
    <row r="24" spans="1:21" ht="15" customHeight="1">
      <c r="A24" s="48" t="s">
        <v>241</v>
      </c>
      <c r="B24" s="47">
        <v>2096.75</v>
      </c>
      <c r="C24" s="47">
        <v>54.3333333333333</v>
      </c>
      <c r="D24" s="47">
        <v>71.9166666666667</v>
      </c>
      <c r="E24" s="47">
        <v>115.666666666667</v>
      </c>
      <c r="F24" s="47">
        <v>92.75</v>
      </c>
      <c r="G24" s="47">
        <v>146.416666666667</v>
      </c>
      <c r="H24" s="47">
        <v>64.4166666666667</v>
      </c>
      <c r="I24" s="47">
        <v>135.75</v>
      </c>
      <c r="J24" s="47">
        <v>168.916666666667</v>
      </c>
      <c r="K24" s="47">
        <v>130.25</v>
      </c>
      <c r="L24" s="47">
        <v>192.416666666667</v>
      </c>
    </row>
    <row r="25" spans="1:21" ht="15" customHeight="1">
      <c r="A25" s="48" t="s">
        <v>242</v>
      </c>
      <c r="B25" s="47">
        <v>1096.5833333333301</v>
      </c>
      <c r="C25" s="47">
        <v>34.25</v>
      </c>
      <c r="D25" s="47">
        <v>55.1666666666667</v>
      </c>
      <c r="E25" s="47">
        <v>60.5833333333333</v>
      </c>
      <c r="F25" s="47">
        <v>49.0833333333333</v>
      </c>
      <c r="G25" s="47">
        <v>75.5</v>
      </c>
      <c r="H25" s="47">
        <v>34.75</v>
      </c>
      <c r="I25" s="47">
        <v>79.4166666666666</v>
      </c>
      <c r="J25" s="47">
        <v>65.75</v>
      </c>
      <c r="K25" s="47">
        <v>76.5</v>
      </c>
      <c r="L25" s="47">
        <v>107.666666666667</v>
      </c>
    </row>
    <row r="26" spans="1:21" ht="15" customHeight="1">
      <c r="A26" s="48" t="s">
        <v>243</v>
      </c>
      <c r="B26" s="47">
        <v>1550.0833333333301</v>
      </c>
      <c r="C26" s="47">
        <v>39.5833333333333</v>
      </c>
      <c r="D26" s="47">
        <v>45</v>
      </c>
      <c r="E26" s="47">
        <v>73.4166666666666</v>
      </c>
      <c r="F26" s="47">
        <v>58.25</v>
      </c>
      <c r="G26" s="47">
        <v>90.3333333333333</v>
      </c>
      <c r="H26" s="47">
        <v>33.6666666666667</v>
      </c>
      <c r="I26" s="47">
        <v>112</v>
      </c>
      <c r="J26" s="47">
        <v>110.833333333333</v>
      </c>
      <c r="K26" s="47">
        <v>109.833333333333</v>
      </c>
      <c r="L26" s="47">
        <v>178.833333333333</v>
      </c>
    </row>
    <row r="27" spans="1:21" ht="15" customHeight="1">
      <c r="A27" s="48" t="s">
        <v>244</v>
      </c>
      <c r="B27" s="47">
        <v>1875.0833333333301</v>
      </c>
      <c r="C27" s="47">
        <v>32.1666666666667</v>
      </c>
      <c r="D27" s="47">
        <v>49.0833333333333</v>
      </c>
      <c r="E27" s="47">
        <v>79.1666666666667</v>
      </c>
      <c r="F27" s="47">
        <v>61.9166666666667</v>
      </c>
      <c r="G27" s="47">
        <v>123.75</v>
      </c>
      <c r="H27" s="47">
        <v>27.75</v>
      </c>
      <c r="I27" s="47">
        <v>177.5</v>
      </c>
      <c r="J27" s="47">
        <v>152.5</v>
      </c>
      <c r="K27" s="47">
        <v>171.75</v>
      </c>
      <c r="L27" s="47">
        <v>205.083333333333</v>
      </c>
    </row>
    <row r="28" spans="1:21" ht="15" customHeight="1">
      <c r="A28" s="48" t="s">
        <v>245</v>
      </c>
      <c r="B28" s="47">
        <v>18</v>
      </c>
      <c r="C28" s="47">
        <v>1.4166666666666701</v>
      </c>
      <c r="D28" s="47">
        <v>1.0833333333333299</v>
      </c>
      <c r="E28" s="47">
        <v>1.0833333333333299</v>
      </c>
      <c r="F28" s="47">
        <v>1.5833333333333299</v>
      </c>
      <c r="G28" s="47">
        <v>0.16666666666666699</v>
      </c>
      <c r="H28" s="47">
        <v>0</v>
      </c>
      <c r="I28" s="47">
        <v>3.0833333333333299</v>
      </c>
      <c r="J28" s="47">
        <v>1.5833333333333299</v>
      </c>
      <c r="K28" s="47">
        <v>0.66666666666666696</v>
      </c>
      <c r="L28" s="47">
        <v>0</v>
      </c>
    </row>
    <row r="29" spans="1:21" ht="15" customHeight="1">
      <c r="A29" s="101" t="s">
        <v>246</v>
      </c>
      <c r="B29" s="167">
        <v>2840.25</v>
      </c>
      <c r="C29" s="167">
        <v>71.1666666666667</v>
      </c>
      <c r="D29" s="167">
        <v>80.6666666666667</v>
      </c>
      <c r="E29" s="167">
        <v>95.8333333333333</v>
      </c>
      <c r="F29" s="167">
        <v>100.416666666667</v>
      </c>
      <c r="G29" s="167">
        <v>134.583333333333</v>
      </c>
      <c r="H29" s="167">
        <v>38.0833333333333</v>
      </c>
      <c r="I29" s="167">
        <v>213.75</v>
      </c>
      <c r="J29" s="167">
        <v>159.083333333334</v>
      </c>
      <c r="K29" s="167">
        <v>124.416666666667</v>
      </c>
      <c r="L29" s="167">
        <v>357.91666666666703</v>
      </c>
    </row>
    <row r="30" spans="1:21" ht="30" customHeight="1">
      <c r="A30" s="22"/>
      <c r="B30" s="28"/>
      <c r="C30" s="28" t="s">
        <v>418</v>
      </c>
      <c r="D30" s="28" t="s">
        <v>419</v>
      </c>
      <c r="E30" s="28" t="s">
        <v>420</v>
      </c>
      <c r="F30" s="28" t="s">
        <v>421</v>
      </c>
      <c r="G30" s="28" t="s">
        <v>422</v>
      </c>
      <c r="H30" s="28" t="s">
        <v>423</v>
      </c>
      <c r="I30" s="28" t="s">
        <v>424</v>
      </c>
      <c r="J30" s="28" t="s">
        <v>425</v>
      </c>
      <c r="K30" s="28" t="s">
        <v>426</v>
      </c>
      <c r="L30" s="28" t="s">
        <v>93</v>
      </c>
      <c r="M30" s="166"/>
      <c r="N30" s="166"/>
      <c r="O30" s="166"/>
      <c r="P30" s="166"/>
      <c r="Q30" s="166"/>
      <c r="R30" s="166"/>
      <c r="S30" s="166"/>
      <c r="T30" s="166"/>
      <c r="U30" s="166"/>
    </row>
    <row r="31" spans="1:21" ht="15" customHeight="1">
      <c r="A31" s="79" t="s">
        <v>3</v>
      </c>
      <c r="B31" s="80"/>
      <c r="C31" s="80">
        <v>4658</v>
      </c>
      <c r="D31" s="80">
        <v>3788.9166666666702</v>
      </c>
      <c r="E31" s="80">
        <v>1893.4166666666699</v>
      </c>
      <c r="F31" s="80">
        <v>1493.25</v>
      </c>
      <c r="G31" s="80">
        <v>3816.1666666666702</v>
      </c>
      <c r="H31" s="80">
        <v>2964.3333333333298</v>
      </c>
      <c r="I31" s="80">
        <v>294.41666666666703</v>
      </c>
      <c r="J31" s="80">
        <v>1034.3333333333301</v>
      </c>
      <c r="K31" s="80">
        <v>1339.8333333333301</v>
      </c>
      <c r="L31" s="80">
        <v>265.41666666666703</v>
      </c>
    </row>
    <row r="32" spans="1:21" ht="15" customHeight="1">
      <c r="A32" s="98" t="s">
        <v>226</v>
      </c>
      <c r="B32" s="80"/>
      <c r="C32" s="80">
        <v>133.666666666667</v>
      </c>
      <c r="D32" s="80">
        <v>44.3333333333333</v>
      </c>
      <c r="E32" s="80">
        <v>22.1666666666667</v>
      </c>
      <c r="F32" s="80">
        <v>13</v>
      </c>
      <c r="G32" s="80">
        <v>82.4166666666667</v>
      </c>
      <c r="H32" s="80">
        <v>37</v>
      </c>
      <c r="I32" s="80">
        <v>7.5833333333333304</v>
      </c>
      <c r="J32" s="80">
        <v>8.0833333333333393</v>
      </c>
      <c r="K32" s="80">
        <v>22.4166666666667</v>
      </c>
      <c r="L32" s="80">
        <v>5.5833333333333401</v>
      </c>
    </row>
    <row r="33" spans="1:12" ht="15" customHeight="1">
      <c r="A33" s="103" t="s">
        <v>227</v>
      </c>
      <c r="B33" s="80"/>
      <c r="C33" s="80">
        <f>SUM(C34:C37)</f>
        <v>349.33333333333366</v>
      </c>
      <c r="D33" s="80">
        <f t="shared" ref="D33:L33" si="2">SUM(D34:D37)</f>
        <v>312.66666666666703</v>
      </c>
      <c r="E33" s="80">
        <f t="shared" si="2"/>
        <v>148.833333333333</v>
      </c>
      <c r="F33" s="80">
        <f t="shared" si="2"/>
        <v>121.58333333333367</v>
      </c>
      <c r="G33" s="80">
        <f t="shared" si="2"/>
        <v>331.58333333333297</v>
      </c>
      <c r="H33" s="80">
        <f t="shared" si="2"/>
        <v>291.08333333333297</v>
      </c>
      <c r="I33" s="80">
        <f t="shared" si="2"/>
        <v>39.499999999999957</v>
      </c>
      <c r="J33" s="80">
        <f t="shared" si="2"/>
        <v>108.9166666666667</v>
      </c>
      <c r="K33" s="80">
        <f t="shared" si="2"/>
        <v>141.83333333333363</v>
      </c>
      <c r="L33" s="80">
        <f t="shared" si="2"/>
        <v>26.833333333333371</v>
      </c>
    </row>
    <row r="34" spans="1:12" ht="15" customHeight="1">
      <c r="A34" s="48" t="s">
        <v>228</v>
      </c>
      <c r="B34" s="80"/>
      <c r="C34" s="47">
        <v>1</v>
      </c>
      <c r="D34" s="47">
        <v>1.0833333333333299</v>
      </c>
      <c r="E34" s="47">
        <v>0</v>
      </c>
      <c r="F34" s="47">
        <v>0</v>
      </c>
      <c r="G34" s="47">
        <v>1</v>
      </c>
      <c r="H34" s="47">
        <v>2</v>
      </c>
      <c r="I34" s="47">
        <v>0</v>
      </c>
      <c r="J34" s="47">
        <v>0</v>
      </c>
      <c r="K34" s="47">
        <v>0</v>
      </c>
      <c r="L34" s="47">
        <v>0</v>
      </c>
    </row>
    <row r="35" spans="1:12" ht="15" customHeight="1">
      <c r="A35" s="48" t="s">
        <v>229</v>
      </c>
      <c r="B35" s="80"/>
      <c r="C35" s="47">
        <v>303.91666666666703</v>
      </c>
      <c r="D35" s="47">
        <v>289.91666666666703</v>
      </c>
      <c r="E35" s="47">
        <v>137.083333333333</v>
      </c>
      <c r="F35" s="47">
        <v>113.916666666667</v>
      </c>
      <c r="G35" s="47">
        <v>301.58333333333297</v>
      </c>
      <c r="H35" s="47">
        <v>260.33333333333297</v>
      </c>
      <c r="I35" s="47">
        <v>34.5833333333333</v>
      </c>
      <c r="J35" s="47">
        <v>95.25</v>
      </c>
      <c r="K35" s="47">
        <v>124.916666666667</v>
      </c>
      <c r="L35" s="47">
        <v>25.4166666666667</v>
      </c>
    </row>
    <row r="36" spans="1:12" ht="15" customHeight="1">
      <c r="A36" s="48" t="s">
        <v>230</v>
      </c>
      <c r="B36" s="80"/>
      <c r="C36" s="47">
        <v>6.5833333333333304</v>
      </c>
      <c r="D36" s="47">
        <v>0.5</v>
      </c>
      <c r="E36" s="47">
        <v>0</v>
      </c>
      <c r="F36" s="47">
        <v>0.41666666666666702</v>
      </c>
      <c r="G36" s="47">
        <v>1.25</v>
      </c>
      <c r="H36" s="47">
        <v>3.0833333333333401</v>
      </c>
      <c r="I36" s="47">
        <v>0</v>
      </c>
      <c r="J36" s="47">
        <v>0.25</v>
      </c>
      <c r="K36" s="47">
        <v>1.5833333333333299</v>
      </c>
      <c r="L36" s="47">
        <v>0.25</v>
      </c>
    </row>
    <row r="37" spans="1:12" ht="15" customHeight="1">
      <c r="A37" s="48" t="s">
        <v>231</v>
      </c>
      <c r="B37" s="80"/>
      <c r="C37" s="47">
        <v>37.8333333333333</v>
      </c>
      <c r="D37" s="47">
        <v>21.1666666666667</v>
      </c>
      <c r="E37" s="47">
        <v>11.75</v>
      </c>
      <c r="F37" s="47">
        <v>7.25</v>
      </c>
      <c r="G37" s="47">
        <v>27.75</v>
      </c>
      <c r="H37" s="47">
        <v>25.6666666666667</v>
      </c>
      <c r="I37" s="47">
        <v>4.9166666666666599</v>
      </c>
      <c r="J37" s="47">
        <v>13.4166666666667</v>
      </c>
      <c r="K37" s="47">
        <v>15.3333333333333</v>
      </c>
      <c r="L37" s="47">
        <v>1.1666666666666701</v>
      </c>
    </row>
    <row r="38" spans="1:12" ht="15" customHeight="1">
      <c r="A38" s="100" t="s">
        <v>232</v>
      </c>
      <c r="B38" s="80"/>
      <c r="C38" s="80">
        <v>340.66666666666703</v>
      </c>
      <c r="D38" s="80">
        <v>244.25</v>
      </c>
      <c r="E38" s="80">
        <v>90.4166666666667</v>
      </c>
      <c r="F38" s="80">
        <v>89.6666666666667</v>
      </c>
      <c r="G38" s="80">
        <v>307.25</v>
      </c>
      <c r="H38" s="80">
        <v>232.083333333333</v>
      </c>
      <c r="I38" s="80">
        <v>22.8333333333333</v>
      </c>
      <c r="J38" s="80">
        <v>98.75</v>
      </c>
      <c r="K38" s="80">
        <v>73.8333333333333</v>
      </c>
      <c r="L38" s="80">
        <v>9.6666666666666607</v>
      </c>
    </row>
    <row r="39" spans="1:12" ht="15" customHeight="1">
      <c r="A39" s="100" t="s">
        <v>233</v>
      </c>
      <c r="B39" s="80"/>
      <c r="C39" s="80">
        <f>SUM(C40:C54)</f>
        <v>3363.833333333333</v>
      </c>
      <c r="D39" s="80">
        <f t="shared" ref="D39:L39" si="3">SUM(D40:D54)</f>
        <v>2980.4166666666665</v>
      </c>
      <c r="E39" s="80">
        <f t="shared" si="3"/>
        <v>1556.6666666666677</v>
      </c>
      <c r="F39" s="80">
        <f t="shared" si="3"/>
        <v>1194.1666666666672</v>
      </c>
      <c r="G39" s="80">
        <f t="shared" si="3"/>
        <v>2785.7499999999982</v>
      </c>
      <c r="H39" s="80">
        <f t="shared" si="3"/>
        <v>2225.333333333333</v>
      </c>
      <c r="I39" s="80">
        <f t="shared" si="3"/>
        <v>199.83333333333329</v>
      </c>
      <c r="J39" s="80">
        <f t="shared" si="3"/>
        <v>792.16666666666652</v>
      </c>
      <c r="K39" s="80">
        <f t="shared" si="3"/>
        <v>1031.5833333333333</v>
      </c>
      <c r="L39" s="80">
        <f t="shared" si="3"/>
        <v>196.16666666666666</v>
      </c>
    </row>
    <row r="40" spans="1:12" ht="15" customHeight="1">
      <c r="A40" s="48" t="s">
        <v>234</v>
      </c>
      <c r="B40" s="47"/>
      <c r="C40" s="47">
        <v>601.66666666666697</v>
      </c>
      <c r="D40" s="47">
        <v>543.91666666666697</v>
      </c>
      <c r="E40" s="47">
        <v>293.16666666666703</v>
      </c>
      <c r="F40" s="47">
        <v>234.5</v>
      </c>
      <c r="G40" s="47">
        <v>508.91666666666703</v>
      </c>
      <c r="H40" s="47">
        <v>425.25</v>
      </c>
      <c r="I40" s="47">
        <v>37.5833333333333</v>
      </c>
      <c r="J40" s="47">
        <v>138</v>
      </c>
      <c r="K40" s="47">
        <v>220.916666666666</v>
      </c>
      <c r="L40" s="47">
        <v>32.5833333333333</v>
      </c>
    </row>
    <row r="41" spans="1:12" ht="15" customHeight="1">
      <c r="A41" s="48" t="s">
        <v>235</v>
      </c>
      <c r="B41" s="47"/>
      <c r="C41" s="47">
        <v>174.25</v>
      </c>
      <c r="D41" s="47">
        <v>152.333333333333</v>
      </c>
      <c r="E41" s="47">
        <v>70.8333333333333</v>
      </c>
      <c r="F41" s="47">
        <v>42.3333333333333</v>
      </c>
      <c r="G41" s="47">
        <v>123</v>
      </c>
      <c r="H41" s="47">
        <v>91.25</v>
      </c>
      <c r="I41" s="47">
        <v>7</v>
      </c>
      <c r="J41" s="47">
        <v>27</v>
      </c>
      <c r="K41" s="47">
        <v>52.3333333333333</v>
      </c>
      <c r="L41" s="47">
        <v>11.25</v>
      </c>
    </row>
    <row r="42" spans="1:12" ht="15" customHeight="1">
      <c r="A42" s="48" t="s">
        <v>66</v>
      </c>
      <c r="B42" s="47"/>
      <c r="C42" s="47">
        <v>613.58333333333303</v>
      </c>
      <c r="D42" s="47">
        <v>482.083333333334</v>
      </c>
      <c r="E42" s="47">
        <v>253.083333333333</v>
      </c>
      <c r="F42" s="47">
        <v>171.25</v>
      </c>
      <c r="G42" s="47">
        <v>389.916666666666</v>
      </c>
      <c r="H42" s="47">
        <v>311.91666666666703</v>
      </c>
      <c r="I42" s="47">
        <v>18.5</v>
      </c>
      <c r="J42" s="47">
        <v>108</v>
      </c>
      <c r="K42" s="47">
        <v>174.916666666667</v>
      </c>
      <c r="L42" s="47">
        <v>51.5</v>
      </c>
    </row>
    <row r="43" spans="1:12" ht="15" customHeight="1">
      <c r="A43" s="48" t="s">
        <v>60</v>
      </c>
      <c r="B43" s="47"/>
      <c r="C43" s="47">
        <v>76.5</v>
      </c>
      <c r="D43" s="47">
        <v>92.4166666666666</v>
      </c>
      <c r="E43" s="47">
        <v>58.3333333333333</v>
      </c>
      <c r="F43" s="47">
        <v>34.4166666666666</v>
      </c>
      <c r="G43" s="47">
        <v>65.75</v>
      </c>
      <c r="H43" s="47">
        <v>46.5833333333333</v>
      </c>
      <c r="I43" s="47">
        <v>6.25</v>
      </c>
      <c r="J43" s="47">
        <v>16.3333333333333</v>
      </c>
      <c r="K43" s="47">
        <v>14.9166666666667</v>
      </c>
      <c r="L43" s="47">
        <v>4.9166666666666696</v>
      </c>
    </row>
    <row r="44" spans="1:12" ht="15" customHeight="1">
      <c r="A44" s="48" t="s">
        <v>236</v>
      </c>
      <c r="B44" s="47"/>
      <c r="C44" s="47">
        <v>27.5</v>
      </c>
      <c r="D44" s="47">
        <v>55.5</v>
      </c>
      <c r="E44" s="47">
        <v>23.8333333333333</v>
      </c>
      <c r="F44" s="47">
        <v>22.8333333333333</v>
      </c>
      <c r="G44" s="47">
        <v>33.0833333333333</v>
      </c>
      <c r="H44" s="47">
        <v>22.5</v>
      </c>
      <c r="I44" s="47">
        <v>1.9166666666666701</v>
      </c>
      <c r="J44" s="47">
        <v>5.3333333333333304</v>
      </c>
      <c r="K44" s="47">
        <v>4.9166666666666696</v>
      </c>
      <c r="L44" s="47">
        <v>1.1666666666666701</v>
      </c>
    </row>
    <row r="45" spans="1:12" ht="15" customHeight="1">
      <c r="A45" s="48" t="s">
        <v>237</v>
      </c>
      <c r="B45" s="47"/>
      <c r="C45" s="47">
        <v>30.0833333333333</v>
      </c>
      <c r="D45" s="47">
        <v>48.0833333333333</v>
      </c>
      <c r="E45" s="47">
        <v>14.75</v>
      </c>
      <c r="F45" s="47">
        <v>10.25</v>
      </c>
      <c r="G45" s="47">
        <v>20.9166666666667</v>
      </c>
      <c r="H45" s="47">
        <v>30.4166666666667</v>
      </c>
      <c r="I45" s="47">
        <v>4.25</v>
      </c>
      <c r="J45" s="47">
        <v>8</v>
      </c>
      <c r="K45" s="47">
        <v>11.5833333333333</v>
      </c>
      <c r="L45" s="47">
        <v>3.6666666666666701</v>
      </c>
    </row>
    <row r="46" spans="1:12" ht="15" customHeight="1">
      <c r="A46" s="48" t="s">
        <v>238</v>
      </c>
      <c r="B46" s="47"/>
      <c r="C46" s="47">
        <v>264.33333333333297</v>
      </c>
      <c r="D46" s="47">
        <v>327.83333333333297</v>
      </c>
      <c r="E46" s="47">
        <v>186.416666666667</v>
      </c>
      <c r="F46" s="47">
        <v>134.416666666667</v>
      </c>
      <c r="G46" s="47">
        <v>254.416666666666</v>
      </c>
      <c r="H46" s="47">
        <v>222.5</v>
      </c>
      <c r="I46" s="47">
        <v>20.3333333333333</v>
      </c>
      <c r="J46" s="47">
        <v>61.8333333333333</v>
      </c>
      <c r="K46" s="47">
        <v>77.1666666666666</v>
      </c>
      <c r="L46" s="47">
        <v>14.5</v>
      </c>
    </row>
    <row r="47" spans="1:12" ht="15" customHeight="1">
      <c r="A47" s="48" t="s">
        <v>239</v>
      </c>
      <c r="B47" s="47"/>
      <c r="C47" s="47">
        <v>820.91666666666697</v>
      </c>
      <c r="D47" s="47">
        <v>528.66666666666595</v>
      </c>
      <c r="E47" s="47">
        <v>249.666666666667</v>
      </c>
      <c r="F47" s="47">
        <v>194.666666666667</v>
      </c>
      <c r="G47" s="47">
        <v>669.41666666666595</v>
      </c>
      <c r="H47" s="47">
        <v>512.83333333333303</v>
      </c>
      <c r="I47" s="47">
        <v>42.25</v>
      </c>
      <c r="J47" s="47">
        <v>262</v>
      </c>
      <c r="K47" s="47">
        <v>229.166666666667</v>
      </c>
      <c r="L47" s="47">
        <v>43</v>
      </c>
    </row>
    <row r="48" spans="1:12" ht="15" customHeight="1">
      <c r="A48" s="48" t="s">
        <v>240</v>
      </c>
      <c r="B48" s="47"/>
      <c r="C48" s="47">
        <v>107.75</v>
      </c>
      <c r="D48" s="47">
        <v>110.666666666667</v>
      </c>
      <c r="E48" s="47">
        <v>62.9166666666667</v>
      </c>
      <c r="F48" s="47">
        <v>52.3333333333333</v>
      </c>
      <c r="G48" s="47">
        <v>82.3333333333333</v>
      </c>
      <c r="H48" s="47">
        <v>63.8333333333333</v>
      </c>
      <c r="I48" s="47">
        <v>9.8333333333333393</v>
      </c>
      <c r="J48" s="47">
        <v>17.8333333333333</v>
      </c>
      <c r="K48" s="47">
        <v>28.25</v>
      </c>
      <c r="L48" s="47">
        <v>2.5833333333333299</v>
      </c>
    </row>
    <row r="49" spans="1:12" ht="15" customHeight="1">
      <c r="A49" s="48" t="s">
        <v>29</v>
      </c>
      <c r="B49" s="47"/>
      <c r="C49" s="47">
        <v>99.9166666666667</v>
      </c>
      <c r="D49" s="47">
        <v>123.5</v>
      </c>
      <c r="E49" s="47">
        <v>85.8333333333333</v>
      </c>
      <c r="F49" s="47">
        <v>78.6666666666667</v>
      </c>
      <c r="G49" s="47">
        <v>87.75</v>
      </c>
      <c r="H49" s="47">
        <v>75.5</v>
      </c>
      <c r="I49" s="47">
        <v>10.9166666666667</v>
      </c>
      <c r="J49" s="47">
        <v>25.8333333333333</v>
      </c>
      <c r="K49" s="47">
        <v>34.4166666666667</v>
      </c>
      <c r="L49" s="47">
        <v>7.1666666666666599</v>
      </c>
    </row>
    <row r="50" spans="1:12" ht="15" customHeight="1">
      <c r="A50" s="48" t="s">
        <v>241</v>
      </c>
      <c r="B50" s="47"/>
      <c r="C50" s="47">
        <v>181</v>
      </c>
      <c r="D50" s="47">
        <v>165.333333333333</v>
      </c>
      <c r="E50" s="47">
        <v>102.666666666667</v>
      </c>
      <c r="F50" s="47">
        <v>81.3333333333333</v>
      </c>
      <c r="G50" s="47">
        <v>156</v>
      </c>
      <c r="H50" s="47">
        <v>132.083333333333</v>
      </c>
      <c r="I50" s="47">
        <v>13.25</v>
      </c>
      <c r="J50" s="47">
        <v>31.5833333333333</v>
      </c>
      <c r="K50" s="47">
        <v>52.5833333333333</v>
      </c>
      <c r="L50" s="47">
        <v>8.0833333333333304</v>
      </c>
    </row>
    <row r="51" spans="1:12" ht="15" customHeight="1">
      <c r="A51" s="48" t="s">
        <v>242</v>
      </c>
      <c r="B51" s="47"/>
      <c r="C51" s="47">
        <v>89.5</v>
      </c>
      <c r="D51" s="47">
        <v>82.3333333333333</v>
      </c>
      <c r="E51" s="47">
        <v>48.0833333333333</v>
      </c>
      <c r="F51" s="47">
        <v>39.1666666666667</v>
      </c>
      <c r="G51" s="47">
        <v>83.5</v>
      </c>
      <c r="H51" s="47">
        <v>58.9166666666667</v>
      </c>
      <c r="I51" s="47">
        <v>9.3333333333333393</v>
      </c>
      <c r="J51" s="47">
        <v>18.9166666666667</v>
      </c>
      <c r="K51" s="47">
        <v>21</v>
      </c>
      <c r="L51" s="47">
        <v>7.1666666666666599</v>
      </c>
    </row>
    <row r="52" spans="1:12" ht="15" customHeight="1">
      <c r="A52" s="48" t="s">
        <v>243</v>
      </c>
      <c r="B52" s="47"/>
      <c r="C52" s="47">
        <v>144.916666666667</v>
      </c>
      <c r="D52" s="47">
        <v>119.916666666667</v>
      </c>
      <c r="E52" s="47">
        <v>63.1666666666667</v>
      </c>
      <c r="F52" s="47">
        <v>50.5833333333333</v>
      </c>
      <c r="G52" s="47">
        <v>105.25</v>
      </c>
      <c r="H52" s="47">
        <v>110.5</v>
      </c>
      <c r="I52" s="47">
        <v>13.0833333333333</v>
      </c>
      <c r="J52" s="47">
        <v>32.1666666666667</v>
      </c>
      <c r="K52" s="47">
        <v>52.25</v>
      </c>
      <c r="L52" s="47">
        <v>6.5</v>
      </c>
    </row>
    <row r="53" spans="1:12" ht="15" customHeight="1">
      <c r="A53" s="48" t="s">
        <v>244</v>
      </c>
      <c r="B53" s="47"/>
      <c r="C53" s="47">
        <v>131.5</v>
      </c>
      <c r="D53" s="47">
        <v>145.916666666667</v>
      </c>
      <c r="E53" s="47">
        <v>42.1666666666667</v>
      </c>
      <c r="F53" s="47">
        <v>47.4166666666667</v>
      </c>
      <c r="G53" s="47">
        <v>202.416666666666</v>
      </c>
      <c r="H53" s="47">
        <v>121.25</v>
      </c>
      <c r="I53" s="47">
        <v>5.3333333333333304</v>
      </c>
      <c r="J53" s="47">
        <v>39.3333333333333</v>
      </c>
      <c r="K53" s="47">
        <v>57</v>
      </c>
      <c r="L53" s="47">
        <v>2.0833333333333401</v>
      </c>
    </row>
    <row r="54" spans="1:12" ht="15" customHeight="1">
      <c r="A54" s="48" t="s">
        <v>245</v>
      </c>
      <c r="B54" s="47"/>
      <c r="C54" s="47">
        <v>0.41666666666666702</v>
      </c>
      <c r="D54" s="47">
        <v>1.9166666666666701</v>
      </c>
      <c r="E54" s="47">
        <v>1.75</v>
      </c>
      <c r="F54" s="47">
        <v>0</v>
      </c>
      <c r="G54" s="47">
        <v>3.0833333333333401</v>
      </c>
      <c r="H54" s="47">
        <v>0</v>
      </c>
      <c r="I54" s="47">
        <v>0</v>
      </c>
      <c r="J54" s="47">
        <v>0</v>
      </c>
      <c r="K54" s="47">
        <v>0.16666666666666699</v>
      </c>
      <c r="L54" s="47">
        <v>0</v>
      </c>
    </row>
    <row r="55" spans="1:12" ht="15" customHeight="1">
      <c r="A55" s="101" t="s">
        <v>246</v>
      </c>
      <c r="B55" s="167"/>
      <c r="C55" s="167">
        <v>470.5</v>
      </c>
      <c r="D55" s="167">
        <v>207.25</v>
      </c>
      <c r="E55" s="167">
        <v>75.3333333333333</v>
      </c>
      <c r="F55" s="167">
        <v>74.8333333333333</v>
      </c>
      <c r="G55" s="167">
        <v>309.16666666666703</v>
      </c>
      <c r="H55" s="167">
        <v>178.833333333333</v>
      </c>
      <c r="I55" s="167">
        <v>24.6666666666667</v>
      </c>
      <c r="J55" s="167">
        <v>26.4166666666667</v>
      </c>
      <c r="K55" s="167">
        <v>70.1666666666667</v>
      </c>
      <c r="L55" s="167">
        <v>27.1666666666667</v>
      </c>
    </row>
    <row r="56" spans="1:12" ht="15" customHeight="1">
      <c r="A56" s="37" t="s">
        <v>215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</row>
    <row r="57" spans="1:12" ht="15" customHeight="1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</row>
    <row r="58" spans="1:12" ht="1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</row>
    <row r="59" spans="1:12" ht="1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</row>
    <row r="60" spans="1:12" ht="1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</row>
    <row r="61" spans="1:12" ht="1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</row>
    <row r="62" spans="1:12" ht="1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</row>
    <row r="63" spans="1:12" ht="1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</row>
    <row r="64" spans="1:12" ht="1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</row>
    <row r="65" spans="1:12" ht="1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</row>
    <row r="66" spans="1:12" ht="1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</row>
    <row r="67" spans="1:12" ht="1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</row>
    <row r="68" spans="1:12" ht="1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</row>
    <row r="69" spans="1:12" ht="1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</row>
    <row r="70" spans="1:12" ht="1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</row>
    <row r="71" spans="1:12" ht="1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</row>
    <row r="72" spans="1:12" ht="1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</row>
    <row r="73" spans="1:12" ht="1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</row>
    <row r="74" spans="1:12" ht="1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</row>
    <row r="75" spans="1:12" ht="15" customHeight="1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</row>
    <row r="76" spans="1:12" ht="15" customHeight="1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</row>
    <row r="77" spans="1:12" ht="15" customHeight="1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</row>
    <row r="78" spans="1:12" ht="15" customHeight="1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</row>
    <row r="79" spans="1:12" ht="15" customHeight="1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</row>
    <row r="80" spans="1:12" ht="15" customHeight="1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</row>
    <row r="81" spans="1:12" ht="15" customHeight="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</row>
    <row r="82" spans="1:12" ht="15" customHeight="1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</row>
    <row r="83" spans="1:12" ht="15" customHeight="1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</row>
    <row r="84" spans="1:12" ht="15" customHeight="1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</row>
    <row r="85" spans="1:12" ht="15" customHeight="1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</row>
    <row r="86" spans="1:12" ht="15" customHeight="1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</row>
    <row r="87" spans="1:12" ht="15" customHeight="1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</row>
    <row r="88" spans="1:12" ht="15" customHeight="1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</row>
    <row r="89" spans="1:12" ht="15" customHeight="1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</row>
    <row r="90" spans="1:12" ht="15" customHeight="1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</row>
    <row r="91" spans="1:12" ht="15" customHeight="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</row>
    <row r="92" spans="1:12" ht="15" customHeight="1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</row>
    <row r="93" spans="1:12" ht="15" customHeight="1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</row>
    <row r="94" spans="1:12" ht="15" customHeight="1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</row>
    <row r="95" spans="1:12" ht="15" customHeight="1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</row>
    <row r="96" spans="1:12" ht="15" customHeight="1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</row>
  </sheetData>
  <pageMargins left="0.23622047244094491" right="0.23622047244094491" top="0.39370078740157483" bottom="0.39370078740157483" header="0" footer="0.23622047244094491"/>
  <pageSetup paperSize="9" scale="7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83"/>
  <sheetViews>
    <sheetView topLeftCell="A54" workbookViewId="0"/>
  </sheetViews>
  <sheetFormatPr baseColWidth="10" defaultColWidth="11.42578125" defaultRowHeight="15" customHeight="1"/>
  <cols>
    <col min="1" max="1" width="21.42578125" style="105" customWidth="1"/>
    <col min="2" max="12" width="10" style="105" customWidth="1"/>
    <col min="13" max="16384" width="11.42578125" style="105"/>
  </cols>
  <sheetData>
    <row r="1" spans="1:27" ht="15" customHeight="1">
      <c r="A1" s="15" t="s">
        <v>438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1:27" ht="15" customHeight="1">
      <c r="A2" s="19" t="s">
        <v>439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16"/>
      <c r="O2" s="16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</row>
    <row r="3" spans="1:27" ht="15" customHeight="1">
      <c r="A3" s="39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 spans="1:27" ht="15" customHeight="1">
      <c r="A4" s="22"/>
      <c r="B4" s="114" t="s">
        <v>3</v>
      </c>
      <c r="C4" s="114" t="s">
        <v>440</v>
      </c>
      <c r="D4" s="114" t="s">
        <v>441</v>
      </c>
      <c r="E4" s="114" t="s">
        <v>442</v>
      </c>
      <c r="F4" s="114" t="s">
        <v>443</v>
      </c>
      <c r="G4" s="114" t="s">
        <v>444</v>
      </c>
      <c r="H4" s="114" t="s">
        <v>445</v>
      </c>
      <c r="I4" s="114" t="s">
        <v>446</v>
      </c>
      <c r="J4" s="114" t="s">
        <v>447</v>
      </c>
      <c r="K4" s="114" t="s">
        <v>448</v>
      </c>
      <c r="L4" s="114" t="s">
        <v>449</v>
      </c>
      <c r="M4" s="119"/>
      <c r="N4" s="16"/>
      <c r="O4" s="16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</row>
    <row r="5" spans="1:27" ht="15" customHeight="1">
      <c r="A5" s="79" t="s">
        <v>3</v>
      </c>
      <c r="B5" s="106">
        <v>48017.5</v>
      </c>
      <c r="C5" s="106">
        <v>31.8333333333333</v>
      </c>
      <c r="D5" s="106">
        <v>775.66666666666697</v>
      </c>
      <c r="E5" s="106">
        <v>5433.5833333333303</v>
      </c>
      <c r="F5" s="106">
        <v>4783.75</v>
      </c>
      <c r="G5" s="106">
        <v>6550.0833333333303</v>
      </c>
      <c r="H5" s="106">
        <v>12748.333333333299</v>
      </c>
      <c r="I5" s="106">
        <v>362.16666666666703</v>
      </c>
      <c r="J5" s="106">
        <v>3935.5</v>
      </c>
      <c r="K5" s="106">
        <v>1981.3333333333301</v>
      </c>
      <c r="L5" s="106">
        <v>11415.25</v>
      </c>
    </row>
    <row r="6" spans="1:27" ht="15" customHeight="1">
      <c r="A6" s="31" t="s">
        <v>408</v>
      </c>
      <c r="B6" s="32">
        <v>1260.1666666666699</v>
      </c>
      <c r="C6" s="32">
        <v>0.16666666666666699</v>
      </c>
      <c r="D6" s="32">
        <v>41.9166666666667</v>
      </c>
      <c r="E6" s="32">
        <v>253.333333333333</v>
      </c>
      <c r="F6" s="32">
        <v>172.333333333333</v>
      </c>
      <c r="G6" s="32">
        <v>178.833333333333</v>
      </c>
      <c r="H6" s="32">
        <v>288.58333333333297</v>
      </c>
      <c r="I6" s="32">
        <v>11.0833333333333</v>
      </c>
      <c r="J6" s="32">
        <v>79.25</v>
      </c>
      <c r="K6" s="32">
        <v>19.0833333333333</v>
      </c>
      <c r="L6" s="32">
        <v>215.583333333333</v>
      </c>
    </row>
    <row r="7" spans="1:27" ht="15" customHeight="1">
      <c r="A7" s="31" t="s">
        <v>430</v>
      </c>
      <c r="B7" s="32">
        <v>1693</v>
      </c>
      <c r="C7" s="32">
        <v>1</v>
      </c>
      <c r="D7" s="32">
        <v>84.8333333333333</v>
      </c>
      <c r="E7" s="32">
        <v>371</v>
      </c>
      <c r="F7" s="32">
        <v>265.58333333333297</v>
      </c>
      <c r="G7" s="32">
        <v>287.25</v>
      </c>
      <c r="H7" s="32">
        <v>329.41666666666703</v>
      </c>
      <c r="I7" s="32">
        <v>9.5833333333333304</v>
      </c>
      <c r="J7" s="32">
        <v>77.5833333333333</v>
      </c>
      <c r="K7" s="32">
        <v>38.9166666666667</v>
      </c>
      <c r="L7" s="32">
        <v>227.833333333333</v>
      </c>
    </row>
    <row r="8" spans="1:27" ht="15" customHeight="1">
      <c r="A8" s="31" t="s">
        <v>410</v>
      </c>
      <c r="B8" s="32">
        <v>2349.6666666666702</v>
      </c>
      <c r="C8" s="32">
        <v>0.33333333333333298</v>
      </c>
      <c r="D8" s="32">
        <v>67.3333333333333</v>
      </c>
      <c r="E8" s="32">
        <v>495.58333333333297</v>
      </c>
      <c r="F8" s="32">
        <v>339.66666666666703</v>
      </c>
      <c r="G8" s="32">
        <v>383.16666666666703</v>
      </c>
      <c r="H8" s="32">
        <v>531.5</v>
      </c>
      <c r="I8" s="32">
        <v>13.1666666666667</v>
      </c>
      <c r="J8" s="32">
        <v>122.083333333333</v>
      </c>
      <c r="K8" s="32">
        <v>55.5833333333333</v>
      </c>
      <c r="L8" s="32">
        <v>341.25</v>
      </c>
    </row>
    <row r="9" spans="1:27" ht="15" customHeight="1">
      <c r="A9" s="31" t="s">
        <v>411</v>
      </c>
      <c r="B9" s="32">
        <v>1882.0833333333301</v>
      </c>
      <c r="C9" s="32">
        <v>2.9166666666666701</v>
      </c>
      <c r="D9" s="32">
        <v>42.8333333333333</v>
      </c>
      <c r="E9" s="32">
        <v>252.333333333333</v>
      </c>
      <c r="F9" s="32">
        <v>219.583333333333</v>
      </c>
      <c r="G9" s="32">
        <v>282.58333333333297</v>
      </c>
      <c r="H9" s="32">
        <v>501.75</v>
      </c>
      <c r="I9" s="32">
        <v>6.5833333333333304</v>
      </c>
      <c r="J9" s="32">
        <v>133.166666666667</v>
      </c>
      <c r="K9" s="32">
        <v>72.6666666666667</v>
      </c>
      <c r="L9" s="32">
        <v>367.66666666666703</v>
      </c>
    </row>
    <row r="10" spans="1:27" ht="15" customHeight="1">
      <c r="A10" s="31" t="s">
        <v>431</v>
      </c>
      <c r="B10" s="32">
        <v>2894.1666666666702</v>
      </c>
      <c r="C10" s="32">
        <v>1.1666666666666701</v>
      </c>
      <c r="D10" s="32">
        <v>40.3333333333333</v>
      </c>
      <c r="E10" s="32">
        <v>346.75</v>
      </c>
      <c r="F10" s="32">
        <v>298.66666666666703</v>
      </c>
      <c r="G10" s="32">
        <v>392.83333333333297</v>
      </c>
      <c r="H10" s="32">
        <v>753.5</v>
      </c>
      <c r="I10" s="32">
        <v>27.6666666666667</v>
      </c>
      <c r="J10" s="32">
        <v>247.583333333333</v>
      </c>
      <c r="K10" s="32">
        <v>130.166666666667</v>
      </c>
      <c r="L10" s="32">
        <v>655.5</v>
      </c>
    </row>
    <row r="11" spans="1:27" ht="15" customHeight="1">
      <c r="A11" s="31" t="s">
        <v>432</v>
      </c>
      <c r="B11" s="32">
        <v>1098.8333333333301</v>
      </c>
      <c r="C11" s="32">
        <v>1</v>
      </c>
      <c r="D11" s="32">
        <v>61.0833333333333</v>
      </c>
      <c r="E11" s="32">
        <v>272.75</v>
      </c>
      <c r="F11" s="32">
        <v>170.666666666667</v>
      </c>
      <c r="G11" s="32">
        <v>175.75</v>
      </c>
      <c r="H11" s="32">
        <v>230.416666666667</v>
      </c>
      <c r="I11" s="32">
        <v>4.25</v>
      </c>
      <c r="J11" s="32">
        <v>43.0833333333333</v>
      </c>
      <c r="K11" s="32">
        <v>14.0833333333333</v>
      </c>
      <c r="L11" s="32">
        <v>125.75</v>
      </c>
    </row>
    <row r="12" spans="1:27" ht="15" customHeight="1">
      <c r="A12" s="31" t="s">
        <v>433</v>
      </c>
      <c r="B12" s="32">
        <v>3388.25</v>
      </c>
      <c r="C12" s="32">
        <v>1.25</v>
      </c>
      <c r="D12" s="32">
        <v>33.8333333333333</v>
      </c>
      <c r="E12" s="32">
        <v>272.41666666666703</v>
      </c>
      <c r="F12" s="32">
        <v>295.16666666666703</v>
      </c>
      <c r="G12" s="32">
        <v>431.66666666666703</v>
      </c>
      <c r="H12" s="32">
        <v>894.08333333333303</v>
      </c>
      <c r="I12" s="32">
        <v>20.3333333333333</v>
      </c>
      <c r="J12" s="32">
        <v>290.91666666666703</v>
      </c>
      <c r="K12" s="32">
        <v>144.083333333333</v>
      </c>
      <c r="L12" s="32">
        <v>1004.5</v>
      </c>
    </row>
    <row r="13" spans="1:27" ht="15" customHeight="1">
      <c r="A13" s="31" t="s">
        <v>415</v>
      </c>
      <c r="B13" s="32">
        <v>3341.25</v>
      </c>
      <c r="C13" s="32">
        <v>1.8333333333333299</v>
      </c>
      <c r="D13" s="32">
        <v>40.3333333333333</v>
      </c>
      <c r="E13" s="32">
        <v>363.83333333333297</v>
      </c>
      <c r="F13" s="32">
        <v>362.41666666666703</v>
      </c>
      <c r="G13" s="32">
        <v>578.25</v>
      </c>
      <c r="H13" s="32">
        <v>886.16666666666595</v>
      </c>
      <c r="I13" s="32">
        <v>12.25</v>
      </c>
      <c r="J13" s="32">
        <v>245.5</v>
      </c>
      <c r="K13" s="32">
        <v>153.583333333333</v>
      </c>
      <c r="L13" s="32">
        <v>697.08333333333303</v>
      </c>
    </row>
    <row r="14" spans="1:27" ht="15" customHeight="1">
      <c r="A14" s="31" t="s">
        <v>416</v>
      </c>
      <c r="B14" s="32">
        <v>3436.1666666666702</v>
      </c>
      <c r="C14" s="32">
        <v>3.75</v>
      </c>
      <c r="D14" s="32">
        <v>31.3333333333333</v>
      </c>
      <c r="E14" s="32">
        <v>290.91666666666703</v>
      </c>
      <c r="F14" s="32">
        <v>341.41666666666703</v>
      </c>
      <c r="G14" s="32">
        <v>461.5</v>
      </c>
      <c r="H14" s="32">
        <v>1026.25</v>
      </c>
      <c r="I14" s="32">
        <v>34.25</v>
      </c>
      <c r="J14" s="32">
        <v>291.66666666666703</v>
      </c>
      <c r="K14" s="32">
        <v>177.083333333333</v>
      </c>
      <c r="L14" s="32">
        <v>778</v>
      </c>
    </row>
    <row r="15" spans="1:27" ht="15" customHeight="1">
      <c r="A15" s="31" t="s">
        <v>417</v>
      </c>
      <c r="B15" s="47">
        <v>5125.8333333333303</v>
      </c>
      <c r="C15" s="47">
        <v>5.1666666666666599</v>
      </c>
      <c r="D15" s="47">
        <v>72</v>
      </c>
      <c r="E15" s="47">
        <v>479.83333333333297</v>
      </c>
      <c r="F15" s="47">
        <v>455.58333333333297</v>
      </c>
      <c r="G15" s="47">
        <v>656.5</v>
      </c>
      <c r="H15" s="32">
        <v>1429.0833333333301</v>
      </c>
      <c r="I15" s="32">
        <v>31.75</v>
      </c>
      <c r="J15" s="32">
        <v>428.08333333333297</v>
      </c>
      <c r="K15" s="32">
        <v>205.916666666667</v>
      </c>
      <c r="L15" s="32">
        <v>1361.9166666666699</v>
      </c>
    </row>
    <row r="16" spans="1:27" ht="15" customHeight="1">
      <c r="A16" s="31" t="s">
        <v>418</v>
      </c>
      <c r="B16" s="47">
        <v>4658</v>
      </c>
      <c r="C16" s="47">
        <v>1.8333333333333399</v>
      </c>
      <c r="D16" s="47">
        <v>37.4166666666667</v>
      </c>
      <c r="E16" s="47">
        <v>330.33333333333297</v>
      </c>
      <c r="F16" s="47">
        <v>342</v>
      </c>
      <c r="G16" s="47">
        <v>489.33333333333297</v>
      </c>
      <c r="H16" s="32">
        <v>1333.5</v>
      </c>
      <c r="I16" s="32">
        <v>52.5833333333333</v>
      </c>
      <c r="J16" s="32">
        <v>495.58333333333297</v>
      </c>
      <c r="K16" s="32">
        <v>225.333333333333</v>
      </c>
      <c r="L16" s="32">
        <v>1350.0833333333301</v>
      </c>
    </row>
    <row r="17" spans="1:12" ht="15" customHeight="1">
      <c r="A17" s="31" t="s">
        <v>419</v>
      </c>
      <c r="B17" s="47">
        <v>3788.9166666666702</v>
      </c>
      <c r="C17" s="47">
        <v>3.8333333333333299</v>
      </c>
      <c r="D17" s="47">
        <v>86.0833333333333</v>
      </c>
      <c r="E17" s="47">
        <v>462</v>
      </c>
      <c r="F17" s="47">
        <v>382.08333333333297</v>
      </c>
      <c r="G17" s="47">
        <v>576.16666666666697</v>
      </c>
      <c r="H17" s="32">
        <v>1066.75</v>
      </c>
      <c r="I17" s="32">
        <v>21.6666666666667</v>
      </c>
      <c r="J17" s="32">
        <v>304.25</v>
      </c>
      <c r="K17" s="32">
        <v>148.583333333333</v>
      </c>
      <c r="L17" s="32">
        <v>737.5</v>
      </c>
    </row>
    <row r="18" spans="1:12" ht="15" customHeight="1">
      <c r="A18" s="31" t="s">
        <v>420</v>
      </c>
      <c r="B18" s="47">
        <v>1893.4166666666699</v>
      </c>
      <c r="C18" s="47">
        <v>1.6666666666666701</v>
      </c>
      <c r="D18" s="47">
        <v>32.5833333333333</v>
      </c>
      <c r="E18" s="47">
        <v>315.66666666666703</v>
      </c>
      <c r="F18" s="47">
        <v>236.583333333333</v>
      </c>
      <c r="G18" s="47">
        <v>291.25</v>
      </c>
      <c r="H18" s="32">
        <v>476.25</v>
      </c>
      <c r="I18" s="32">
        <v>21.0833333333333</v>
      </c>
      <c r="J18" s="32">
        <v>125.083333333333</v>
      </c>
      <c r="K18" s="32">
        <v>62.4166666666667</v>
      </c>
      <c r="L18" s="32">
        <v>330.83333333333297</v>
      </c>
    </row>
    <row r="19" spans="1:12" ht="15" customHeight="1">
      <c r="A19" s="31" t="s">
        <v>421</v>
      </c>
      <c r="B19" s="47">
        <v>1493.25</v>
      </c>
      <c r="C19" s="47">
        <v>0</v>
      </c>
      <c r="D19" s="47">
        <v>21.25</v>
      </c>
      <c r="E19" s="47">
        <v>258.75</v>
      </c>
      <c r="F19" s="47">
        <v>170.916666666667</v>
      </c>
      <c r="G19" s="47">
        <v>231.666666666667</v>
      </c>
      <c r="H19" s="32">
        <v>385.33333333333297</v>
      </c>
      <c r="I19" s="32">
        <v>6.75</v>
      </c>
      <c r="J19" s="32">
        <v>109.583333333333</v>
      </c>
      <c r="K19" s="32">
        <v>47.4166666666667</v>
      </c>
      <c r="L19" s="32">
        <v>261.58333333333297</v>
      </c>
    </row>
    <row r="20" spans="1:12" ht="15" customHeight="1">
      <c r="A20" s="31" t="s">
        <v>422</v>
      </c>
      <c r="B20" s="47">
        <v>3816.1666666666702</v>
      </c>
      <c r="C20" s="47">
        <v>1.4166666666666701</v>
      </c>
      <c r="D20" s="47">
        <v>30.5833333333333</v>
      </c>
      <c r="E20" s="47">
        <v>256.83333333333297</v>
      </c>
      <c r="F20" s="47">
        <v>263.5</v>
      </c>
      <c r="G20" s="47">
        <v>406.75</v>
      </c>
      <c r="H20" s="32">
        <v>1027.8333333333301</v>
      </c>
      <c r="I20" s="32">
        <v>33.9166666666667</v>
      </c>
      <c r="J20" s="32">
        <v>367.33333333333297</v>
      </c>
      <c r="K20" s="32">
        <v>168.583333333333</v>
      </c>
      <c r="L20" s="32">
        <v>1259.4166666666699</v>
      </c>
    </row>
    <row r="21" spans="1:12" ht="15" customHeight="1">
      <c r="A21" s="31" t="s">
        <v>423</v>
      </c>
      <c r="B21" s="47">
        <v>2964.3333333333298</v>
      </c>
      <c r="C21" s="47">
        <v>2.5833333333333299</v>
      </c>
      <c r="D21" s="47">
        <v>25.5</v>
      </c>
      <c r="E21" s="47">
        <v>207.916666666667</v>
      </c>
      <c r="F21" s="47">
        <v>244.583333333333</v>
      </c>
      <c r="G21" s="47">
        <v>366.25</v>
      </c>
      <c r="H21" s="32">
        <v>795.16666666666697</v>
      </c>
      <c r="I21" s="32">
        <v>20.3333333333333</v>
      </c>
      <c r="J21" s="32">
        <v>301.66666666666703</v>
      </c>
      <c r="K21" s="32">
        <v>156.916666666667</v>
      </c>
      <c r="L21" s="32">
        <v>843.41666666666697</v>
      </c>
    </row>
    <row r="22" spans="1:12" ht="15" customHeight="1">
      <c r="A22" s="31" t="s">
        <v>424</v>
      </c>
      <c r="B22" s="47">
        <v>294.41666666666703</v>
      </c>
      <c r="C22" s="47">
        <v>0</v>
      </c>
      <c r="D22" s="47">
        <v>4.75</v>
      </c>
      <c r="E22" s="47">
        <v>34.75</v>
      </c>
      <c r="F22" s="47">
        <v>24.9166666666667</v>
      </c>
      <c r="G22" s="47">
        <v>38.5</v>
      </c>
      <c r="H22" s="32">
        <v>65.1666666666667</v>
      </c>
      <c r="I22" s="32">
        <v>7.0833333333333401</v>
      </c>
      <c r="J22" s="32">
        <v>25.8333333333333</v>
      </c>
      <c r="K22" s="32">
        <v>14</v>
      </c>
      <c r="L22" s="32">
        <v>79.4166666666666</v>
      </c>
    </row>
    <row r="23" spans="1:12" ht="15" customHeight="1">
      <c r="A23" s="31" t="s">
        <v>425</v>
      </c>
      <c r="B23" s="47">
        <v>1034.3333333333301</v>
      </c>
      <c r="C23" s="47">
        <v>0.91666666666666696</v>
      </c>
      <c r="D23" s="47">
        <v>7.5</v>
      </c>
      <c r="E23" s="47">
        <v>66.75</v>
      </c>
      <c r="F23" s="47">
        <v>79.9166666666667</v>
      </c>
      <c r="G23" s="47">
        <v>120.25</v>
      </c>
      <c r="H23" s="32">
        <v>291.58333333333297</v>
      </c>
      <c r="I23" s="32">
        <v>9.9166666666666607</v>
      </c>
      <c r="J23" s="32">
        <v>110.916666666667</v>
      </c>
      <c r="K23" s="32">
        <v>57.1666666666667</v>
      </c>
      <c r="L23" s="32">
        <v>289.41666666666703</v>
      </c>
    </row>
    <row r="24" spans="1:12" ht="15" customHeight="1">
      <c r="A24" s="31" t="s">
        <v>426</v>
      </c>
      <c r="B24" s="47">
        <v>1339.8333333333301</v>
      </c>
      <c r="C24" s="47">
        <v>0</v>
      </c>
      <c r="D24" s="47">
        <v>13.0833333333333</v>
      </c>
      <c r="E24" s="47">
        <v>84.5833333333333</v>
      </c>
      <c r="F24" s="47">
        <v>100</v>
      </c>
      <c r="G24" s="47">
        <v>173.416666666667</v>
      </c>
      <c r="H24" s="32">
        <v>372.83333333333297</v>
      </c>
      <c r="I24" s="32">
        <v>14.75</v>
      </c>
      <c r="J24" s="32">
        <v>122.833333333333</v>
      </c>
      <c r="K24" s="32">
        <v>82.5833333333333</v>
      </c>
      <c r="L24" s="32">
        <v>375.75</v>
      </c>
    </row>
    <row r="25" spans="1:12" ht="15" customHeight="1">
      <c r="A25" s="34" t="s">
        <v>93</v>
      </c>
      <c r="B25" s="85">
        <v>265.41666666666703</v>
      </c>
      <c r="C25" s="85">
        <v>1</v>
      </c>
      <c r="D25" s="85">
        <v>1.0833333333333299</v>
      </c>
      <c r="E25" s="85">
        <v>17.25</v>
      </c>
      <c r="F25" s="85">
        <v>18.1666666666667</v>
      </c>
      <c r="G25" s="85">
        <v>28.1666666666667</v>
      </c>
      <c r="H25" s="35">
        <v>63.1666666666667</v>
      </c>
      <c r="I25" s="35">
        <v>3.1666666666666701</v>
      </c>
      <c r="J25" s="35">
        <v>13.5</v>
      </c>
      <c r="K25" s="35">
        <v>7.1666666666666599</v>
      </c>
      <c r="L25" s="35">
        <v>112.75</v>
      </c>
    </row>
    <row r="26" spans="1:12" ht="15" customHeight="1">
      <c r="A26" s="79" t="s">
        <v>4</v>
      </c>
      <c r="B26" s="106">
        <v>19387.5</v>
      </c>
      <c r="C26" s="106">
        <v>19.8333333333333</v>
      </c>
      <c r="D26" s="106">
        <v>498.16666666666703</v>
      </c>
      <c r="E26" s="106">
        <v>2061.4166666666702</v>
      </c>
      <c r="F26" s="106">
        <v>2546.8333333333298</v>
      </c>
      <c r="G26" s="106">
        <v>1495.0833333333301</v>
      </c>
      <c r="H26" s="106">
        <v>3310.3333333333298</v>
      </c>
      <c r="I26" s="106">
        <v>273.16666666666703</v>
      </c>
      <c r="J26" s="106">
        <v>3399.75</v>
      </c>
      <c r="K26" s="106">
        <v>1515.6666666666699</v>
      </c>
      <c r="L26" s="106">
        <v>4267.25</v>
      </c>
    </row>
    <row r="27" spans="1:12" ht="15" customHeight="1">
      <c r="A27" s="31" t="s">
        <v>408</v>
      </c>
      <c r="B27" s="32">
        <v>593.58333333333303</v>
      </c>
      <c r="C27" s="32">
        <v>0</v>
      </c>
      <c r="D27" s="32">
        <v>23.25</v>
      </c>
      <c r="E27" s="32">
        <v>115.833333333333</v>
      </c>
      <c r="F27" s="32">
        <v>86.499999999999901</v>
      </c>
      <c r="G27" s="32">
        <v>56.4166666666667</v>
      </c>
      <c r="H27" s="32">
        <v>116.583333333333</v>
      </c>
      <c r="I27" s="32">
        <v>9.7499999999999893</v>
      </c>
      <c r="J27" s="32">
        <v>71.0833333333333</v>
      </c>
      <c r="K27" s="32">
        <v>13</v>
      </c>
      <c r="L27" s="32">
        <v>101.166666666667</v>
      </c>
    </row>
    <row r="28" spans="1:12" ht="15" customHeight="1">
      <c r="A28" s="31" t="s">
        <v>430</v>
      </c>
      <c r="B28" s="32">
        <v>749.91666666666697</v>
      </c>
      <c r="C28" s="32">
        <v>1</v>
      </c>
      <c r="D28" s="32">
        <v>57.0833333333333</v>
      </c>
      <c r="E28" s="32">
        <v>149.833333333333</v>
      </c>
      <c r="F28" s="32">
        <v>141.666666666667</v>
      </c>
      <c r="G28" s="32">
        <v>71.25</v>
      </c>
      <c r="H28" s="32">
        <v>124.5</v>
      </c>
      <c r="I28" s="32">
        <v>7.5833333333333304</v>
      </c>
      <c r="J28" s="32">
        <v>65.5</v>
      </c>
      <c r="K28" s="32">
        <v>34.0833333333333</v>
      </c>
      <c r="L28" s="32">
        <v>97.4166666666666</v>
      </c>
    </row>
    <row r="29" spans="1:12" ht="15" customHeight="1">
      <c r="A29" s="31" t="s">
        <v>410</v>
      </c>
      <c r="B29" s="32">
        <v>995.91666666666697</v>
      </c>
      <c r="C29" s="32">
        <v>0</v>
      </c>
      <c r="D29" s="32">
        <v>44.8333333333333</v>
      </c>
      <c r="E29" s="32">
        <v>181.25</v>
      </c>
      <c r="F29" s="32">
        <v>174.5</v>
      </c>
      <c r="G29" s="32">
        <v>98.9166666666667</v>
      </c>
      <c r="H29" s="32">
        <v>158.5</v>
      </c>
      <c r="I29" s="32">
        <v>10.8333333333333</v>
      </c>
      <c r="J29" s="32">
        <v>108.916666666667</v>
      </c>
      <c r="K29" s="32">
        <v>50.9166666666666</v>
      </c>
      <c r="L29" s="32">
        <v>167.25</v>
      </c>
    </row>
    <row r="30" spans="1:12" ht="15" customHeight="1">
      <c r="A30" s="31" t="s">
        <v>411</v>
      </c>
      <c r="B30" s="32">
        <v>759.08333333333303</v>
      </c>
      <c r="C30" s="32">
        <v>0.91666666666666696</v>
      </c>
      <c r="D30" s="32">
        <v>31.6666666666667</v>
      </c>
      <c r="E30" s="32">
        <v>101</v>
      </c>
      <c r="F30" s="32">
        <v>116.083333333333</v>
      </c>
      <c r="G30" s="32">
        <v>64.5</v>
      </c>
      <c r="H30" s="32">
        <v>140</v>
      </c>
      <c r="I30" s="32">
        <v>5</v>
      </c>
      <c r="J30" s="32">
        <v>112.5</v>
      </c>
      <c r="K30" s="32">
        <v>52.0833333333333</v>
      </c>
      <c r="L30" s="32">
        <v>135.333333333333</v>
      </c>
    </row>
    <row r="31" spans="1:12" ht="15" customHeight="1">
      <c r="A31" s="31" t="s">
        <v>431</v>
      </c>
      <c r="B31" s="32">
        <v>1179.0833333333301</v>
      </c>
      <c r="C31" s="32">
        <v>1.1666666666666701</v>
      </c>
      <c r="D31" s="32">
        <v>21.6666666666667</v>
      </c>
      <c r="E31" s="32">
        <v>131.833333333333</v>
      </c>
      <c r="F31" s="32">
        <v>145.166666666667</v>
      </c>
      <c r="G31" s="32">
        <v>83.8333333333333</v>
      </c>
      <c r="H31" s="32">
        <v>194.75</v>
      </c>
      <c r="I31" s="32">
        <v>19.5</v>
      </c>
      <c r="J31" s="32">
        <v>210.416666666667</v>
      </c>
      <c r="K31" s="32">
        <v>106.75</v>
      </c>
      <c r="L31" s="32">
        <v>264</v>
      </c>
    </row>
    <row r="32" spans="1:12" ht="15" customHeight="1">
      <c r="A32" s="31" t="s">
        <v>432</v>
      </c>
      <c r="B32" s="32">
        <v>432.41666666666703</v>
      </c>
      <c r="C32" s="32">
        <v>1</v>
      </c>
      <c r="D32" s="32">
        <v>35.9166666666667</v>
      </c>
      <c r="E32" s="32">
        <v>96.1666666666667</v>
      </c>
      <c r="F32" s="32">
        <v>84.0833333333333</v>
      </c>
      <c r="G32" s="32">
        <v>43.4166666666666</v>
      </c>
      <c r="H32" s="32">
        <v>67</v>
      </c>
      <c r="I32" s="32">
        <v>3.6666666666666599</v>
      </c>
      <c r="J32" s="32">
        <v>42.0833333333333</v>
      </c>
      <c r="K32" s="32">
        <v>12.4166666666667</v>
      </c>
      <c r="L32" s="32">
        <v>46.6666666666667</v>
      </c>
    </row>
    <row r="33" spans="1:12" ht="15" customHeight="1">
      <c r="A33" s="31" t="s">
        <v>433</v>
      </c>
      <c r="B33" s="32">
        <v>1348.9166666666699</v>
      </c>
      <c r="C33" s="32">
        <v>0.75</v>
      </c>
      <c r="D33" s="32">
        <v>24.75</v>
      </c>
      <c r="E33" s="32">
        <v>101.5</v>
      </c>
      <c r="F33" s="32">
        <v>150.416666666667</v>
      </c>
      <c r="G33" s="32">
        <v>97.25</v>
      </c>
      <c r="H33" s="32">
        <v>216.166666666667</v>
      </c>
      <c r="I33" s="32">
        <v>14.5833333333333</v>
      </c>
      <c r="J33" s="32">
        <v>266</v>
      </c>
      <c r="K33" s="32">
        <v>117.833333333333</v>
      </c>
      <c r="L33" s="32">
        <v>359.66666666666703</v>
      </c>
    </row>
    <row r="34" spans="1:12" ht="15" customHeight="1">
      <c r="A34" s="31" t="s">
        <v>415</v>
      </c>
      <c r="B34" s="32">
        <v>1274.9166666666699</v>
      </c>
      <c r="C34" s="32">
        <v>1.0833333333333299</v>
      </c>
      <c r="D34" s="32">
        <v>24.9166666666667</v>
      </c>
      <c r="E34" s="32">
        <v>135.75</v>
      </c>
      <c r="F34" s="32">
        <v>206.083333333333</v>
      </c>
      <c r="G34" s="32">
        <v>125.416666666667</v>
      </c>
      <c r="H34" s="32">
        <v>206.166666666667</v>
      </c>
      <c r="I34" s="32">
        <v>9.3333333333333304</v>
      </c>
      <c r="J34" s="32">
        <v>208.166666666667</v>
      </c>
      <c r="K34" s="32">
        <v>108.25</v>
      </c>
      <c r="L34" s="32">
        <v>249.75</v>
      </c>
    </row>
    <row r="35" spans="1:12" ht="15" customHeight="1">
      <c r="A35" s="31" t="s">
        <v>416</v>
      </c>
      <c r="B35" s="32">
        <v>1313.4166666666699</v>
      </c>
      <c r="C35" s="32">
        <v>2.4166666666666701</v>
      </c>
      <c r="D35" s="32">
        <v>24.3333333333333</v>
      </c>
      <c r="E35" s="32">
        <v>113.166666666667</v>
      </c>
      <c r="F35" s="32">
        <v>191.916666666667</v>
      </c>
      <c r="G35" s="32">
        <v>83.9166666666667</v>
      </c>
      <c r="H35" s="32">
        <v>234.25</v>
      </c>
      <c r="I35" s="32">
        <v>26.3333333333333</v>
      </c>
      <c r="J35" s="32">
        <v>235.666666666667</v>
      </c>
      <c r="K35" s="32">
        <v>136.416666666667</v>
      </c>
      <c r="L35" s="32">
        <v>265</v>
      </c>
    </row>
    <row r="36" spans="1:12" ht="15" customHeight="1">
      <c r="A36" s="31" t="s">
        <v>417</v>
      </c>
      <c r="B36" s="47">
        <v>2104.5833333333298</v>
      </c>
      <c r="C36" s="47">
        <v>2.6666666666666599</v>
      </c>
      <c r="D36" s="47">
        <v>43.5833333333333</v>
      </c>
      <c r="E36" s="47">
        <v>195.583333333333</v>
      </c>
      <c r="F36" s="47">
        <v>262.41666666666703</v>
      </c>
      <c r="G36" s="47">
        <v>151.083333333333</v>
      </c>
      <c r="H36" s="32">
        <v>368</v>
      </c>
      <c r="I36" s="32">
        <v>25.5833333333333</v>
      </c>
      <c r="J36" s="32">
        <v>371.16666666666703</v>
      </c>
      <c r="K36" s="32">
        <v>159.75</v>
      </c>
      <c r="L36" s="32">
        <v>524.75</v>
      </c>
    </row>
    <row r="37" spans="1:12" ht="15" customHeight="1">
      <c r="A37" s="31" t="s">
        <v>418</v>
      </c>
      <c r="B37" s="47">
        <v>1948.1666666666699</v>
      </c>
      <c r="C37" s="47">
        <v>1.6666666666666701</v>
      </c>
      <c r="D37" s="47">
        <v>22.5833333333333</v>
      </c>
      <c r="E37" s="47">
        <v>126.583333333333</v>
      </c>
      <c r="F37" s="47">
        <v>181.333333333333</v>
      </c>
      <c r="G37" s="47">
        <v>116.25</v>
      </c>
      <c r="H37" s="32">
        <v>354.5</v>
      </c>
      <c r="I37" s="32">
        <v>35.5</v>
      </c>
      <c r="J37" s="32">
        <v>423.75</v>
      </c>
      <c r="K37" s="32">
        <v>176.833333333333</v>
      </c>
      <c r="L37" s="32">
        <v>509.16666666666703</v>
      </c>
    </row>
    <row r="38" spans="1:12" ht="15" customHeight="1">
      <c r="A38" s="31" t="s">
        <v>419</v>
      </c>
      <c r="B38" s="47">
        <v>1502.8333333333301</v>
      </c>
      <c r="C38" s="47">
        <v>3.5</v>
      </c>
      <c r="D38" s="47">
        <v>52.4166666666666</v>
      </c>
      <c r="E38" s="47">
        <v>165.666666666667</v>
      </c>
      <c r="F38" s="47">
        <v>200.083333333333</v>
      </c>
      <c r="G38" s="47">
        <v>127.666666666667</v>
      </c>
      <c r="H38" s="32">
        <v>292.83333333333297</v>
      </c>
      <c r="I38" s="32">
        <v>17.5</v>
      </c>
      <c r="J38" s="32">
        <v>271</v>
      </c>
      <c r="K38" s="32">
        <v>106.083333333333</v>
      </c>
      <c r="L38" s="32">
        <v>266.08333333333297</v>
      </c>
    </row>
    <row r="39" spans="1:12" ht="15" customHeight="1">
      <c r="A39" s="31" t="s">
        <v>420</v>
      </c>
      <c r="B39" s="47">
        <v>800.33333333333303</v>
      </c>
      <c r="C39" s="47">
        <v>1</v>
      </c>
      <c r="D39" s="47">
        <v>18.5833333333333</v>
      </c>
      <c r="E39" s="47">
        <v>120.416666666667</v>
      </c>
      <c r="F39" s="47">
        <v>128.916666666667</v>
      </c>
      <c r="G39" s="47">
        <v>76.8333333333333</v>
      </c>
      <c r="H39" s="32">
        <v>138.333333333333</v>
      </c>
      <c r="I39" s="32">
        <v>16.3333333333333</v>
      </c>
      <c r="J39" s="32">
        <v>111.833333333333</v>
      </c>
      <c r="K39" s="32">
        <v>51.8333333333333</v>
      </c>
      <c r="L39" s="32">
        <v>136.25</v>
      </c>
    </row>
    <row r="40" spans="1:12" ht="15" customHeight="1">
      <c r="A40" s="31" t="s">
        <v>421</v>
      </c>
      <c r="B40" s="47">
        <v>601.66666666666697</v>
      </c>
      <c r="C40" s="47">
        <v>0</v>
      </c>
      <c r="D40" s="47">
        <v>13.1666666666667</v>
      </c>
      <c r="E40" s="47">
        <v>92.5833333333333</v>
      </c>
      <c r="F40" s="47">
        <v>82.9166666666667</v>
      </c>
      <c r="G40" s="47">
        <v>57.4166666666666</v>
      </c>
      <c r="H40" s="32">
        <v>108.166666666667</v>
      </c>
      <c r="I40" s="32">
        <v>5.0833333333333304</v>
      </c>
      <c r="J40" s="32">
        <v>91.6666666666667</v>
      </c>
      <c r="K40" s="32">
        <v>40.3333333333333</v>
      </c>
      <c r="L40" s="32">
        <v>110.333333333333</v>
      </c>
    </row>
    <row r="41" spans="1:12" ht="15" customHeight="1">
      <c r="A41" s="31" t="s">
        <v>422</v>
      </c>
      <c r="B41" s="47">
        <v>1507.0833333333301</v>
      </c>
      <c r="C41" s="47">
        <v>0.91666666666666696</v>
      </c>
      <c r="D41" s="47">
        <v>21.75</v>
      </c>
      <c r="E41" s="47">
        <v>89.3333333333334</v>
      </c>
      <c r="F41" s="47">
        <v>148.5</v>
      </c>
      <c r="G41" s="47">
        <v>96.8333333333333</v>
      </c>
      <c r="H41" s="32">
        <v>232.833333333333</v>
      </c>
      <c r="I41" s="32">
        <v>26.1666666666667</v>
      </c>
      <c r="J41" s="32">
        <v>320.75</v>
      </c>
      <c r="K41" s="32">
        <v>120.25</v>
      </c>
      <c r="L41" s="32">
        <v>449.75</v>
      </c>
    </row>
    <row r="42" spans="1:12" ht="15" customHeight="1">
      <c r="A42" s="31" t="s">
        <v>423</v>
      </c>
      <c r="B42" s="47">
        <v>1140.75</v>
      </c>
      <c r="C42" s="47">
        <v>1.5</v>
      </c>
      <c r="D42" s="47">
        <v>20.3333333333333</v>
      </c>
      <c r="E42" s="47">
        <v>73.5833333333333</v>
      </c>
      <c r="F42" s="47">
        <v>133.666666666667</v>
      </c>
      <c r="G42" s="47">
        <v>67.9166666666667</v>
      </c>
      <c r="H42" s="32">
        <v>175.416666666667</v>
      </c>
      <c r="I42" s="32">
        <v>14.75</v>
      </c>
      <c r="J42" s="32">
        <v>250.916666666667</v>
      </c>
      <c r="K42" s="32">
        <v>112.666666666667</v>
      </c>
      <c r="L42" s="32">
        <v>290</v>
      </c>
    </row>
    <row r="43" spans="1:12" ht="15" customHeight="1">
      <c r="A43" s="31" t="s">
        <v>424</v>
      </c>
      <c r="B43" s="47">
        <v>121.25</v>
      </c>
      <c r="C43" s="47">
        <v>0</v>
      </c>
      <c r="D43" s="47">
        <v>3.8333333333333401</v>
      </c>
      <c r="E43" s="47">
        <v>12.0833333333333</v>
      </c>
      <c r="F43" s="47">
        <v>11.8333333333333</v>
      </c>
      <c r="G43" s="47">
        <v>8.6666666666666696</v>
      </c>
      <c r="H43" s="32">
        <v>15.9166666666667</v>
      </c>
      <c r="I43" s="32">
        <v>6.25</v>
      </c>
      <c r="J43" s="32">
        <v>23.1666666666667</v>
      </c>
      <c r="K43" s="32">
        <v>9.1666666666666607</v>
      </c>
      <c r="L43" s="32">
        <v>30.3333333333333</v>
      </c>
    </row>
    <row r="44" spans="1:12" ht="15" customHeight="1">
      <c r="A44" s="31" t="s">
        <v>425</v>
      </c>
      <c r="B44" s="47">
        <v>405.58333333333297</v>
      </c>
      <c r="C44" s="47">
        <v>0.25</v>
      </c>
      <c r="D44" s="47">
        <v>4.4166666666666599</v>
      </c>
      <c r="E44" s="47">
        <v>24.4166666666667</v>
      </c>
      <c r="F44" s="47">
        <v>36.4166666666667</v>
      </c>
      <c r="G44" s="47">
        <v>24.8333333333333</v>
      </c>
      <c r="H44" s="32">
        <v>69.5</v>
      </c>
      <c r="I44" s="32">
        <v>6.4166666666666599</v>
      </c>
      <c r="J44" s="32">
        <v>102.75</v>
      </c>
      <c r="K44" s="32">
        <v>41.8333333333333</v>
      </c>
      <c r="L44" s="32">
        <v>94.75</v>
      </c>
    </row>
    <row r="45" spans="1:12" ht="15" customHeight="1">
      <c r="A45" s="31" t="s">
        <v>426</v>
      </c>
      <c r="B45" s="47">
        <v>512.16666666666697</v>
      </c>
      <c r="C45" s="47">
        <v>0</v>
      </c>
      <c r="D45" s="47">
        <v>8.4166666666666607</v>
      </c>
      <c r="E45" s="47">
        <v>29.4166666666667</v>
      </c>
      <c r="F45" s="47">
        <v>56.3333333333333</v>
      </c>
      <c r="G45" s="47">
        <v>37.8333333333333</v>
      </c>
      <c r="H45" s="32">
        <v>85.9166666666666</v>
      </c>
      <c r="I45" s="32">
        <v>11.3333333333333</v>
      </c>
      <c r="J45" s="32">
        <v>103</v>
      </c>
      <c r="K45" s="32">
        <v>62.0833333333333</v>
      </c>
      <c r="L45" s="32">
        <v>117.833333333333</v>
      </c>
    </row>
    <row r="46" spans="1:12" ht="15" customHeight="1">
      <c r="A46" s="34" t="s">
        <v>93</v>
      </c>
      <c r="B46" s="85">
        <v>95.8333333333333</v>
      </c>
      <c r="C46" s="85">
        <v>0</v>
      </c>
      <c r="D46" s="85">
        <v>0.66666666666666696</v>
      </c>
      <c r="E46" s="85">
        <v>5.4166666666666696</v>
      </c>
      <c r="F46" s="85">
        <v>8</v>
      </c>
      <c r="G46" s="85">
        <v>4.8333333333333304</v>
      </c>
      <c r="H46" s="35">
        <v>11</v>
      </c>
      <c r="I46" s="35">
        <v>1.6666666666666701</v>
      </c>
      <c r="J46" s="35">
        <v>9.4166666666666607</v>
      </c>
      <c r="K46" s="35">
        <v>3.0833333333333299</v>
      </c>
      <c r="L46" s="35">
        <v>51.75</v>
      </c>
    </row>
    <row r="47" spans="1:12" ht="15" customHeight="1">
      <c r="A47" s="79" t="s">
        <v>5</v>
      </c>
      <c r="B47" s="106">
        <v>28630</v>
      </c>
      <c r="C47" s="106">
        <v>12</v>
      </c>
      <c r="D47" s="106">
        <v>277.5</v>
      </c>
      <c r="E47" s="106">
        <v>3372.1666666666702</v>
      </c>
      <c r="F47" s="106">
        <v>2236.9166666666702</v>
      </c>
      <c r="G47" s="106">
        <v>5055</v>
      </c>
      <c r="H47" s="106">
        <v>9438</v>
      </c>
      <c r="I47" s="106">
        <v>89</v>
      </c>
      <c r="J47" s="106">
        <v>535.75</v>
      </c>
      <c r="K47" s="106">
        <v>465.66666666666703</v>
      </c>
      <c r="L47" s="106">
        <v>7148</v>
      </c>
    </row>
    <row r="48" spans="1:12" ht="15" customHeight="1">
      <c r="A48" s="31" t="s">
        <v>408</v>
      </c>
      <c r="B48" s="32">
        <v>666.58333333333303</v>
      </c>
      <c r="C48" s="32">
        <v>0.16666666666666699</v>
      </c>
      <c r="D48" s="32">
        <v>18.6666666666667</v>
      </c>
      <c r="E48" s="32">
        <v>137.5</v>
      </c>
      <c r="F48" s="32">
        <v>85.8333333333333</v>
      </c>
      <c r="G48" s="32">
        <v>122.416666666667</v>
      </c>
      <c r="H48" s="32">
        <v>172</v>
      </c>
      <c r="I48" s="32">
        <v>1.3333333333333299</v>
      </c>
      <c r="J48" s="32">
        <v>8.1666666666666607</v>
      </c>
      <c r="K48" s="32">
        <v>6.0833333333333304</v>
      </c>
      <c r="L48" s="32">
        <v>114.416666666667</v>
      </c>
    </row>
    <row r="49" spans="1:12" ht="15" customHeight="1">
      <c r="A49" s="31" t="s">
        <v>430</v>
      </c>
      <c r="B49" s="32">
        <v>943.08333333333303</v>
      </c>
      <c r="C49" s="32">
        <v>0</v>
      </c>
      <c r="D49" s="32">
        <v>27.75</v>
      </c>
      <c r="E49" s="32">
        <v>221.166666666667</v>
      </c>
      <c r="F49" s="32">
        <v>123.916666666667</v>
      </c>
      <c r="G49" s="32">
        <v>216</v>
      </c>
      <c r="H49" s="32">
        <v>204.916666666667</v>
      </c>
      <c r="I49" s="32">
        <v>2</v>
      </c>
      <c r="J49" s="32">
        <v>12.0833333333333</v>
      </c>
      <c r="K49" s="32">
        <v>4.8333333333333304</v>
      </c>
      <c r="L49" s="32">
        <v>130.416666666667</v>
      </c>
    </row>
    <row r="50" spans="1:12" ht="15" customHeight="1">
      <c r="A50" s="31" t="s">
        <v>410</v>
      </c>
      <c r="B50" s="32">
        <v>1353.75</v>
      </c>
      <c r="C50" s="32">
        <v>0.33333333333333298</v>
      </c>
      <c r="D50" s="32">
        <v>22.5</v>
      </c>
      <c r="E50" s="32">
        <v>314.33333333333297</v>
      </c>
      <c r="F50" s="32">
        <v>165.166666666667</v>
      </c>
      <c r="G50" s="32">
        <v>284.25</v>
      </c>
      <c r="H50" s="32">
        <v>373</v>
      </c>
      <c r="I50" s="32">
        <v>2.3333333333333401</v>
      </c>
      <c r="J50" s="32">
        <v>13.1666666666667</v>
      </c>
      <c r="K50" s="32">
        <v>4.6666666666666599</v>
      </c>
      <c r="L50" s="32">
        <v>174</v>
      </c>
    </row>
    <row r="51" spans="1:12" ht="15" customHeight="1">
      <c r="A51" s="31" t="s">
        <v>411</v>
      </c>
      <c r="B51" s="32">
        <v>1123</v>
      </c>
      <c r="C51" s="32">
        <v>2</v>
      </c>
      <c r="D51" s="32">
        <v>11.1666666666667</v>
      </c>
      <c r="E51" s="32">
        <v>151.333333333333</v>
      </c>
      <c r="F51" s="32">
        <v>103.5</v>
      </c>
      <c r="G51" s="32">
        <v>218.083333333333</v>
      </c>
      <c r="H51" s="32">
        <v>361.75</v>
      </c>
      <c r="I51" s="32">
        <v>1.5833333333333299</v>
      </c>
      <c r="J51" s="32">
        <v>20.6666666666667</v>
      </c>
      <c r="K51" s="32">
        <v>20.5833333333333</v>
      </c>
      <c r="L51" s="32">
        <v>232.333333333333</v>
      </c>
    </row>
    <row r="52" spans="1:12" ht="15" customHeight="1">
      <c r="A52" s="31" t="s">
        <v>431</v>
      </c>
      <c r="B52" s="32">
        <v>1715.0833333333301</v>
      </c>
      <c r="C52" s="32">
        <v>0</v>
      </c>
      <c r="D52" s="32">
        <v>18.6666666666667</v>
      </c>
      <c r="E52" s="32">
        <v>214.916666666667</v>
      </c>
      <c r="F52" s="32">
        <v>153.5</v>
      </c>
      <c r="G52" s="32">
        <v>309</v>
      </c>
      <c r="H52" s="32">
        <v>558.75</v>
      </c>
      <c r="I52" s="32">
        <v>8.1666666666666607</v>
      </c>
      <c r="J52" s="32">
        <v>37.1666666666667</v>
      </c>
      <c r="K52" s="32">
        <v>23.4166666666667</v>
      </c>
      <c r="L52" s="32">
        <v>391.5</v>
      </c>
    </row>
    <row r="53" spans="1:12" ht="15" customHeight="1">
      <c r="A53" s="31" t="s">
        <v>432</v>
      </c>
      <c r="B53" s="32">
        <v>666.41666666666697</v>
      </c>
      <c r="C53" s="32">
        <v>0</v>
      </c>
      <c r="D53" s="32">
        <v>25.1666666666667</v>
      </c>
      <c r="E53" s="32">
        <v>176.583333333333</v>
      </c>
      <c r="F53" s="32">
        <v>86.5833333333333</v>
      </c>
      <c r="G53" s="32">
        <v>132.333333333333</v>
      </c>
      <c r="H53" s="32">
        <v>163.416666666667</v>
      </c>
      <c r="I53" s="32">
        <v>0.58333333333333304</v>
      </c>
      <c r="J53" s="32">
        <v>1</v>
      </c>
      <c r="K53" s="32">
        <v>1.6666666666666701</v>
      </c>
      <c r="L53" s="32">
        <v>79.0833333333333</v>
      </c>
    </row>
    <row r="54" spans="1:12" ht="15" customHeight="1">
      <c r="A54" s="31" t="s">
        <v>433</v>
      </c>
      <c r="B54" s="32">
        <v>2039.3333333333301</v>
      </c>
      <c r="C54" s="32">
        <v>0.5</v>
      </c>
      <c r="D54" s="32">
        <v>9.0833333333333304</v>
      </c>
      <c r="E54" s="32">
        <v>170.916666666667</v>
      </c>
      <c r="F54" s="32">
        <v>144.75</v>
      </c>
      <c r="G54" s="32">
        <v>334.41666666666703</v>
      </c>
      <c r="H54" s="32">
        <v>677.91666666666697</v>
      </c>
      <c r="I54" s="32">
        <v>5.75</v>
      </c>
      <c r="J54" s="32">
        <v>24.9166666666667</v>
      </c>
      <c r="K54" s="32">
        <v>26.25</v>
      </c>
      <c r="L54" s="32">
        <v>644.83333333333303</v>
      </c>
    </row>
    <row r="55" spans="1:12" ht="15" customHeight="1">
      <c r="A55" s="31" t="s">
        <v>415</v>
      </c>
      <c r="B55" s="32">
        <v>2066.3333333333298</v>
      </c>
      <c r="C55" s="32">
        <v>0.75</v>
      </c>
      <c r="D55" s="32">
        <v>15.4166666666667</v>
      </c>
      <c r="E55" s="32">
        <v>228.083333333333</v>
      </c>
      <c r="F55" s="32">
        <v>156.333333333333</v>
      </c>
      <c r="G55" s="32">
        <v>452.83333333333297</v>
      </c>
      <c r="H55" s="32">
        <v>680</v>
      </c>
      <c r="I55" s="32">
        <v>2.9166666666666599</v>
      </c>
      <c r="J55" s="32">
        <v>37.3333333333333</v>
      </c>
      <c r="K55" s="32">
        <v>45.3333333333333</v>
      </c>
      <c r="L55" s="32">
        <v>447.33333333333297</v>
      </c>
    </row>
    <row r="56" spans="1:12" ht="15" customHeight="1">
      <c r="A56" s="31" t="s">
        <v>416</v>
      </c>
      <c r="B56" s="32">
        <v>2122.75</v>
      </c>
      <c r="C56" s="32">
        <v>1.3333333333333299</v>
      </c>
      <c r="D56" s="32">
        <v>7</v>
      </c>
      <c r="E56" s="32">
        <v>177.75</v>
      </c>
      <c r="F56" s="32">
        <v>149.5</v>
      </c>
      <c r="G56" s="32">
        <v>377.583333333334</v>
      </c>
      <c r="H56" s="32">
        <v>792</v>
      </c>
      <c r="I56" s="32">
        <v>7.9166666666666696</v>
      </c>
      <c r="J56" s="32">
        <v>56</v>
      </c>
      <c r="K56" s="32">
        <v>40.6666666666666</v>
      </c>
      <c r="L56" s="32">
        <v>513</v>
      </c>
    </row>
    <row r="57" spans="1:12" ht="15" customHeight="1">
      <c r="A57" s="31" t="s">
        <v>417</v>
      </c>
      <c r="B57" s="47">
        <v>3021.25</v>
      </c>
      <c r="C57" s="47">
        <v>2.5</v>
      </c>
      <c r="D57" s="47">
        <v>28.4166666666667</v>
      </c>
      <c r="E57" s="47">
        <v>284.25</v>
      </c>
      <c r="F57" s="47">
        <v>193.166666666667</v>
      </c>
      <c r="G57" s="47">
        <v>505.416666666666</v>
      </c>
      <c r="H57" s="32">
        <v>1061.0833333333301</v>
      </c>
      <c r="I57" s="32">
        <v>6.1666666666666696</v>
      </c>
      <c r="J57" s="32">
        <v>56.9166666666667</v>
      </c>
      <c r="K57" s="32">
        <v>46.1666666666667</v>
      </c>
      <c r="L57" s="32">
        <v>837.16666666666697</v>
      </c>
    </row>
    <row r="58" spans="1:12" ht="15" customHeight="1">
      <c r="A58" s="31" t="s">
        <v>418</v>
      </c>
      <c r="B58" s="47">
        <v>2709.8333333333298</v>
      </c>
      <c r="C58" s="47">
        <v>0.16666666666666699</v>
      </c>
      <c r="D58" s="47">
        <v>14.8333333333333</v>
      </c>
      <c r="E58" s="47">
        <v>203.75</v>
      </c>
      <c r="F58" s="47">
        <v>160.666666666667</v>
      </c>
      <c r="G58" s="47">
        <v>373.08333333333297</v>
      </c>
      <c r="H58" s="32">
        <v>979</v>
      </c>
      <c r="I58" s="32">
        <v>17.0833333333333</v>
      </c>
      <c r="J58" s="32">
        <v>71.8333333333333</v>
      </c>
      <c r="K58" s="32">
        <v>48.5</v>
      </c>
      <c r="L58" s="32">
        <v>840.91666666666697</v>
      </c>
    </row>
    <row r="59" spans="1:12" ht="15" customHeight="1">
      <c r="A59" s="31" t="s">
        <v>419</v>
      </c>
      <c r="B59" s="47">
        <v>2286.0833333333298</v>
      </c>
      <c r="C59" s="47">
        <v>0.33333333333333298</v>
      </c>
      <c r="D59" s="47">
        <v>33.6666666666667</v>
      </c>
      <c r="E59" s="47">
        <v>296.33333333333297</v>
      </c>
      <c r="F59" s="47">
        <v>182</v>
      </c>
      <c r="G59" s="47">
        <v>448.5</v>
      </c>
      <c r="H59" s="32">
        <v>773.91666666666697</v>
      </c>
      <c r="I59" s="32">
        <v>4.1666666666666696</v>
      </c>
      <c r="J59" s="32">
        <v>33.25</v>
      </c>
      <c r="K59" s="32">
        <v>42.5</v>
      </c>
      <c r="L59" s="32">
        <v>471.41666666666703</v>
      </c>
    </row>
    <row r="60" spans="1:12" ht="15" customHeight="1">
      <c r="A60" s="31" t="s">
        <v>420</v>
      </c>
      <c r="B60" s="47">
        <v>1093.0833333333301</v>
      </c>
      <c r="C60" s="47">
        <v>0.66666666666666696</v>
      </c>
      <c r="D60" s="47">
        <v>14</v>
      </c>
      <c r="E60" s="47">
        <v>195.25</v>
      </c>
      <c r="F60" s="47">
        <v>107.666666666667</v>
      </c>
      <c r="G60" s="47">
        <v>214.416666666666</v>
      </c>
      <c r="H60" s="32">
        <v>337.916666666666</v>
      </c>
      <c r="I60" s="32">
        <v>4.75</v>
      </c>
      <c r="J60" s="32">
        <v>13.25</v>
      </c>
      <c r="K60" s="32">
        <v>10.5833333333333</v>
      </c>
      <c r="L60" s="32">
        <v>194.583333333333</v>
      </c>
    </row>
    <row r="61" spans="1:12" ht="15" customHeight="1">
      <c r="A61" s="31" t="s">
        <v>421</v>
      </c>
      <c r="B61" s="47">
        <v>891.58333333333303</v>
      </c>
      <c r="C61" s="47">
        <v>0</v>
      </c>
      <c r="D61" s="47">
        <v>8.0833333333333304</v>
      </c>
      <c r="E61" s="47">
        <v>166.166666666667</v>
      </c>
      <c r="F61" s="47">
        <v>88</v>
      </c>
      <c r="G61" s="47">
        <v>174.25</v>
      </c>
      <c r="H61" s="32">
        <v>277.16666666666703</v>
      </c>
      <c r="I61" s="32">
        <v>1.6666666666666701</v>
      </c>
      <c r="J61" s="32">
        <v>17.9166666666667</v>
      </c>
      <c r="K61" s="32">
        <v>7.0833333333333304</v>
      </c>
      <c r="L61" s="32">
        <v>151.25</v>
      </c>
    </row>
    <row r="62" spans="1:12" ht="15" customHeight="1">
      <c r="A62" s="31" t="s">
        <v>422</v>
      </c>
      <c r="B62" s="47">
        <v>2309.0833333333298</v>
      </c>
      <c r="C62" s="47">
        <v>0.5</v>
      </c>
      <c r="D62" s="47">
        <v>8.8333333333333393</v>
      </c>
      <c r="E62" s="47">
        <v>167.5</v>
      </c>
      <c r="F62" s="47">
        <v>115</v>
      </c>
      <c r="G62" s="47">
        <v>309.91666666666703</v>
      </c>
      <c r="H62" s="32">
        <v>795</v>
      </c>
      <c r="I62" s="32">
        <v>7.75</v>
      </c>
      <c r="J62" s="32">
        <v>46.5833333333333</v>
      </c>
      <c r="K62" s="32">
        <v>48.3333333333333</v>
      </c>
      <c r="L62" s="32">
        <v>809.66666666666697</v>
      </c>
    </row>
    <row r="63" spans="1:12" ht="15" customHeight="1">
      <c r="A63" s="31" t="s">
        <v>423</v>
      </c>
      <c r="B63" s="47">
        <v>1823.5833333333301</v>
      </c>
      <c r="C63" s="47">
        <v>1.0833333333333299</v>
      </c>
      <c r="D63" s="47">
        <v>5.1666666666666696</v>
      </c>
      <c r="E63" s="47">
        <v>134.333333333333</v>
      </c>
      <c r="F63" s="47">
        <v>110.916666666667</v>
      </c>
      <c r="G63" s="47">
        <v>298.33333333333297</v>
      </c>
      <c r="H63" s="32">
        <v>619.75</v>
      </c>
      <c r="I63" s="32">
        <v>5.5833333333333304</v>
      </c>
      <c r="J63" s="32">
        <v>50.75</v>
      </c>
      <c r="K63" s="32">
        <v>44.25</v>
      </c>
      <c r="L63" s="32">
        <v>553.41666666666697</v>
      </c>
    </row>
    <row r="64" spans="1:12" ht="15" customHeight="1">
      <c r="A64" s="31" t="s">
        <v>424</v>
      </c>
      <c r="B64" s="47">
        <v>173.166666666667</v>
      </c>
      <c r="C64" s="47">
        <v>0</v>
      </c>
      <c r="D64" s="47">
        <v>0.91666666666666696</v>
      </c>
      <c r="E64" s="47">
        <v>22.6666666666667</v>
      </c>
      <c r="F64" s="47">
        <v>13.0833333333333</v>
      </c>
      <c r="G64" s="47">
        <v>29.8333333333333</v>
      </c>
      <c r="H64" s="32">
        <v>49.25</v>
      </c>
      <c r="I64" s="32">
        <v>0.83333333333333304</v>
      </c>
      <c r="J64" s="32">
        <v>2.6666666666666599</v>
      </c>
      <c r="K64" s="32">
        <v>4.8333333333333304</v>
      </c>
      <c r="L64" s="32">
        <v>49.0833333333333</v>
      </c>
    </row>
    <row r="65" spans="1:12" ht="15" customHeight="1">
      <c r="A65" s="31" t="s">
        <v>425</v>
      </c>
      <c r="B65" s="47">
        <v>628.75</v>
      </c>
      <c r="C65" s="47">
        <v>0.66666666666666696</v>
      </c>
      <c r="D65" s="47">
        <v>3.0833333333333299</v>
      </c>
      <c r="E65" s="47">
        <v>42.3333333333333</v>
      </c>
      <c r="F65" s="47">
        <v>43.5</v>
      </c>
      <c r="G65" s="47">
        <v>95.4166666666667</v>
      </c>
      <c r="H65" s="32">
        <v>222.083333333333</v>
      </c>
      <c r="I65" s="32">
        <v>3.5</v>
      </c>
      <c r="J65" s="32">
        <v>8.1666666666666607</v>
      </c>
      <c r="K65" s="32">
        <v>15.3333333333333</v>
      </c>
      <c r="L65" s="32">
        <v>194.666666666667</v>
      </c>
    </row>
    <row r="66" spans="1:12" ht="15" customHeight="1">
      <c r="A66" s="31" t="s">
        <v>426</v>
      </c>
      <c r="B66" s="47">
        <v>827.66666666666697</v>
      </c>
      <c r="C66" s="47">
        <v>0</v>
      </c>
      <c r="D66" s="47">
        <v>4.6666666666666696</v>
      </c>
      <c r="E66" s="47">
        <v>55.1666666666666</v>
      </c>
      <c r="F66" s="47">
        <v>43.6666666666667</v>
      </c>
      <c r="G66" s="47">
        <v>135.583333333333</v>
      </c>
      <c r="H66" s="32">
        <v>286.91666666666703</v>
      </c>
      <c r="I66" s="32">
        <v>3.4166666666666701</v>
      </c>
      <c r="J66" s="32">
        <v>19.8333333333333</v>
      </c>
      <c r="K66" s="32">
        <v>20.5</v>
      </c>
      <c r="L66" s="32">
        <v>257.91666666666703</v>
      </c>
    </row>
    <row r="67" spans="1:12" ht="15" customHeight="1">
      <c r="A67" s="34" t="s">
        <v>93</v>
      </c>
      <c r="B67" s="85">
        <v>169.583333333333</v>
      </c>
      <c r="C67" s="85">
        <v>1</v>
      </c>
      <c r="D67" s="85">
        <v>0.41666666666666702</v>
      </c>
      <c r="E67" s="85">
        <v>11.8333333333333</v>
      </c>
      <c r="F67" s="85">
        <v>10.1666666666667</v>
      </c>
      <c r="G67" s="85">
        <v>23.3333333333333</v>
      </c>
      <c r="H67" s="35">
        <v>52.1666666666667</v>
      </c>
      <c r="I67" s="35">
        <v>1.5</v>
      </c>
      <c r="J67" s="35">
        <v>4.0833333333333304</v>
      </c>
      <c r="K67" s="35">
        <v>4.0833333333333304</v>
      </c>
      <c r="L67" s="35">
        <v>61</v>
      </c>
    </row>
    <row r="68" spans="1:12" ht="15" customHeight="1">
      <c r="A68" s="37" t="s">
        <v>450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</row>
    <row r="69" spans="1:12" ht="15" customHeight="1">
      <c r="A69" s="37" t="s">
        <v>451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</row>
    <row r="70" spans="1:12" ht="15" customHeight="1">
      <c r="A70" s="37" t="s">
        <v>452</v>
      </c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</row>
    <row r="71" spans="1:12" ht="15" customHeight="1">
      <c r="A71" s="37" t="s">
        <v>453</v>
      </c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</row>
    <row r="72" spans="1:12" ht="15" customHeight="1">
      <c r="A72" s="37" t="s">
        <v>215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</row>
    <row r="73" spans="1:12" ht="1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</row>
    <row r="74" spans="1:12" ht="1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</row>
    <row r="75" spans="1:12" ht="1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</row>
    <row r="76" spans="1:12" ht="1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</row>
    <row r="77" spans="1:12" ht="1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</row>
    <row r="79" spans="1:12" ht="1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</row>
    <row r="80" spans="1:12" ht="1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</row>
    <row r="81" spans="1:12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</row>
    <row r="82" spans="1:12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</row>
    <row r="83" spans="1:12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</row>
    <row r="84" spans="1:12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</row>
    <row r="85" spans="1:12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</row>
    <row r="86" spans="1:12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</row>
    <row r="87" spans="1:12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</row>
    <row r="88" spans="1:12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</row>
    <row r="89" spans="1:12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</row>
    <row r="90" spans="1:12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</row>
    <row r="91" spans="1:12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</row>
    <row r="93" spans="1:12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</row>
    <row r="94" spans="1:12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</row>
    <row r="95" spans="1:12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</row>
    <row r="96" spans="1:12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</row>
    <row r="97" spans="1:12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</row>
    <row r="98" spans="1:12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</row>
    <row r="99" spans="1:12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</row>
    <row r="100" spans="1:12" ht="1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</row>
    <row r="101" spans="1:12" ht="1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</row>
    <row r="102" spans="1:12" ht="1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</row>
    <row r="103" spans="1:12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</row>
    <row r="104" spans="1:12" ht="1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</row>
    <row r="105" spans="1:12" ht="1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ht="1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</row>
    <row r="107" spans="1:12" ht="1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</row>
    <row r="108" spans="1:12" ht="1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</row>
    <row r="109" spans="1:12" ht="1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</row>
    <row r="110" spans="1:12" ht="1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</row>
    <row r="111" spans="1:12" ht="1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</row>
    <row r="112" spans="1:12" ht="1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</row>
    <row r="113" spans="1:12" ht="1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</row>
    <row r="114" spans="1:12" ht="1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</row>
    <row r="115" spans="1:12" ht="1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</row>
    <row r="116" spans="1:12" ht="1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</row>
    <row r="117" spans="1:12" ht="1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</row>
    <row r="118" spans="1:12" ht="1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</row>
    <row r="119" spans="1:12" ht="1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ht="1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</row>
    <row r="121" spans="1:12" ht="1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</row>
    <row r="122" spans="1:12" ht="1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</row>
    <row r="123" spans="1:12" ht="1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</row>
    <row r="124" spans="1:12" ht="1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</row>
    <row r="125" spans="1:12" ht="1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</row>
    <row r="126" spans="1:12" ht="1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</row>
    <row r="127" spans="1:12" ht="1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</row>
    <row r="128" spans="1:12" ht="1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</row>
    <row r="129" spans="1:12" ht="1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</row>
    <row r="130" spans="1:12" ht="1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</row>
    <row r="131" spans="1:12" ht="1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</row>
    <row r="132" spans="1:12" ht="1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</row>
    <row r="133" spans="1:12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</row>
    <row r="135" spans="1:12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</row>
    <row r="136" spans="1:12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</row>
    <row r="137" spans="1:12" ht="1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</row>
    <row r="138" spans="1:12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</row>
    <row r="139" spans="1:12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</row>
    <row r="140" spans="1:12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</row>
    <row r="141" spans="1:12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</row>
    <row r="142" spans="1:12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</row>
    <row r="143" spans="1:12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</row>
    <row r="144" spans="1:12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</row>
    <row r="145" spans="1:12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</row>
    <row r="146" spans="1:12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</row>
    <row r="147" spans="1:12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</row>
    <row r="148" spans="1:12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</row>
    <row r="149" spans="1:12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</row>
    <row r="150" spans="1:12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</row>
    <row r="151" spans="1:12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</row>
    <row r="152" spans="1:12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</row>
    <row r="153" spans="1:12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</row>
    <row r="154" spans="1:12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</row>
    <row r="155" spans="1:12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</row>
    <row r="156" spans="1:12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</row>
    <row r="157" spans="1:12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</row>
    <row r="158" spans="1:12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</row>
    <row r="159" spans="1:12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</row>
    <row r="160" spans="1:12" ht="1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</row>
    <row r="161" spans="1:12" ht="1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</row>
    <row r="162" spans="1:12" ht="1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</row>
    <row r="163" spans="1:12" ht="1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</row>
    <row r="164" spans="1:12" ht="1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</row>
    <row r="165" spans="1:12" ht="1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</row>
    <row r="166" spans="1:12" ht="1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</row>
    <row r="167" spans="1:12" ht="1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</row>
    <row r="168" spans="1:12" ht="1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</row>
    <row r="169" spans="1:12" ht="1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</row>
    <row r="170" spans="1:12" ht="1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</row>
    <row r="171" spans="1:12" ht="1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</row>
    <row r="172" spans="1:12" ht="1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</row>
    <row r="173" spans="1:12" ht="1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</row>
    <row r="174" spans="1:12" ht="1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</row>
    <row r="175" spans="1:12" ht="1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</row>
    <row r="176" spans="1:12" ht="1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</row>
    <row r="177" spans="1:12" ht="1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</row>
    <row r="178" spans="1:12" ht="1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</row>
    <row r="179" spans="1:12" ht="1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</row>
    <row r="180" spans="1:12" ht="1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</row>
    <row r="181" spans="1:12" ht="1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</row>
    <row r="182" spans="1:12" ht="1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</row>
    <row r="183" spans="1:12" ht="1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</row>
  </sheetData>
  <pageMargins left="0.23622047244094491" right="0.23622047244094491" top="0.39370078740157483" bottom="0.59" header="0" footer="0.31496062992125984"/>
  <pageSetup paperSize="9" scale="73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9"/>
  <sheetViews>
    <sheetView topLeftCell="A50" workbookViewId="0"/>
  </sheetViews>
  <sheetFormatPr baseColWidth="10" defaultColWidth="11.42578125" defaultRowHeight="15" customHeight="1"/>
  <cols>
    <col min="1" max="1" width="21.42578125" style="105" customWidth="1"/>
    <col min="2" max="7" width="14.28515625" style="105" customWidth="1"/>
    <col min="8" max="16384" width="11.42578125" style="105"/>
  </cols>
  <sheetData>
    <row r="1" spans="1:22" ht="15" customHeight="1">
      <c r="A1" s="15" t="s">
        <v>454</v>
      </c>
      <c r="B1" s="16"/>
      <c r="C1" s="16"/>
      <c r="D1" s="16"/>
      <c r="E1" s="16"/>
      <c r="F1" s="16"/>
      <c r="G1" s="16"/>
      <c r="H1" s="16"/>
      <c r="I1" s="16"/>
      <c r="J1" s="16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</row>
    <row r="2" spans="1:22" ht="15" customHeight="1">
      <c r="A2" s="19" t="s">
        <v>455</v>
      </c>
      <c r="B2" s="32"/>
      <c r="C2" s="32"/>
      <c r="D2" s="32"/>
      <c r="E2" s="32"/>
      <c r="F2" s="32"/>
      <c r="G2" s="32"/>
      <c r="H2" s="32"/>
      <c r="I2" s="16"/>
      <c r="J2" s="16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</row>
    <row r="3" spans="1:22" ht="15" customHeight="1">
      <c r="A3" s="39"/>
      <c r="B3" s="16"/>
      <c r="C3" s="16"/>
      <c r="D3" s="16"/>
      <c r="E3" s="16"/>
      <c r="F3" s="16"/>
      <c r="G3" s="16"/>
      <c r="H3" s="16"/>
      <c r="I3" s="16"/>
      <c r="J3" s="16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</row>
    <row r="4" spans="1:22" ht="30" customHeight="1">
      <c r="A4" s="22"/>
      <c r="B4" s="114" t="s">
        <v>3</v>
      </c>
      <c r="C4" s="28" t="s">
        <v>456</v>
      </c>
      <c r="D4" s="28" t="s">
        <v>457</v>
      </c>
      <c r="E4" s="28" t="s">
        <v>458</v>
      </c>
      <c r="F4" s="28" t="s">
        <v>459</v>
      </c>
      <c r="G4" s="28" t="s">
        <v>460</v>
      </c>
      <c r="H4" s="119"/>
      <c r="I4" s="16"/>
      <c r="J4" s="16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</row>
    <row r="5" spans="1:22" ht="15" customHeight="1">
      <c r="A5" s="79" t="s">
        <v>3</v>
      </c>
      <c r="B5" s="106">
        <v>48017.5</v>
      </c>
      <c r="C5" s="106">
        <v>328.75</v>
      </c>
      <c r="D5" s="106">
        <v>959.5</v>
      </c>
      <c r="E5" s="106">
        <v>1241.5</v>
      </c>
      <c r="F5" s="106">
        <v>36621.25</v>
      </c>
      <c r="G5" s="106">
        <v>8866.5</v>
      </c>
    </row>
    <row r="6" spans="1:22" ht="15" customHeight="1">
      <c r="A6" s="31" t="s">
        <v>408</v>
      </c>
      <c r="B6" s="32">
        <v>1260.1666666666699</v>
      </c>
      <c r="C6" s="32">
        <v>12.75</v>
      </c>
      <c r="D6" s="32">
        <v>30.6666666666667</v>
      </c>
      <c r="E6" s="32">
        <v>28.9166666666667</v>
      </c>
      <c r="F6" s="32">
        <v>856.91666666666697</v>
      </c>
      <c r="G6" s="32">
        <v>330.91666666666703</v>
      </c>
    </row>
    <row r="7" spans="1:22" ht="15" customHeight="1">
      <c r="A7" s="31" t="s">
        <v>430</v>
      </c>
      <c r="B7" s="32">
        <v>1693</v>
      </c>
      <c r="C7" s="32">
        <v>7.1666666666666696</v>
      </c>
      <c r="D7" s="32">
        <v>21.75</v>
      </c>
      <c r="E7" s="32">
        <v>37.4166666666667</v>
      </c>
      <c r="F7" s="32">
        <v>1089.3333333333301</v>
      </c>
      <c r="G7" s="32">
        <v>537.33333333333303</v>
      </c>
    </row>
    <row r="8" spans="1:22" ht="15" customHeight="1">
      <c r="A8" s="31" t="s">
        <v>410</v>
      </c>
      <c r="B8" s="32">
        <v>2349.6666666666702</v>
      </c>
      <c r="C8" s="32">
        <v>15.25</v>
      </c>
      <c r="D8" s="32">
        <v>36.75</v>
      </c>
      <c r="E8" s="32">
        <v>54.0833333333333</v>
      </c>
      <c r="F8" s="32">
        <v>1562.5</v>
      </c>
      <c r="G8" s="32">
        <v>681.08333333333405</v>
      </c>
    </row>
    <row r="9" spans="1:22" ht="15" customHeight="1">
      <c r="A9" s="31" t="s">
        <v>411</v>
      </c>
      <c r="B9" s="32">
        <v>1882.0833333333301</v>
      </c>
      <c r="C9" s="32">
        <v>9.75</v>
      </c>
      <c r="D9" s="32">
        <v>43.75</v>
      </c>
      <c r="E9" s="32">
        <v>53.75</v>
      </c>
      <c r="F9" s="32">
        <v>1361.8333333333301</v>
      </c>
      <c r="G9" s="32">
        <v>413</v>
      </c>
    </row>
    <row r="10" spans="1:22" ht="15" customHeight="1">
      <c r="A10" s="31" t="s">
        <v>431</v>
      </c>
      <c r="B10" s="32">
        <v>2894.1666666666702</v>
      </c>
      <c r="C10" s="32">
        <v>27.5833333333333</v>
      </c>
      <c r="D10" s="32">
        <v>77.25</v>
      </c>
      <c r="E10" s="32">
        <v>86.1666666666667</v>
      </c>
      <c r="F10" s="32">
        <v>2158.25</v>
      </c>
      <c r="G10" s="32">
        <v>544.91666666666697</v>
      </c>
    </row>
    <row r="11" spans="1:22" ht="15" customHeight="1">
      <c r="A11" s="31" t="s">
        <v>432</v>
      </c>
      <c r="B11" s="32">
        <v>1098.8333333333301</v>
      </c>
      <c r="C11" s="32">
        <v>9.9166666666666696</v>
      </c>
      <c r="D11" s="32">
        <v>20.1666666666667</v>
      </c>
      <c r="E11" s="32">
        <v>27.9166666666667</v>
      </c>
      <c r="F11" s="32">
        <v>617.5</v>
      </c>
      <c r="G11" s="32">
        <v>423.33333333333297</v>
      </c>
    </row>
    <row r="12" spans="1:22" ht="15" customHeight="1">
      <c r="A12" s="31" t="s">
        <v>433</v>
      </c>
      <c r="B12" s="32">
        <v>3388.25</v>
      </c>
      <c r="C12" s="32">
        <v>23.75</v>
      </c>
      <c r="D12" s="32">
        <v>101.333333333333</v>
      </c>
      <c r="E12" s="32">
        <v>144.75</v>
      </c>
      <c r="F12" s="32">
        <v>2630.9166666666702</v>
      </c>
      <c r="G12" s="32">
        <v>487.5</v>
      </c>
    </row>
    <row r="13" spans="1:22" ht="15" customHeight="1">
      <c r="A13" s="31" t="s">
        <v>415</v>
      </c>
      <c r="B13" s="32">
        <v>3341.25</v>
      </c>
      <c r="C13" s="32">
        <v>24.3333333333333</v>
      </c>
      <c r="D13" s="32">
        <v>59.25</v>
      </c>
      <c r="E13" s="32">
        <v>78.8333333333333</v>
      </c>
      <c r="F13" s="32">
        <v>2510.9166666666702</v>
      </c>
      <c r="G13" s="32">
        <v>667.91666666666595</v>
      </c>
    </row>
    <row r="14" spans="1:22" ht="15" customHeight="1">
      <c r="A14" s="31" t="s">
        <v>416</v>
      </c>
      <c r="B14" s="32">
        <v>3436.1666666666702</v>
      </c>
      <c r="C14" s="32">
        <v>37</v>
      </c>
      <c r="D14" s="32">
        <v>60.75</v>
      </c>
      <c r="E14" s="32">
        <v>101.333333333333</v>
      </c>
      <c r="F14" s="32">
        <v>2712.6666666666702</v>
      </c>
      <c r="G14" s="32">
        <v>524.41666666666697</v>
      </c>
    </row>
    <row r="15" spans="1:22" ht="15" customHeight="1">
      <c r="A15" s="31" t="s">
        <v>417</v>
      </c>
      <c r="B15" s="47">
        <v>5125.8333333333303</v>
      </c>
      <c r="C15" s="47">
        <v>50.75</v>
      </c>
      <c r="D15" s="47">
        <v>97.9166666666667</v>
      </c>
      <c r="E15" s="47">
        <v>160.416666666667</v>
      </c>
      <c r="F15" s="47">
        <v>4039.0833333333298</v>
      </c>
      <c r="G15" s="47">
        <v>777.66666666666697</v>
      </c>
    </row>
    <row r="16" spans="1:22" ht="15" customHeight="1">
      <c r="A16" s="31" t="s">
        <v>418</v>
      </c>
      <c r="B16" s="47">
        <v>4658</v>
      </c>
      <c r="C16" s="47">
        <v>13.5</v>
      </c>
      <c r="D16" s="47">
        <v>71.5</v>
      </c>
      <c r="E16" s="47">
        <v>64.9166666666667</v>
      </c>
      <c r="F16" s="47">
        <v>3990.9166666666702</v>
      </c>
      <c r="G16" s="47">
        <v>517.16666666666595</v>
      </c>
    </row>
    <row r="17" spans="1:7" ht="15" customHeight="1">
      <c r="A17" s="31" t="s">
        <v>419</v>
      </c>
      <c r="B17" s="47">
        <v>3788.9166666666702</v>
      </c>
      <c r="C17" s="47">
        <v>28.6666666666667</v>
      </c>
      <c r="D17" s="47">
        <v>76.4166666666667</v>
      </c>
      <c r="E17" s="47">
        <v>79.1666666666667</v>
      </c>
      <c r="F17" s="47">
        <v>2879.5</v>
      </c>
      <c r="G17" s="47">
        <v>725.16666666666697</v>
      </c>
    </row>
    <row r="18" spans="1:7" ht="15" customHeight="1">
      <c r="A18" s="31" t="s">
        <v>420</v>
      </c>
      <c r="B18" s="47">
        <v>1893.4166666666699</v>
      </c>
      <c r="C18" s="47">
        <v>9.3333333333333393</v>
      </c>
      <c r="D18" s="47">
        <v>52.5</v>
      </c>
      <c r="E18" s="47">
        <v>52.75</v>
      </c>
      <c r="F18" s="47">
        <v>1271.75</v>
      </c>
      <c r="G18" s="47">
        <v>507.08333333333297</v>
      </c>
    </row>
    <row r="19" spans="1:7" ht="15" customHeight="1">
      <c r="A19" s="31" t="s">
        <v>421</v>
      </c>
      <c r="B19" s="47">
        <v>1493.25</v>
      </c>
      <c r="C19" s="47">
        <v>11.9166666666667</v>
      </c>
      <c r="D19" s="47">
        <v>37.3333333333333</v>
      </c>
      <c r="E19" s="47">
        <v>34.25</v>
      </c>
      <c r="F19" s="47">
        <v>1006.25</v>
      </c>
      <c r="G19" s="47">
        <v>403.5</v>
      </c>
    </row>
    <row r="20" spans="1:7" ht="15" customHeight="1">
      <c r="A20" s="31" t="s">
        <v>422</v>
      </c>
      <c r="B20" s="47">
        <v>3816.1666666666702</v>
      </c>
      <c r="C20" s="47">
        <v>10.25</v>
      </c>
      <c r="D20" s="47">
        <v>45.8333333333333</v>
      </c>
      <c r="E20" s="47">
        <v>73.1666666666667</v>
      </c>
      <c r="F20" s="47">
        <v>3178</v>
      </c>
      <c r="G20" s="47">
        <v>508.91666666666703</v>
      </c>
    </row>
    <row r="21" spans="1:7" ht="15" customHeight="1">
      <c r="A21" s="31" t="s">
        <v>423</v>
      </c>
      <c r="B21" s="47">
        <v>2964.3333333333298</v>
      </c>
      <c r="C21" s="47">
        <v>12.4166666666667</v>
      </c>
      <c r="D21" s="47">
        <v>41.5833333333333</v>
      </c>
      <c r="E21" s="47">
        <v>76.25</v>
      </c>
      <c r="F21" s="47">
        <v>2381.0833333333298</v>
      </c>
      <c r="G21" s="47">
        <v>453</v>
      </c>
    </row>
    <row r="22" spans="1:7" ht="15" customHeight="1">
      <c r="A22" s="31" t="s">
        <v>424</v>
      </c>
      <c r="B22" s="47">
        <v>294.41666666666703</v>
      </c>
      <c r="C22" s="47">
        <v>2.1666666666666701</v>
      </c>
      <c r="D22" s="47">
        <v>1.75</v>
      </c>
      <c r="E22" s="47">
        <v>3.1666666666666701</v>
      </c>
      <c r="F22" s="47">
        <v>232.5</v>
      </c>
      <c r="G22" s="47">
        <v>54.8333333333333</v>
      </c>
    </row>
    <row r="23" spans="1:7" ht="15" customHeight="1">
      <c r="A23" s="31" t="s">
        <v>425</v>
      </c>
      <c r="B23" s="47">
        <v>1034.3333333333301</v>
      </c>
      <c r="C23" s="47">
        <v>4.5</v>
      </c>
      <c r="D23" s="47">
        <v>17.0833333333333</v>
      </c>
      <c r="E23" s="47">
        <v>31.0833333333333</v>
      </c>
      <c r="F23" s="47">
        <v>851.58333333333303</v>
      </c>
      <c r="G23" s="47">
        <v>130.083333333333</v>
      </c>
    </row>
    <row r="24" spans="1:7" ht="15" customHeight="1">
      <c r="A24" s="31" t="s">
        <v>426</v>
      </c>
      <c r="B24" s="47">
        <v>1339.8333333333301</v>
      </c>
      <c r="C24" s="47">
        <v>13.9166666666667</v>
      </c>
      <c r="D24" s="47">
        <v>27.4166666666667</v>
      </c>
      <c r="E24" s="47">
        <v>38.8333333333333</v>
      </c>
      <c r="F24" s="47">
        <v>1106.3333333333301</v>
      </c>
      <c r="G24" s="47">
        <v>153.333333333333</v>
      </c>
    </row>
    <row r="25" spans="1:7" ht="15" customHeight="1">
      <c r="A25" s="34" t="s">
        <v>93</v>
      </c>
      <c r="B25" s="85">
        <v>265.41666666666703</v>
      </c>
      <c r="C25" s="85">
        <v>3.8333333333333299</v>
      </c>
      <c r="D25" s="85">
        <v>38.5</v>
      </c>
      <c r="E25" s="85">
        <v>14.3333333333333</v>
      </c>
      <c r="F25" s="85">
        <v>183.416666666667</v>
      </c>
      <c r="G25" s="85">
        <v>25.3333333333333</v>
      </c>
    </row>
    <row r="26" spans="1:7" ht="15" customHeight="1">
      <c r="A26" s="79" t="s">
        <v>4</v>
      </c>
      <c r="B26" s="106">
        <v>19387.5</v>
      </c>
      <c r="C26" s="106">
        <v>147.916666666667</v>
      </c>
      <c r="D26" s="106">
        <v>433.66666666666703</v>
      </c>
      <c r="E26" s="106">
        <v>524.5</v>
      </c>
      <c r="F26" s="106">
        <v>15199.5</v>
      </c>
      <c r="G26" s="106">
        <v>3081.9166666666702</v>
      </c>
    </row>
    <row r="27" spans="1:7" ht="15" customHeight="1">
      <c r="A27" s="31" t="s">
        <v>408</v>
      </c>
      <c r="B27" s="32">
        <v>593.58333333333303</v>
      </c>
      <c r="C27" s="32">
        <v>5.1666666666666696</v>
      </c>
      <c r="D27" s="32">
        <v>16.3333333333333</v>
      </c>
      <c r="E27" s="32">
        <v>13.9166666666667</v>
      </c>
      <c r="F27" s="32">
        <v>417.41666666666703</v>
      </c>
      <c r="G27" s="32">
        <v>140.75</v>
      </c>
    </row>
    <row r="28" spans="1:7" ht="15" customHeight="1">
      <c r="A28" s="31" t="s">
        <v>430</v>
      </c>
      <c r="B28" s="32">
        <v>749.91666666666595</v>
      </c>
      <c r="C28" s="32">
        <v>2.4166666666666701</v>
      </c>
      <c r="D28" s="32">
        <v>10.1666666666667</v>
      </c>
      <c r="E28" s="32">
        <v>13</v>
      </c>
      <c r="F28" s="32">
        <v>521.83333333333303</v>
      </c>
      <c r="G28" s="32">
        <v>202.5</v>
      </c>
    </row>
    <row r="29" spans="1:7" ht="15" customHeight="1">
      <c r="A29" s="31" t="s">
        <v>410</v>
      </c>
      <c r="B29" s="32">
        <v>995.91666666666697</v>
      </c>
      <c r="C29" s="32">
        <v>8.6666666666666696</v>
      </c>
      <c r="D29" s="32">
        <v>18.4166666666667</v>
      </c>
      <c r="E29" s="32">
        <v>29.8333333333333</v>
      </c>
      <c r="F29" s="32">
        <v>707.25</v>
      </c>
      <c r="G29" s="32">
        <v>231.75</v>
      </c>
    </row>
    <row r="30" spans="1:7" ht="15" customHeight="1">
      <c r="A30" s="31" t="s">
        <v>411</v>
      </c>
      <c r="B30" s="32">
        <v>759.08333333333303</v>
      </c>
      <c r="C30" s="32">
        <v>3.9166666666666701</v>
      </c>
      <c r="D30" s="32">
        <v>22.1666666666667</v>
      </c>
      <c r="E30" s="32">
        <v>22.25</v>
      </c>
      <c r="F30" s="32">
        <v>562.66666666666595</v>
      </c>
      <c r="G30" s="32">
        <v>148.083333333333</v>
      </c>
    </row>
    <row r="31" spans="1:7" ht="15" customHeight="1">
      <c r="A31" s="31" t="s">
        <v>431</v>
      </c>
      <c r="B31" s="32">
        <v>1179.0833333333301</v>
      </c>
      <c r="C31" s="32">
        <v>11.75</v>
      </c>
      <c r="D31" s="32">
        <v>38</v>
      </c>
      <c r="E31" s="32">
        <v>34.4166666666667</v>
      </c>
      <c r="F31" s="32">
        <v>918.75</v>
      </c>
      <c r="G31" s="32">
        <v>176.166666666667</v>
      </c>
    </row>
    <row r="32" spans="1:7" ht="15" customHeight="1">
      <c r="A32" s="31" t="s">
        <v>432</v>
      </c>
      <c r="B32" s="32">
        <v>432.41666666666703</v>
      </c>
      <c r="C32" s="32">
        <v>3.9166666666666701</v>
      </c>
      <c r="D32" s="32">
        <v>5.8333333333333304</v>
      </c>
      <c r="E32" s="32">
        <v>14.0833333333333</v>
      </c>
      <c r="F32" s="32">
        <v>255.5</v>
      </c>
      <c r="G32" s="32">
        <v>153.083333333333</v>
      </c>
    </row>
    <row r="33" spans="1:7" ht="15" customHeight="1">
      <c r="A33" s="31" t="s">
        <v>433</v>
      </c>
      <c r="B33" s="32">
        <v>1348.9166666666699</v>
      </c>
      <c r="C33" s="32">
        <v>11.6666666666667</v>
      </c>
      <c r="D33" s="32">
        <v>38.0833333333333</v>
      </c>
      <c r="E33" s="32">
        <v>59.4166666666667</v>
      </c>
      <c r="F33" s="32">
        <v>1082.9166666666699</v>
      </c>
      <c r="G33" s="32">
        <v>156.833333333333</v>
      </c>
    </row>
    <row r="34" spans="1:7" ht="15" customHeight="1">
      <c r="A34" s="31" t="s">
        <v>415</v>
      </c>
      <c r="B34" s="32">
        <v>1274.9166666666699</v>
      </c>
      <c r="C34" s="32">
        <v>8.6666666666666696</v>
      </c>
      <c r="D34" s="32">
        <v>24.3333333333333</v>
      </c>
      <c r="E34" s="32">
        <v>27.75</v>
      </c>
      <c r="F34" s="32">
        <v>981</v>
      </c>
      <c r="G34" s="32">
        <v>233.166666666667</v>
      </c>
    </row>
    <row r="35" spans="1:7" ht="15" customHeight="1">
      <c r="A35" s="31" t="s">
        <v>416</v>
      </c>
      <c r="B35" s="32">
        <v>1313.4166666666699</v>
      </c>
      <c r="C35" s="32">
        <v>17.9166666666667</v>
      </c>
      <c r="D35" s="32">
        <v>24.8333333333333</v>
      </c>
      <c r="E35" s="32">
        <v>38.1666666666667</v>
      </c>
      <c r="F35" s="32">
        <v>1058.6666666666699</v>
      </c>
      <c r="G35" s="32">
        <v>173.833333333333</v>
      </c>
    </row>
    <row r="36" spans="1:7" ht="15" customHeight="1">
      <c r="A36" s="31" t="s">
        <v>417</v>
      </c>
      <c r="B36" s="47">
        <v>2104.5833333333298</v>
      </c>
      <c r="C36" s="47">
        <v>16.4166666666667</v>
      </c>
      <c r="D36" s="47">
        <v>37.1666666666667</v>
      </c>
      <c r="E36" s="47">
        <v>66.75</v>
      </c>
      <c r="F36" s="47">
        <v>1703.8333333333301</v>
      </c>
      <c r="G36" s="47">
        <v>280.41666666666703</v>
      </c>
    </row>
    <row r="37" spans="1:7" ht="15" customHeight="1">
      <c r="A37" s="31" t="s">
        <v>418</v>
      </c>
      <c r="B37" s="47">
        <v>1948.1666666666699</v>
      </c>
      <c r="C37" s="47">
        <v>7</v>
      </c>
      <c r="D37" s="47">
        <v>38.1666666666667</v>
      </c>
      <c r="E37" s="47">
        <v>31.1666666666667</v>
      </c>
      <c r="F37" s="47">
        <v>1691.3333333333301</v>
      </c>
      <c r="G37" s="47">
        <v>180.5</v>
      </c>
    </row>
    <row r="38" spans="1:7" ht="15" customHeight="1">
      <c r="A38" s="31" t="s">
        <v>419</v>
      </c>
      <c r="B38" s="47">
        <v>1502.8333333333301</v>
      </c>
      <c r="C38" s="47">
        <v>18.0833333333333</v>
      </c>
      <c r="D38" s="47">
        <v>38.25</v>
      </c>
      <c r="E38" s="47">
        <v>36.6666666666667</v>
      </c>
      <c r="F38" s="47">
        <v>1180.9166666666699</v>
      </c>
      <c r="G38" s="47">
        <v>228.916666666667</v>
      </c>
    </row>
    <row r="39" spans="1:7" ht="15" customHeight="1">
      <c r="A39" s="31" t="s">
        <v>420</v>
      </c>
      <c r="B39" s="47">
        <v>800.33333333333303</v>
      </c>
      <c r="C39" s="47">
        <v>5.6666666666666696</v>
      </c>
      <c r="D39" s="47">
        <v>22.0833333333333</v>
      </c>
      <c r="E39" s="47">
        <v>22.5833333333333</v>
      </c>
      <c r="F39" s="47">
        <v>558.41666666666697</v>
      </c>
      <c r="G39" s="47">
        <v>191.583333333333</v>
      </c>
    </row>
    <row r="40" spans="1:7" ht="15" customHeight="1">
      <c r="A40" s="31" t="s">
        <v>421</v>
      </c>
      <c r="B40" s="47">
        <v>601.66666666666595</v>
      </c>
      <c r="C40" s="47">
        <v>3.1666666666666701</v>
      </c>
      <c r="D40" s="47">
        <v>20.3333333333333</v>
      </c>
      <c r="E40" s="47">
        <v>15.25</v>
      </c>
      <c r="F40" s="47">
        <v>427.83333333333297</v>
      </c>
      <c r="G40" s="47">
        <v>135.083333333333</v>
      </c>
    </row>
    <row r="41" spans="1:7" ht="15" customHeight="1">
      <c r="A41" s="31" t="s">
        <v>422</v>
      </c>
      <c r="B41" s="47">
        <v>1507.0833333333301</v>
      </c>
      <c r="C41" s="47">
        <v>4.0833333333333304</v>
      </c>
      <c r="D41" s="47">
        <v>22.4166666666667</v>
      </c>
      <c r="E41" s="47">
        <v>29.3333333333333</v>
      </c>
      <c r="F41" s="47">
        <v>1265.0833333333301</v>
      </c>
      <c r="G41" s="47">
        <v>186.166666666667</v>
      </c>
    </row>
    <row r="42" spans="1:7" ht="15" customHeight="1">
      <c r="A42" s="31" t="s">
        <v>423</v>
      </c>
      <c r="B42" s="47">
        <v>1140.75</v>
      </c>
      <c r="C42" s="47">
        <v>4.9166666666666696</v>
      </c>
      <c r="D42" s="47">
        <v>16.3333333333333</v>
      </c>
      <c r="E42" s="47">
        <v>35.5</v>
      </c>
      <c r="F42" s="47">
        <v>936.25</v>
      </c>
      <c r="G42" s="47">
        <v>147.75</v>
      </c>
    </row>
    <row r="43" spans="1:7" ht="15" customHeight="1">
      <c r="A43" s="31" t="s">
        <v>424</v>
      </c>
      <c r="B43" s="47">
        <v>121.25</v>
      </c>
      <c r="C43" s="47">
        <v>1.1666666666666701</v>
      </c>
      <c r="D43" s="47">
        <v>1</v>
      </c>
      <c r="E43" s="47">
        <v>0.5</v>
      </c>
      <c r="F43" s="47">
        <v>99.25</v>
      </c>
      <c r="G43" s="47">
        <v>19.3333333333333</v>
      </c>
    </row>
    <row r="44" spans="1:7" ht="15" customHeight="1">
      <c r="A44" s="31" t="s">
        <v>425</v>
      </c>
      <c r="B44" s="47">
        <v>405.58333333333297</v>
      </c>
      <c r="C44" s="47">
        <v>2.5833333333333299</v>
      </c>
      <c r="D44" s="47">
        <v>9.5833333333333304</v>
      </c>
      <c r="E44" s="47">
        <v>10.5833333333333</v>
      </c>
      <c r="F44" s="47">
        <v>343.916666666666</v>
      </c>
      <c r="G44" s="47">
        <v>38.9166666666667</v>
      </c>
    </row>
    <row r="45" spans="1:7" ht="15" customHeight="1">
      <c r="A45" s="31" t="s">
        <v>426</v>
      </c>
      <c r="B45" s="47">
        <v>512.16666666666595</v>
      </c>
      <c r="C45" s="47">
        <v>6.9166666666666696</v>
      </c>
      <c r="D45" s="47">
        <v>10.1666666666667</v>
      </c>
      <c r="E45" s="47">
        <v>19.75</v>
      </c>
      <c r="F45" s="47">
        <v>428.25</v>
      </c>
      <c r="G45" s="47">
        <v>47.0833333333333</v>
      </c>
    </row>
    <row r="46" spans="1:7" ht="15" customHeight="1">
      <c r="A46" s="34" t="s">
        <v>93</v>
      </c>
      <c r="B46" s="85">
        <v>95.8333333333333</v>
      </c>
      <c r="C46" s="85">
        <v>3.8333333333333299</v>
      </c>
      <c r="D46" s="85">
        <v>20</v>
      </c>
      <c r="E46" s="85">
        <v>3.5833333333333299</v>
      </c>
      <c r="F46" s="85">
        <v>58.4166666666667</v>
      </c>
      <c r="G46" s="85">
        <v>10</v>
      </c>
    </row>
    <row r="47" spans="1:7" ht="15" customHeight="1">
      <c r="A47" s="79" t="s">
        <v>5</v>
      </c>
      <c r="B47" s="106">
        <v>28630</v>
      </c>
      <c r="C47" s="106">
        <v>180.833333333333</v>
      </c>
      <c r="D47" s="106">
        <v>525.83333333333303</v>
      </c>
      <c r="E47" s="106">
        <v>717</v>
      </c>
      <c r="F47" s="106">
        <v>21421.75</v>
      </c>
      <c r="G47" s="106">
        <v>5784.5833333333303</v>
      </c>
    </row>
    <row r="48" spans="1:7" ht="15" customHeight="1">
      <c r="A48" s="31" t="s">
        <v>408</v>
      </c>
      <c r="B48" s="32">
        <v>666.58333333333303</v>
      </c>
      <c r="C48" s="32">
        <v>7.5833333333333304</v>
      </c>
      <c r="D48" s="32">
        <v>14.3333333333333</v>
      </c>
      <c r="E48" s="32">
        <v>15</v>
      </c>
      <c r="F48" s="32">
        <v>439.5</v>
      </c>
      <c r="G48" s="32">
        <v>190.166666666667</v>
      </c>
    </row>
    <row r="49" spans="1:7" ht="15" customHeight="1">
      <c r="A49" s="31" t="s">
        <v>430</v>
      </c>
      <c r="B49" s="32">
        <v>943.08333333333303</v>
      </c>
      <c r="C49" s="32">
        <v>4.75</v>
      </c>
      <c r="D49" s="32">
        <v>11.5833333333333</v>
      </c>
      <c r="E49" s="32">
        <v>24.4166666666667</v>
      </c>
      <c r="F49" s="32">
        <v>567.5</v>
      </c>
      <c r="G49" s="32">
        <v>334.83333333333297</v>
      </c>
    </row>
    <row r="50" spans="1:7" ht="15" customHeight="1">
      <c r="A50" s="31" t="s">
        <v>410</v>
      </c>
      <c r="B50" s="32">
        <v>1353.75</v>
      </c>
      <c r="C50" s="32">
        <v>6.5833333333333304</v>
      </c>
      <c r="D50" s="32">
        <v>18.3333333333333</v>
      </c>
      <c r="E50" s="32">
        <v>24.25</v>
      </c>
      <c r="F50" s="32">
        <v>855.25</v>
      </c>
      <c r="G50" s="32">
        <v>449.333333333334</v>
      </c>
    </row>
    <row r="51" spans="1:7" ht="15" customHeight="1">
      <c r="A51" s="31" t="s">
        <v>411</v>
      </c>
      <c r="B51" s="32">
        <v>1123</v>
      </c>
      <c r="C51" s="32">
        <v>5.8333333333333304</v>
      </c>
      <c r="D51" s="32">
        <v>21.5833333333333</v>
      </c>
      <c r="E51" s="32">
        <v>31.5</v>
      </c>
      <c r="F51" s="32">
        <v>799.16666666666697</v>
      </c>
      <c r="G51" s="32">
        <v>264.91666666666703</v>
      </c>
    </row>
    <row r="52" spans="1:7" ht="15" customHeight="1">
      <c r="A52" s="31" t="s">
        <v>431</v>
      </c>
      <c r="B52" s="32">
        <v>1715.0833333333301</v>
      </c>
      <c r="C52" s="32">
        <v>15.8333333333333</v>
      </c>
      <c r="D52" s="32">
        <v>39.25</v>
      </c>
      <c r="E52" s="32">
        <v>51.75</v>
      </c>
      <c r="F52" s="32">
        <v>1239.5</v>
      </c>
      <c r="G52" s="32">
        <v>368.75</v>
      </c>
    </row>
    <row r="53" spans="1:7" ht="15" customHeight="1">
      <c r="A53" s="31" t="s">
        <v>432</v>
      </c>
      <c r="B53" s="32">
        <v>666.41666666666697</v>
      </c>
      <c r="C53" s="32">
        <v>6</v>
      </c>
      <c r="D53" s="32">
        <v>14.3333333333333</v>
      </c>
      <c r="E53" s="32">
        <v>13.8333333333333</v>
      </c>
      <c r="F53" s="32">
        <v>362</v>
      </c>
      <c r="G53" s="32">
        <v>270.25</v>
      </c>
    </row>
    <row r="54" spans="1:7" ht="15" customHeight="1">
      <c r="A54" s="31" t="s">
        <v>433</v>
      </c>
      <c r="B54" s="32">
        <v>2039.3333333333301</v>
      </c>
      <c r="C54" s="32">
        <v>12.0833333333333</v>
      </c>
      <c r="D54" s="32">
        <v>63.25</v>
      </c>
      <c r="E54" s="32">
        <v>85.3333333333333</v>
      </c>
      <c r="F54" s="32">
        <v>1548</v>
      </c>
      <c r="G54" s="32">
        <v>330.66666666666703</v>
      </c>
    </row>
    <row r="55" spans="1:7" ht="15" customHeight="1">
      <c r="A55" s="31" t="s">
        <v>415</v>
      </c>
      <c r="B55" s="32">
        <v>2066.3333333333298</v>
      </c>
      <c r="C55" s="32">
        <v>15.6666666666667</v>
      </c>
      <c r="D55" s="32">
        <v>34.9166666666667</v>
      </c>
      <c r="E55" s="32">
        <v>51.0833333333333</v>
      </c>
      <c r="F55" s="32">
        <v>1529.9166666666699</v>
      </c>
      <c r="G55" s="32">
        <v>434.75</v>
      </c>
    </row>
    <row r="56" spans="1:7" ht="15" customHeight="1">
      <c r="A56" s="31" t="s">
        <v>416</v>
      </c>
      <c r="B56" s="32">
        <v>2122.75</v>
      </c>
      <c r="C56" s="32">
        <v>19.0833333333333</v>
      </c>
      <c r="D56" s="32">
        <v>35.9166666666667</v>
      </c>
      <c r="E56" s="32">
        <v>63.1666666666667</v>
      </c>
      <c r="F56" s="32">
        <v>1654</v>
      </c>
      <c r="G56" s="32">
        <v>350.58333333333297</v>
      </c>
    </row>
    <row r="57" spans="1:7" ht="15" customHeight="1">
      <c r="A57" s="31" t="s">
        <v>417</v>
      </c>
      <c r="B57" s="47">
        <v>3021.25</v>
      </c>
      <c r="C57" s="47">
        <v>34.3333333333333</v>
      </c>
      <c r="D57" s="47">
        <v>60.75</v>
      </c>
      <c r="E57" s="47">
        <v>93.6666666666667</v>
      </c>
      <c r="F57" s="47">
        <v>2335.25</v>
      </c>
      <c r="G57" s="47">
        <v>497.25</v>
      </c>
    </row>
    <row r="58" spans="1:7" ht="15" customHeight="1">
      <c r="A58" s="31" t="s">
        <v>418</v>
      </c>
      <c r="B58" s="47">
        <v>2709.8333333333298</v>
      </c>
      <c r="C58" s="47">
        <v>6.5</v>
      </c>
      <c r="D58" s="47">
        <v>33.3333333333333</v>
      </c>
      <c r="E58" s="47">
        <v>33.75</v>
      </c>
      <c r="F58" s="47">
        <v>2299.5833333333298</v>
      </c>
      <c r="G58" s="47">
        <v>336.666666666666</v>
      </c>
    </row>
    <row r="59" spans="1:7" ht="15" customHeight="1">
      <c r="A59" s="31" t="s">
        <v>419</v>
      </c>
      <c r="B59" s="47">
        <v>2286.0833333333298</v>
      </c>
      <c r="C59" s="47">
        <v>10.5833333333333</v>
      </c>
      <c r="D59" s="47">
        <v>38.1666666666667</v>
      </c>
      <c r="E59" s="47">
        <v>42.5</v>
      </c>
      <c r="F59" s="47">
        <v>1698.5833333333301</v>
      </c>
      <c r="G59" s="47">
        <v>496.25</v>
      </c>
    </row>
    <row r="60" spans="1:7" ht="15" customHeight="1">
      <c r="A60" s="31" t="s">
        <v>420</v>
      </c>
      <c r="B60" s="47">
        <v>1093.0833333333301</v>
      </c>
      <c r="C60" s="47">
        <v>3.6666666666666701</v>
      </c>
      <c r="D60" s="47">
        <v>30.4166666666667</v>
      </c>
      <c r="E60" s="47">
        <v>30.1666666666667</v>
      </c>
      <c r="F60" s="47">
        <v>713.33333333333303</v>
      </c>
      <c r="G60" s="47">
        <v>315.5</v>
      </c>
    </row>
    <row r="61" spans="1:7" ht="15" customHeight="1">
      <c r="A61" s="31" t="s">
        <v>421</v>
      </c>
      <c r="B61" s="47">
        <v>891.58333333333303</v>
      </c>
      <c r="C61" s="47">
        <v>8.75</v>
      </c>
      <c r="D61" s="47">
        <v>17</v>
      </c>
      <c r="E61" s="47">
        <v>19</v>
      </c>
      <c r="F61" s="47">
        <v>578.41666666666697</v>
      </c>
      <c r="G61" s="47">
        <v>268.41666666666703</v>
      </c>
    </row>
    <row r="62" spans="1:7" ht="15" customHeight="1">
      <c r="A62" s="31" t="s">
        <v>422</v>
      </c>
      <c r="B62" s="47">
        <v>2309.0833333333298</v>
      </c>
      <c r="C62" s="47">
        <v>6.1666666666666696</v>
      </c>
      <c r="D62" s="47">
        <v>23.4166666666667</v>
      </c>
      <c r="E62" s="47">
        <v>43.8333333333333</v>
      </c>
      <c r="F62" s="47">
        <v>1912.9166666666699</v>
      </c>
      <c r="G62" s="47">
        <v>322.75</v>
      </c>
    </row>
    <row r="63" spans="1:7" ht="15" customHeight="1">
      <c r="A63" s="31" t="s">
        <v>423</v>
      </c>
      <c r="B63" s="47">
        <v>1823.5833333333301</v>
      </c>
      <c r="C63" s="47">
        <v>7.5</v>
      </c>
      <c r="D63" s="47">
        <v>25.25</v>
      </c>
      <c r="E63" s="47">
        <v>40.75</v>
      </c>
      <c r="F63" s="47">
        <v>1444.8333333333301</v>
      </c>
      <c r="G63" s="47">
        <v>305.25</v>
      </c>
    </row>
    <row r="64" spans="1:7" ht="15" customHeight="1">
      <c r="A64" s="31" t="s">
        <v>424</v>
      </c>
      <c r="B64" s="47">
        <v>173.166666666667</v>
      </c>
      <c r="C64" s="47">
        <v>1</v>
      </c>
      <c r="D64" s="47">
        <v>0.75</v>
      </c>
      <c r="E64" s="47">
        <v>2.6666666666666701</v>
      </c>
      <c r="F64" s="47">
        <v>133.25</v>
      </c>
      <c r="G64" s="47">
        <v>35.5</v>
      </c>
    </row>
    <row r="65" spans="1:7" ht="15" customHeight="1">
      <c r="A65" s="31" t="s">
        <v>425</v>
      </c>
      <c r="B65" s="47">
        <v>628.75</v>
      </c>
      <c r="C65" s="47">
        <v>1.9166666666666701</v>
      </c>
      <c r="D65" s="47">
        <v>7.5</v>
      </c>
      <c r="E65" s="47">
        <v>20.5</v>
      </c>
      <c r="F65" s="47">
        <v>507.666666666666</v>
      </c>
      <c r="G65" s="47">
        <v>91.1666666666667</v>
      </c>
    </row>
    <row r="66" spans="1:7" ht="15" customHeight="1">
      <c r="A66" s="31" t="s">
        <v>426</v>
      </c>
      <c r="B66" s="47">
        <v>827.66666666666595</v>
      </c>
      <c r="C66" s="47">
        <v>7</v>
      </c>
      <c r="D66" s="47">
        <v>17.25</v>
      </c>
      <c r="E66" s="47">
        <v>19.0833333333333</v>
      </c>
      <c r="F66" s="47">
        <v>678.08333333333303</v>
      </c>
      <c r="G66" s="47">
        <v>106.25</v>
      </c>
    </row>
    <row r="67" spans="1:7" ht="15" customHeight="1">
      <c r="A67" s="34" t="s">
        <v>93</v>
      </c>
      <c r="B67" s="85">
        <v>169.583333333333</v>
      </c>
      <c r="C67" s="85">
        <v>0</v>
      </c>
      <c r="D67" s="85">
        <v>18.5</v>
      </c>
      <c r="E67" s="85">
        <v>10.75</v>
      </c>
      <c r="F67" s="85">
        <v>125</v>
      </c>
      <c r="G67" s="85">
        <v>15.3333333333333</v>
      </c>
    </row>
    <row r="68" spans="1:7" ht="15" customHeight="1">
      <c r="A68" s="37" t="s">
        <v>215</v>
      </c>
      <c r="B68" s="16"/>
      <c r="C68" s="16"/>
      <c r="D68" s="16"/>
      <c r="E68" s="16"/>
      <c r="F68" s="16"/>
      <c r="G68" s="16"/>
    </row>
    <row r="69" spans="1:7" ht="15" customHeight="1">
      <c r="A69" s="16"/>
      <c r="B69" s="16"/>
      <c r="C69" s="16"/>
      <c r="D69" s="16"/>
      <c r="E69" s="16"/>
      <c r="F69" s="16"/>
      <c r="G69" s="16"/>
    </row>
    <row r="70" spans="1:7" ht="15" customHeight="1">
      <c r="A70" s="16"/>
      <c r="B70" s="16"/>
      <c r="C70" s="16"/>
      <c r="D70" s="16"/>
      <c r="E70" s="16"/>
      <c r="F70" s="16"/>
      <c r="G70" s="16"/>
    </row>
    <row r="71" spans="1:7" ht="15" customHeight="1">
      <c r="A71" s="16"/>
      <c r="B71" s="16"/>
      <c r="C71" s="16"/>
      <c r="D71" s="16"/>
      <c r="E71" s="16"/>
      <c r="F71" s="16"/>
      <c r="G71" s="16"/>
    </row>
    <row r="72" spans="1:7" ht="15" customHeight="1">
      <c r="A72" s="16"/>
      <c r="B72" s="16"/>
      <c r="C72" s="16"/>
      <c r="D72" s="16"/>
      <c r="E72" s="16"/>
      <c r="F72" s="16"/>
      <c r="G72" s="16"/>
    </row>
    <row r="73" spans="1:7" ht="15" customHeight="1">
      <c r="A73" s="16"/>
      <c r="B73" s="16"/>
      <c r="C73" s="16"/>
      <c r="D73" s="16"/>
      <c r="E73" s="16"/>
      <c r="F73" s="16"/>
      <c r="G73" s="16"/>
    </row>
    <row r="74" spans="1:7" ht="15" customHeight="1">
      <c r="A74" s="16"/>
      <c r="B74" s="16"/>
      <c r="C74" s="16"/>
      <c r="D74" s="16"/>
      <c r="E74" s="16"/>
      <c r="F74" s="16"/>
      <c r="G74" s="16"/>
    </row>
    <row r="75" spans="1:7" ht="15" customHeight="1">
      <c r="A75" s="16"/>
      <c r="B75" s="16"/>
      <c r="C75" s="16"/>
      <c r="D75" s="16"/>
      <c r="E75" s="16"/>
      <c r="F75" s="16"/>
      <c r="G75" s="16"/>
    </row>
    <row r="76" spans="1:7" ht="15" customHeight="1">
      <c r="A76" s="16"/>
      <c r="B76" s="16"/>
      <c r="C76" s="16"/>
      <c r="D76" s="16"/>
      <c r="E76" s="16"/>
      <c r="F76" s="16"/>
      <c r="G76" s="16"/>
    </row>
    <row r="77" spans="1:7" ht="15" customHeight="1">
      <c r="A77" s="16"/>
      <c r="B77" s="16"/>
      <c r="C77" s="16"/>
      <c r="D77" s="16"/>
      <c r="E77" s="16"/>
      <c r="F77" s="16"/>
      <c r="G77" s="16"/>
    </row>
    <row r="78" spans="1:7" ht="15" customHeight="1">
      <c r="A78" s="16"/>
      <c r="B78" s="16"/>
      <c r="C78" s="16"/>
      <c r="D78" s="16"/>
      <c r="E78" s="16"/>
      <c r="F78" s="16"/>
      <c r="G78" s="16"/>
    </row>
    <row r="79" spans="1:7" ht="15" customHeight="1">
      <c r="A79" s="16"/>
      <c r="B79" s="16"/>
      <c r="C79" s="16"/>
      <c r="D79" s="16"/>
      <c r="E79" s="16"/>
      <c r="F79" s="16"/>
      <c r="G79" s="16"/>
    </row>
    <row r="80" spans="1:7" ht="15" customHeight="1">
      <c r="A80" s="16"/>
      <c r="B80" s="16"/>
      <c r="C80" s="16"/>
      <c r="D80" s="16"/>
      <c r="E80" s="16"/>
      <c r="F80" s="16"/>
      <c r="G80" s="16"/>
    </row>
    <row r="81" spans="1:7" ht="15" customHeight="1">
      <c r="A81" s="16"/>
      <c r="B81" s="16"/>
      <c r="C81" s="16"/>
      <c r="D81" s="16"/>
      <c r="E81" s="16"/>
      <c r="F81" s="16"/>
      <c r="G81" s="16"/>
    </row>
    <row r="82" spans="1:7" ht="15" customHeight="1">
      <c r="A82" s="16"/>
      <c r="B82" s="16"/>
      <c r="C82" s="16"/>
      <c r="D82" s="16"/>
      <c r="E82" s="16"/>
      <c r="F82" s="16"/>
      <c r="G82" s="16"/>
    </row>
    <row r="83" spans="1:7" ht="15" customHeight="1">
      <c r="A83" s="16"/>
      <c r="B83" s="16"/>
      <c r="C83" s="16"/>
      <c r="D83" s="16"/>
      <c r="E83" s="16"/>
      <c r="F83" s="16"/>
      <c r="G83" s="16"/>
    </row>
    <row r="84" spans="1:7" ht="15" customHeight="1">
      <c r="A84" s="16"/>
      <c r="B84" s="16"/>
      <c r="C84" s="16"/>
      <c r="D84" s="16"/>
      <c r="E84" s="16"/>
      <c r="F84" s="16"/>
      <c r="G84" s="16"/>
    </row>
    <row r="85" spans="1:7" ht="15" customHeight="1">
      <c r="A85" s="16"/>
      <c r="B85" s="16"/>
      <c r="C85" s="16"/>
      <c r="D85" s="16"/>
      <c r="E85" s="16"/>
      <c r="F85" s="16"/>
      <c r="G85" s="16"/>
    </row>
    <row r="86" spans="1:7" ht="15" customHeight="1">
      <c r="A86" s="16"/>
      <c r="B86" s="16"/>
      <c r="C86" s="16"/>
      <c r="D86" s="16"/>
      <c r="E86" s="16"/>
      <c r="F86" s="16"/>
      <c r="G86" s="16"/>
    </row>
    <row r="87" spans="1:7" ht="15" customHeight="1">
      <c r="A87" s="16"/>
      <c r="B87" s="16"/>
      <c r="C87" s="16"/>
      <c r="D87" s="16"/>
      <c r="E87" s="16"/>
      <c r="F87" s="16"/>
      <c r="G87" s="16"/>
    </row>
    <row r="88" spans="1:7" ht="15" customHeight="1">
      <c r="A88" s="16"/>
      <c r="B88" s="16"/>
      <c r="C88" s="16"/>
      <c r="D88" s="16"/>
      <c r="E88" s="16"/>
      <c r="F88" s="16"/>
      <c r="G88" s="16"/>
    </row>
    <row r="89" spans="1:7" ht="15" customHeight="1">
      <c r="A89" s="16"/>
      <c r="B89" s="16"/>
      <c r="C89" s="16"/>
      <c r="D89" s="16"/>
      <c r="E89" s="16"/>
      <c r="F89" s="16"/>
      <c r="G89" s="16"/>
    </row>
    <row r="90" spans="1:7" ht="15" customHeight="1">
      <c r="A90" s="16"/>
      <c r="B90" s="16"/>
      <c r="C90" s="16"/>
      <c r="D90" s="16"/>
      <c r="E90" s="16"/>
      <c r="F90" s="16"/>
      <c r="G90" s="16"/>
    </row>
    <row r="91" spans="1:7" ht="15" customHeight="1">
      <c r="A91" s="16"/>
      <c r="B91" s="16"/>
      <c r="C91" s="16"/>
      <c r="D91" s="16"/>
      <c r="E91" s="16"/>
      <c r="F91" s="16"/>
      <c r="G91" s="16"/>
    </row>
    <row r="92" spans="1:7" ht="15" customHeight="1">
      <c r="A92" s="16"/>
      <c r="B92" s="16"/>
      <c r="C92" s="16"/>
      <c r="D92" s="16"/>
      <c r="E92" s="16"/>
      <c r="F92" s="16"/>
      <c r="G92" s="16"/>
    </row>
    <row r="93" spans="1:7" ht="15" customHeight="1">
      <c r="A93" s="16"/>
      <c r="B93" s="16"/>
      <c r="C93" s="16"/>
      <c r="D93" s="16"/>
      <c r="E93" s="16"/>
      <c r="F93" s="16"/>
      <c r="G93" s="16"/>
    </row>
    <row r="94" spans="1:7" ht="15" customHeight="1">
      <c r="A94" s="16"/>
      <c r="B94" s="16"/>
      <c r="C94" s="16"/>
      <c r="D94" s="16"/>
      <c r="E94" s="16"/>
      <c r="F94" s="16"/>
      <c r="G94" s="16"/>
    </row>
    <row r="95" spans="1:7" ht="15" customHeight="1">
      <c r="A95" s="16"/>
      <c r="B95" s="16"/>
      <c r="C95" s="16"/>
      <c r="D95" s="16"/>
      <c r="E95" s="16"/>
      <c r="F95" s="16"/>
      <c r="G95" s="16"/>
    </row>
    <row r="96" spans="1:7" ht="15" customHeight="1">
      <c r="A96" s="16"/>
      <c r="B96" s="16"/>
      <c r="C96" s="16"/>
      <c r="D96" s="16"/>
      <c r="E96" s="16"/>
      <c r="F96" s="16"/>
      <c r="G96" s="16"/>
    </row>
    <row r="97" spans="1:7" ht="15" customHeight="1">
      <c r="A97" s="16"/>
      <c r="B97" s="16"/>
      <c r="C97" s="16"/>
      <c r="D97" s="16"/>
      <c r="E97" s="16"/>
      <c r="F97" s="16"/>
      <c r="G97" s="16"/>
    </row>
    <row r="98" spans="1:7" ht="15" customHeight="1">
      <c r="A98" s="16"/>
      <c r="B98" s="16"/>
      <c r="C98" s="16"/>
      <c r="D98" s="16"/>
      <c r="E98" s="16"/>
      <c r="F98" s="16"/>
      <c r="G98" s="16"/>
    </row>
    <row r="99" spans="1:7" ht="15" customHeight="1">
      <c r="A99" s="16"/>
      <c r="B99" s="16"/>
      <c r="C99" s="16"/>
      <c r="D99" s="16"/>
      <c r="E99" s="16"/>
      <c r="F99" s="16"/>
      <c r="G99" s="16"/>
    </row>
    <row r="100" spans="1:7" ht="15" customHeight="1">
      <c r="A100" s="16"/>
      <c r="B100" s="16"/>
      <c r="C100" s="16"/>
      <c r="D100" s="16"/>
      <c r="E100" s="16"/>
      <c r="F100" s="16"/>
      <c r="G100" s="16"/>
    </row>
    <row r="101" spans="1:7" ht="15" customHeight="1">
      <c r="A101" s="16"/>
      <c r="B101" s="16"/>
      <c r="C101" s="16"/>
      <c r="D101" s="16"/>
      <c r="E101" s="16"/>
      <c r="F101" s="16"/>
      <c r="G101" s="16"/>
    </row>
    <row r="102" spans="1:7" ht="15" customHeight="1">
      <c r="A102" s="16"/>
      <c r="B102" s="16"/>
      <c r="C102" s="16"/>
      <c r="D102" s="16"/>
      <c r="E102" s="16"/>
      <c r="F102" s="16"/>
      <c r="G102" s="16"/>
    </row>
    <row r="103" spans="1:7" ht="15" customHeight="1">
      <c r="A103" s="16"/>
      <c r="B103" s="16"/>
      <c r="C103" s="16"/>
      <c r="D103" s="16"/>
      <c r="E103" s="16"/>
      <c r="F103" s="16"/>
      <c r="G103" s="16"/>
    </row>
    <row r="104" spans="1:7" ht="15" customHeight="1">
      <c r="A104" s="16"/>
      <c r="B104" s="16"/>
      <c r="C104" s="16"/>
      <c r="D104" s="16"/>
      <c r="E104" s="16"/>
      <c r="F104" s="16"/>
      <c r="G104" s="16"/>
    </row>
    <row r="105" spans="1:7" ht="15" customHeight="1">
      <c r="A105" s="16"/>
      <c r="B105" s="16"/>
      <c r="C105" s="16"/>
      <c r="D105" s="16"/>
      <c r="E105" s="16"/>
      <c r="F105" s="16"/>
      <c r="G105" s="16"/>
    </row>
    <row r="106" spans="1:7" ht="15" customHeight="1">
      <c r="A106" s="16"/>
      <c r="B106" s="16"/>
      <c r="C106" s="16"/>
      <c r="D106" s="16"/>
      <c r="E106" s="16"/>
      <c r="F106" s="16"/>
      <c r="G106" s="16"/>
    </row>
    <row r="107" spans="1:7" ht="15" customHeight="1">
      <c r="A107" s="16"/>
      <c r="B107" s="16"/>
      <c r="C107" s="16"/>
      <c r="D107" s="16"/>
      <c r="E107" s="16"/>
      <c r="F107" s="16"/>
      <c r="G107" s="16"/>
    </row>
    <row r="108" spans="1:7" ht="15" customHeight="1">
      <c r="A108" s="16"/>
      <c r="B108" s="16"/>
      <c r="C108" s="16"/>
      <c r="D108" s="16"/>
      <c r="E108" s="16"/>
      <c r="F108" s="16"/>
      <c r="G108" s="16"/>
    </row>
    <row r="109" spans="1:7" ht="15" customHeight="1">
      <c r="A109" s="16"/>
      <c r="B109" s="16"/>
      <c r="C109" s="16"/>
      <c r="D109" s="16"/>
      <c r="E109" s="16"/>
      <c r="F109" s="16"/>
      <c r="G109" s="16"/>
    </row>
    <row r="110" spans="1:7" ht="15" customHeight="1">
      <c r="A110" s="16"/>
      <c r="B110" s="16"/>
      <c r="C110" s="16"/>
      <c r="D110" s="16"/>
      <c r="E110" s="16"/>
      <c r="F110" s="16"/>
      <c r="G110" s="16"/>
    </row>
    <row r="111" spans="1:7" ht="15" customHeight="1">
      <c r="A111" s="16"/>
      <c r="B111" s="16"/>
      <c r="C111" s="16"/>
      <c r="D111" s="16"/>
      <c r="E111" s="16"/>
      <c r="F111" s="16"/>
      <c r="G111" s="16"/>
    </row>
    <row r="112" spans="1:7" ht="15" customHeight="1">
      <c r="A112" s="16"/>
      <c r="B112" s="16"/>
      <c r="C112" s="16"/>
      <c r="D112" s="16"/>
      <c r="E112" s="16"/>
      <c r="F112" s="16"/>
      <c r="G112" s="16"/>
    </row>
    <row r="113" spans="1:7" ht="15" customHeight="1">
      <c r="A113" s="16"/>
      <c r="B113" s="16"/>
      <c r="C113" s="16"/>
      <c r="D113" s="16"/>
      <c r="E113" s="16"/>
      <c r="F113" s="16"/>
      <c r="G113" s="16"/>
    </row>
    <row r="114" spans="1:7" ht="15" customHeight="1">
      <c r="A114" s="16"/>
      <c r="B114" s="16"/>
      <c r="C114" s="16"/>
      <c r="D114" s="16"/>
      <c r="E114" s="16"/>
      <c r="F114" s="16"/>
      <c r="G114" s="16"/>
    </row>
    <row r="115" spans="1:7" ht="15" customHeight="1">
      <c r="A115" s="16"/>
      <c r="B115" s="16"/>
      <c r="C115" s="16"/>
      <c r="D115" s="16"/>
      <c r="E115" s="16"/>
      <c r="F115" s="16"/>
      <c r="G115" s="16"/>
    </row>
    <row r="116" spans="1:7" ht="15" customHeight="1">
      <c r="A116" s="16"/>
      <c r="B116" s="16"/>
      <c r="C116" s="16"/>
      <c r="D116" s="16"/>
      <c r="E116" s="16"/>
      <c r="F116" s="16"/>
      <c r="G116" s="16"/>
    </row>
    <row r="117" spans="1:7" ht="15" customHeight="1">
      <c r="A117" s="16"/>
      <c r="B117" s="16"/>
      <c r="C117" s="16"/>
      <c r="D117" s="16"/>
      <c r="E117" s="16"/>
      <c r="F117" s="16"/>
      <c r="G117" s="16"/>
    </row>
    <row r="118" spans="1:7" ht="15" customHeight="1">
      <c r="A118" s="16"/>
      <c r="B118" s="16"/>
      <c r="C118" s="16"/>
      <c r="D118" s="16"/>
      <c r="E118" s="16"/>
      <c r="F118" s="16"/>
      <c r="G118" s="16"/>
    </row>
    <row r="119" spans="1:7" ht="15" customHeight="1">
      <c r="A119" s="16"/>
      <c r="B119" s="16"/>
      <c r="C119" s="16"/>
      <c r="D119" s="16"/>
      <c r="E119" s="16"/>
      <c r="F119" s="16"/>
      <c r="G119" s="16"/>
    </row>
    <row r="120" spans="1:7" ht="15" customHeight="1">
      <c r="A120" s="16"/>
      <c r="B120" s="16"/>
      <c r="C120" s="16"/>
      <c r="D120" s="16"/>
      <c r="E120" s="16"/>
      <c r="F120" s="16"/>
      <c r="G120" s="16"/>
    </row>
    <row r="121" spans="1:7" ht="15" customHeight="1">
      <c r="A121" s="16"/>
      <c r="B121" s="16"/>
      <c r="C121" s="16"/>
      <c r="D121" s="16"/>
      <c r="E121" s="16"/>
      <c r="F121" s="16"/>
      <c r="G121" s="16"/>
    </row>
    <row r="122" spans="1:7" ht="15" customHeight="1">
      <c r="A122" s="16"/>
      <c r="B122" s="16"/>
      <c r="C122" s="16"/>
      <c r="D122" s="16"/>
      <c r="E122" s="16"/>
      <c r="F122" s="16"/>
      <c r="G122" s="16"/>
    </row>
    <row r="123" spans="1:7" ht="15" customHeight="1">
      <c r="A123" s="16"/>
      <c r="B123" s="16"/>
      <c r="C123" s="16"/>
      <c r="D123" s="16"/>
      <c r="E123" s="16"/>
      <c r="F123" s="16"/>
      <c r="G123" s="16"/>
    </row>
    <row r="124" spans="1:7" ht="15" customHeight="1">
      <c r="A124" s="16"/>
      <c r="B124" s="16"/>
      <c r="C124" s="16"/>
      <c r="D124" s="16"/>
      <c r="E124" s="16"/>
      <c r="F124" s="16"/>
      <c r="G124" s="16"/>
    </row>
    <row r="125" spans="1:7" ht="15" customHeight="1">
      <c r="A125" s="16"/>
      <c r="B125" s="16"/>
      <c r="C125" s="16"/>
      <c r="D125" s="16"/>
      <c r="E125" s="16"/>
      <c r="F125" s="16"/>
      <c r="G125" s="16"/>
    </row>
    <row r="126" spans="1:7" ht="15" customHeight="1">
      <c r="A126" s="16"/>
      <c r="B126" s="16"/>
      <c r="C126" s="16"/>
      <c r="D126" s="16"/>
      <c r="E126" s="16"/>
      <c r="F126" s="16"/>
      <c r="G126" s="16"/>
    </row>
    <row r="127" spans="1:7" ht="15" customHeight="1">
      <c r="A127" s="16"/>
      <c r="B127" s="16"/>
      <c r="C127" s="16"/>
      <c r="D127" s="16"/>
      <c r="E127" s="16"/>
      <c r="F127" s="16"/>
      <c r="G127" s="16"/>
    </row>
    <row r="128" spans="1:7" ht="15" customHeight="1">
      <c r="A128" s="16"/>
      <c r="B128" s="16"/>
      <c r="C128" s="16"/>
      <c r="D128" s="16"/>
      <c r="E128" s="16"/>
      <c r="F128" s="16"/>
      <c r="G128" s="16"/>
    </row>
    <row r="129" spans="1:7" ht="15" customHeight="1">
      <c r="A129" s="16"/>
      <c r="B129" s="16"/>
      <c r="C129" s="16"/>
      <c r="D129" s="16"/>
      <c r="E129" s="16"/>
      <c r="F129" s="16"/>
      <c r="G129" s="16"/>
    </row>
    <row r="130" spans="1:7" ht="15" customHeight="1">
      <c r="A130" s="16"/>
      <c r="B130" s="16"/>
      <c r="C130" s="16"/>
      <c r="D130" s="16"/>
      <c r="E130" s="16"/>
      <c r="F130" s="16"/>
      <c r="G130" s="16"/>
    </row>
    <row r="131" spans="1:7" ht="15" customHeight="1">
      <c r="A131" s="16"/>
      <c r="B131" s="16"/>
      <c r="C131" s="16"/>
      <c r="D131" s="16"/>
      <c r="E131" s="16"/>
      <c r="F131" s="16"/>
      <c r="G131" s="16"/>
    </row>
    <row r="132" spans="1:7" ht="15" customHeight="1">
      <c r="A132" s="16"/>
      <c r="B132" s="16"/>
      <c r="C132" s="16"/>
      <c r="D132" s="16"/>
      <c r="E132" s="16"/>
      <c r="F132" s="16"/>
      <c r="G132" s="16"/>
    </row>
    <row r="133" spans="1:7" ht="15" customHeight="1">
      <c r="A133" s="16"/>
      <c r="B133" s="16"/>
      <c r="C133" s="16"/>
      <c r="D133" s="16"/>
      <c r="E133" s="16"/>
      <c r="F133" s="16"/>
      <c r="G133" s="16"/>
    </row>
    <row r="134" spans="1:7" ht="15" customHeight="1">
      <c r="A134" s="16"/>
      <c r="B134" s="16"/>
      <c r="C134" s="16"/>
      <c r="D134" s="16"/>
      <c r="E134" s="16"/>
      <c r="F134" s="16"/>
      <c r="G134" s="16"/>
    </row>
    <row r="135" spans="1:7" ht="15" customHeight="1">
      <c r="A135" s="16"/>
      <c r="B135" s="16"/>
      <c r="C135" s="16"/>
      <c r="D135" s="16"/>
      <c r="E135" s="16"/>
      <c r="F135" s="16"/>
      <c r="G135" s="16"/>
    </row>
    <row r="136" spans="1:7" ht="15" customHeight="1">
      <c r="A136" s="16"/>
      <c r="B136" s="16"/>
      <c r="C136" s="16"/>
      <c r="D136" s="16"/>
      <c r="E136" s="16"/>
      <c r="F136" s="16"/>
      <c r="G136" s="16"/>
    </row>
    <row r="137" spans="1:7" ht="15" customHeight="1">
      <c r="A137" s="16"/>
      <c r="B137" s="16"/>
      <c r="C137" s="16"/>
      <c r="D137" s="16"/>
      <c r="E137" s="16"/>
      <c r="F137" s="16"/>
      <c r="G137" s="16"/>
    </row>
    <row r="138" spans="1:7" ht="15" customHeight="1">
      <c r="A138" s="16"/>
      <c r="B138" s="16"/>
      <c r="C138" s="16"/>
      <c r="D138" s="16"/>
      <c r="E138" s="16"/>
      <c r="F138" s="16"/>
      <c r="G138" s="16"/>
    </row>
    <row r="139" spans="1:7" ht="15" customHeight="1">
      <c r="A139" s="16"/>
      <c r="B139" s="16"/>
      <c r="C139" s="16"/>
      <c r="D139" s="16"/>
      <c r="E139" s="16"/>
      <c r="F139" s="16"/>
      <c r="G139" s="16"/>
    </row>
    <row r="140" spans="1:7" ht="15" customHeight="1">
      <c r="A140" s="16"/>
      <c r="B140" s="16"/>
      <c r="C140" s="16"/>
      <c r="D140" s="16"/>
      <c r="E140" s="16"/>
      <c r="F140" s="16"/>
      <c r="G140" s="16"/>
    </row>
    <row r="141" spans="1:7" ht="15" customHeight="1">
      <c r="A141" s="16"/>
      <c r="B141" s="16"/>
      <c r="C141" s="16"/>
      <c r="D141" s="16"/>
      <c r="E141" s="16"/>
      <c r="F141" s="16"/>
      <c r="G141" s="16"/>
    </row>
    <row r="142" spans="1:7" ht="15" customHeight="1">
      <c r="A142" s="16"/>
      <c r="B142" s="16"/>
      <c r="C142" s="16"/>
      <c r="D142" s="16"/>
      <c r="E142" s="16"/>
      <c r="F142" s="16"/>
      <c r="G142" s="16"/>
    </row>
    <row r="143" spans="1:7" ht="15" customHeight="1">
      <c r="A143" s="16"/>
      <c r="B143" s="16"/>
      <c r="C143" s="16"/>
      <c r="D143" s="16"/>
      <c r="E143" s="16"/>
      <c r="F143" s="16"/>
      <c r="G143" s="16"/>
    </row>
    <row r="144" spans="1:7" ht="15" customHeight="1">
      <c r="A144" s="16"/>
      <c r="B144" s="16"/>
      <c r="C144" s="16"/>
      <c r="D144" s="16"/>
      <c r="E144" s="16"/>
      <c r="F144" s="16"/>
      <c r="G144" s="16"/>
    </row>
    <row r="145" spans="1:7" ht="15" customHeight="1">
      <c r="A145" s="16"/>
      <c r="B145" s="16"/>
      <c r="C145" s="16"/>
      <c r="D145" s="16"/>
      <c r="E145" s="16"/>
      <c r="F145" s="16"/>
      <c r="G145" s="16"/>
    </row>
    <row r="146" spans="1:7" ht="15" customHeight="1">
      <c r="A146" s="16"/>
      <c r="B146" s="16"/>
      <c r="C146" s="16"/>
      <c r="D146" s="16"/>
      <c r="E146" s="16"/>
      <c r="F146" s="16"/>
      <c r="G146" s="16"/>
    </row>
    <row r="147" spans="1:7" ht="15" customHeight="1">
      <c r="A147" s="16"/>
      <c r="B147" s="16"/>
      <c r="C147" s="16"/>
      <c r="D147" s="16"/>
      <c r="E147" s="16"/>
      <c r="F147" s="16"/>
      <c r="G147" s="16"/>
    </row>
    <row r="148" spans="1:7" ht="15" customHeight="1">
      <c r="A148" s="16"/>
      <c r="B148" s="16"/>
      <c r="C148" s="16"/>
      <c r="D148" s="16"/>
      <c r="E148" s="16"/>
      <c r="F148" s="16"/>
      <c r="G148" s="16"/>
    </row>
    <row r="149" spans="1:7" ht="15" customHeight="1">
      <c r="A149" s="16"/>
      <c r="B149" s="16"/>
      <c r="C149" s="16"/>
      <c r="D149" s="16"/>
      <c r="E149" s="16"/>
      <c r="F149" s="16"/>
      <c r="G149" s="16"/>
    </row>
    <row r="150" spans="1:7" ht="15" customHeight="1">
      <c r="A150" s="16"/>
      <c r="B150" s="16"/>
      <c r="C150" s="16"/>
      <c r="D150" s="16"/>
      <c r="E150" s="16"/>
      <c r="F150" s="16"/>
      <c r="G150" s="16"/>
    </row>
    <row r="151" spans="1:7" ht="15" customHeight="1">
      <c r="A151" s="16"/>
      <c r="B151" s="16"/>
      <c r="C151" s="16"/>
      <c r="D151" s="16"/>
      <c r="E151" s="16"/>
      <c r="F151" s="16"/>
      <c r="G151" s="16"/>
    </row>
    <row r="152" spans="1:7" ht="15" customHeight="1">
      <c r="A152" s="16"/>
      <c r="B152" s="16"/>
      <c r="C152" s="16"/>
      <c r="D152" s="16"/>
      <c r="E152" s="16"/>
      <c r="F152" s="16"/>
      <c r="G152" s="16"/>
    </row>
    <row r="153" spans="1:7" ht="15" customHeight="1">
      <c r="A153" s="16"/>
      <c r="B153" s="16"/>
      <c r="C153" s="16"/>
      <c r="D153" s="16"/>
      <c r="E153" s="16"/>
      <c r="F153" s="16"/>
      <c r="G153" s="16"/>
    </row>
    <row r="154" spans="1:7" ht="15" customHeight="1">
      <c r="A154" s="16"/>
      <c r="B154" s="16"/>
      <c r="C154" s="16"/>
      <c r="D154" s="16"/>
      <c r="E154" s="16"/>
      <c r="F154" s="16"/>
      <c r="G154" s="16"/>
    </row>
    <row r="155" spans="1:7" ht="15" customHeight="1">
      <c r="A155" s="16"/>
      <c r="B155" s="16"/>
      <c r="C155" s="16"/>
      <c r="D155" s="16"/>
      <c r="E155" s="16"/>
      <c r="F155" s="16"/>
      <c r="G155" s="16"/>
    </row>
    <row r="156" spans="1:7" ht="15" customHeight="1">
      <c r="A156" s="16"/>
      <c r="B156" s="16"/>
      <c r="C156" s="16"/>
      <c r="D156" s="16"/>
      <c r="E156" s="16"/>
      <c r="F156" s="16"/>
      <c r="G156" s="16"/>
    </row>
    <row r="157" spans="1:7" ht="15" customHeight="1">
      <c r="A157" s="16"/>
      <c r="B157" s="16"/>
      <c r="C157" s="16"/>
      <c r="D157" s="16"/>
      <c r="E157" s="16"/>
      <c r="F157" s="16"/>
      <c r="G157" s="16"/>
    </row>
    <row r="158" spans="1:7" ht="15" customHeight="1">
      <c r="A158" s="16"/>
      <c r="B158" s="16"/>
      <c r="C158" s="16"/>
      <c r="D158" s="16"/>
      <c r="E158" s="16"/>
      <c r="F158" s="16"/>
      <c r="G158" s="16"/>
    </row>
    <row r="159" spans="1:7" ht="15" customHeight="1">
      <c r="A159" s="16"/>
      <c r="B159" s="16"/>
      <c r="C159" s="16"/>
      <c r="D159" s="16"/>
      <c r="E159" s="16"/>
      <c r="F159" s="16"/>
      <c r="G159" s="16"/>
    </row>
    <row r="160" spans="1:7" ht="15" customHeight="1">
      <c r="A160" s="16"/>
      <c r="B160" s="16"/>
      <c r="C160" s="16"/>
      <c r="D160" s="16"/>
      <c r="E160" s="16"/>
      <c r="F160" s="16"/>
      <c r="G160" s="16"/>
    </row>
    <row r="161" spans="1:7" ht="15" customHeight="1">
      <c r="A161" s="16"/>
      <c r="B161" s="16"/>
      <c r="C161" s="16"/>
      <c r="D161" s="16"/>
      <c r="E161" s="16"/>
      <c r="F161" s="16"/>
      <c r="G161" s="16"/>
    </row>
    <row r="162" spans="1:7" ht="15" customHeight="1">
      <c r="A162" s="16"/>
      <c r="B162" s="16"/>
      <c r="C162" s="16"/>
      <c r="D162" s="16"/>
      <c r="E162" s="16"/>
      <c r="F162" s="16"/>
      <c r="G162" s="16"/>
    </row>
    <row r="163" spans="1:7" ht="15" customHeight="1">
      <c r="A163" s="16"/>
      <c r="B163" s="16"/>
      <c r="C163" s="16"/>
      <c r="D163" s="16"/>
      <c r="E163" s="16"/>
      <c r="F163" s="16"/>
      <c r="G163" s="16"/>
    </row>
    <row r="164" spans="1:7" ht="15" customHeight="1">
      <c r="A164" s="16"/>
      <c r="B164" s="16"/>
      <c r="C164" s="16"/>
      <c r="D164" s="16"/>
      <c r="E164" s="16"/>
      <c r="F164" s="16"/>
      <c r="G164" s="16"/>
    </row>
    <row r="165" spans="1:7" ht="15" customHeight="1">
      <c r="A165" s="16"/>
      <c r="B165" s="16"/>
      <c r="C165" s="16"/>
      <c r="D165" s="16"/>
      <c r="E165" s="16"/>
      <c r="F165" s="16"/>
      <c r="G165" s="16"/>
    </row>
    <row r="166" spans="1:7" ht="15" customHeight="1">
      <c r="A166" s="16"/>
      <c r="B166" s="16"/>
      <c r="C166" s="16"/>
      <c r="D166" s="16"/>
      <c r="E166" s="16"/>
      <c r="F166" s="16"/>
      <c r="G166" s="16"/>
    </row>
    <row r="167" spans="1:7" ht="15" customHeight="1">
      <c r="A167" s="16"/>
      <c r="B167" s="16"/>
      <c r="C167" s="16"/>
      <c r="D167" s="16"/>
      <c r="E167" s="16"/>
      <c r="F167" s="16"/>
      <c r="G167" s="16"/>
    </row>
    <row r="168" spans="1:7" ht="15" customHeight="1">
      <c r="A168" s="16"/>
      <c r="B168" s="16"/>
      <c r="C168" s="16"/>
      <c r="D168" s="16"/>
      <c r="E168" s="16"/>
      <c r="F168" s="16"/>
      <c r="G168" s="16"/>
    </row>
    <row r="169" spans="1:7" ht="15" customHeight="1">
      <c r="A169" s="16"/>
      <c r="B169" s="16"/>
      <c r="C169" s="16"/>
      <c r="D169" s="16"/>
      <c r="E169" s="16"/>
      <c r="F169" s="16"/>
      <c r="G169" s="16"/>
    </row>
    <row r="170" spans="1:7" ht="15" customHeight="1">
      <c r="A170" s="16"/>
      <c r="B170" s="16"/>
      <c r="C170" s="16"/>
      <c r="D170" s="16"/>
      <c r="E170" s="16"/>
      <c r="F170" s="16"/>
      <c r="G170" s="16"/>
    </row>
    <row r="171" spans="1:7" ht="15" customHeight="1">
      <c r="A171" s="16"/>
      <c r="B171" s="16"/>
      <c r="C171" s="16"/>
      <c r="D171" s="16"/>
      <c r="E171" s="16"/>
      <c r="F171" s="16"/>
      <c r="G171" s="16"/>
    </row>
    <row r="172" spans="1:7" ht="15" customHeight="1">
      <c r="A172" s="16"/>
      <c r="B172" s="16"/>
      <c r="C172" s="16"/>
      <c r="D172" s="16"/>
      <c r="E172" s="16"/>
      <c r="F172" s="16"/>
      <c r="G172" s="16"/>
    </row>
    <row r="173" spans="1:7" ht="15" customHeight="1">
      <c r="A173" s="16"/>
      <c r="B173" s="16"/>
      <c r="C173" s="16"/>
      <c r="D173" s="16"/>
      <c r="E173" s="16"/>
      <c r="F173" s="16"/>
      <c r="G173" s="16"/>
    </row>
    <row r="174" spans="1:7" ht="15" customHeight="1">
      <c r="A174" s="16"/>
      <c r="B174" s="16"/>
      <c r="C174" s="16"/>
      <c r="D174" s="16"/>
      <c r="E174" s="16"/>
      <c r="F174" s="16"/>
      <c r="G174" s="16"/>
    </row>
    <row r="175" spans="1:7" ht="15" customHeight="1">
      <c r="A175" s="16"/>
      <c r="B175" s="16"/>
      <c r="C175" s="16"/>
      <c r="D175" s="16"/>
      <c r="E175" s="16"/>
      <c r="F175" s="16"/>
      <c r="G175" s="16"/>
    </row>
    <row r="176" spans="1:7" ht="15" customHeight="1">
      <c r="A176" s="16"/>
      <c r="B176" s="16"/>
      <c r="C176" s="16"/>
      <c r="D176" s="16"/>
      <c r="E176" s="16"/>
      <c r="F176" s="16"/>
      <c r="G176" s="16"/>
    </row>
    <row r="177" spans="1:7" ht="15" customHeight="1">
      <c r="A177" s="16"/>
      <c r="B177" s="16"/>
      <c r="C177" s="16"/>
      <c r="D177" s="16"/>
      <c r="E177" s="16"/>
      <c r="F177" s="16"/>
      <c r="G177" s="16"/>
    </row>
    <row r="178" spans="1:7" ht="15" customHeight="1">
      <c r="A178" s="16"/>
      <c r="B178" s="16"/>
      <c r="C178" s="16"/>
      <c r="D178" s="16"/>
      <c r="E178" s="16"/>
      <c r="F178" s="16"/>
      <c r="G178" s="16"/>
    </row>
    <row r="179" spans="1:7" ht="15" customHeight="1">
      <c r="A179" s="16"/>
      <c r="B179" s="16"/>
      <c r="C179" s="16"/>
      <c r="D179" s="16"/>
      <c r="E179" s="16"/>
      <c r="F179" s="16"/>
      <c r="G179" s="16"/>
    </row>
  </sheetData>
  <pageMargins left="0.23622047244094491" right="0.23622047244094491" top="0.39370078740157483" bottom="0.59" header="0" footer="0.31496062992125984"/>
  <pageSetup paperSize="9" scale="77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9"/>
  <sheetViews>
    <sheetView workbookViewId="0"/>
  </sheetViews>
  <sheetFormatPr baseColWidth="10" defaultColWidth="11.42578125" defaultRowHeight="15" customHeight="1"/>
  <cols>
    <col min="1" max="1" width="21.42578125" style="105" customWidth="1"/>
    <col min="2" max="8" width="14.28515625" style="105" customWidth="1"/>
    <col min="9" max="16384" width="11.42578125" style="105"/>
  </cols>
  <sheetData>
    <row r="1" spans="1:22" ht="15" customHeight="1">
      <c r="A1" s="15" t="s">
        <v>461</v>
      </c>
      <c r="B1" s="16"/>
      <c r="C1" s="16"/>
      <c r="D1" s="16"/>
      <c r="E1" s="16"/>
      <c r="F1" s="16"/>
      <c r="G1" s="16"/>
      <c r="H1" s="16"/>
      <c r="I1" s="16"/>
      <c r="J1" s="16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</row>
    <row r="2" spans="1:22" ht="15" customHeight="1">
      <c r="A2" s="19" t="s">
        <v>462</v>
      </c>
      <c r="B2" s="32"/>
      <c r="C2" s="32"/>
      <c r="D2" s="32"/>
      <c r="E2" s="32"/>
      <c r="F2" s="32"/>
      <c r="G2" s="32"/>
      <c r="H2" s="32"/>
      <c r="I2" s="16"/>
      <c r="J2" s="16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</row>
    <row r="3" spans="1:22" ht="15" customHeight="1">
      <c r="A3" s="39"/>
      <c r="B3" s="16"/>
      <c r="C3" s="16"/>
      <c r="D3" s="16"/>
      <c r="E3" s="16"/>
      <c r="F3" s="16"/>
      <c r="G3" s="16"/>
      <c r="H3" s="16"/>
      <c r="I3" s="16"/>
      <c r="J3" s="16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</row>
    <row r="4" spans="1:22" ht="30" customHeight="1">
      <c r="A4" s="22"/>
      <c r="B4" s="114" t="s">
        <v>3</v>
      </c>
      <c r="C4" s="28" t="s">
        <v>463</v>
      </c>
      <c r="D4" s="28" t="s">
        <v>464</v>
      </c>
      <c r="E4" s="28" t="s">
        <v>465</v>
      </c>
      <c r="F4" s="28" t="s">
        <v>466</v>
      </c>
      <c r="G4" s="28" t="s">
        <v>467</v>
      </c>
      <c r="H4" s="28" t="s">
        <v>468</v>
      </c>
      <c r="I4" s="16"/>
      <c r="J4" s="16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</row>
    <row r="5" spans="1:22" ht="15" customHeight="1">
      <c r="A5" s="79" t="s">
        <v>3</v>
      </c>
      <c r="B5" s="106">
        <v>48017.5</v>
      </c>
      <c r="C5" s="106">
        <v>4488.8333333333303</v>
      </c>
      <c r="D5" s="106">
        <v>6433.9166666666697</v>
      </c>
      <c r="E5" s="106">
        <v>5585.3333333333303</v>
      </c>
      <c r="F5" s="106">
        <v>6376.4166666666697</v>
      </c>
      <c r="G5" s="106">
        <v>6344.4166666666697</v>
      </c>
      <c r="H5" s="106">
        <v>18788.583333333299</v>
      </c>
    </row>
    <row r="6" spans="1:22" ht="15" customHeight="1">
      <c r="A6" s="31" t="s">
        <v>408</v>
      </c>
      <c r="B6" s="32">
        <v>1260.1666666666699</v>
      </c>
      <c r="C6" s="32">
        <v>127.666666666667</v>
      </c>
      <c r="D6" s="32">
        <v>181.083333333333</v>
      </c>
      <c r="E6" s="32">
        <v>163.166666666667</v>
      </c>
      <c r="F6" s="32">
        <v>194.583333333334</v>
      </c>
      <c r="G6" s="32">
        <v>190.5</v>
      </c>
      <c r="H6" s="32">
        <v>403.16666666666703</v>
      </c>
    </row>
    <row r="7" spans="1:22" ht="15" customHeight="1">
      <c r="A7" s="31" t="s">
        <v>430</v>
      </c>
      <c r="B7" s="32">
        <v>1693</v>
      </c>
      <c r="C7" s="32">
        <v>158.583333333333</v>
      </c>
      <c r="D7" s="32">
        <v>228.333333333333</v>
      </c>
      <c r="E7" s="32">
        <v>197.75</v>
      </c>
      <c r="F7" s="32">
        <v>227</v>
      </c>
      <c r="G7" s="32">
        <v>242.166666666667</v>
      </c>
      <c r="H7" s="32">
        <v>639.16666666666697</v>
      </c>
    </row>
    <row r="8" spans="1:22" ht="15" customHeight="1">
      <c r="A8" s="31" t="s">
        <v>410</v>
      </c>
      <c r="B8" s="32">
        <v>2349.6666666666702</v>
      </c>
      <c r="C8" s="32">
        <v>237.166666666666</v>
      </c>
      <c r="D8" s="32">
        <v>334.16666666666703</v>
      </c>
      <c r="E8" s="32">
        <v>282.75</v>
      </c>
      <c r="F8" s="32">
        <v>311.08333333333297</v>
      </c>
      <c r="G8" s="32">
        <v>311.33333333333297</v>
      </c>
      <c r="H8" s="32">
        <v>873.16666666666697</v>
      </c>
    </row>
    <row r="9" spans="1:22" ht="15" customHeight="1">
      <c r="A9" s="31" t="s">
        <v>411</v>
      </c>
      <c r="B9" s="32">
        <v>1882.0833333333301</v>
      </c>
      <c r="C9" s="32">
        <v>189.416666666666</v>
      </c>
      <c r="D9" s="32">
        <v>270.91666666666703</v>
      </c>
      <c r="E9" s="32">
        <v>237.5</v>
      </c>
      <c r="F9" s="32">
        <v>275.833333333334</v>
      </c>
      <c r="G9" s="32">
        <v>244</v>
      </c>
      <c r="H9" s="32">
        <v>664.41666666666697</v>
      </c>
    </row>
    <row r="10" spans="1:22" ht="15" customHeight="1">
      <c r="A10" s="31" t="s">
        <v>431</v>
      </c>
      <c r="B10" s="32">
        <v>2894.1666666666702</v>
      </c>
      <c r="C10" s="32">
        <v>268.08333333333297</v>
      </c>
      <c r="D10" s="32">
        <v>385</v>
      </c>
      <c r="E10" s="32">
        <v>339.08333333333297</v>
      </c>
      <c r="F10" s="32">
        <v>375.333333333334</v>
      </c>
      <c r="G10" s="32">
        <v>402.25</v>
      </c>
      <c r="H10" s="32">
        <v>1124.4166666666699</v>
      </c>
    </row>
    <row r="11" spans="1:22" ht="15" customHeight="1">
      <c r="A11" s="31" t="s">
        <v>432</v>
      </c>
      <c r="B11" s="32">
        <v>1098.8333333333301</v>
      </c>
      <c r="C11" s="32">
        <v>113.916666666667</v>
      </c>
      <c r="D11" s="32">
        <v>167.75</v>
      </c>
      <c r="E11" s="32">
        <v>148.083333333333</v>
      </c>
      <c r="F11" s="32">
        <v>156.25</v>
      </c>
      <c r="G11" s="32">
        <v>147.25</v>
      </c>
      <c r="H11" s="32">
        <v>365.58333333333297</v>
      </c>
    </row>
    <row r="12" spans="1:22" ht="15" customHeight="1">
      <c r="A12" s="31" t="s">
        <v>433</v>
      </c>
      <c r="B12" s="32">
        <v>3388.25</v>
      </c>
      <c r="C12" s="32">
        <v>336.75</v>
      </c>
      <c r="D12" s="32">
        <v>476.75</v>
      </c>
      <c r="E12" s="32">
        <v>404.75</v>
      </c>
      <c r="F12" s="32">
        <v>460.58333333333297</v>
      </c>
      <c r="G12" s="32">
        <v>409</v>
      </c>
      <c r="H12" s="32">
        <v>1300.4166666666699</v>
      </c>
    </row>
    <row r="13" spans="1:22" ht="15" customHeight="1">
      <c r="A13" s="31" t="s">
        <v>415</v>
      </c>
      <c r="B13" s="32">
        <v>3341.25</v>
      </c>
      <c r="C13" s="32">
        <v>302.083333333334</v>
      </c>
      <c r="D13" s="32">
        <v>439.16666666666703</v>
      </c>
      <c r="E13" s="32">
        <v>384.33333333333297</v>
      </c>
      <c r="F13" s="32">
        <v>428.08333333333297</v>
      </c>
      <c r="G13" s="32">
        <v>426.33333333333297</v>
      </c>
      <c r="H13" s="32">
        <v>1361.25</v>
      </c>
    </row>
    <row r="14" spans="1:22" ht="15" customHeight="1">
      <c r="A14" s="31" t="s">
        <v>416</v>
      </c>
      <c r="B14" s="32">
        <v>3436.1666666666702</v>
      </c>
      <c r="C14" s="32">
        <v>315.333333333334</v>
      </c>
      <c r="D14" s="32">
        <v>447.083333333334</v>
      </c>
      <c r="E14" s="32">
        <v>393.33333333333297</v>
      </c>
      <c r="F14" s="32">
        <v>470.33333333333297</v>
      </c>
      <c r="G14" s="32">
        <v>471.66666666666703</v>
      </c>
      <c r="H14" s="32">
        <v>1338.4166666666699</v>
      </c>
    </row>
    <row r="15" spans="1:22" ht="15" customHeight="1">
      <c r="A15" s="31" t="s">
        <v>417</v>
      </c>
      <c r="B15" s="47">
        <v>5125.8333333333303</v>
      </c>
      <c r="C15" s="47">
        <v>460.58333333333297</v>
      </c>
      <c r="D15" s="47">
        <v>670.25</v>
      </c>
      <c r="E15" s="47">
        <v>574.83333333333303</v>
      </c>
      <c r="F15" s="47">
        <v>642.91666666666697</v>
      </c>
      <c r="G15" s="47">
        <v>648</v>
      </c>
      <c r="H15" s="47">
        <v>2129.25</v>
      </c>
    </row>
    <row r="16" spans="1:22" ht="15" customHeight="1">
      <c r="A16" s="31" t="s">
        <v>418</v>
      </c>
      <c r="B16" s="47">
        <v>4658</v>
      </c>
      <c r="C16" s="47">
        <v>397.91666666666703</v>
      </c>
      <c r="D16" s="47">
        <v>590.91666666666595</v>
      </c>
      <c r="E16" s="47">
        <v>519.66666666666595</v>
      </c>
      <c r="F16" s="47">
        <v>608.33333333333303</v>
      </c>
      <c r="G16" s="47">
        <v>616</v>
      </c>
      <c r="H16" s="47">
        <v>1925.1666666666699</v>
      </c>
    </row>
    <row r="17" spans="1:8" ht="15" customHeight="1">
      <c r="A17" s="31" t="s">
        <v>419</v>
      </c>
      <c r="B17" s="47">
        <v>3788.9166666666702</v>
      </c>
      <c r="C17" s="47">
        <v>338.16666666666703</v>
      </c>
      <c r="D17" s="47">
        <v>489.91666666666703</v>
      </c>
      <c r="E17" s="47">
        <v>442.83333333333297</v>
      </c>
      <c r="F17" s="47">
        <v>516.66666666666697</v>
      </c>
      <c r="G17" s="47">
        <v>514.75</v>
      </c>
      <c r="H17" s="47">
        <v>1486.5833333333301</v>
      </c>
    </row>
    <row r="18" spans="1:8" ht="15" customHeight="1">
      <c r="A18" s="31" t="s">
        <v>420</v>
      </c>
      <c r="B18" s="47">
        <v>1893.4166666666699</v>
      </c>
      <c r="C18" s="47">
        <v>184.5</v>
      </c>
      <c r="D18" s="47">
        <v>262.666666666666</v>
      </c>
      <c r="E18" s="47">
        <v>220.416666666666</v>
      </c>
      <c r="F18" s="47">
        <v>239.666666666667</v>
      </c>
      <c r="G18" s="47">
        <v>234.666666666666</v>
      </c>
      <c r="H18" s="47">
        <v>751.5</v>
      </c>
    </row>
    <row r="19" spans="1:8" ht="15" customHeight="1">
      <c r="A19" s="31" t="s">
        <v>421</v>
      </c>
      <c r="B19" s="47">
        <v>1493.25</v>
      </c>
      <c r="C19" s="47">
        <v>150</v>
      </c>
      <c r="D19" s="47">
        <v>208.583333333333</v>
      </c>
      <c r="E19" s="47">
        <v>175.083333333333</v>
      </c>
      <c r="F19" s="47">
        <v>203</v>
      </c>
      <c r="G19" s="47">
        <v>202.416666666666</v>
      </c>
      <c r="H19" s="47">
        <v>554.16666666666697</v>
      </c>
    </row>
    <row r="20" spans="1:8" ht="15" customHeight="1">
      <c r="A20" s="31" t="s">
        <v>422</v>
      </c>
      <c r="B20" s="47">
        <v>3816.1666666666702</v>
      </c>
      <c r="C20" s="47">
        <v>367.83333333333297</v>
      </c>
      <c r="D20" s="47">
        <v>514.41666666666595</v>
      </c>
      <c r="E20" s="47">
        <v>436.83333333333297</v>
      </c>
      <c r="F20" s="47">
        <v>511</v>
      </c>
      <c r="G20" s="47">
        <v>518</v>
      </c>
      <c r="H20" s="47">
        <v>1468.0833333333301</v>
      </c>
    </row>
    <row r="21" spans="1:8" ht="15" customHeight="1">
      <c r="A21" s="31" t="s">
        <v>423</v>
      </c>
      <c r="B21" s="47">
        <v>2964.3333333333298</v>
      </c>
      <c r="C21" s="47">
        <v>267.916666666666</v>
      </c>
      <c r="D21" s="47">
        <v>384.91666666666703</v>
      </c>
      <c r="E21" s="47">
        <v>335</v>
      </c>
      <c r="F21" s="47">
        <v>381.58333333333297</v>
      </c>
      <c r="G21" s="47">
        <v>395.66666666666703</v>
      </c>
      <c r="H21" s="47">
        <v>1199.25</v>
      </c>
    </row>
    <row r="22" spans="1:8" ht="15" customHeight="1">
      <c r="A22" s="31" t="s">
        <v>424</v>
      </c>
      <c r="B22" s="47">
        <v>294.41666666666703</v>
      </c>
      <c r="C22" s="47">
        <v>28.8333333333333</v>
      </c>
      <c r="D22" s="47">
        <v>41</v>
      </c>
      <c r="E22" s="47">
        <v>35.9166666666667</v>
      </c>
      <c r="F22" s="47">
        <v>37.8333333333333</v>
      </c>
      <c r="G22" s="47">
        <v>35.1666666666667</v>
      </c>
      <c r="H22" s="47">
        <v>115.666666666667</v>
      </c>
    </row>
    <row r="23" spans="1:8" ht="15" customHeight="1">
      <c r="A23" s="31" t="s">
        <v>425</v>
      </c>
      <c r="B23" s="47">
        <v>1034.3333333333301</v>
      </c>
      <c r="C23" s="47">
        <v>86.8333333333333</v>
      </c>
      <c r="D23" s="47">
        <v>124.333333333333</v>
      </c>
      <c r="E23" s="47">
        <v>113.666666666667</v>
      </c>
      <c r="F23" s="47">
        <v>131.666666666667</v>
      </c>
      <c r="G23" s="47">
        <v>137.25</v>
      </c>
      <c r="H23" s="47">
        <v>440.58333333333297</v>
      </c>
    </row>
    <row r="24" spans="1:8" ht="15" customHeight="1">
      <c r="A24" s="31" t="s">
        <v>426</v>
      </c>
      <c r="B24" s="47">
        <v>1339.8333333333301</v>
      </c>
      <c r="C24" s="47">
        <v>119.333333333333</v>
      </c>
      <c r="D24" s="47">
        <v>172.416666666667</v>
      </c>
      <c r="E24" s="47">
        <v>147.333333333333</v>
      </c>
      <c r="F24" s="47">
        <v>170.166666666667</v>
      </c>
      <c r="G24" s="47">
        <v>173.5</v>
      </c>
      <c r="H24" s="47">
        <v>557.08333333333303</v>
      </c>
    </row>
    <row r="25" spans="1:8" ht="15" customHeight="1">
      <c r="A25" s="34" t="s">
        <v>93</v>
      </c>
      <c r="B25" s="85">
        <v>265.41666666666703</v>
      </c>
      <c r="C25" s="85">
        <v>37.9166666666667</v>
      </c>
      <c r="D25" s="85">
        <v>44.25</v>
      </c>
      <c r="E25" s="85">
        <v>33</v>
      </c>
      <c r="F25" s="85">
        <v>34.5</v>
      </c>
      <c r="G25" s="85">
        <v>24.5</v>
      </c>
      <c r="H25" s="85">
        <v>91.25</v>
      </c>
    </row>
    <row r="26" spans="1:8" ht="15" customHeight="1">
      <c r="A26" s="79" t="s">
        <v>4</v>
      </c>
      <c r="B26" s="106">
        <v>19387.5</v>
      </c>
      <c r="C26" s="106">
        <v>2064</v>
      </c>
      <c r="D26" s="106">
        <v>2911.9166666666702</v>
      </c>
      <c r="E26" s="106">
        <v>2464</v>
      </c>
      <c r="F26" s="106">
        <v>2658.3333333333298</v>
      </c>
      <c r="G26" s="106">
        <v>2560.75</v>
      </c>
      <c r="H26" s="106">
        <v>6728.5</v>
      </c>
    </row>
    <row r="27" spans="1:8" ht="15" customHeight="1">
      <c r="A27" s="31" t="s">
        <v>408</v>
      </c>
      <c r="B27" s="32">
        <v>593.58333333333405</v>
      </c>
      <c r="C27" s="32">
        <v>61.9166666666667</v>
      </c>
      <c r="D27" s="32">
        <v>89.8333333333333</v>
      </c>
      <c r="E27" s="32">
        <v>76.4166666666667</v>
      </c>
      <c r="F27" s="32">
        <v>90.1666666666667</v>
      </c>
      <c r="G27" s="32">
        <v>89.8333333333333</v>
      </c>
      <c r="H27" s="32">
        <v>185.416666666667</v>
      </c>
    </row>
    <row r="28" spans="1:8" ht="15" customHeight="1">
      <c r="A28" s="31" t="s">
        <v>430</v>
      </c>
      <c r="B28" s="32">
        <v>749.91666666666697</v>
      </c>
      <c r="C28" s="32">
        <v>74.1666666666667</v>
      </c>
      <c r="D28" s="32">
        <v>106.25</v>
      </c>
      <c r="E28" s="32">
        <v>92.3333333333333</v>
      </c>
      <c r="F28" s="32">
        <v>103</v>
      </c>
      <c r="G28" s="32">
        <v>112.916666666667</v>
      </c>
      <c r="H28" s="32">
        <v>261.25</v>
      </c>
    </row>
    <row r="29" spans="1:8" ht="15" customHeight="1">
      <c r="A29" s="31" t="s">
        <v>410</v>
      </c>
      <c r="B29" s="32">
        <v>995.91666666666595</v>
      </c>
      <c r="C29" s="32">
        <v>105.583333333333</v>
      </c>
      <c r="D29" s="32">
        <v>147.166666666667</v>
      </c>
      <c r="E29" s="32">
        <v>117.833333333333</v>
      </c>
      <c r="F29" s="32">
        <v>126.083333333333</v>
      </c>
      <c r="G29" s="32">
        <v>139.583333333333</v>
      </c>
      <c r="H29" s="32">
        <v>359.66666666666703</v>
      </c>
    </row>
    <row r="30" spans="1:8" ht="15" customHeight="1">
      <c r="A30" s="31" t="s">
        <v>411</v>
      </c>
      <c r="B30" s="32">
        <v>759.08333333333303</v>
      </c>
      <c r="C30" s="32">
        <v>87.5833333333333</v>
      </c>
      <c r="D30" s="32">
        <v>126.5</v>
      </c>
      <c r="E30" s="32">
        <v>110.333333333333</v>
      </c>
      <c r="F30" s="32">
        <v>112.166666666667</v>
      </c>
      <c r="G30" s="32">
        <v>89.25</v>
      </c>
      <c r="H30" s="32">
        <v>233.25</v>
      </c>
    </row>
    <row r="31" spans="1:8" ht="15" customHeight="1">
      <c r="A31" s="31" t="s">
        <v>431</v>
      </c>
      <c r="B31" s="32">
        <v>1179.0833333333301</v>
      </c>
      <c r="C31" s="32">
        <v>122.833333333333</v>
      </c>
      <c r="D31" s="32">
        <v>171.083333333333</v>
      </c>
      <c r="E31" s="32">
        <v>147.833333333333</v>
      </c>
      <c r="F31" s="32">
        <v>155.916666666667</v>
      </c>
      <c r="G31" s="32">
        <v>149.166666666667</v>
      </c>
      <c r="H31" s="32">
        <v>432.25</v>
      </c>
    </row>
    <row r="32" spans="1:8" ht="15" customHeight="1">
      <c r="A32" s="31" t="s">
        <v>432</v>
      </c>
      <c r="B32" s="32">
        <v>432.41666666666703</v>
      </c>
      <c r="C32" s="32">
        <v>48.8333333333333</v>
      </c>
      <c r="D32" s="32">
        <v>71.8333333333333</v>
      </c>
      <c r="E32" s="32">
        <v>64.25</v>
      </c>
      <c r="F32" s="32">
        <v>64.4166666666667</v>
      </c>
      <c r="G32" s="32">
        <v>61.3333333333333</v>
      </c>
      <c r="H32" s="32">
        <v>121.75</v>
      </c>
    </row>
    <row r="33" spans="1:8" ht="15" customHeight="1">
      <c r="A33" s="31" t="s">
        <v>433</v>
      </c>
      <c r="B33" s="32">
        <v>1348.9166666666699</v>
      </c>
      <c r="C33" s="32">
        <v>151</v>
      </c>
      <c r="D33" s="32">
        <v>211.916666666667</v>
      </c>
      <c r="E33" s="32">
        <v>174.75</v>
      </c>
      <c r="F33" s="32">
        <v>183.333333333333</v>
      </c>
      <c r="G33" s="32">
        <v>157.5</v>
      </c>
      <c r="H33" s="32">
        <v>470.41666666666703</v>
      </c>
    </row>
    <row r="34" spans="1:8" ht="15" customHeight="1">
      <c r="A34" s="31" t="s">
        <v>415</v>
      </c>
      <c r="B34" s="32">
        <v>1274.9166666666699</v>
      </c>
      <c r="C34" s="32">
        <v>139.166666666667</v>
      </c>
      <c r="D34" s="32">
        <v>196.666666666667</v>
      </c>
      <c r="E34" s="32">
        <v>169.25</v>
      </c>
      <c r="F34" s="32">
        <v>179.75</v>
      </c>
      <c r="G34" s="32">
        <v>163.333333333333</v>
      </c>
      <c r="H34" s="32">
        <v>426.75</v>
      </c>
    </row>
    <row r="35" spans="1:8" ht="15" customHeight="1">
      <c r="A35" s="31" t="s">
        <v>416</v>
      </c>
      <c r="B35" s="32">
        <v>1313.4166666666699</v>
      </c>
      <c r="C35" s="32">
        <v>140.666666666667</v>
      </c>
      <c r="D35" s="32">
        <v>196.166666666667</v>
      </c>
      <c r="E35" s="32">
        <v>177.083333333333</v>
      </c>
      <c r="F35" s="32">
        <v>198.25</v>
      </c>
      <c r="G35" s="32">
        <v>179.666666666667</v>
      </c>
      <c r="H35" s="32">
        <v>421.58333333333297</v>
      </c>
    </row>
    <row r="36" spans="1:8" ht="15" customHeight="1">
      <c r="A36" s="31" t="s">
        <v>417</v>
      </c>
      <c r="B36" s="47">
        <v>2104.5833333333298</v>
      </c>
      <c r="C36" s="47">
        <v>222.5</v>
      </c>
      <c r="D36" s="47">
        <v>313.75</v>
      </c>
      <c r="E36" s="47">
        <v>253.333333333333</v>
      </c>
      <c r="F36" s="47">
        <v>262.91666666666703</v>
      </c>
      <c r="G36" s="47">
        <v>264.5</v>
      </c>
      <c r="H36" s="47">
        <v>787.58333333333303</v>
      </c>
    </row>
    <row r="37" spans="1:8" ht="15" customHeight="1">
      <c r="A37" s="31" t="s">
        <v>418</v>
      </c>
      <c r="B37" s="47">
        <v>1948.1666666666699</v>
      </c>
      <c r="C37" s="47">
        <v>186.416666666667</v>
      </c>
      <c r="D37" s="47">
        <v>276.58333333333297</v>
      </c>
      <c r="E37" s="47">
        <v>243.583333333333</v>
      </c>
      <c r="F37" s="47">
        <v>272.33333333333297</v>
      </c>
      <c r="G37" s="47">
        <v>279.25</v>
      </c>
      <c r="H37" s="47">
        <v>690</v>
      </c>
    </row>
    <row r="38" spans="1:8" ht="15" customHeight="1">
      <c r="A38" s="31" t="s">
        <v>419</v>
      </c>
      <c r="B38" s="47">
        <v>1502.8333333333301</v>
      </c>
      <c r="C38" s="47">
        <v>155.916666666667</v>
      </c>
      <c r="D38" s="47">
        <v>219.5</v>
      </c>
      <c r="E38" s="47">
        <v>192.5</v>
      </c>
      <c r="F38" s="47">
        <v>216.5</v>
      </c>
      <c r="G38" s="47">
        <v>209.833333333333</v>
      </c>
      <c r="H38" s="47">
        <v>508.58333333333297</v>
      </c>
    </row>
    <row r="39" spans="1:8" ht="15" customHeight="1">
      <c r="A39" s="31" t="s">
        <v>420</v>
      </c>
      <c r="B39" s="47">
        <v>800.33333333333303</v>
      </c>
      <c r="C39" s="47">
        <v>88</v>
      </c>
      <c r="D39" s="47">
        <v>122.583333333333</v>
      </c>
      <c r="E39" s="47">
        <v>99.5833333333333</v>
      </c>
      <c r="F39" s="47">
        <v>112.75</v>
      </c>
      <c r="G39" s="47">
        <v>99.5833333333333</v>
      </c>
      <c r="H39" s="47">
        <v>277.83333333333297</v>
      </c>
    </row>
    <row r="40" spans="1:8" ht="15" customHeight="1">
      <c r="A40" s="31" t="s">
        <v>421</v>
      </c>
      <c r="B40" s="47">
        <v>601.66666666666697</v>
      </c>
      <c r="C40" s="47">
        <v>66.1666666666667</v>
      </c>
      <c r="D40" s="47">
        <v>90.5833333333333</v>
      </c>
      <c r="E40" s="47">
        <v>73.8333333333333</v>
      </c>
      <c r="F40" s="47">
        <v>80.0833333333333</v>
      </c>
      <c r="G40" s="47">
        <v>83.3333333333333</v>
      </c>
      <c r="H40" s="47">
        <v>207.666666666667</v>
      </c>
    </row>
    <row r="41" spans="1:8" ht="15" customHeight="1">
      <c r="A41" s="31" t="s">
        <v>422</v>
      </c>
      <c r="B41" s="47">
        <v>1507.0833333333301</v>
      </c>
      <c r="C41" s="47">
        <v>165</v>
      </c>
      <c r="D41" s="47">
        <v>223.833333333333</v>
      </c>
      <c r="E41" s="47">
        <v>183</v>
      </c>
      <c r="F41" s="47">
        <v>202.833333333333</v>
      </c>
      <c r="G41" s="47">
        <v>192.083333333333</v>
      </c>
      <c r="H41" s="47">
        <v>540.33333333333303</v>
      </c>
    </row>
    <row r="42" spans="1:8" ht="15" customHeight="1">
      <c r="A42" s="31" t="s">
        <v>423</v>
      </c>
      <c r="B42" s="47">
        <v>1140.75</v>
      </c>
      <c r="C42" s="47">
        <v>123.833333333333</v>
      </c>
      <c r="D42" s="47">
        <v>172.25</v>
      </c>
      <c r="E42" s="47">
        <v>147.666666666667</v>
      </c>
      <c r="F42" s="47">
        <v>153</v>
      </c>
      <c r="G42" s="47">
        <v>148.416666666667</v>
      </c>
      <c r="H42" s="47">
        <v>395.58333333333297</v>
      </c>
    </row>
    <row r="43" spans="1:8" ht="15" customHeight="1">
      <c r="A43" s="31" t="s">
        <v>424</v>
      </c>
      <c r="B43" s="47">
        <v>121.25</v>
      </c>
      <c r="C43" s="47">
        <v>15.4166666666667</v>
      </c>
      <c r="D43" s="47">
        <v>22.75</v>
      </c>
      <c r="E43" s="47">
        <v>18.9166666666667</v>
      </c>
      <c r="F43" s="47">
        <v>18.25</v>
      </c>
      <c r="G43" s="47">
        <v>10.5833333333333</v>
      </c>
      <c r="H43" s="47">
        <v>35.3333333333333</v>
      </c>
    </row>
    <row r="44" spans="1:8" ht="15" customHeight="1">
      <c r="A44" s="31" t="s">
        <v>425</v>
      </c>
      <c r="B44" s="47">
        <v>405.58333333333297</v>
      </c>
      <c r="C44" s="47">
        <v>38.8333333333333</v>
      </c>
      <c r="D44" s="47">
        <v>57.75</v>
      </c>
      <c r="E44" s="47">
        <v>48.3333333333333</v>
      </c>
      <c r="F44" s="47">
        <v>51.0833333333333</v>
      </c>
      <c r="G44" s="47">
        <v>55.5</v>
      </c>
      <c r="H44" s="47">
        <v>154.083333333333</v>
      </c>
    </row>
    <row r="45" spans="1:8" ht="15" customHeight="1">
      <c r="A45" s="31" t="s">
        <v>426</v>
      </c>
      <c r="B45" s="47">
        <v>512.16666666666595</v>
      </c>
      <c r="C45" s="47">
        <v>52.25</v>
      </c>
      <c r="D45" s="47">
        <v>74.6666666666667</v>
      </c>
      <c r="E45" s="47">
        <v>61.1666666666667</v>
      </c>
      <c r="F45" s="47">
        <v>64.5</v>
      </c>
      <c r="G45" s="47">
        <v>68</v>
      </c>
      <c r="H45" s="47">
        <v>191.583333333333</v>
      </c>
    </row>
    <row r="46" spans="1:8" ht="15" customHeight="1">
      <c r="A46" s="34" t="s">
        <v>93</v>
      </c>
      <c r="B46" s="85">
        <v>95.8333333333333</v>
      </c>
      <c r="C46" s="85">
        <v>17.9166666666667</v>
      </c>
      <c r="D46" s="85">
        <v>20.25</v>
      </c>
      <c r="E46" s="85">
        <v>12</v>
      </c>
      <c r="F46" s="85">
        <v>11</v>
      </c>
      <c r="G46" s="85">
        <v>7.0833333333333304</v>
      </c>
      <c r="H46" s="85">
        <v>27.5833333333333</v>
      </c>
    </row>
    <row r="47" spans="1:8" ht="15" customHeight="1">
      <c r="A47" s="79" t="s">
        <v>5</v>
      </c>
      <c r="B47" s="106">
        <v>28630</v>
      </c>
      <c r="C47" s="106">
        <v>2424.8333333333298</v>
      </c>
      <c r="D47" s="106">
        <v>3522</v>
      </c>
      <c r="E47" s="106">
        <v>3121.3333333333298</v>
      </c>
      <c r="F47" s="106">
        <v>3718.0833333333298</v>
      </c>
      <c r="G47" s="106">
        <v>3783.6666666666702</v>
      </c>
      <c r="H47" s="106">
        <v>12060.083333333299</v>
      </c>
    </row>
    <row r="48" spans="1:8" ht="15" customHeight="1">
      <c r="A48" s="31" t="s">
        <v>408</v>
      </c>
      <c r="B48" s="32">
        <v>666.58333333333405</v>
      </c>
      <c r="C48" s="32">
        <v>65.75</v>
      </c>
      <c r="D48" s="32">
        <v>91.25</v>
      </c>
      <c r="E48" s="32">
        <v>86.75</v>
      </c>
      <c r="F48" s="32">
        <v>104.416666666667</v>
      </c>
      <c r="G48" s="32">
        <v>100.666666666667</v>
      </c>
      <c r="H48" s="32">
        <v>217.75</v>
      </c>
    </row>
    <row r="49" spans="1:8" ht="15" customHeight="1">
      <c r="A49" s="31" t="s">
        <v>430</v>
      </c>
      <c r="B49" s="32">
        <v>943.08333333333405</v>
      </c>
      <c r="C49" s="32">
        <v>84.4166666666667</v>
      </c>
      <c r="D49" s="32">
        <v>122.083333333333</v>
      </c>
      <c r="E49" s="32">
        <v>105.416666666667</v>
      </c>
      <c r="F49" s="32">
        <v>124</v>
      </c>
      <c r="G49" s="32">
        <v>129.25</v>
      </c>
      <c r="H49" s="32">
        <v>377.91666666666703</v>
      </c>
    </row>
    <row r="50" spans="1:8" ht="15" customHeight="1">
      <c r="A50" s="31" t="s">
        <v>410</v>
      </c>
      <c r="B50" s="32">
        <v>1353.75</v>
      </c>
      <c r="C50" s="32">
        <v>131.583333333333</v>
      </c>
      <c r="D50" s="32">
        <v>187</v>
      </c>
      <c r="E50" s="32">
        <v>164.916666666667</v>
      </c>
      <c r="F50" s="32">
        <v>185</v>
      </c>
      <c r="G50" s="32">
        <v>171.75</v>
      </c>
      <c r="H50" s="32">
        <v>513.5</v>
      </c>
    </row>
    <row r="51" spans="1:8" ht="15" customHeight="1">
      <c r="A51" s="31" t="s">
        <v>411</v>
      </c>
      <c r="B51" s="32">
        <v>1123</v>
      </c>
      <c r="C51" s="32">
        <v>101.833333333333</v>
      </c>
      <c r="D51" s="32">
        <v>144.416666666667</v>
      </c>
      <c r="E51" s="32">
        <v>127.166666666667</v>
      </c>
      <c r="F51" s="32">
        <v>163.666666666667</v>
      </c>
      <c r="G51" s="32">
        <v>154.75</v>
      </c>
      <c r="H51" s="32">
        <v>431.16666666666703</v>
      </c>
    </row>
    <row r="52" spans="1:8" ht="15" customHeight="1">
      <c r="A52" s="31" t="s">
        <v>431</v>
      </c>
      <c r="B52" s="32">
        <v>1715.0833333333301</v>
      </c>
      <c r="C52" s="32">
        <v>145.25</v>
      </c>
      <c r="D52" s="32">
        <v>213.916666666667</v>
      </c>
      <c r="E52" s="32">
        <v>191.25</v>
      </c>
      <c r="F52" s="32">
        <v>219.416666666667</v>
      </c>
      <c r="G52" s="32">
        <v>253.083333333333</v>
      </c>
      <c r="H52" s="32">
        <v>692.16666666666697</v>
      </c>
    </row>
    <row r="53" spans="1:8" ht="15" customHeight="1">
      <c r="A53" s="31" t="s">
        <v>432</v>
      </c>
      <c r="B53" s="32">
        <v>666.41666666666595</v>
      </c>
      <c r="C53" s="32">
        <v>65.0833333333333</v>
      </c>
      <c r="D53" s="32">
        <v>95.9166666666667</v>
      </c>
      <c r="E53" s="32">
        <v>83.8333333333333</v>
      </c>
      <c r="F53" s="32">
        <v>91.8333333333333</v>
      </c>
      <c r="G53" s="32">
        <v>85.9166666666667</v>
      </c>
      <c r="H53" s="32">
        <v>243.833333333333</v>
      </c>
    </row>
    <row r="54" spans="1:8" ht="15" customHeight="1">
      <c r="A54" s="31" t="s">
        <v>433</v>
      </c>
      <c r="B54" s="32">
        <v>2039.3333333333301</v>
      </c>
      <c r="C54" s="32">
        <v>185.75</v>
      </c>
      <c r="D54" s="32">
        <v>264.83333333333297</v>
      </c>
      <c r="E54" s="32">
        <v>230</v>
      </c>
      <c r="F54" s="32">
        <v>277.25</v>
      </c>
      <c r="G54" s="32">
        <v>251.5</v>
      </c>
      <c r="H54" s="32">
        <v>830</v>
      </c>
    </row>
    <row r="55" spans="1:8" ht="15" customHeight="1">
      <c r="A55" s="31" t="s">
        <v>415</v>
      </c>
      <c r="B55" s="32">
        <v>2066.3333333333298</v>
      </c>
      <c r="C55" s="32">
        <v>162.916666666667</v>
      </c>
      <c r="D55" s="32">
        <v>242.5</v>
      </c>
      <c r="E55" s="32">
        <v>215.083333333333</v>
      </c>
      <c r="F55" s="32">
        <v>248.333333333333</v>
      </c>
      <c r="G55" s="32">
        <v>263</v>
      </c>
      <c r="H55" s="32">
        <v>934.5</v>
      </c>
    </row>
    <row r="56" spans="1:8" ht="15" customHeight="1">
      <c r="A56" s="31" t="s">
        <v>416</v>
      </c>
      <c r="B56" s="32">
        <v>2122.75</v>
      </c>
      <c r="C56" s="32">
        <v>174.666666666667</v>
      </c>
      <c r="D56" s="32">
        <v>250.916666666667</v>
      </c>
      <c r="E56" s="32">
        <v>216.25</v>
      </c>
      <c r="F56" s="32">
        <v>272.08333333333297</v>
      </c>
      <c r="G56" s="32">
        <v>292</v>
      </c>
      <c r="H56" s="32">
        <v>916.83333333333303</v>
      </c>
    </row>
    <row r="57" spans="1:8" ht="15" customHeight="1">
      <c r="A57" s="31" t="s">
        <v>417</v>
      </c>
      <c r="B57" s="47">
        <v>3021.25</v>
      </c>
      <c r="C57" s="47">
        <v>238.083333333333</v>
      </c>
      <c r="D57" s="47">
        <v>356.5</v>
      </c>
      <c r="E57" s="47">
        <v>321.5</v>
      </c>
      <c r="F57" s="47">
        <v>380</v>
      </c>
      <c r="G57" s="47">
        <v>383.5</v>
      </c>
      <c r="H57" s="47">
        <v>1341.6666666666699</v>
      </c>
    </row>
    <row r="58" spans="1:8" ht="15" customHeight="1">
      <c r="A58" s="31" t="s">
        <v>418</v>
      </c>
      <c r="B58" s="47">
        <v>2709.8333333333298</v>
      </c>
      <c r="C58" s="47">
        <v>211.5</v>
      </c>
      <c r="D58" s="47">
        <v>314.33333333333297</v>
      </c>
      <c r="E58" s="47">
        <v>276.08333333333297</v>
      </c>
      <c r="F58" s="47">
        <v>336</v>
      </c>
      <c r="G58" s="47">
        <v>336.75</v>
      </c>
      <c r="H58" s="47">
        <v>1235.1666666666699</v>
      </c>
    </row>
    <row r="59" spans="1:8" ht="15" customHeight="1">
      <c r="A59" s="31" t="s">
        <v>419</v>
      </c>
      <c r="B59" s="47">
        <v>2286.0833333333298</v>
      </c>
      <c r="C59" s="47">
        <v>182.25</v>
      </c>
      <c r="D59" s="47">
        <v>270.41666666666703</v>
      </c>
      <c r="E59" s="47">
        <v>250.333333333333</v>
      </c>
      <c r="F59" s="47">
        <v>300.16666666666703</v>
      </c>
      <c r="G59" s="47">
        <v>304.91666666666703</v>
      </c>
      <c r="H59" s="47">
        <v>978</v>
      </c>
    </row>
    <row r="60" spans="1:8" ht="15" customHeight="1">
      <c r="A60" s="31" t="s">
        <v>420</v>
      </c>
      <c r="B60" s="47">
        <v>1093.0833333333301</v>
      </c>
      <c r="C60" s="47">
        <v>96.5</v>
      </c>
      <c r="D60" s="47">
        <v>140.083333333333</v>
      </c>
      <c r="E60" s="47">
        <v>120.833333333333</v>
      </c>
      <c r="F60" s="47">
        <v>126.916666666667</v>
      </c>
      <c r="G60" s="47">
        <v>135.083333333333</v>
      </c>
      <c r="H60" s="47">
        <v>473.66666666666703</v>
      </c>
    </row>
    <row r="61" spans="1:8" ht="15" customHeight="1">
      <c r="A61" s="31" t="s">
        <v>421</v>
      </c>
      <c r="B61" s="47">
        <v>891.58333333333303</v>
      </c>
      <c r="C61" s="47">
        <v>83.8333333333333</v>
      </c>
      <c r="D61" s="47">
        <v>118</v>
      </c>
      <c r="E61" s="47">
        <v>101.25</v>
      </c>
      <c r="F61" s="47">
        <v>122.916666666667</v>
      </c>
      <c r="G61" s="47">
        <v>119.083333333333</v>
      </c>
      <c r="H61" s="47">
        <v>346.5</v>
      </c>
    </row>
    <row r="62" spans="1:8" ht="15" customHeight="1">
      <c r="A62" s="31" t="s">
        <v>422</v>
      </c>
      <c r="B62" s="47">
        <v>2309.0833333333298</v>
      </c>
      <c r="C62" s="47">
        <v>202.833333333333</v>
      </c>
      <c r="D62" s="47">
        <v>290.58333333333297</v>
      </c>
      <c r="E62" s="47">
        <v>253.833333333333</v>
      </c>
      <c r="F62" s="47">
        <v>308.16666666666703</v>
      </c>
      <c r="G62" s="47">
        <v>325.91666666666703</v>
      </c>
      <c r="H62" s="47">
        <v>927.75</v>
      </c>
    </row>
    <row r="63" spans="1:8" ht="15" customHeight="1">
      <c r="A63" s="31" t="s">
        <v>423</v>
      </c>
      <c r="B63" s="47">
        <v>1823.5833333333301</v>
      </c>
      <c r="C63" s="47">
        <v>144.083333333333</v>
      </c>
      <c r="D63" s="47">
        <v>212.666666666667</v>
      </c>
      <c r="E63" s="47">
        <v>187.333333333333</v>
      </c>
      <c r="F63" s="47">
        <v>228.583333333333</v>
      </c>
      <c r="G63" s="47">
        <v>247.25</v>
      </c>
      <c r="H63" s="47">
        <v>803.66666666666697</v>
      </c>
    </row>
    <row r="64" spans="1:8" ht="15" customHeight="1">
      <c r="A64" s="31" t="s">
        <v>424</v>
      </c>
      <c r="B64" s="47">
        <v>173.166666666667</v>
      </c>
      <c r="C64" s="47">
        <v>13.4166666666667</v>
      </c>
      <c r="D64" s="47">
        <v>18.25</v>
      </c>
      <c r="E64" s="47">
        <v>17</v>
      </c>
      <c r="F64" s="47">
        <v>19.5833333333333</v>
      </c>
      <c r="G64" s="47">
        <v>24.5833333333333</v>
      </c>
      <c r="H64" s="47">
        <v>80.3333333333333</v>
      </c>
    </row>
    <row r="65" spans="1:8" ht="15" customHeight="1">
      <c r="A65" s="31" t="s">
        <v>425</v>
      </c>
      <c r="B65" s="47">
        <v>628.75</v>
      </c>
      <c r="C65" s="47">
        <v>48</v>
      </c>
      <c r="D65" s="47">
        <v>66.5833333333333</v>
      </c>
      <c r="E65" s="47">
        <v>65.3333333333333</v>
      </c>
      <c r="F65" s="47">
        <v>80.5833333333333</v>
      </c>
      <c r="G65" s="47">
        <v>81.75</v>
      </c>
      <c r="H65" s="47">
        <v>286.5</v>
      </c>
    </row>
    <row r="66" spans="1:8" ht="15" customHeight="1">
      <c r="A66" s="31" t="s">
        <v>426</v>
      </c>
      <c r="B66" s="47">
        <v>827.66666666666697</v>
      </c>
      <c r="C66" s="47">
        <v>67.0833333333333</v>
      </c>
      <c r="D66" s="47">
        <v>97.75</v>
      </c>
      <c r="E66" s="47">
        <v>86.1666666666667</v>
      </c>
      <c r="F66" s="47">
        <v>105.666666666667</v>
      </c>
      <c r="G66" s="47">
        <v>105.5</v>
      </c>
      <c r="H66" s="47">
        <v>365.5</v>
      </c>
    </row>
    <row r="67" spans="1:8" ht="15" customHeight="1">
      <c r="A67" s="34" t="s">
        <v>93</v>
      </c>
      <c r="B67" s="85">
        <v>169.583333333333</v>
      </c>
      <c r="C67" s="85">
        <v>20</v>
      </c>
      <c r="D67" s="85">
        <v>24</v>
      </c>
      <c r="E67" s="85">
        <v>21</v>
      </c>
      <c r="F67" s="85">
        <v>23.5</v>
      </c>
      <c r="G67" s="85">
        <v>17.4166666666667</v>
      </c>
      <c r="H67" s="85">
        <v>63.6666666666667</v>
      </c>
    </row>
    <row r="68" spans="1:8" ht="15" customHeight="1">
      <c r="A68" s="37" t="s">
        <v>215</v>
      </c>
      <c r="B68" s="16"/>
      <c r="C68" s="16"/>
      <c r="D68" s="16"/>
      <c r="E68" s="16"/>
      <c r="F68" s="16"/>
      <c r="G68" s="16"/>
      <c r="H68" s="16"/>
    </row>
    <row r="69" spans="1:8" ht="15" customHeight="1">
      <c r="A69" s="16"/>
      <c r="B69" s="16"/>
      <c r="C69" s="16"/>
      <c r="D69" s="16"/>
      <c r="E69" s="16"/>
      <c r="F69" s="16"/>
      <c r="G69" s="16"/>
      <c r="H69" s="16"/>
    </row>
    <row r="70" spans="1:8" ht="15" customHeight="1">
      <c r="A70" s="16"/>
      <c r="B70" s="16"/>
      <c r="C70" s="16"/>
      <c r="D70" s="16"/>
      <c r="E70" s="16"/>
      <c r="F70" s="16"/>
      <c r="G70" s="16"/>
      <c r="H70" s="16"/>
    </row>
    <row r="71" spans="1:8" ht="15" customHeight="1">
      <c r="A71" s="16"/>
      <c r="B71" s="16"/>
      <c r="C71" s="16"/>
      <c r="D71" s="16"/>
      <c r="E71" s="16"/>
      <c r="F71" s="16"/>
      <c r="G71" s="16"/>
      <c r="H71" s="16"/>
    </row>
    <row r="72" spans="1:8" ht="15" customHeight="1">
      <c r="A72" s="16"/>
      <c r="B72" s="16"/>
      <c r="C72" s="16"/>
      <c r="D72" s="16"/>
      <c r="E72" s="16"/>
      <c r="F72" s="16"/>
      <c r="G72" s="16"/>
      <c r="H72" s="16"/>
    </row>
    <row r="73" spans="1:8" ht="15" customHeight="1">
      <c r="A73" s="16"/>
      <c r="B73" s="16"/>
      <c r="C73" s="16"/>
      <c r="D73" s="16"/>
      <c r="E73" s="16"/>
      <c r="F73" s="16"/>
      <c r="G73" s="16"/>
      <c r="H73" s="16"/>
    </row>
    <row r="74" spans="1:8" ht="15" customHeight="1">
      <c r="A74" s="16"/>
      <c r="B74" s="16"/>
      <c r="C74" s="16"/>
      <c r="D74" s="16"/>
      <c r="E74" s="16"/>
      <c r="F74" s="16"/>
      <c r="G74" s="16"/>
      <c r="H74" s="16"/>
    </row>
    <row r="75" spans="1:8" ht="15" customHeight="1">
      <c r="A75" s="16"/>
      <c r="B75" s="16"/>
      <c r="C75" s="16"/>
      <c r="D75" s="16"/>
      <c r="E75" s="16"/>
      <c r="F75" s="16"/>
      <c r="G75" s="16"/>
      <c r="H75" s="16"/>
    </row>
    <row r="76" spans="1:8" ht="15" customHeight="1">
      <c r="A76" s="16"/>
      <c r="B76" s="16"/>
      <c r="C76" s="16"/>
      <c r="D76" s="16"/>
      <c r="E76" s="16"/>
      <c r="F76" s="16"/>
      <c r="G76" s="16"/>
      <c r="H76" s="16"/>
    </row>
    <row r="77" spans="1:8" ht="15" customHeight="1">
      <c r="A77" s="16"/>
      <c r="B77" s="16"/>
      <c r="C77" s="16"/>
      <c r="D77" s="16"/>
      <c r="E77" s="16"/>
      <c r="F77" s="16"/>
      <c r="G77" s="16"/>
      <c r="H77" s="16"/>
    </row>
    <row r="78" spans="1:8" ht="15" customHeight="1">
      <c r="A78" s="16"/>
      <c r="B78" s="16"/>
      <c r="C78" s="16"/>
      <c r="D78" s="16"/>
      <c r="E78" s="16"/>
      <c r="F78" s="16"/>
      <c r="G78" s="16"/>
      <c r="H78" s="16"/>
    </row>
    <row r="79" spans="1:8" ht="15" customHeight="1">
      <c r="A79" s="16"/>
      <c r="B79" s="16"/>
      <c r="C79" s="16"/>
      <c r="D79" s="16"/>
      <c r="E79" s="16"/>
      <c r="F79" s="16"/>
      <c r="G79" s="16"/>
      <c r="H79" s="16"/>
    </row>
    <row r="80" spans="1:8" ht="15" customHeight="1">
      <c r="A80" s="16"/>
      <c r="B80" s="16"/>
      <c r="C80" s="16"/>
      <c r="D80" s="16"/>
      <c r="E80" s="16"/>
      <c r="F80" s="16"/>
      <c r="G80" s="16"/>
      <c r="H80" s="16"/>
    </row>
    <row r="81" spans="1:8" ht="15" customHeight="1">
      <c r="A81" s="16"/>
      <c r="B81" s="16"/>
      <c r="C81" s="16"/>
      <c r="D81" s="16"/>
      <c r="E81" s="16"/>
      <c r="F81" s="16"/>
      <c r="G81" s="16"/>
      <c r="H81" s="16"/>
    </row>
    <row r="82" spans="1:8" ht="15" customHeight="1">
      <c r="A82" s="16"/>
      <c r="B82" s="16"/>
      <c r="C82" s="16"/>
      <c r="D82" s="16"/>
      <c r="E82" s="16"/>
      <c r="F82" s="16"/>
      <c r="G82" s="16"/>
      <c r="H82" s="16"/>
    </row>
    <row r="83" spans="1:8" ht="15" customHeight="1">
      <c r="A83" s="16"/>
      <c r="B83" s="16"/>
      <c r="C83" s="16"/>
      <c r="D83" s="16"/>
      <c r="E83" s="16"/>
      <c r="F83" s="16"/>
      <c r="G83" s="16"/>
      <c r="H83" s="16"/>
    </row>
    <row r="84" spans="1:8" ht="15" customHeight="1">
      <c r="A84" s="16"/>
      <c r="B84" s="16"/>
      <c r="C84" s="16"/>
      <c r="D84" s="16"/>
      <c r="E84" s="16"/>
      <c r="F84" s="16"/>
      <c r="G84" s="16"/>
      <c r="H84" s="16"/>
    </row>
    <row r="85" spans="1:8" ht="15" customHeight="1">
      <c r="A85" s="16"/>
      <c r="B85" s="16"/>
      <c r="C85" s="16"/>
      <c r="D85" s="16"/>
      <c r="E85" s="16"/>
      <c r="F85" s="16"/>
      <c r="G85" s="16"/>
      <c r="H85" s="16"/>
    </row>
    <row r="86" spans="1:8" ht="15" customHeight="1">
      <c r="A86" s="16"/>
      <c r="B86" s="16"/>
      <c r="C86" s="16"/>
      <c r="D86" s="16"/>
      <c r="E86" s="16"/>
      <c r="F86" s="16"/>
      <c r="G86" s="16"/>
      <c r="H86" s="16"/>
    </row>
    <row r="87" spans="1:8" ht="15" customHeight="1">
      <c r="A87" s="16"/>
      <c r="B87" s="16"/>
      <c r="C87" s="16"/>
      <c r="D87" s="16"/>
      <c r="E87" s="16"/>
      <c r="F87" s="16"/>
      <c r="G87" s="16"/>
      <c r="H87" s="16"/>
    </row>
    <row r="88" spans="1:8" ht="15" customHeight="1">
      <c r="A88" s="16"/>
      <c r="B88" s="16"/>
      <c r="C88" s="16"/>
      <c r="D88" s="16"/>
      <c r="E88" s="16"/>
      <c r="F88" s="16"/>
      <c r="G88" s="16"/>
      <c r="H88" s="16"/>
    </row>
    <row r="89" spans="1:8" ht="15" customHeight="1">
      <c r="A89" s="16"/>
      <c r="B89" s="16"/>
      <c r="C89" s="16"/>
      <c r="D89" s="16"/>
      <c r="E89" s="16"/>
      <c r="F89" s="16"/>
      <c r="G89" s="16"/>
      <c r="H89" s="16"/>
    </row>
    <row r="90" spans="1:8" ht="15" customHeight="1">
      <c r="A90" s="16"/>
      <c r="B90" s="16"/>
      <c r="C90" s="16"/>
      <c r="D90" s="16"/>
      <c r="E90" s="16"/>
      <c r="F90" s="16"/>
      <c r="G90" s="16"/>
      <c r="H90" s="16"/>
    </row>
    <row r="91" spans="1:8" ht="15" customHeight="1">
      <c r="A91" s="16"/>
      <c r="B91" s="16"/>
      <c r="C91" s="16"/>
      <c r="D91" s="16"/>
      <c r="E91" s="16"/>
      <c r="F91" s="16"/>
      <c r="G91" s="16"/>
      <c r="H91" s="16"/>
    </row>
    <row r="92" spans="1:8" ht="15" customHeight="1">
      <c r="A92" s="16"/>
      <c r="B92" s="16"/>
      <c r="C92" s="16"/>
      <c r="D92" s="16"/>
      <c r="E92" s="16"/>
      <c r="F92" s="16"/>
      <c r="G92" s="16"/>
      <c r="H92" s="16"/>
    </row>
    <row r="93" spans="1:8" ht="15" customHeight="1">
      <c r="A93" s="16"/>
      <c r="B93" s="16"/>
      <c r="C93" s="16"/>
      <c r="D93" s="16"/>
      <c r="E93" s="16"/>
      <c r="F93" s="16"/>
      <c r="G93" s="16"/>
      <c r="H93" s="16"/>
    </row>
    <row r="94" spans="1:8" ht="15" customHeight="1">
      <c r="A94" s="16"/>
      <c r="B94" s="16"/>
      <c r="C94" s="16"/>
      <c r="D94" s="16"/>
      <c r="E94" s="16"/>
      <c r="F94" s="16"/>
      <c r="G94" s="16"/>
      <c r="H94" s="16"/>
    </row>
    <row r="95" spans="1:8" ht="15" customHeight="1">
      <c r="A95" s="16"/>
      <c r="B95" s="16"/>
      <c r="C95" s="16"/>
      <c r="D95" s="16"/>
      <c r="E95" s="16"/>
      <c r="F95" s="16"/>
      <c r="G95" s="16"/>
      <c r="H95" s="16"/>
    </row>
    <row r="96" spans="1:8" ht="15" customHeight="1">
      <c r="A96" s="16"/>
      <c r="B96" s="16"/>
      <c r="C96" s="16"/>
      <c r="D96" s="16"/>
      <c r="E96" s="16"/>
      <c r="F96" s="16"/>
      <c r="G96" s="16"/>
      <c r="H96" s="16"/>
    </row>
    <row r="97" spans="1:8" ht="15" customHeight="1">
      <c r="A97" s="16"/>
      <c r="B97" s="16"/>
      <c r="C97" s="16"/>
      <c r="D97" s="16"/>
      <c r="E97" s="16"/>
      <c r="F97" s="16"/>
      <c r="G97" s="16"/>
      <c r="H97" s="16"/>
    </row>
    <row r="98" spans="1:8" ht="15" customHeight="1">
      <c r="A98" s="16"/>
      <c r="B98" s="16"/>
      <c r="C98" s="16"/>
      <c r="D98" s="16"/>
      <c r="E98" s="16"/>
      <c r="F98" s="16"/>
      <c r="G98" s="16"/>
      <c r="H98" s="16"/>
    </row>
    <row r="99" spans="1:8" ht="15" customHeight="1">
      <c r="A99" s="16"/>
      <c r="B99" s="16"/>
      <c r="C99" s="16"/>
      <c r="D99" s="16"/>
      <c r="E99" s="16"/>
      <c r="F99" s="16"/>
      <c r="G99" s="16"/>
      <c r="H99" s="16"/>
    </row>
    <row r="100" spans="1:8" ht="15" customHeight="1">
      <c r="A100" s="16"/>
      <c r="B100" s="16"/>
      <c r="C100" s="16"/>
      <c r="D100" s="16"/>
      <c r="E100" s="16"/>
      <c r="F100" s="16"/>
      <c r="G100" s="16"/>
      <c r="H100" s="16"/>
    </row>
    <row r="101" spans="1:8" ht="15" customHeight="1">
      <c r="A101" s="16"/>
      <c r="B101" s="16"/>
      <c r="C101" s="16"/>
      <c r="D101" s="16"/>
      <c r="E101" s="16"/>
      <c r="F101" s="16"/>
      <c r="G101" s="16"/>
      <c r="H101" s="16"/>
    </row>
    <row r="102" spans="1:8" ht="15" customHeight="1">
      <c r="A102" s="16"/>
      <c r="B102" s="16"/>
      <c r="C102" s="16"/>
      <c r="D102" s="16"/>
      <c r="E102" s="16"/>
      <c r="F102" s="16"/>
      <c r="G102" s="16"/>
      <c r="H102" s="16"/>
    </row>
    <row r="103" spans="1:8" ht="15" customHeight="1">
      <c r="A103" s="16"/>
      <c r="B103" s="16"/>
      <c r="C103" s="16"/>
      <c r="D103" s="16"/>
      <c r="E103" s="16"/>
      <c r="F103" s="16"/>
      <c r="G103" s="16"/>
      <c r="H103" s="16"/>
    </row>
    <row r="104" spans="1:8" ht="15" customHeight="1">
      <c r="A104" s="16"/>
      <c r="B104" s="16"/>
      <c r="C104" s="16"/>
      <c r="D104" s="16"/>
      <c r="E104" s="16"/>
      <c r="F104" s="16"/>
      <c r="G104" s="16"/>
      <c r="H104" s="16"/>
    </row>
    <row r="105" spans="1:8" ht="15" customHeight="1">
      <c r="A105" s="16"/>
      <c r="B105" s="16"/>
      <c r="C105" s="16"/>
      <c r="D105" s="16"/>
      <c r="E105" s="16"/>
      <c r="F105" s="16"/>
      <c r="G105" s="16"/>
      <c r="H105" s="16"/>
    </row>
    <row r="106" spans="1:8" ht="15" customHeight="1">
      <c r="A106" s="16"/>
      <c r="B106" s="16"/>
      <c r="C106" s="16"/>
      <c r="D106" s="16"/>
      <c r="E106" s="16"/>
      <c r="F106" s="16"/>
      <c r="G106" s="16"/>
      <c r="H106" s="16"/>
    </row>
    <row r="107" spans="1:8" ht="15" customHeight="1">
      <c r="A107" s="16"/>
      <c r="B107" s="16"/>
      <c r="C107" s="16"/>
      <c r="D107" s="16"/>
      <c r="E107" s="16"/>
      <c r="F107" s="16"/>
      <c r="G107" s="16"/>
      <c r="H107" s="16"/>
    </row>
    <row r="108" spans="1:8" ht="15" customHeight="1">
      <c r="A108" s="16"/>
      <c r="B108" s="16"/>
      <c r="C108" s="16"/>
      <c r="D108" s="16"/>
      <c r="E108" s="16"/>
      <c r="F108" s="16"/>
      <c r="G108" s="16"/>
      <c r="H108" s="16"/>
    </row>
    <row r="109" spans="1:8" ht="15" customHeight="1">
      <c r="A109" s="16"/>
      <c r="B109" s="16"/>
      <c r="C109" s="16"/>
      <c r="D109" s="16"/>
      <c r="E109" s="16"/>
      <c r="F109" s="16"/>
      <c r="G109" s="16"/>
      <c r="H109" s="16"/>
    </row>
    <row r="110" spans="1:8" ht="15" customHeight="1">
      <c r="A110" s="16"/>
      <c r="B110" s="16"/>
      <c r="C110" s="16"/>
      <c r="D110" s="16"/>
      <c r="E110" s="16"/>
      <c r="F110" s="16"/>
      <c r="G110" s="16"/>
      <c r="H110" s="16"/>
    </row>
    <row r="111" spans="1:8" ht="15" customHeight="1">
      <c r="A111" s="16"/>
      <c r="B111" s="16"/>
      <c r="C111" s="16"/>
      <c r="D111" s="16"/>
      <c r="E111" s="16"/>
      <c r="F111" s="16"/>
      <c r="G111" s="16"/>
      <c r="H111" s="16"/>
    </row>
    <row r="112" spans="1:8" ht="15" customHeight="1">
      <c r="A112" s="16"/>
      <c r="B112" s="16"/>
      <c r="C112" s="16"/>
      <c r="D112" s="16"/>
      <c r="E112" s="16"/>
      <c r="F112" s="16"/>
      <c r="G112" s="16"/>
      <c r="H112" s="16"/>
    </row>
    <row r="113" spans="1:8" ht="15" customHeight="1">
      <c r="A113" s="16"/>
      <c r="B113" s="16"/>
      <c r="C113" s="16"/>
      <c r="D113" s="16"/>
      <c r="E113" s="16"/>
      <c r="F113" s="16"/>
      <c r="G113" s="16"/>
      <c r="H113" s="16"/>
    </row>
    <row r="114" spans="1:8" ht="15" customHeight="1">
      <c r="A114" s="16"/>
      <c r="B114" s="16"/>
      <c r="C114" s="16"/>
      <c r="D114" s="16"/>
      <c r="E114" s="16"/>
      <c r="F114" s="16"/>
      <c r="G114" s="16"/>
      <c r="H114" s="16"/>
    </row>
    <row r="115" spans="1:8" ht="15" customHeight="1">
      <c r="A115" s="16"/>
      <c r="B115" s="16"/>
      <c r="C115" s="16"/>
      <c r="D115" s="16"/>
      <c r="E115" s="16"/>
      <c r="F115" s="16"/>
      <c r="G115" s="16"/>
      <c r="H115" s="16"/>
    </row>
    <row r="116" spans="1:8" ht="15" customHeight="1">
      <c r="A116" s="16"/>
      <c r="B116" s="16"/>
      <c r="C116" s="16"/>
      <c r="D116" s="16"/>
      <c r="E116" s="16"/>
      <c r="F116" s="16"/>
      <c r="G116" s="16"/>
      <c r="H116" s="16"/>
    </row>
    <row r="117" spans="1:8" ht="15" customHeight="1">
      <c r="A117" s="16"/>
      <c r="B117" s="16"/>
      <c r="C117" s="16"/>
      <c r="D117" s="16"/>
      <c r="E117" s="16"/>
      <c r="F117" s="16"/>
      <c r="G117" s="16"/>
      <c r="H117" s="16"/>
    </row>
    <row r="118" spans="1:8" ht="15" customHeight="1">
      <c r="A118" s="16"/>
      <c r="B118" s="16"/>
      <c r="C118" s="16"/>
      <c r="D118" s="16"/>
      <c r="E118" s="16"/>
      <c r="F118" s="16"/>
      <c r="G118" s="16"/>
      <c r="H118" s="16"/>
    </row>
    <row r="119" spans="1:8" ht="15" customHeight="1">
      <c r="A119" s="16"/>
      <c r="B119" s="16"/>
      <c r="C119" s="16"/>
      <c r="D119" s="16"/>
      <c r="E119" s="16"/>
      <c r="F119" s="16"/>
      <c r="G119" s="16"/>
      <c r="H119" s="16"/>
    </row>
    <row r="120" spans="1:8" ht="15" customHeight="1">
      <c r="A120" s="16"/>
      <c r="B120" s="16"/>
      <c r="C120" s="16"/>
      <c r="D120" s="16"/>
      <c r="E120" s="16"/>
      <c r="F120" s="16"/>
      <c r="G120" s="16"/>
      <c r="H120" s="16"/>
    </row>
    <row r="121" spans="1:8" ht="15" customHeight="1">
      <c r="A121" s="16"/>
      <c r="B121" s="16"/>
      <c r="C121" s="16"/>
      <c r="D121" s="16"/>
      <c r="E121" s="16"/>
      <c r="F121" s="16"/>
      <c r="G121" s="16"/>
      <c r="H121" s="16"/>
    </row>
    <row r="122" spans="1:8" ht="15" customHeight="1">
      <c r="A122" s="16"/>
      <c r="B122" s="16"/>
      <c r="C122" s="16"/>
      <c r="D122" s="16"/>
      <c r="E122" s="16"/>
      <c r="F122" s="16"/>
      <c r="G122" s="16"/>
      <c r="H122" s="16"/>
    </row>
    <row r="123" spans="1:8" ht="15" customHeight="1">
      <c r="A123" s="16"/>
      <c r="B123" s="16"/>
      <c r="C123" s="16"/>
      <c r="D123" s="16"/>
      <c r="E123" s="16"/>
      <c r="F123" s="16"/>
      <c r="G123" s="16"/>
      <c r="H123" s="16"/>
    </row>
    <row r="124" spans="1:8" ht="15" customHeight="1">
      <c r="A124" s="16"/>
      <c r="B124" s="16"/>
      <c r="C124" s="16"/>
      <c r="D124" s="16"/>
      <c r="E124" s="16"/>
      <c r="F124" s="16"/>
      <c r="G124" s="16"/>
      <c r="H124" s="16"/>
    </row>
    <row r="125" spans="1:8" ht="15" customHeight="1">
      <c r="A125" s="16"/>
      <c r="B125" s="16"/>
      <c r="C125" s="16"/>
      <c r="D125" s="16"/>
      <c r="E125" s="16"/>
      <c r="F125" s="16"/>
      <c r="G125" s="16"/>
      <c r="H125" s="16"/>
    </row>
    <row r="126" spans="1:8" ht="15" customHeight="1">
      <c r="A126" s="16"/>
      <c r="B126" s="16"/>
      <c r="C126" s="16"/>
      <c r="D126" s="16"/>
      <c r="E126" s="16"/>
      <c r="F126" s="16"/>
      <c r="G126" s="16"/>
      <c r="H126" s="16"/>
    </row>
    <row r="127" spans="1:8" ht="15" customHeight="1">
      <c r="A127" s="16"/>
      <c r="B127" s="16"/>
      <c r="C127" s="16"/>
      <c r="D127" s="16"/>
      <c r="E127" s="16"/>
      <c r="F127" s="16"/>
      <c r="G127" s="16"/>
      <c r="H127" s="16"/>
    </row>
    <row r="128" spans="1:8" ht="15" customHeight="1">
      <c r="A128" s="16"/>
      <c r="B128" s="16"/>
      <c r="C128" s="16"/>
      <c r="D128" s="16"/>
      <c r="E128" s="16"/>
      <c r="F128" s="16"/>
      <c r="G128" s="16"/>
      <c r="H128" s="16"/>
    </row>
    <row r="129" spans="1:8" ht="15" customHeight="1">
      <c r="A129" s="16"/>
      <c r="B129" s="16"/>
      <c r="C129" s="16"/>
      <c r="D129" s="16"/>
      <c r="E129" s="16"/>
      <c r="F129" s="16"/>
      <c r="G129" s="16"/>
      <c r="H129" s="16"/>
    </row>
    <row r="130" spans="1:8" ht="15" customHeight="1">
      <c r="A130" s="16"/>
      <c r="B130" s="16"/>
      <c r="C130" s="16"/>
      <c r="D130" s="16"/>
      <c r="E130" s="16"/>
      <c r="F130" s="16"/>
      <c r="G130" s="16"/>
      <c r="H130" s="16"/>
    </row>
    <row r="131" spans="1:8" ht="15" customHeight="1">
      <c r="A131" s="16"/>
      <c r="B131" s="16"/>
      <c r="C131" s="16"/>
      <c r="D131" s="16"/>
      <c r="E131" s="16"/>
      <c r="F131" s="16"/>
      <c r="G131" s="16"/>
      <c r="H131" s="16"/>
    </row>
    <row r="132" spans="1:8" ht="15" customHeight="1">
      <c r="A132" s="16"/>
      <c r="B132" s="16"/>
      <c r="C132" s="16"/>
      <c r="D132" s="16"/>
      <c r="E132" s="16"/>
      <c r="F132" s="16"/>
      <c r="G132" s="16"/>
      <c r="H132" s="16"/>
    </row>
    <row r="133" spans="1:8" ht="15" customHeight="1">
      <c r="A133" s="16"/>
      <c r="B133" s="16"/>
      <c r="C133" s="16"/>
      <c r="D133" s="16"/>
      <c r="E133" s="16"/>
      <c r="F133" s="16"/>
      <c r="G133" s="16"/>
      <c r="H133" s="16"/>
    </row>
    <row r="134" spans="1:8" ht="15" customHeight="1">
      <c r="A134" s="16"/>
      <c r="B134" s="16"/>
      <c r="C134" s="16"/>
      <c r="D134" s="16"/>
      <c r="E134" s="16"/>
      <c r="F134" s="16"/>
      <c r="G134" s="16"/>
      <c r="H134" s="16"/>
    </row>
    <row r="135" spans="1:8" ht="15" customHeight="1">
      <c r="A135" s="16"/>
      <c r="B135" s="16"/>
      <c r="C135" s="16"/>
      <c r="D135" s="16"/>
      <c r="E135" s="16"/>
      <c r="F135" s="16"/>
      <c r="G135" s="16"/>
      <c r="H135" s="16"/>
    </row>
    <row r="136" spans="1:8" ht="15" customHeight="1">
      <c r="A136" s="16"/>
      <c r="B136" s="16"/>
      <c r="C136" s="16"/>
      <c r="D136" s="16"/>
      <c r="E136" s="16"/>
      <c r="F136" s="16"/>
      <c r="G136" s="16"/>
      <c r="H136" s="16"/>
    </row>
    <row r="137" spans="1:8" ht="15" customHeight="1">
      <c r="A137" s="16"/>
      <c r="B137" s="16"/>
      <c r="C137" s="16"/>
      <c r="D137" s="16"/>
      <c r="E137" s="16"/>
      <c r="F137" s="16"/>
      <c r="G137" s="16"/>
      <c r="H137" s="16"/>
    </row>
    <row r="138" spans="1:8" ht="15" customHeight="1">
      <c r="A138" s="16"/>
      <c r="B138" s="16"/>
      <c r="C138" s="16"/>
      <c r="D138" s="16"/>
      <c r="E138" s="16"/>
      <c r="F138" s="16"/>
      <c r="G138" s="16"/>
      <c r="H138" s="16"/>
    </row>
    <row r="139" spans="1:8" ht="15" customHeight="1">
      <c r="A139" s="16"/>
      <c r="B139" s="16"/>
      <c r="C139" s="16"/>
      <c r="D139" s="16"/>
      <c r="E139" s="16"/>
      <c r="F139" s="16"/>
      <c r="G139" s="16"/>
      <c r="H139" s="16"/>
    </row>
    <row r="140" spans="1:8" ht="15" customHeight="1">
      <c r="A140" s="16"/>
      <c r="B140" s="16"/>
      <c r="C140" s="16"/>
      <c r="D140" s="16"/>
      <c r="E140" s="16"/>
      <c r="F140" s="16"/>
      <c r="G140" s="16"/>
      <c r="H140" s="16"/>
    </row>
    <row r="141" spans="1:8" ht="15" customHeight="1">
      <c r="A141" s="16"/>
      <c r="B141" s="16"/>
      <c r="C141" s="16"/>
      <c r="D141" s="16"/>
      <c r="E141" s="16"/>
      <c r="F141" s="16"/>
      <c r="G141" s="16"/>
      <c r="H141" s="16"/>
    </row>
    <row r="142" spans="1:8" ht="15" customHeight="1">
      <c r="A142" s="16"/>
      <c r="B142" s="16"/>
      <c r="C142" s="16"/>
      <c r="D142" s="16"/>
      <c r="E142" s="16"/>
      <c r="F142" s="16"/>
      <c r="G142" s="16"/>
      <c r="H142" s="16"/>
    </row>
    <row r="143" spans="1:8" ht="15" customHeight="1">
      <c r="A143" s="16"/>
      <c r="B143" s="16"/>
      <c r="C143" s="16"/>
      <c r="D143" s="16"/>
      <c r="E143" s="16"/>
      <c r="F143" s="16"/>
      <c r="G143" s="16"/>
      <c r="H143" s="16"/>
    </row>
    <row r="144" spans="1:8" ht="15" customHeight="1">
      <c r="A144" s="16"/>
      <c r="B144" s="16"/>
      <c r="C144" s="16"/>
      <c r="D144" s="16"/>
      <c r="E144" s="16"/>
      <c r="F144" s="16"/>
      <c r="G144" s="16"/>
      <c r="H144" s="16"/>
    </row>
    <row r="145" spans="1:8" ht="15" customHeight="1">
      <c r="A145" s="16"/>
      <c r="B145" s="16"/>
      <c r="C145" s="16"/>
      <c r="D145" s="16"/>
      <c r="E145" s="16"/>
      <c r="F145" s="16"/>
      <c r="G145" s="16"/>
      <c r="H145" s="16"/>
    </row>
    <row r="146" spans="1:8" ht="15" customHeight="1">
      <c r="A146" s="16"/>
      <c r="B146" s="16"/>
      <c r="C146" s="16"/>
      <c r="D146" s="16"/>
      <c r="E146" s="16"/>
      <c r="F146" s="16"/>
      <c r="G146" s="16"/>
      <c r="H146" s="16"/>
    </row>
    <row r="147" spans="1:8" ht="15" customHeight="1">
      <c r="A147" s="16"/>
      <c r="B147" s="16"/>
      <c r="C147" s="16"/>
      <c r="D147" s="16"/>
      <c r="E147" s="16"/>
      <c r="F147" s="16"/>
      <c r="G147" s="16"/>
      <c r="H147" s="16"/>
    </row>
    <row r="148" spans="1:8" ht="15" customHeight="1">
      <c r="A148" s="16"/>
      <c r="B148" s="16"/>
      <c r="C148" s="16"/>
      <c r="D148" s="16"/>
      <c r="E148" s="16"/>
      <c r="F148" s="16"/>
      <c r="G148" s="16"/>
      <c r="H148" s="16"/>
    </row>
    <row r="149" spans="1:8" ht="15" customHeight="1">
      <c r="A149" s="16"/>
      <c r="B149" s="16"/>
      <c r="C149" s="16"/>
      <c r="D149" s="16"/>
      <c r="E149" s="16"/>
      <c r="F149" s="16"/>
      <c r="G149" s="16"/>
      <c r="H149" s="16"/>
    </row>
    <row r="150" spans="1:8" ht="15" customHeight="1">
      <c r="A150" s="16"/>
      <c r="B150" s="16"/>
      <c r="C150" s="16"/>
      <c r="D150" s="16"/>
      <c r="E150" s="16"/>
      <c r="F150" s="16"/>
      <c r="G150" s="16"/>
      <c r="H150" s="16"/>
    </row>
    <row r="151" spans="1:8" ht="15" customHeight="1">
      <c r="A151" s="16"/>
      <c r="B151" s="16"/>
      <c r="C151" s="16"/>
      <c r="D151" s="16"/>
      <c r="E151" s="16"/>
      <c r="F151" s="16"/>
      <c r="G151" s="16"/>
      <c r="H151" s="16"/>
    </row>
    <row r="152" spans="1:8" ht="15" customHeight="1">
      <c r="A152" s="16"/>
      <c r="B152" s="16"/>
      <c r="C152" s="16"/>
      <c r="D152" s="16"/>
      <c r="E152" s="16"/>
      <c r="F152" s="16"/>
      <c r="G152" s="16"/>
      <c r="H152" s="16"/>
    </row>
    <row r="153" spans="1:8" ht="15" customHeight="1">
      <c r="A153" s="16"/>
      <c r="B153" s="16"/>
      <c r="C153" s="16"/>
      <c r="D153" s="16"/>
      <c r="E153" s="16"/>
      <c r="F153" s="16"/>
      <c r="G153" s="16"/>
      <c r="H153" s="16"/>
    </row>
    <row r="154" spans="1:8" ht="15" customHeight="1">
      <c r="A154" s="16"/>
      <c r="B154" s="16"/>
      <c r="C154" s="16"/>
      <c r="D154" s="16"/>
      <c r="E154" s="16"/>
      <c r="F154" s="16"/>
      <c r="G154" s="16"/>
      <c r="H154" s="16"/>
    </row>
    <row r="155" spans="1:8" ht="15" customHeight="1">
      <c r="A155" s="16"/>
      <c r="B155" s="16"/>
      <c r="C155" s="16"/>
      <c r="D155" s="16"/>
      <c r="E155" s="16"/>
      <c r="F155" s="16"/>
      <c r="G155" s="16"/>
      <c r="H155" s="16"/>
    </row>
    <row r="156" spans="1:8" ht="15" customHeight="1">
      <c r="A156" s="16"/>
      <c r="B156" s="16"/>
      <c r="C156" s="16"/>
      <c r="D156" s="16"/>
      <c r="E156" s="16"/>
      <c r="F156" s="16"/>
      <c r="G156" s="16"/>
      <c r="H156" s="16"/>
    </row>
    <row r="157" spans="1:8" ht="15" customHeight="1">
      <c r="A157" s="16"/>
      <c r="B157" s="16"/>
      <c r="C157" s="16"/>
      <c r="D157" s="16"/>
      <c r="E157" s="16"/>
      <c r="F157" s="16"/>
      <c r="G157" s="16"/>
      <c r="H157" s="16"/>
    </row>
    <row r="158" spans="1:8" ht="15" customHeight="1">
      <c r="A158" s="16"/>
      <c r="B158" s="16"/>
      <c r="C158" s="16"/>
      <c r="D158" s="16"/>
      <c r="E158" s="16"/>
      <c r="F158" s="16"/>
      <c r="G158" s="16"/>
      <c r="H158" s="16"/>
    </row>
    <row r="159" spans="1:8" ht="15" customHeight="1">
      <c r="A159" s="16"/>
      <c r="B159" s="16"/>
      <c r="C159" s="16"/>
      <c r="D159" s="16"/>
      <c r="E159" s="16"/>
      <c r="F159" s="16"/>
      <c r="G159" s="16"/>
      <c r="H159" s="16"/>
    </row>
    <row r="160" spans="1:8" ht="15" customHeight="1">
      <c r="A160" s="16"/>
      <c r="B160" s="16"/>
      <c r="C160" s="16"/>
      <c r="D160" s="16"/>
      <c r="E160" s="16"/>
      <c r="F160" s="16"/>
      <c r="G160" s="16"/>
      <c r="H160" s="16"/>
    </row>
    <row r="161" spans="1:8" ht="15" customHeight="1">
      <c r="A161" s="16"/>
      <c r="B161" s="16"/>
      <c r="C161" s="16"/>
      <c r="D161" s="16"/>
      <c r="E161" s="16"/>
      <c r="F161" s="16"/>
      <c r="G161" s="16"/>
      <c r="H161" s="16"/>
    </row>
    <row r="162" spans="1:8" ht="15" customHeight="1">
      <c r="A162" s="16"/>
      <c r="B162" s="16"/>
      <c r="C162" s="16"/>
      <c r="D162" s="16"/>
      <c r="E162" s="16"/>
      <c r="F162" s="16"/>
      <c r="G162" s="16"/>
      <c r="H162" s="16"/>
    </row>
    <row r="163" spans="1:8" ht="15" customHeight="1">
      <c r="A163" s="16"/>
      <c r="B163" s="16"/>
      <c r="C163" s="16"/>
      <c r="D163" s="16"/>
      <c r="E163" s="16"/>
      <c r="F163" s="16"/>
      <c r="G163" s="16"/>
      <c r="H163" s="16"/>
    </row>
    <row r="164" spans="1:8" ht="15" customHeight="1">
      <c r="A164" s="16"/>
      <c r="B164" s="16"/>
      <c r="C164" s="16"/>
      <c r="D164" s="16"/>
      <c r="E164" s="16"/>
      <c r="F164" s="16"/>
      <c r="G164" s="16"/>
      <c r="H164" s="16"/>
    </row>
    <row r="165" spans="1:8" ht="15" customHeight="1">
      <c r="A165" s="16"/>
      <c r="B165" s="16"/>
      <c r="C165" s="16"/>
      <c r="D165" s="16"/>
      <c r="E165" s="16"/>
      <c r="F165" s="16"/>
      <c r="G165" s="16"/>
      <c r="H165" s="16"/>
    </row>
    <row r="166" spans="1:8" ht="15" customHeight="1">
      <c r="A166" s="16"/>
      <c r="B166" s="16"/>
      <c r="C166" s="16"/>
      <c r="D166" s="16"/>
      <c r="E166" s="16"/>
      <c r="F166" s="16"/>
      <c r="G166" s="16"/>
      <c r="H166" s="16"/>
    </row>
    <row r="167" spans="1:8" ht="15" customHeight="1">
      <c r="A167" s="16"/>
      <c r="B167" s="16"/>
      <c r="C167" s="16"/>
      <c r="D167" s="16"/>
      <c r="E167" s="16"/>
      <c r="F167" s="16"/>
      <c r="G167" s="16"/>
      <c r="H167" s="16"/>
    </row>
    <row r="168" spans="1:8" ht="15" customHeight="1">
      <c r="A168" s="16"/>
      <c r="B168" s="16"/>
      <c r="C168" s="16"/>
      <c r="D168" s="16"/>
      <c r="E168" s="16"/>
      <c r="F168" s="16"/>
      <c r="G168" s="16"/>
      <c r="H168" s="16"/>
    </row>
    <row r="169" spans="1:8" ht="15" customHeight="1">
      <c r="A169" s="16"/>
      <c r="B169" s="16"/>
      <c r="C169" s="16"/>
      <c r="D169" s="16"/>
      <c r="E169" s="16"/>
      <c r="F169" s="16"/>
      <c r="G169" s="16"/>
      <c r="H169" s="16"/>
    </row>
    <row r="170" spans="1:8" ht="15" customHeight="1">
      <c r="A170" s="16"/>
      <c r="B170" s="16"/>
      <c r="C170" s="16"/>
      <c r="D170" s="16"/>
      <c r="E170" s="16"/>
      <c r="F170" s="16"/>
      <c r="G170" s="16"/>
      <c r="H170" s="16"/>
    </row>
    <row r="171" spans="1:8" ht="15" customHeight="1">
      <c r="A171" s="16"/>
      <c r="B171" s="16"/>
      <c r="C171" s="16"/>
      <c r="D171" s="16"/>
      <c r="E171" s="16"/>
      <c r="F171" s="16"/>
      <c r="G171" s="16"/>
      <c r="H171" s="16"/>
    </row>
    <row r="172" spans="1:8" ht="15" customHeight="1">
      <c r="A172" s="16"/>
      <c r="B172" s="16"/>
      <c r="C172" s="16"/>
      <c r="D172" s="16"/>
      <c r="E172" s="16"/>
      <c r="F172" s="16"/>
      <c r="G172" s="16"/>
      <c r="H172" s="16"/>
    </row>
    <row r="173" spans="1:8" ht="15" customHeight="1">
      <c r="A173" s="16"/>
      <c r="B173" s="16"/>
      <c r="C173" s="16"/>
      <c r="D173" s="16"/>
      <c r="E173" s="16"/>
      <c r="F173" s="16"/>
      <c r="G173" s="16"/>
      <c r="H173" s="16"/>
    </row>
    <row r="174" spans="1:8" ht="15" customHeight="1">
      <c r="A174" s="16"/>
      <c r="B174" s="16"/>
      <c r="C174" s="16"/>
      <c r="D174" s="16"/>
      <c r="E174" s="16"/>
      <c r="F174" s="16"/>
      <c r="G174" s="16"/>
      <c r="H174" s="16"/>
    </row>
    <row r="175" spans="1:8" ht="15" customHeight="1">
      <c r="A175" s="16"/>
      <c r="B175" s="16"/>
      <c r="C175" s="16"/>
      <c r="D175" s="16"/>
      <c r="E175" s="16"/>
      <c r="F175" s="16"/>
      <c r="G175" s="16"/>
      <c r="H175" s="16"/>
    </row>
    <row r="176" spans="1:8" ht="15" customHeight="1">
      <c r="A176" s="16"/>
      <c r="B176" s="16"/>
      <c r="C176" s="16"/>
      <c r="D176" s="16"/>
      <c r="E176" s="16"/>
      <c r="F176" s="16"/>
      <c r="G176" s="16"/>
      <c r="H176" s="16"/>
    </row>
    <row r="177" spans="1:8" ht="15" customHeight="1">
      <c r="A177" s="16"/>
      <c r="B177" s="16"/>
      <c r="C177" s="16"/>
      <c r="D177" s="16"/>
      <c r="E177" s="16"/>
      <c r="F177" s="16"/>
      <c r="G177" s="16"/>
      <c r="H177" s="16"/>
    </row>
    <row r="178" spans="1:8" ht="15" customHeight="1">
      <c r="A178" s="16"/>
      <c r="B178" s="16"/>
      <c r="C178" s="16"/>
      <c r="D178" s="16"/>
      <c r="E178" s="16"/>
      <c r="F178" s="16"/>
      <c r="G178" s="16"/>
      <c r="H178" s="16"/>
    </row>
    <row r="179" spans="1:8" ht="15" customHeight="1">
      <c r="A179" s="16"/>
      <c r="B179" s="16"/>
      <c r="C179" s="16"/>
      <c r="D179" s="16"/>
      <c r="E179" s="16"/>
      <c r="F179" s="16"/>
      <c r="G179" s="16"/>
      <c r="H179" s="16"/>
    </row>
  </sheetData>
  <pageMargins left="0.23622047244094491" right="0.23622047244094491" top="0.39370078740157483" bottom="0.59" header="0" footer="0.31496062992125984"/>
  <pageSetup paperSize="9" scale="78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9"/>
  <sheetViews>
    <sheetView workbookViewId="0"/>
  </sheetViews>
  <sheetFormatPr baseColWidth="10" defaultColWidth="11.42578125" defaultRowHeight="15" customHeight="1"/>
  <cols>
    <col min="1" max="1" width="21.42578125" style="145" customWidth="1"/>
    <col min="2" max="13" width="10" style="145" customWidth="1"/>
    <col min="14" max="16384" width="11.42578125" style="145"/>
  </cols>
  <sheetData>
    <row r="1" spans="1:23" ht="15" customHeight="1">
      <c r="A1" s="15" t="s">
        <v>469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23" ht="15" customHeight="1">
      <c r="A2" s="19" t="s">
        <v>470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23" ht="15" customHeight="1">
      <c r="A3" s="3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"/>
    </row>
    <row r="4" spans="1:23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</row>
    <row r="5" spans="1:23" ht="15" customHeight="1">
      <c r="A5" s="79" t="s">
        <v>19</v>
      </c>
      <c r="B5" s="169">
        <f>SUM(B8,B11,B14,B17,B20,B23,B26,B29,B32,B35,B38,B41,B44,B47,B50,B53,B56,B59,B62,B65)</f>
        <v>49410</v>
      </c>
      <c r="C5" s="169">
        <f t="shared" ref="C5:M5" si="0">SUM(C8,C11,C14,C17,C20,C23,C26,C29,C32,C35,C38,C41,C44,C47,C50,C53,C56,C59,C62,C65)</f>
        <v>49171</v>
      </c>
      <c r="D5" s="169">
        <f t="shared" si="0"/>
        <v>48816</v>
      </c>
      <c r="E5" s="169">
        <f t="shared" si="0"/>
        <v>48316</v>
      </c>
      <c r="F5" s="169">
        <f t="shared" si="0"/>
        <v>47563</v>
      </c>
      <c r="G5" s="169">
        <f t="shared" si="0"/>
        <v>47185</v>
      </c>
      <c r="H5" s="169">
        <f t="shared" si="0"/>
        <v>47819</v>
      </c>
      <c r="I5" s="169">
        <f t="shared" si="0"/>
        <v>48313</v>
      </c>
      <c r="J5" s="169">
        <f t="shared" si="0"/>
        <v>47742</v>
      </c>
      <c r="K5" s="169">
        <f t="shared" si="0"/>
        <v>47905</v>
      </c>
      <c r="L5" s="169">
        <f t="shared" si="0"/>
        <v>47028</v>
      </c>
      <c r="M5" s="169">
        <f t="shared" si="0"/>
        <v>46942</v>
      </c>
    </row>
    <row r="6" spans="1:23" ht="15" customHeight="1">
      <c r="A6" s="48" t="s">
        <v>4</v>
      </c>
      <c r="B6" s="170">
        <f t="shared" ref="B6:M7" si="1">SUM(B9,B12,B15,B18,B21,B24,B27,B30,B33,B36,B39,B42,B45,B48,B51,B54,B57,B60,B63,B66)</f>
        <v>20054</v>
      </c>
      <c r="C6" s="170">
        <f t="shared" si="1"/>
        <v>19929</v>
      </c>
      <c r="D6" s="170">
        <f t="shared" si="1"/>
        <v>19801</v>
      </c>
      <c r="E6" s="170">
        <f t="shared" si="1"/>
        <v>19508</v>
      </c>
      <c r="F6" s="170">
        <f t="shared" si="1"/>
        <v>19121</v>
      </c>
      <c r="G6" s="170">
        <f t="shared" si="1"/>
        <v>18953</v>
      </c>
      <c r="H6" s="170">
        <f t="shared" si="1"/>
        <v>19140</v>
      </c>
      <c r="I6" s="170">
        <f t="shared" si="1"/>
        <v>19460</v>
      </c>
      <c r="J6" s="170">
        <f t="shared" si="1"/>
        <v>19290</v>
      </c>
      <c r="K6" s="170">
        <f t="shared" si="1"/>
        <v>19350</v>
      </c>
      <c r="L6" s="170">
        <f t="shared" si="1"/>
        <v>19002</v>
      </c>
      <c r="M6" s="170">
        <f t="shared" si="1"/>
        <v>19042</v>
      </c>
    </row>
    <row r="7" spans="1:23" ht="15" customHeight="1">
      <c r="A7" s="49" t="s">
        <v>5</v>
      </c>
      <c r="B7" s="171">
        <f t="shared" si="1"/>
        <v>29356</v>
      </c>
      <c r="C7" s="171">
        <f t="shared" si="1"/>
        <v>29242</v>
      </c>
      <c r="D7" s="171">
        <f t="shared" si="1"/>
        <v>29015</v>
      </c>
      <c r="E7" s="171">
        <f t="shared" si="1"/>
        <v>28808</v>
      </c>
      <c r="F7" s="171">
        <f t="shared" si="1"/>
        <v>28442</v>
      </c>
      <c r="G7" s="171">
        <f t="shared" si="1"/>
        <v>28232</v>
      </c>
      <c r="H7" s="171">
        <f t="shared" si="1"/>
        <v>28679</v>
      </c>
      <c r="I7" s="171">
        <f t="shared" si="1"/>
        <v>28853</v>
      </c>
      <c r="J7" s="171">
        <f t="shared" si="1"/>
        <v>28452</v>
      </c>
      <c r="K7" s="171">
        <f t="shared" si="1"/>
        <v>28555</v>
      </c>
      <c r="L7" s="171">
        <f t="shared" si="1"/>
        <v>28026</v>
      </c>
      <c r="M7" s="171">
        <f t="shared" si="1"/>
        <v>27900</v>
      </c>
    </row>
    <row r="8" spans="1:23" ht="15" customHeight="1">
      <c r="A8" s="79" t="s">
        <v>408</v>
      </c>
      <c r="B8" s="172">
        <v>1285</v>
      </c>
      <c r="C8" s="172">
        <v>1260</v>
      </c>
      <c r="D8" s="172">
        <v>1260</v>
      </c>
      <c r="E8" s="172">
        <v>1259</v>
      </c>
      <c r="F8" s="172">
        <v>1251</v>
      </c>
      <c r="G8" s="172">
        <v>1239</v>
      </c>
      <c r="H8" s="172">
        <v>1274</v>
      </c>
      <c r="I8" s="172">
        <v>1291</v>
      </c>
      <c r="J8" s="172">
        <v>1254</v>
      </c>
      <c r="K8" s="172">
        <v>1257</v>
      </c>
      <c r="L8" s="172">
        <v>1239</v>
      </c>
      <c r="M8" s="172">
        <v>1253</v>
      </c>
      <c r="N8" s="173"/>
      <c r="O8" s="173"/>
      <c r="P8" s="173"/>
      <c r="Q8" s="173"/>
      <c r="R8" s="173"/>
      <c r="S8" s="173"/>
      <c r="T8" s="173"/>
      <c r="U8" s="173"/>
      <c r="V8" s="173"/>
    </row>
    <row r="9" spans="1:23" ht="15" customHeight="1">
      <c r="A9" s="48" t="s">
        <v>4</v>
      </c>
      <c r="B9" s="170">
        <v>599</v>
      </c>
      <c r="C9" s="170">
        <v>585</v>
      </c>
      <c r="D9" s="170">
        <v>594</v>
      </c>
      <c r="E9" s="170">
        <v>607</v>
      </c>
      <c r="F9" s="170">
        <v>595</v>
      </c>
      <c r="G9" s="170">
        <v>580</v>
      </c>
      <c r="H9" s="170">
        <v>593</v>
      </c>
      <c r="I9" s="170">
        <v>598</v>
      </c>
      <c r="J9" s="170">
        <v>582</v>
      </c>
      <c r="K9" s="170">
        <v>588</v>
      </c>
      <c r="L9" s="170">
        <v>599</v>
      </c>
      <c r="M9" s="170">
        <v>603</v>
      </c>
    </row>
    <row r="10" spans="1:23" ht="15" customHeight="1">
      <c r="A10" s="49" t="s">
        <v>5</v>
      </c>
      <c r="B10" s="171">
        <v>686</v>
      </c>
      <c r="C10" s="171">
        <v>675</v>
      </c>
      <c r="D10" s="171">
        <v>666</v>
      </c>
      <c r="E10" s="171">
        <v>652</v>
      </c>
      <c r="F10" s="171">
        <v>656</v>
      </c>
      <c r="G10" s="171">
        <v>659</v>
      </c>
      <c r="H10" s="171">
        <v>681</v>
      </c>
      <c r="I10" s="171">
        <v>693</v>
      </c>
      <c r="J10" s="171">
        <v>672</v>
      </c>
      <c r="K10" s="171">
        <v>669</v>
      </c>
      <c r="L10" s="171">
        <v>640</v>
      </c>
      <c r="M10" s="171">
        <v>650</v>
      </c>
    </row>
    <row r="11" spans="1:23" ht="15" customHeight="1">
      <c r="A11" s="79" t="s">
        <v>430</v>
      </c>
      <c r="B11" s="106">
        <v>1721</v>
      </c>
      <c r="C11" s="106">
        <v>1691</v>
      </c>
      <c r="D11" s="106">
        <v>1664</v>
      </c>
      <c r="E11" s="106">
        <v>1659</v>
      </c>
      <c r="F11" s="106">
        <v>1657</v>
      </c>
      <c r="G11" s="106">
        <v>1649</v>
      </c>
      <c r="H11" s="106">
        <v>1734</v>
      </c>
      <c r="I11" s="106">
        <v>1789</v>
      </c>
      <c r="J11" s="106">
        <v>1715</v>
      </c>
      <c r="K11" s="106">
        <v>1677</v>
      </c>
      <c r="L11" s="106">
        <v>1673</v>
      </c>
      <c r="M11" s="106">
        <v>1687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</row>
    <row r="12" spans="1:23" ht="15" customHeight="1">
      <c r="A12" s="48" t="s">
        <v>4</v>
      </c>
      <c r="B12" s="170">
        <v>777</v>
      </c>
      <c r="C12" s="170">
        <v>755</v>
      </c>
      <c r="D12" s="170">
        <v>737</v>
      </c>
      <c r="E12" s="170">
        <v>744</v>
      </c>
      <c r="F12" s="170">
        <v>747</v>
      </c>
      <c r="G12" s="170">
        <v>722</v>
      </c>
      <c r="H12" s="170">
        <v>760</v>
      </c>
      <c r="I12" s="170">
        <v>789</v>
      </c>
      <c r="J12" s="170">
        <v>751</v>
      </c>
      <c r="K12" s="170">
        <v>734</v>
      </c>
      <c r="L12" s="170">
        <v>734</v>
      </c>
      <c r="M12" s="170">
        <v>749</v>
      </c>
    </row>
    <row r="13" spans="1:23" ht="15" customHeight="1">
      <c r="A13" s="49" t="s">
        <v>5</v>
      </c>
      <c r="B13" s="171">
        <v>944</v>
      </c>
      <c r="C13" s="171">
        <v>936</v>
      </c>
      <c r="D13" s="171">
        <v>927</v>
      </c>
      <c r="E13" s="171">
        <v>915</v>
      </c>
      <c r="F13" s="171">
        <v>910</v>
      </c>
      <c r="G13" s="171">
        <v>927</v>
      </c>
      <c r="H13" s="171">
        <v>974</v>
      </c>
      <c r="I13" s="171">
        <v>1000</v>
      </c>
      <c r="J13" s="171">
        <v>964</v>
      </c>
      <c r="K13" s="171">
        <v>943</v>
      </c>
      <c r="L13" s="171">
        <v>939</v>
      </c>
      <c r="M13" s="171">
        <v>938</v>
      </c>
    </row>
    <row r="14" spans="1:23" ht="15" customHeight="1">
      <c r="A14" s="79" t="s">
        <v>410</v>
      </c>
      <c r="B14" s="106">
        <v>2419</v>
      </c>
      <c r="C14" s="106">
        <v>2350</v>
      </c>
      <c r="D14" s="106">
        <v>2324</v>
      </c>
      <c r="E14" s="106">
        <v>2321</v>
      </c>
      <c r="F14" s="106">
        <v>2318</v>
      </c>
      <c r="G14" s="106">
        <v>2337</v>
      </c>
      <c r="H14" s="106">
        <v>2381</v>
      </c>
      <c r="I14" s="106">
        <v>2386</v>
      </c>
      <c r="J14" s="106">
        <v>2359</v>
      </c>
      <c r="K14" s="106">
        <v>2358</v>
      </c>
      <c r="L14" s="106">
        <v>2314</v>
      </c>
      <c r="M14" s="106">
        <v>2329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</row>
    <row r="15" spans="1:23" ht="15" customHeight="1">
      <c r="A15" s="48" t="s">
        <v>4</v>
      </c>
      <c r="B15" s="170">
        <v>1029</v>
      </c>
      <c r="C15" s="170">
        <v>982</v>
      </c>
      <c r="D15" s="170">
        <v>985</v>
      </c>
      <c r="E15" s="170">
        <v>970</v>
      </c>
      <c r="F15" s="170">
        <v>973</v>
      </c>
      <c r="G15" s="170">
        <v>986</v>
      </c>
      <c r="H15" s="170">
        <v>1023</v>
      </c>
      <c r="I15" s="170">
        <v>1013</v>
      </c>
      <c r="J15" s="170">
        <v>1014</v>
      </c>
      <c r="K15" s="170">
        <v>1017</v>
      </c>
      <c r="L15" s="170">
        <v>987</v>
      </c>
      <c r="M15" s="170">
        <v>972</v>
      </c>
    </row>
    <row r="16" spans="1:23" ht="15" customHeight="1">
      <c r="A16" s="49" t="s">
        <v>5</v>
      </c>
      <c r="B16" s="171">
        <v>1390</v>
      </c>
      <c r="C16" s="171">
        <v>1368</v>
      </c>
      <c r="D16" s="171">
        <v>1339</v>
      </c>
      <c r="E16" s="171">
        <v>1351</v>
      </c>
      <c r="F16" s="171">
        <v>1345</v>
      </c>
      <c r="G16" s="171">
        <v>1351</v>
      </c>
      <c r="H16" s="171">
        <v>1358</v>
      </c>
      <c r="I16" s="171">
        <v>1373</v>
      </c>
      <c r="J16" s="171">
        <v>1345</v>
      </c>
      <c r="K16" s="171">
        <v>1341</v>
      </c>
      <c r="L16" s="171">
        <v>1327</v>
      </c>
      <c r="M16" s="171">
        <v>1357</v>
      </c>
    </row>
    <row r="17" spans="1:23" ht="15" customHeight="1">
      <c r="A17" s="79" t="s">
        <v>411</v>
      </c>
      <c r="B17" s="106">
        <v>1882</v>
      </c>
      <c r="C17" s="106">
        <v>1881</v>
      </c>
      <c r="D17" s="106">
        <v>1912</v>
      </c>
      <c r="E17" s="106">
        <v>1904</v>
      </c>
      <c r="F17" s="106">
        <v>1871</v>
      </c>
      <c r="G17" s="106">
        <v>1866</v>
      </c>
      <c r="H17" s="106">
        <v>1890</v>
      </c>
      <c r="I17" s="106">
        <v>1903</v>
      </c>
      <c r="J17" s="106">
        <v>1854</v>
      </c>
      <c r="K17" s="106">
        <v>1879</v>
      </c>
      <c r="L17" s="106">
        <v>1881</v>
      </c>
      <c r="M17" s="106">
        <v>1862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</row>
    <row r="18" spans="1:23" ht="15" customHeight="1">
      <c r="A18" s="48" t="s">
        <v>4</v>
      </c>
      <c r="B18" s="170">
        <v>748</v>
      </c>
      <c r="C18" s="170">
        <v>748</v>
      </c>
      <c r="D18" s="170">
        <v>773</v>
      </c>
      <c r="E18" s="170">
        <v>758</v>
      </c>
      <c r="F18" s="170">
        <v>749</v>
      </c>
      <c r="G18" s="170">
        <v>752</v>
      </c>
      <c r="H18" s="170">
        <v>756</v>
      </c>
      <c r="I18" s="170">
        <v>770</v>
      </c>
      <c r="J18" s="170">
        <v>754</v>
      </c>
      <c r="K18" s="170">
        <v>762</v>
      </c>
      <c r="L18" s="170">
        <v>771</v>
      </c>
      <c r="M18" s="170">
        <v>768</v>
      </c>
    </row>
    <row r="19" spans="1:23" ht="15" customHeight="1">
      <c r="A19" s="49" t="s">
        <v>5</v>
      </c>
      <c r="B19" s="171">
        <v>1134</v>
      </c>
      <c r="C19" s="171">
        <v>1133</v>
      </c>
      <c r="D19" s="171">
        <v>1139</v>
      </c>
      <c r="E19" s="171">
        <v>1146</v>
      </c>
      <c r="F19" s="171">
        <v>1122</v>
      </c>
      <c r="G19" s="171">
        <v>1114</v>
      </c>
      <c r="H19" s="171">
        <v>1134</v>
      </c>
      <c r="I19" s="171">
        <v>1133</v>
      </c>
      <c r="J19" s="171">
        <v>1100</v>
      </c>
      <c r="K19" s="171">
        <v>1117</v>
      </c>
      <c r="L19" s="171">
        <v>1110</v>
      </c>
      <c r="M19" s="171">
        <v>1094</v>
      </c>
    </row>
    <row r="20" spans="1:23" ht="15" customHeight="1">
      <c r="A20" s="79" t="s">
        <v>431</v>
      </c>
      <c r="B20" s="106">
        <v>2957</v>
      </c>
      <c r="C20" s="106">
        <v>2955</v>
      </c>
      <c r="D20" s="106">
        <v>2939</v>
      </c>
      <c r="E20" s="106">
        <v>2897</v>
      </c>
      <c r="F20" s="106">
        <v>2828</v>
      </c>
      <c r="G20" s="106">
        <v>2850</v>
      </c>
      <c r="H20" s="106">
        <v>2891</v>
      </c>
      <c r="I20" s="106">
        <v>2925</v>
      </c>
      <c r="J20" s="106">
        <v>2900</v>
      </c>
      <c r="K20" s="106">
        <v>2909</v>
      </c>
      <c r="L20" s="106">
        <v>2849</v>
      </c>
      <c r="M20" s="106">
        <v>2830</v>
      </c>
      <c r="N20" s="173"/>
      <c r="O20" s="173"/>
      <c r="P20" s="173"/>
      <c r="Q20" s="173"/>
      <c r="R20" s="173"/>
      <c r="S20" s="173"/>
      <c r="T20" s="173"/>
      <c r="U20" s="173"/>
      <c r="V20" s="173"/>
      <c r="W20" s="173"/>
    </row>
    <row r="21" spans="1:23" ht="15" customHeight="1">
      <c r="A21" s="48" t="s">
        <v>4</v>
      </c>
      <c r="B21" s="170">
        <v>1202</v>
      </c>
      <c r="C21" s="170">
        <v>1222</v>
      </c>
      <c r="D21" s="170">
        <v>1208</v>
      </c>
      <c r="E21" s="170">
        <v>1178</v>
      </c>
      <c r="F21" s="170">
        <v>1131</v>
      </c>
      <c r="G21" s="170">
        <v>1156</v>
      </c>
      <c r="H21" s="170">
        <v>1171</v>
      </c>
      <c r="I21" s="170">
        <v>1177</v>
      </c>
      <c r="J21" s="170">
        <v>1180</v>
      </c>
      <c r="K21" s="170">
        <v>1195</v>
      </c>
      <c r="L21" s="170">
        <v>1170</v>
      </c>
      <c r="M21" s="170">
        <v>1159</v>
      </c>
    </row>
    <row r="22" spans="1:23" ht="15" customHeight="1">
      <c r="A22" s="49" t="s">
        <v>5</v>
      </c>
      <c r="B22" s="171">
        <v>1755</v>
      </c>
      <c r="C22" s="171">
        <v>1733</v>
      </c>
      <c r="D22" s="171">
        <v>1731</v>
      </c>
      <c r="E22" s="171">
        <v>1719</v>
      </c>
      <c r="F22" s="171">
        <v>1697</v>
      </c>
      <c r="G22" s="171">
        <v>1694</v>
      </c>
      <c r="H22" s="171">
        <v>1720</v>
      </c>
      <c r="I22" s="171">
        <v>1748</v>
      </c>
      <c r="J22" s="171">
        <v>1720</v>
      </c>
      <c r="K22" s="171">
        <v>1714</v>
      </c>
      <c r="L22" s="171">
        <v>1679</v>
      </c>
      <c r="M22" s="171">
        <v>1671</v>
      </c>
    </row>
    <row r="23" spans="1:23" ht="15" customHeight="1">
      <c r="A23" s="79" t="s">
        <v>432</v>
      </c>
      <c r="B23" s="106">
        <v>1123</v>
      </c>
      <c r="C23" s="106">
        <v>1131</v>
      </c>
      <c r="D23" s="106">
        <v>1108</v>
      </c>
      <c r="E23" s="106">
        <v>1091</v>
      </c>
      <c r="F23" s="106">
        <v>1079</v>
      </c>
      <c r="G23" s="106">
        <v>1074</v>
      </c>
      <c r="H23" s="106">
        <v>1115</v>
      </c>
      <c r="I23" s="106">
        <v>1149</v>
      </c>
      <c r="J23" s="106">
        <v>1124</v>
      </c>
      <c r="K23" s="106">
        <v>1089</v>
      </c>
      <c r="L23" s="106">
        <v>1055</v>
      </c>
      <c r="M23" s="106">
        <v>1048</v>
      </c>
      <c r="N23" s="173"/>
      <c r="O23" s="173"/>
      <c r="P23" s="173"/>
      <c r="Q23" s="173"/>
      <c r="R23" s="173"/>
      <c r="S23" s="173"/>
      <c r="T23" s="173"/>
      <c r="U23" s="173"/>
      <c r="V23" s="173"/>
      <c r="W23" s="173"/>
    </row>
    <row r="24" spans="1:23" ht="15" customHeight="1">
      <c r="A24" s="48" t="s">
        <v>4</v>
      </c>
      <c r="B24" s="170">
        <v>456</v>
      </c>
      <c r="C24" s="170">
        <v>433</v>
      </c>
      <c r="D24" s="170">
        <v>430</v>
      </c>
      <c r="E24" s="170">
        <v>418</v>
      </c>
      <c r="F24" s="170">
        <v>420</v>
      </c>
      <c r="G24" s="170">
        <v>424</v>
      </c>
      <c r="H24" s="170">
        <v>431</v>
      </c>
      <c r="I24" s="170">
        <v>445</v>
      </c>
      <c r="J24" s="170">
        <v>446</v>
      </c>
      <c r="K24" s="170">
        <v>434</v>
      </c>
      <c r="L24" s="170">
        <v>418</v>
      </c>
      <c r="M24" s="170">
        <v>434</v>
      </c>
    </row>
    <row r="25" spans="1:23" ht="15" customHeight="1">
      <c r="A25" s="49" t="s">
        <v>5</v>
      </c>
      <c r="B25" s="171">
        <v>667</v>
      </c>
      <c r="C25" s="171">
        <v>698</v>
      </c>
      <c r="D25" s="171">
        <v>678</v>
      </c>
      <c r="E25" s="171">
        <v>673</v>
      </c>
      <c r="F25" s="171">
        <v>659</v>
      </c>
      <c r="G25" s="171">
        <v>650</v>
      </c>
      <c r="H25" s="171">
        <v>684</v>
      </c>
      <c r="I25" s="171">
        <v>704</v>
      </c>
      <c r="J25" s="171">
        <v>678</v>
      </c>
      <c r="K25" s="171">
        <v>655</v>
      </c>
      <c r="L25" s="171">
        <v>637</v>
      </c>
      <c r="M25" s="171">
        <v>614</v>
      </c>
    </row>
    <row r="26" spans="1:23" ht="15" customHeight="1">
      <c r="A26" s="79" t="s">
        <v>433</v>
      </c>
      <c r="B26" s="106">
        <v>3463</v>
      </c>
      <c r="C26" s="106">
        <v>3476</v>
      </c>
      <c r="D26" s="106">
        <v>3475</v>
      </c>
      <c r="E26" s="106">
        <v>3442</v>
      </c>
      <c r="F26" s="106">
        <v>3372</v>
      </c>
      <c r="G26" s="106">
        <v>3320</v>
      </c>
      <c r="H26" s="106">
        <v>3346</v>
      </c>
      <c r="I26" s="106">
        <v>3409</v>
      </c>
      <c r="J26" s="106">
        <v>3395</v>
      </c>
      <c r="K26" s="106">
        <v>3367</v>
      </c>
      <c r="L26" s="106">
        <v>3297</v>
      </c>
      <c r="M26" s="106">
        <v>3297</v>
      </c>
      <c r="N26" s="173"/>
      <c r="O26" s="173"/>
      <c r="P26" s="173"/>
      <c r="Q26" s="173"/>
      <c r="R26" s="173"/>
      <c r="S26" s="173"/>
      <c r="T26" s="173"/>
      <c r="U26" s="173"/>
      <c r="V26" s="173"/>
      <c r="W26" s="173"/>
    </row>
    <row r="27" spans="1:23" ht="15" customHeight="1">
      <c r="A27" s="48" t="s">
        <v>4</v>
      </c>
      <c r="B27" s="170">
        <v>1380</v>
      </c>
      <c r="C27" s="170">
        <v>1386</v>
      </c>
      <c r="D27" s="170">
        <v>1383</v>
      </c>
      <c r="E27" s="170">
        <v>1351</v>
      </c>
      <c r="F27" s="170">
        <v>1338</v>
      </c>
      <c r="G27" s="170">
        <v>1327</v>
      </c>
      <c r="H27" s="170">
        <v>1316</v>
      </c>
      <c r="I27" s="170">
        <v>1389</v>
      </c>
      <c r="J27" s="170">
        <v>1377</v>
      </c>
      <c r="K27" s="170">
        <v>1347</v>
      </c>
      <c r="L27" s="170">
        <v>1301</v>
      </c>
      <c r="M27" s="170">
        <v>1292</v>
      </c>
    </row>
    <row r="28" spans="1:23" ht="15" customHeight="1">
      <c r="A28" s="49" t="s">
        <v>5</v>
      </c>
      <c r="B28" s="171">
        <v>2083</v>
      </c>
      <c r="C28" s="171">
        <v>2090</v>
      </c>
      <c r="D28" s="171">
        <v>2092</v>
      </c>
      <c r="E28" s="171">
        <v>2091</v>
      </c>
      <c r="F28" s="171">
        <v>2034</v>
      </c>
      <c r="G28" s="171">
        <v>1993</v>
      </c>
      <c r="H28" s="171">
        <v>2030</v>
      </c>
      <c r="I28" s="171">
        <v>2020</v>
      </c>
      <c r="J28" s="171">
        <v>2018</v>
      </c>
      <c r="K28" s="171">
        <v>2020</v>
      </c>
      <c r="L28" s="171">
        <v>1996</v>
      </c>
      <c r="M28" s="171">
        <v>2005</v>
      </c>
    </row>
    <row r="29" spans="1:23" ht="15" customHeight="1">
      <c r="A29" s="79" t="s">
        <v>415</v>
      </c>
      <c r="B29" s="106">
        <v>3369</v>
      </c>
      <c r="C29" s="106">
        <v>3403</v>
      </c>
      <c r="D29" s="106">
        <v>3368</v>
      </c>
      <c r="E29" s="106">
        <v>3359</v>
      </c>
      <c r="F29" s="106">
        <v>3345</v>
      </c>
      <c r="G29" s="106">
        <v>3338</v>
      </c>
      <c r="H29" s="106">
        <v>3368</v>
      </c>
      <c r="I29" s="106">
        <v>3381</v>
      </c>
      <c r="J29" s="106">
        <v>3352</v>
      </c>
      <c r="K29" s="106">
        <v>3346</v>
      </c>
      <c r="L29" s="106">
        <v>3244</v>
      </c>
      <c r="M29" s="106">
        <v>3222</v>
      </c>
      <c r="N29" s="173"/>
      <c r="O29" s="173"/>
      <c r="P29" s="173"/>
      <c r="Q29" s="173"/>
      <c r="R29" s="173"/>
      <c r="S29" s="173"/>
      <c r="T29" s="173"/>
      <c r="U29" s="173"/>
      <c r="V29" s="173"/>
      <c r="W29" s="173"/>
    </row>
    <row r="30" spans="1:23" ht="15" customHeight="1">
      <c r="A30" s="48" t="s">
        <v>4</v>
      </c>
      <c r="B30" s="170">
        <v>1289</v>
      </c>
      <c r="C30" s="170">
        <v>1313</v>
      </c>
      <c r="D30" s="170">
        <v>1287</v>
      </c>
      <c r="E30" s="170">
        <v>1288</v>
      </c>
      <c r="F30" s="170">
        <v>1288</v>
      </c>
      <c r="G30" s="170">
        <v>1260</v>
      </c>
      <c r="H30" s="170">
        <v>1257</v>
      </c>
      <c r="I30" s="170">
        <v>1281</v>
      </c>
      <c r="J30" s="170">
        <v>1276</v>
      </c>
      <c r="K30" s="170">
        <v>1275</v>
      </c>
      <c r="L30" s="170">
        <v>1240</v>
      </c>
      <c r="M30" s="170">
        <v>1245</v>
      </c>
    </row>
    <row r="31" spans="1:23" ht="15" customHeight="1">
      <c r="A31" s="49" t="s">
        <v>5</v>
      </c>
      <c r="B31" s="171">
        <v>2080</v>
      </c>
      <c r="C31" s="171">
        <v>2090</v>
      </c>
      <c r="D31" s="171">
        <v>2081</v>
      </c>
      <c r="E31" s="171">
        <v>2071</v>
      </c>
      <c r="F31" s="171">
        <v>2057</v>
      </c>
      <c r="G31" s="171">
        <v>2078</v>
      </c>
      <c r="H31" s="171">
        <v>2111</v>
      </c>
      <c r="I31" s="171">
        <v>2100</v>
      </c>
      <c r="J31" s="171">
        <v>2076</v>
      </c>
      <c r="K31" s="171">
        <v>2071</v>
      </c>
      <c r="L31" s="171">
        <v>2004</v>
      </c>
      <c r="M31" s="171">
        <v>1977</v>
      </c>
    </row>
    <row r="32" spans="1:23" ht="15" customHeight="1">
      <c r="A32" s="79" t="s">
        <v>416</v>
      </c>
      <c r="B32" s="106">
        <v>3494</v>
      </c>
      <c r="C32" s="106">
        <v>3490</v>
      </c>
      <c r="D32" s="106">
        <v>3489</v>
      </c>
      <c r="E32" s="106">
        <v>3486</v>
      </c>
      <c r="F32" s="106">
        <v>3411</v>
      </c>
      <c r="G32" s="106">
        <v>3398</v>
      </c>
      <c r="H32" s="106">
        <v>3422</v>
      </c>
      <c r="I32" s="106">
        <v>3469</v>
      </c>
      <c r="J32" s="106">
        <v>3400</v>
      </c>
      <c r="K32" s="106">
        <v>3434</v>
      </c>
      <c r="L32" s="106">
        <v>3365</v>
      </c>
      <c r="M32" s="106">
        <v>3376</v>
      </c>
      <c r="N32" s="173"/>
      <c r="O32" s="173"/>
      <c r="P32" s="173"/>
      <c r="Q32" s="173"/>
      <c r="R32" s="173"/>
      <c r="S32" s="173"/>
      <c r="T32" s="173"/>
      <c r="U32" s="173"/>
      <c r="V32" s="173"/>
      <c r="W32" s="173"/>
    </row>
    <row r="33" spans="1:23" ht="15" customHeight="1">
      <c r="A33" s="48" t="s">
        <v>4</v>
      </c>
      <c r="B33" s="170">
        <v>1366</v>
      </c>
      <c r="C33" s="170">
        <v>1360</v>
      </c>
      <c r="D33" s="170">
        <v>1353</v>
      </c>
      <c r="E33" s="170">
        <v>1343</v>
      </c>
      <c r="F33" s="170">
        <v>1297</v>
      </c>
      <c r="G33" s="170">
        <v>1288</v>
      </c>
      <c r="H33" s="170">
        <v>1292</v>
      </c>
      <c r="I33" s="170">
        <v>1315</v>
      </c>
      <c r="J33" s="170">
        <v>1296</v>
      </c>
      <c r="K33" s="170">
        <v>1299</v>
      </c>
      <c r="L33" s="170">
        <v>1273</v>
      </c>
      <c r="M33" s="170">
        <v>1279</v>
      </c>
    </row>
    <row r="34" spans="1:23" ht="15" customHeight="1">
      <c r="A34" s="49" t="s">
        <v>5</v>
      </c>
      <c r="B34" s="171">
        <v>2128</v>
      </c>
      <c r="C34" s="171">
        <v>2130</v>
      </c>
      <c r="D34" s="171">
        <v>2136</v>
      </c>
      <c r="E34" s="171">
        <v>2143</v>
      </c>
      <c r="F34" s="171">
        <v>2114</v>
      </c>
      <c r="G34" s="171">
        <v>2110</v>
      </c>
      <c r="H34" s="171">
        <v>2130</v>
      </c>
      <c r="I34" s="171">
        <v>2154</v>
      </c>
      <c r="J34" s="171">
        <v>2104</v>
      </c>
      <c r="K34" s="171">
        <v>2135</v>
      </c>
      <c r="L34" s="171">
        <v>2092</v>
      </c>
      <c r="M34" s="171">
        <v>2097</v>
      </c>
    </row>
    <row r="35" spans="1:23" ht="15" customHeight="1">
      <c r="A35" s="79" t="s">
        <v>417</v>
      </c>
      <c r="B35" s="106">
        <v>5253</v>
      </c>
      <c r="C35" s="106">
        <v>5245</v>
      </c>
      <c r="D35" s="106">
        <v>5175</v>
      </c>
      <c r="E35" s="106">
        <v>5096</v>
      </c>
      <c r="F35" s="106">
        <v>5044</v>
      </c>
      <c r="G35" s="106">
        <v>5006</v>
      </c>
      <c r="H35" s="106">
        <v>5103</v>
      </c>
      <c r="I35" s="106">
        <v>5149</v>
      </c>
      <c r="J35" s="106">
        <v>5147</v>
      </c>
      <c r="K35" s="106">
        <v>5159</v>
      </c>
      <c r="L35" s="106">
        <v>5076</v>
      </c>
      <c r="M35" s="106">
        <v>5057</v>
      </c>
      <c r="N35" s="174"/>
      <c r="O35" s="173"/>
      <c r="P35" s="173"/>
      <c r="Q35" s="173"/>
      <c r="R35" s="173"/>
      <c r="S35" s="173"/>
      <c r="T35" s="173"/>
      <c r="U35" s="173"/>
      <c r="V35" s="173"/>
      <c r="W35" s="173"/>
    </row>
    <row r="36" spans="1:23" ht="15" customHeight="1">
      <c r="A36" s="48" t="s">
        <v>4</v>
      </c>
      <c r="B36" s="170">
        <v>2150</v>
      </c>
      <c r="C36" s="170">
        <v>2137</v>
      </c>
      <c r="D36" s="170">
        <v>2127</v>
      </c>
      <c r="E36" s="170">
        <v>2080</v>
      </c>
      <c r="F36" s="170">
        <v>2063</v>
      </c>
      <c r="G36" s="170">
        <v>2047</v>
      </c>
      <c r="H36" s="170">
        <v>2090</v>
      </c>
      <c r="I36" s="170">
        <v>2108</v>
      </c>
      <c r="J36" s="170">
        <v>2119</v>
      </c>
      <c r="K36" s="170">
        <v>2135</v>
      </c>
      <c r="L36" s="170">
        <v>2095</v>
      </c>
      <c r="M36" s="170">
        <v>2104</v>
      </c>
    </row>
    <row r="37" spans="1:23" ht="15" customHeight="1">
      <c r="A37" s="49" t="s">
        <v>5</v>
      </c>
      <c r="B37" s="171">
        <v>3103</v>
      </c>
      <c r="C37" s="171">
        <v>3108</v>
      </c>
      <c r="D37" s="171">
        <v>3048</v>
      </c>
      <c r="E37" s="171">
        <v>3016</v>
      </c>
      <c r="F37" s="171">
        <v>2981</v>
      </c>
      <c r="G37" s="171">
        <v>2959</v>
      </c>
      <c r="H37" s="171">
        <v>3013</v>
      </c>
      <c r="I37" s="171">
        <v>3041</v>
      </c>
      <c r="J37" s="171">
        <v>3028</v>
      </c>
      <c r="K37" s="171">
        <v>3024</v>
      </c>
      <c r="L37" s="171">
        <v>2981</v>
      </c>
      <c r="M37" s="171">
        <v>2953</v>
      </c>
    </row>
    <row r="38" spans="1:23" ht="15" customHeight="1">
      <c r="A38" s="79" t="s">
        <v>418</v>
      </c>
      <c r="B38" s="106">
        <v>4868</v>
      </c>
      <c r="C38" s="106">
        <v>4849</v>
      </c>
      <c r="D38" s="106">
        <v>4807</v>
      </c>
      <c r="E38" s="106">
        <v>4730</v>
      </c>
      <c r="F38" s="106">
        <v>4666</v>
      </c>
      <c r="G38" s="106">
        <v>4566</v>
      </c>
      <c r="H38" s="106">
        <v>4547</v>
      </c>
      <c r="I38" s="106">
        <v>4571</v>
      </c>
      <c r="J38" s="106">
        <v>4600</v>
      </c>
      <c r="K38" s="106">
        <v>4657</v>
      </c>
      <c r="L38" s="106">
        <v>4535</v>
      </c>
      <c r="M38" s="106">
        <v>4500</v>
      </c>
      <c r="N38" s="173"/>
      <c r="O38" s="173"/>
      <c r="P38" s="173"/>
      <c r="Q38" s="173"/>
      <c r="R38" s="173"/>
      <c r="S38" s="173"/>
      <c r="T38" s="173"/>
      <c r="U38" s="173"/>
      <c r="V38" s="173"/>
      <c r="W38" s="173"/>
    </row>
    <row r="39" spans="1:23" ht="15" customHeight="1">
      <c r="A39" s="48" t="s">
        <v>4</v>
      </c>
      <c r="B39" s="170">
        <v>2036</v>
      </c>
      <c r="C39" s="170">
        <v>2024</v>
      </c>
      <c r="D39" s="170">
        <v>2014</v>
      </c>
      <c r="E39" s="170">
        <v>1982</v>
      </c>
      <c r="F39" s="170">
        <v>1934</v>
      </c>
      <c r="G39" s="170">
        <v>1897</v>
      </c>
      <c r="H39" s="170">
        <v>1890</v>
      </c>
      <c r="I39" s="170">
        <v>1903</v>
      </c>
      <c r="J39" s="170">
        <v>1924</v>
      </c>
      <c r="K39" s="170">
        <v>1953</v>
      </c>
      <c r="L39" s="170">
        <v>1916</v>
      </c>
      <c r="M39" s="170">
        <v>1905</v>
      </c>
    </row>
    <row r="40" spans="1:23" ht="15" customHeight="1">
      <c r="A40" s="49" t="s">
        <v>5</v>
      </c>
      <c r="B40" s="171">
        <v>2832</v>
      </c>
      <c r="C40" s="171">
        <v>2825</v>
      </c>
      <c r="D40" s="171">
        <v>2793</v>
      </c>
      <c r="E40" s="171">
        <v>2748</v>
      </c>
      <c r="F40" s="171">
        <v>2732</v>
      </c>
      <c r="G40" s="171">
        <v>2669</v>
      </c>
      <c r="H40" s="171">
        <v>2657</v>
      </c>
      <c r="I40" s="171">
        <v>2668</v>
      </c>
      <c r="J40" s="171">
        <v>2676</v>
      </c>
      <c r="K40" s="171">
        <v>2704</v>
      </c>
      <c r="L40" s="171">
        <v>2619</v>
      </c>
      <c r="M40" s="171">
        <v>2595</v>
      </c>
    </row>
    <row r="41" spans="1:23" ht="15" customHeight="1">
      <c r="A41" s="79" t="s">
        <v>419</v>
      </c>
      <c r="B41" s="172">
        <v>3918</v>
      </c>
      <c r="C41" s="172">
        <v>3894</v>
      </c>
      <c r="D41" s="172">
        <v>3878</v>
      </c>
      <c r="E41" s="172">
        <v>3802</v>
      </c>
      <c r="F41" s="172">
        <v>3746</v>
      </c>
      <c r="G41" s="172">
        <v>3727</v>
      </c>
      <c r="H41" s="172">
        <v>3786</v>
      </c>
      <c r="I41" s="172">
        <v>3795</v>
      </c>
      <c r="J41" s="172">
        <v>3753</v>
      </c>
      <c r="K41" s="172">
        <v>3741</v>
      </c>
      <c r="L41" s="172">
        <v>3703</v>
      </c>
      <c r="M41" s="172">
        <v>3724</v>
      </c>
      <c r="N41" s="173"/>
      <c r="O41" s="173"/>
      <c r="P41" s="173"/>
      <c r="Q41" s="173"/>
      <c r="R41" s="173"/>
      <c r="S41" s="173"/>
      <c r="T41" s="173"/>
      <c r="U41" s="173"/>
      <c r="V41" s="173"/>
      <c r="W41" s="173"/>
    </row>
    <row r="42" spans="1:23" ht="15" customHeight="1">
      <c r="A42" s="48" t="s">
        <v>4</v>
      </c>
      <c r="B42" s="170">
        <v>1551</v>
      </c>
      <c r="C42" s="170">
        <v>1558</v>
      </c>
      <c r="D42" s="170">
        <v>1554</v>
      </c>
      <c r="E42" s="170">
        <v>1518</v>
      </c>
      <c r="F42" s="170">
        <v>1487</v>
      </c>
      <c r="G42" s="170">
        <v>1478</v>
      </c>
      <c r="H42" s="170">
        <v>1466</v>
      </c>
      <c r="I42" s="170">
        <v>1483</v>
      </c>
      <c r="J42" s="170">
        <v>1481</v>
      </c>
      <c r="K42" s="170">
        <v>1486</v>
      </c>
      <c r="L42" s="170">
        <v>1487</v>
      </c>
      <c r="M42" s="170">
        <v>1485</v>
      </c>
    </row>
    <row r="43" spans="1:23" ht="15" customHeight="1">
      <c r="A43" s="49" t="s">
        <v>5</v>
      </c>
      <c r="B43" s="171">
        <v>2367</v>
      </c>
      <c r="C43" s="171">
        <v>2336</v>
      </c>
      <c r="D43" s="171">
        <v>2324</v>
      </c>
      <c r="E43" s="171">
        <v>2284</v>
      </c>
      <c r="F43" s="171">
        <v>2259</v>
      </c>
      <c r="G43" s="171">
        <v>2249</v>
      </c>
      <c r="H43" s="171">
        <v>2320</v>
      </c>
      <c r="I43" s="171">
        <v>2312</v>
      </c>
      <c r="J43" s="171">
        <v>2272</v>
      </c>
      <c r="K43" s="171">
        <v>2255</v>
      </c>
      <c r="L43" s="171">
        <v>2216</v>
      </c>
      <c r="M43" s="171">
        <v>2239</v>
      </c>
    </row>
    <row r="44" spans="1:23" ht="15" customHeight="1">
      <c r="A44" s="79" t="s">
        <v>420</v>
      </c>
      <c r="B44" s="175">
        <v>1978</v>
      </c>
      <c r="C44" s="175">
        <v>1977</v>
      </c>
      <c r="D44" s="175">
        <v>1949</v>
      </c>
      <c r="E44" s="175">
        <v>1906</v>
      </c>
      <c r="F44" s="175">
        <v>1868</v>
      </c>
      <c r="G44" s="175">
        <v>1825</v>
      </c>
      <c r="H44" s="175">
        <v>1887</v>
      </c>
      <c r="I44" s="175">
        <v>1916</v>
      </c>
      <c r="J44" s="175">
        <v>1856</v>
      </c>
      <c r="K44" s="175">
        <v>1866</v>
      </c>
      <c r="L44" s="175">
        <v>1849</v>
      </c>
      <c r="M44" s="169">
        <v>1844</v>
      </c>
      <c r="N44" s="173"/>
      <c r="O44" s="173"/>
      <c r="P44" s="173"/>
      <c r="Q44" s="173"/>
      <c r="R44" s="173"/>
      <c r="S44" s="173"/>
      <c r="T44" s="173"/>
      <c r="U44" s="173"/>
      <c r="V44" s="173"/>
      <c r="W44" s="173"/>
    </row>
    <row r="45" spans="1:23" ht="15" customHeight="1">
      <c r="A45" s="48" t="s">
        <v>4</v>
      </c>
      <c r="B45" s="170">
        <v>862</v>
      </c>
      <c r="C45" s="170">
        <v>858</v>
      </c>
      <c r="D45" s="170">
        <v>848</v>
      </c>
      <c r="E45" s="170">
        <v>816</v>
      </c>
      <c r="F45" s="170">
        <v>795</v>
      </c>
      <c r="G45" s="170">
        <v>758</v>
      </c>
      <c r="H45" s="170">
        <v>773</v>
      </c>
      <c r="I45" s="170">
        <v>812</v>
      </c>
      <c r="J45" s="170">
        <v>787</v>
      </c>
      <c r="K45" s="170">
        <v>763</v>
      </c>
      <c r="L45" s="170">
        <v>766</v>
      </c>
      <c r="M45" s="170">
        <v>766</v>
      </c>
    </row>
    <row r="46" spans="1:23" ht="15" customHeight="1">
      <c r="A46" s="49" t="s">
        <v>5</v>
      </c>
      <c r="B46" s="171">
        <v>1116</v>
      </c>
      <c r="C46" s="171">
        <v>1119</v>
      </c>
      <c r="D46" s="171">
        <v>1101</v>
      </c>
      <c r="E46" s="171">
        <v>1090</v>
      </c>
      <c r="F46" s="171">
        <v>1073</v>
      </c>
      <c r="G46" s="171">
        <v>1067</v>
      </c>
      <c r="H46" s="171">
        <v>1114</v>
      </c>
      <c r="I46" s="171">
        <v>1104</v>
      </c>
      <c r="J46" s="171">
        <v>1069</v>
      </c>
      <c r="K46" s="171">
        <v>1103</v>
      </c>
      <c r="L46" s="171">
        <v>1083</v>
      </c>
      <c r="M46" s="171">
        <v>1078</v>
      </c>
    </row>
    <row r="47" spans="1:23" ht="15" customHeight="1">
      <c r="A47" s="79" t="s">
        <v>421</v>
      </c>
      <c r="B47" s="175">
        <v>1563</v>
      </c>
      <c r="C47" s="175">
        <v>1548</v>
      </c>
      <c r="D47" s="175">
        <v>1543</v>
      </c>
      <c r="E47" s="175">
        <v>1511</v>
      </c>
      <c r="F47" s="175">
        <v>1477</v>
      </c>
      <c r="G47" s="175">
        <v>1473</v>
      </c>
      <c r="H47" s="175">
        <v>1504</v>
      </c>
      <c r="I47" s="175">
        <v>1501</v>
      </c>
      <c r="J47" s="175">
        <v>1484</v>
      </c>
      <c r="K47" s="175">
        <v>1463</v>
      </c>
      <c r="L47" s="175">
        <v>1433</v>
      </c>
      <c r="M47" s="169">
        <v>1419</v>
      </c>
      <c r="N47" s="173"/>
      <c r="O47" s="173"/>
      <c r="P47" s="173"/>
      <c r="Q47" s="173"/>
      <c r="R47" s="173"/>
      <c r="S47" s="173"/>
      <c r="T47" s="173"/>
      <c r="U47" s="173"/>
      <c r="V47" s="173"/>
      <c r="W47" s="173"/>
    </row>
    <row r="48" spans="1:23" ht="15" customHeight="1">
      <c r="A48" s="48" t="s">
        <v>4</v>
      </c>
      <c r="B48" s="170">
        <v>649</v>
      </c>
      <c r="C48" s="170">
        <v>653</v>
      </c>
      <c r="D48" s="170">
        <v>639</v>
      </c>
      <c r="E48" s="170">
        <v>617</v>
      </c>
      <c r="F48" s="170">
        <v>591</v>
      </c>
      <c r="G48" s="170">
        <v>585</v>
      </c>
      <c r="H48" s="170">
        <v>604</v>
      </c>
      <c r="I48" s="170">
        <v>599</v>
      </c>
      <c r="J48" s="170">
        <v>592</v>
      </c>
      <c r="K48" s="170">
        <v>572</v>
      </c>
      <c r="L48" s="170">
        <v>559</v>
      </c>
      <c r="M48" s="170">
        <v>560</v>
      </c>
    </row>
    <row r="49" spans="1:23" ht="15" customHeight="1">
      <c r="A49" s="49" t="s">
        <v>5</v>
      </c>
      <c r="B49" s="171">
        <v>914</v>
      </c>
      <c r="C49" s="171">
        <v>895</v>
      </c>
      <c r="D49" s="171">
        <v>904</v>
      </c>
      <c r="E49" s="171">
        <v>894</v>
      </c>
      <c r="F49" s="171">
        <v>886</v>
      </c>
      <c r="G49" s="171">
        <v>888</v>
      </c>
      <c r="H49" s="171">
        <v>900</v>
      </c>
      <c r="I49" s="171">
        <v>902</v>
      </c>
      <c r="J49" s="171">
        <v>892</v>
      </c>
      <c r="K49" s="171">
        <v>891</v>
      </c>
      <c r="L49" s="171">
        <v>874</v>
      </c>
      <c r="M49" s="171">
        <v>859</v>
      </c>
    </row>
    <row r="50" spans="1:23" ht="15" customHeight="1">
      <c r="A50" s="79" t="s">
        <v>422</v>
      </c>
      <c r="B50" s="175">
        <v>4004</v>
      </c>
      <c r="C50" s="175">
        <v>3984</v>
      </c>
      <c r="D50" s="175">
        <v>3969</v>
      </c>
      <c r="E50" s="175">
        <v>3939</v>
      </c>
      <c r="F50" s="175">
        <v>3815</v>
      </c>
      <c r="G50" s="175">
        <v>3711</v>
      </c>
      <c r="H50" s="175">
        <v>3718</v>
      </c>
      <c r="I50" s="175">
        <v>3752</v>
      </c>
      <c r="J50" s="175">
        <v>3724</v>
      </c>
      <c r="K50" s="175">
        <v>3791</v>
      </c>
      <c r="L50" s="175">
        <v>3681</v>
      </c>
      <c r="M50" s="169">
        <v>3706</v>
      </c>
      <c r="N50" s="173"/>
      <c r="O50" s="173"/>
      <c r="P50" s="173"/>
      <c r="Q50" s="173"/>
      <c r="R50" s="173"/>
      <c r="S50" s="173"/>
      <c r="T50" s="173"/>
      <c r="U50" s="173"/>
      <c r="V50" s="173"/>
      <c r="W50" s="173"/>
    </row>
    <row r="51" spans="1:23" ht="15" customHeight="1">
      <c r="A51" s="48" t="s">
        <v>4</v>
      </c>
      <c r="B51" s="170">
        <v>1588</v>
      </c>
      <c r="C51" s="170">
        <v>1567</v>
      </c>
      <c r="D51" s="170">
        <v>1569</v>
      </c>
      <c r="E51" s="170">
        <v>1549</v>
      </c>
      <c r="F51" s="170">
        <v>1497</v>
      </c>
      <c r="G51" s="170">
        <v>1470</v>
      </c>
      <c r="H51" s="170">
        <v>1453</v>
      </c>
      <c r="I51" s="170">
        <v>1485</v>
      </c>
      <c r="J51" s="170">
        <v>1459</v>
      </c>
      <c r="K51" s="170">
        <v>1503</v>
      </c>
      <c r="L51" s="170">
        <v>1460</v>
      </c>
      <c r="M51" s="170">
        <v>1485</v>
      </c>
    </row>
    <row r="52" spans="1:23" ht="15" customHeight="1">
      <c r="A52" s="49" t="s">
        <v>5</v>
      </c>
      <c r="B52" s="171">
        <v>2416</v>
      </c>
      <c r="C52" s="171">
        <v>2417</v>
      </c>
      <c r="D52" s="171">
        <v>2400</v>
      </c>
      <c r="E52" s="171">
        <v>2390</v>
      </c>
      <c r="F52" s="171">
        <v>2318</v>
      </c>
      <c r="G52" s="171">
        <v>2241</v>
      </c>
      <c r="H52" s="171">
        <v>2265</v>
      </c>
      <c r="I52" s="171">
        <v>2267</v>
      </c>
      <c r="J52" s="171">
        <v>2265</v>
      </c>
      <c r="K52" s="171">
        <v>2288</v>
      </c>
      <c r="L52" s="171">
        <v>2221</v>
      </c>
      <c r="M52" s="171">
        <v>2221</v>
      </c>
    </row>
    <row r="53" spans="1:23" ht="15" customHeight="1">
      <c r="A53" s="79" t="s">
        <v>423</v>
      </c>
      <c r="B53" s="175">
        <v>3053</v>
      </c>
      <c r="C53" s="175">
        <v>3002</v>
      </c>
      <c r="D53" s="175">
        <v>2992</v>
      </c>
      <c r="E53" s="175">
        <v>2977</v>
      </c>
      <c r="F53" s="175">
        <v>2928</v>
      </c>
      <c r="G53" s="175">
        <v>2926</v>
      </c>
      <c r="H53" s="175">
        <v>2946</v>
      </c>
      <c r="I53" s="175">
        <v>2950</v>
      </c>
      <c r="J53" s="175">
        <v>2940</v>
      </c>
      <c r="K53" s="175">
        <v>2975</v>
      </c>
      <c r="L53" s="175">
        <v>2947</v>
      </c>
      <c r="M53" s="169">
        <v>2936</v>
      </c>
      <c r="N53" s="173"/>
      <c r="O53" s="173"/>
      <c r="P53" s="173"/>
      <c r="Q53" s="173"/>
      <c r="R53" s="173"/>
      <c r="S53" s="173"/>
      <c r="T53" s="173"/>
      <c r="U53" s="173"/>
      <c r="V53" s="173"/>
      <c r="W53" s="173"/>
    </row>
    <row r="54" spans="1:23" ht="15" customHeight="1">
      <c r="A54" s="48" t="s">
        <v>4</v>
      </c>
      <c r="B54" s="170">
        <v>1187</v>
      </c>
      <c r="C54" s="170">
        <v>1161</v>
      </c>
      <c r="D54" s="170">
        <v>1153</v>
      </c>
      <c r="E54" s="170">
        <v>1152</v>
      </c>
      <c r="F54" s="170">
        <v>1114</v>
      </c>
      <c r="G54" s="170">
        <v>1118</v>
      </c>
      <c r="H54" s="170">
        <v>1132</v>
      </c>
      <c r="I54" s="170">
        <v>1138</v>
      </c>
      <c r="J54" s="170">
        <v>1138</v>
      </c>
      <c r="K54" s="170">
        <v>1147</v>
      </c>
      <c r="L54" s="170">
        <v>1119</v>
      </c>
      <c r="M54" s="170">
        <v>1130</v>
      </c>
    </row>
    <row r="55" spans="1:23" ht="15" customHeight="1">
      <c r="A55" s="49" t="s">
        <v>5</v>
      </c>
      <c r="B55" s="171">
        <v>1866</v>
      </c>
      <c r="C55" s="171">
        <v>1841</v>
      </c>
      <c r="D55" s="171">
        <v>1839</v>
      </c>
      <c r="E55" s="171">
        <v>1825</v>
      </c>
      <c r="F55" s="171">
        <v>1814</v>
      </c>
      <c r="G55" s="171">
        <v>1808</v>
      </c>
      <c r="H55" s="171">
        <v>1814</v>
      </c>
      <c r="I55" s="171">
        <v>1812</v>
      </c>
      <c r="J55" s="171">
        <v>1802</v>
      </c>
      <c r="K55" s="171">
        <v>1828</v>
      </c>
      <c r="L55" s="171">
        <v>1828</v>
      </c>
      <c r="M55" s="171">
        <v>1806</v>
      </c>
    </row>
    <row r="56" spans="1:23" ht="15" customHeight="1">
      <c r="A56" s="79" t="s">
        <v>424</v>
      </c>
      <c r="B56" s="175">
        <v>318</v>
      </c>
      <c r="C56" s="175">
        <v>319</v>
      </c>
      <c r="D56" s="175">
        <v>307</v>
      </c>
      <c r="E56" s="175">
        <v>289</v>
      </c>
      <c r="F56" s="175">
        <v>281</v>
      </c>
      <c r="G56" s="175">
        <v>276</v>
      </c>
      <c r="H56" s="175">
        <v>289</v>
      </c>
      <c r="I56" s="175">
        <v>295</v>
      </c>
      <c r="J56" s="175">
        <v>283</v>
      </c>
      <c r="K56" s="175">
        <v>292</v>
      </c>
      <c r="L56" s="175">
        <v>287</v>
      </c>
      <c r="M56" s="169">
        <v>297</v>
      </c>
      <c r="N56" s="173"/>
      <c r="O56" s="173"/>
      <c r="P56" s="173"/>
      <c r="Q56" s="173"/>
      <c r="R56" s="173"/>
      <c r="S56" s="173"/>
      <c r="T56" s="173"/>
      <c r="U56" s="173"/>
      <c r="V56" s="173"/>
      <c r="W56" s="173"/>
    </row>
    <row r="57" spans="1:23" ht="15" customHeight="1">
      <c r="A57" s="48" t="s">
        <v>4</v>
      </c>
      <c r="B57" s="170">
        <v>136</v>
      </c>
      <c r="C57" s="170">
        <v>139</v>
      </c>
      <c r="D57" s="170">
        <v>133</v>
      </c>
      <c r="E57" s="170">
        <v>126</v>
      </c>
      <c r="F57" s="170">
        <v>115</v>
      </c>
      <c r="G57" s="170">
        <v>117</v>
      </c>
      <c r="H57" s="170">
        <v>118</v>
      </c>
      <c r="I57" s="170">
        <v>123</v>
      </c>
      <c r="J57" s="170">
        <v>108</v>
      </c>
      <c r="K57" s="170">
        <v>113</v>
      </c>
      <c r="L57" s="170">
        <v>110</v>
      </c>
      <c r="M57" s="170">
        <v>117</v>
      </c>
    </row>
    <row r="58" spans="1:23" ht="15" customHeight="1">
      <c r="A58" s="49" t="s">
        <v>5</v>
      </c>
      <c r="B58" s="171">
        <v>182</v>
      </c>
      <c r="C58" s="171">
        <v>180</v>
      </c>
      <c r="D58" s="171">
        <v>174</v>
      </c>
      <c r="E58" s="171">
        <v>163</v>
      </c>
      <c r="F58" s="171">
        <v>166</v>
      </c>
      <c r="G58" s="171">
        <v>159</v>
      </c>
      <c r="H58" s="171">
        <v>171</v>
      </c>
      <c r="I58" s="171">
        <v>172</v>
      </c>
      <c r="J58" s="171">
        <v>175</v>
      </c>
      <c r="K58" s="171">
        <v>179</v>
      </c>
      <c r="L58" s="171">
        <v>177</v>
      </c>
      <c r="M58" s="171">
        <v>180</v>
      </c>
    </row>
    <row r="59" spans="1:23" ht="15" customHeight="1">
      <c r="A59" s="79" t="s">
        <v>425</v>
      </c>
      <c r="B59" s="175">
        <v>1043</v>
      </c>
      <c r="C59" s="175">
        <v>1054</v>
      </c>
      <c r="D59" s="175">
        <v>1037</v>
      </c>
      <c r="E59" s="175">
        <v>1037</v>
      </c>
      <c r="F59" s="175">
        <v>1014</v>
      </c>
      <c r="G59" s="175">
        <v>1014</v>
      </c>
      <c r="H59" s="175">
        <v>1030</v>
      </c>
      <c r="I59" s="175">
        <v>1061</v>
      </c>
      <c r="J59" s="175">
        <v>1031</v>
      </c>
      <c r="K59" s="175">
        <v>1051</v>
      </c>
      <c r="L59" s="175">
        <v>1022</v>
      </c>
      <c r="M59" s="169">
        <v>1018</v>
      </c>
      <c r="N59" s="173"/>
      <c r="O59" s="173"/>
      <c r="P59" s="173"/>
      <c r="Q59" s="173"/>
      <c r="R59" s="173"/>
      <c r="S59" s="173"/>
      <c r="T59" s="173"/>
      <c r="U59" s="173"/>
      <c r="V59" s="173"/>
      <c r="W59" s="173"/>
    </row>
    <row r="60" spans="1:23" ht="15" customHeight="1">
      <c r="A60" s="48" t="s">
        <v>4</v>
      </c>
      <c r="B60" s="170">
        <v>407</v>
      </c>
      <c r="C60" s="170">
        <v>405</v>
      </c>
      <c r="D60" s="170">
        <v>404</v>
      </c>
      <c r="E60" s="170">
        <v>412</v>
      </c>
      <c r="F60" s="170">
        <v>395</v>
      </c>
      <c r="G60" s="170">
        <v>398</v>
      </c>
      <c r="H60" s="170">
        <v>412</v>
      </c>
      <c r="I60" s="170">
        <v>422</v>
      </c>
      <c r="J60" s="170">
        <v>409</v>
      </c>
      <c r="K60" s="170">
        <v>404</v>
      </c>
      <c r="L60" s="170">
        <v>394</v>
      </c>
      <c r="M60" s="170">
        <v>405</v>
      </c>
    </row>
    <row r="61" spans="1:23" ht="15" customHeight="1">
      <c r="A61" s="49" t="s">
        <v>5</v>
      </c>
      <c r="B61" s="171">
        <v>636</v>
      </c>
      <c r="C61" s="171">
        <v>649</v>
      </c>
      <c r="D61" s="171">
        <v>633</v>
      </c>
      <c r="E61" s="171">
        <v>625</v>
      </c>
      <c r="F61" s="171">
        <v>619</v>
      </c>
      <c r="G61" s="171">
        <v>616</v>
      </c>
      <c r="H61" s="171">
        <v>618</v>
      </c>
      <c r="I61" s="171">
        <v>639</v>
      </c>
      <c r="J61" s="171">
        <v>622</v>
      </c>
      <c r="K61" s="171">
        <v>647</v>
      </c>
      <c r="L61" s="171">
        <v>628</v>
      </c>
      <c r="M61" s="171">
        <v>613</v>
      </c>
    </row>
    <row r="62" spans="1:23" ht="15" customHeight="1">
      <c r="A62" s="79" t="s">
        <v>426</v>
      </c>
      <c r="B62" s="175">
        <v>1382</v>
      </c>
      <c r="C62" s="175">
        <v>1382</v>
      </c>
      <c r="D62" s="175">
        <v>1348</v>
      </c>
      <c r="E62" s="175">
        <v>1340</v>
      </c>
      <c r="F62" s="175">
        <v>1335</v>
      </c>
      <c r="G62" s="175">
        <v>1338</v>
      </c>
      <c r="H62" s="175">
        <v>1333</v>
      </c>
      <c r="I62" s="175">
        <v>1352</v>
      </c>
      <c r="J62" s="175">
        <v>1311</v>
      </c>
      <c r="K62" s="175">
        <v>1330</v>
      </c>
      <c r="L62" s="175">
        <v>1329</v>
      </c>
      <c r="M62" s="169">
        <v>1298</v>
      </c>
      <c r="N62" s="173"/>
      <c r="O62" s="173"/>
      <c r="P62" s="173"/>
      <c r="Q62" s="173"/>
      <c r="R62" s="173"/>
      <c r="S62" s="173"/>
      <c r="T62" s="173"/>
      <c r="U62" s="173"/>
      <c r="V62" s="173"/>
      <c r="W62" s="173"/>
    </row>
    <row r="63" spans="1:23" ht="15" customHeight="1">
      <c r="A63" s="48" t="s">
        <v>4</v>
      </c>
      <c r="B63" s="170">
        <v>523</v>
      </c>
      <c r="C63" s="170">
        <v>532</v>
      </c>
      <c r="D63" s="170">
        <v>510</v>
      </c>
      <c r="E63" s="170">
        <v>506</v>
      </c>
      <c r="F63" s="170">
        <v>503</v>
      </c>
      <c r="G63" s="170">
        <v>503</v>
      </c>
      <c r="H63" s="170">
        <v>507</v>
      </c>
      <c r="I63" s="170">
        <v>511</v>
      </c>
      <c r="J63" s="170">
        <v>503</v>
      </c>
      <c r="K63" s="170">
        <v>527</v>
      </c>
      <c r="L63" s="170">
        <v>518</v>
      </c>
      <c r="M63" s="170">
        <v>503</v>
      </c>
    </row>
    <row r="64" spans="1:23" ht="15" customHeight="1">
      <c r="A64" s="49" t="s">
        <v>5</v>
      </c>
      <c r="B64" s="171">
        <v>859</v>
      </c>
      <c r="C64" s="171">
        <v>850</v>
      </c>
      <c r="D64" s="171">
        <v>838</v>
      </c>
      <c r="E64" s="171">
        <v>834</v>
      </c>
      <c r="F64" s="171">
        <v>832</v>
      </c>
      <c r="G64" s="171">
        <v>835</v>
      </c>
      <c r="H64" s="171">
        <v>826</v>
      </c>
      <c r="I64" s="171">
        <v>841</v>
      </c>
      <c r="J64" s="171">
        <v>808</v>
      </c>
      <c r="K64" s="171">
        <v>803</v>
      </c>
      <c r="L64" s="171">
        <v>811</v>
      </c>
      <c r="M64" s="171">
        <v>795</v>
      </c>
    </row>
    <row r="65" spans="1:23" ht="15" customHeight="1">
      <c r="A65" s="79" t="s">
        <v>93</v>
      </c>
      <c r="B65" s="175">
        <v>317</v>
      </c>
      <c r="C65" s="175">
        <v>280</v>
      </c>
      <c r="D65" s="175">
        <v>272</v>
      </c>
      <c r="E65" s="175">
        <v>271</v>
      </c>
      <c r="F65" s="175">
        <v>257</v>
      </c>
      <c r="G65" s="175">
        <v>252</v>
      </c>
      <c r="H65" s="175">
        <v>255</v>
      </c>
      <c r="I65" s="175">
        <v>269</v>
      </c>
      <c r="J65" s="175">
        <v>260</v>
      </c>
      <c r="K65" s="175">
        <v>264</v>
      </c>
      <c r="L65" s="175">
        <v>249</v>
      </c>
      <c r="M65" s="169">
        <v>239</v>
      </c>
      <c r="N65" s="173"/>
      <c r="O65" s="173"/>
      <c r="P65" s="173"/>
      <c r="Q65" s="173"/>
      <c r="R65" s="173"/>
      <c r="S65" s="173"/>
      <c r="T65" s="173"/>
      <c r="U65" s="173"/>
      <c r="V65" s="173"/>
      <c r="W65" s="173"/>
    </row>
    <row r="66" spans="1:23" ht="15" customHeight="1">
      <c r="A66" s="48" t="s">
        <v>4</v>
      </c>
      <c r="B66" s="170">
        <v>119</v>
      </c>
      <c r="C66" s="170">
        <v>111</v>
      </c>
      <c r="D66" s="170">
        <v>100</v>
      </c>
      <c r="E66" s="170">
        <v>93</v>
      </c>
      <c r="F66" s="170">
        <v>89</v>
      </c>
      <c r="G66" s="170">
        <v>87</v>
      </c>
      <c r="H66" s="170">
        <v>96</v>
      </c>
      <c r="I66" s="170">
        <v>99</v>
      </c>
      <c r="J66" s="170">
        <v>94</v>
      </c>
      <c r="K66" s="170">
        <v>96</v>
      </c>
      <c r="L66" s="170">
        <v>85</v>
      </c>
      <c r="M66" s="170">
        <v>81</v>
      </c>
    </row>
    <row r="67" spans="1:23" ht="15" customHeight="1">
      <c r="A67" s="49" t="s">
        <v>5</v>
      </c>
      <c r="B67" s="171">
        <v>198</v>
      </c>
      <c r="C67" s="171">
        <v>169</v>
      </c>
      <c r="D67" s="171">
        <v>172</v>
      </c>
      <c r="E67" s="171">
        <v>178</v>
      </c>
      <c r="F67" s="171">
        <v>168</v>
      </c>
      <c r="G67" s="171">
        <v>165</v>
      </c>
      <c r="H67" s="171">
        <v>159</v>
      </c>
      <c r="I67" s="171">
        <v>170</v>
      </c>
      <c r="J67" s="171">
        <v>166</v>
      </c>
      <c r="K67" s="171">
        <v>168</v>
      </c>
      <c r="L67" s="171">
        <v>164</v>
      </c>
      <c r="M67" s="171">
        <v>158</v>
      </c>
    </row>
    <row r="68" spans="1:23" ht="15" customHeight="1">
      <c r="A68" s="37" t="s">
        <v>215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</row>
    <row r="69" spans="1:23" ht="15" customHeight="1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</row>
    <row r="70" spans="1:23" ht="15" customHeight="1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</row>
    <row r="71" spans="1:23" ht="15" customHeight="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</row>
    <row r="72" spans="1:23" ht="1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</row>
    <row r="73" spans="1:23" ht="1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</row>
    <row r="74" spans="1:23" ht="1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</row>
    <row r="75" spans="1:23" ht="1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</row>
    <row r="76" spans="1:23" ht="1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</row>
    <row r="77" spans="1:23" ht="1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</row>
    <row r="78" spans="1:23" ht="1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</row>
    <row r="79" spans="1:23" ht="1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</row>
    <row r="80" spans="1:23" ht="1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</row>
    <row r="81" spans="1:13" ht="1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</row>
    <row r="82" spans="1:13" ht="1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</row>
    <row r="83" spans="1:13" ht="1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ht="1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</row>
    <row r="85" spans="1:13" ht="1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</row>
    <row r="86" spans="1:13" ht="1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</row>
    <row r="87" spans="1:13" ht="1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</row>
    <row r="88" spans="1:13" ht="1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</row>
    <row r="89" spans="1:13" ht="1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</row>
    <row r="90" spans="1:13" ht="1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</row>
    <row r="91" spans="1:13" ht="1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</row>
    <row r="92" spans="1:13" ht="1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</row>
    <row r="93" spans="1:13" ht="1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</row>
    <row r="94" spans="1:13" ht="1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</row>
    <row r="95" spans="1:13" ht="1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</row>
    <row r="96" spans="1:13" ht="1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</row>
    <row r="97" spans="1:13" ht="1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</row>
    <row r="98" spans="1:13" ht="1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</row>
    <row r="99" spans="1:13" ht="1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</row>
  </sheetData>
  <pageMargins left="0.23622047244094491" right="0.23622047244094491" top="0.39370078740157483" bottom="0.32" header="0" footer="0.1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59"/>
  <sheetViews>
    <sheetView workbookViewId="0"/>
  </sheetViews>
  <sheetFormatPr baseColWidth="10" defaultColWidth="11.42578125" defaultRowHeight="15" customHeight="1"/>
  <cols>
    <col min="1" max="1" width="21.42578125" style="145" customWidth="1"/>
    <col min="2" max="13" width="10" style="145" customWidth="1"/>
    <col min="14" max="16384" width="11.42578125" style="145"/>
  </cols>
  <sheetData>
    <row r="1" spans="1:22" ht="15" customHeight="1">
      <c r="A1" s="15" t="s">
        <v>471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22" ht="15" customHeight="1">
      <c r="A2" s="19" t="s">
        <v>472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22" ht="15" customHeight="1">
      <c r="A3" s="3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"/>
    </row>
    <row r="4" spans="1:22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</row>
    <row r="5" spans="1:22" ht="15" customHeight="1">
      <c r="A5" s="79" t="s">
        <v>19</v>
      </c>
      <c r="B5" s="169">
        <f>SUM(B16,B27,B38,B49,B60,B71,B82,B93,B104,B115,B126,B137,B148,B159,B170,B181,B192,B203,B214,B225)</f>
        <v>49410</v>
      </c>
      <c r="C5" s="169">
        <f t="shared" ref="C5:M5" si="0">SUM(C16,C27,C38,C49,C60,C71,C82,C93,C104,C115,C126,C137,C148,C159,C170,C181,C192,C203,C214,C225)</f>
        <v>49171</v>
      </c>
      <c r="D5" s="169">
        <f t="shared" si="0"/>
        <v>48816</v>
      </c>
      <c r="E5" s="169">
        <f t="shared" si="0"/>
        <v>48316</v>
      </c>
      <c r="F5" s="169">
        <f t="shared" si="0"/>
        <v>47563</v>
      </c>
      <c r="G5" s="169">
        <f t="shared" si="0"/>
        <v>47185</v>
      </c>
      <c r="H5" s="169">
        <f t="shared" si="0"/>
        <v>47819</v>
      </c>
      <c r="I5" s="169">
        <f t="shared" si="0"/>
        <v>48313</v>
      </c>
      <c r="J5" s="169">
        <f t="shared" si="0"/>
        <v>47742</v>
      </c>
      <c r="K5" s="169">
        <f t="shared" si="0"/>
        <v>47905</v>
      </c>
      <c r="L5" s="169">
        <f t="shared" si="0"/>
        <v>47028</v>
      </c>
      <c r="M5" s="169">
        <f t="shared" si="0"/>
        <v>46942</v>
      </c>
    </row>
    <row r="6" spans="1:22" ht="15" customHeight="1">
      <c r="A6" s="48" t="s">
        <v>473</v>
      </c>
      <c r="B6" s="170">
        <f t="shared" ref="B6:M15" si="1">SUM(B17,B28,B39,B50,B61,B72,B83,B94,B105,B116,B127,B138,B149,B160,B171,B182,B193,B204,B215,B226)</f>
        <v>605</v>
      </c>
      <c r="C6" s="170">
        <f t="shared" si="1"/>
        <v>644</v>
      </c>
      <c r="D6" s="170">
        <f t="shared" si="1"/>
        <v>672</v>
      </c>
      <c r="E6" s="170">
        <f t="shared" si="1"/>
        <v>650</v>
      </c>
      <c r="F6" s="170">
        <f t="shared" si="1"/>
        <v>676</v>
      </c>
      <c r="G6" s="170">
        <f t="shared" si="1"/>
        <v>701</v>
      </c>
      <c r="H6" s="170">
        <f t="shared" si="1"/>
        <v>753</v>
      </c>
      <c r="I6" s="170">
        <f t="shared" si="1"/>
        <v>743</v>
      </c>
      <c r="J6" s="170">
        <f t="shared" si="1"/>
        <v>815</v>
      </c>
      <c r="K6" s="170">
        <f t="shared" si="1"/>
        <v>832</v>
      </c>
      <c r="L6" s="170">
        <f t="shared" si="1"/>
        <v>628</v>
      </c>
      <c r="M6" s="170">
        <f t="shared" si="1"/>
        <v>604</v>
      </c>
    </row>
    <row r="7" spans="1:22" ht="15" customHeight="1">
      <c r="A7" s="48" t="s">
        <v>207</v>
      </c>
      <c r="B7" s="170">
        <f t="shared" si="1"/>
        <v>1846</v>
      </c>
      <c r="C7" s="170">
        <f t="shared" si="1"/>
        <v>1957</v>
      </c>
      <c r="D7" s="170">
        <f t="shared" si="1"/>
        <v>1959</v>
      </c>
      <c r="E7" s="170">
        <f t="shared" si="1"/>
        <v>1785</v>
      </c>
      <c r="F7" s="170">
        <f t="shared" si="1"/>
        <v>1729</v>
      </c>
      <c r="G7" s="170">
        <f t="shared" si="1"/>
        <v>1658</v>
      </c>
      <c r="H7" s="170">
        <f t="shared" si="1"/>
        <v>1720</v>
      </c>
      <c r="I7" s="170">
        <f t="shared" si="1"/>
        <v>1770</v>
      </c>
      <c r="J7" s="170">
        <f t="shared" si="1"/>
        <v>1931</v>
      </c>
      <c r="K7" s="170">
        <f t="shared" si="1"/>
        <v>1991</v>
      </c>
      <c r="L7" s="170">
        <f t="shared" si="1"/>
        <v>1864</v>
      </c>
      <c r="M7" s="170">
        <f t="shared" si="1"/>
        <v>1777</v>
      </c>
    </row>
    <row r="8" spans="1:22" ht="15" customHeight="1">
      <c r="A8" s="48" t="s">
        <v>17</v>
      </c>
      <c r="B8" s="170">
        <f t="shared" si="1"/>
        <v>3816</v>
      </c>
      <c r="C8" s="170">
        <f t="shared" si="1"/>
        <v>3822</v>
      </c>
      <c r="D8" s="170">
        <f t="shared" si="1"/>
        <v>3698</v>
      </c>
      <c r="E8" s="170">
        <f t="shared" si="1"/>
        <v>3599</v>
      </c>
      <c r="F8" s="170">
        <f t="shared" si="1"/>
        <v>3537</v>
      </c>
      <c r="G8" s="170">
        <f t="shared" si="1"/>
        <v>3483</v>
      </c>
      <c r="H8" s="170">
        <f t="shared" si="1"/>
        <v>3613</v>
      </c>
      <c r="I8" s="170">
        <f t="shared" si="1"/>
        <v>3689</v>
      </c>
      <c r="J8" s="170">
        <f t="shared" si="1"/>
        <v>3589</v>
      </c>
      <c r="K8" s="170">
        <f t="shared" si="1"/>
        <v>3580</v>
      </c>
      <c r="L8" s="170">
        <f t="shared" si="1"/>
        <v>3474</v>
      </c>
      <c r="M8" s="170">
        <f t="shared" si="1"/>
        <v>3537</v>
      </c>
    </row>
    <row r="9" spans="1:22" ht="15" customHeight="1">
      <c r="A9" s="48" t="s">
        <v>208</v>
      </c>
      <c r="B9" s="170">
        <f t="shared" si="1"/>
        <v>4313</v>
      </c>
      <c r="C9" s="170">
        <f t="shared" si="1"/>
        <v>4211</v>
      </c>
      <c r="D9" s="170">
        <f t="shared" si="1"/>
        <v>4198</v>
      </c>
      <c r="E9" s="170">
        <f t="shared" si="1"/>
        <v>4113</v>
      </c>
      <c r="F9" s="170">
        <f t="shared" si="1"/>
        <v>3999</v>
      </c>
      <c r="G9" s="170">
        <f t="shared" si="1"/>
        <v>3936</v>
      </c>
      <c r="H9" s="170">
        <f t="shared" si="1"/>
        <v>4068</v>
      </c>
      <c r="I9" s="170">
        <f t="shared" si="1"/>
        <v>4127</v>
      </c>
      <c r="J9" s="170">
        <f t="shared" si="1"/>
        <v>3892</v>
      </c>
      <c r="K9" s="170">
        <f t="shared" si="1"/>
        <v>3977</v>
      </c>
      <c r="L9" s="170">
        <f t="shared" si="1"/>
        <v>3961</v>
      </c>
      <c r="M9" s="170">
        <f t="shared" si="1"/>
        <v>3975</v>
      </c>
    </row>
    <row r="10" spans="1:22" ht="15" customHeight="1">
      <c r="A10" s="48" t="s">
        <v>209</v>
      </c>
      <c r="B10" s="170">
        <f t="shared" si="1"/>
        <v>4540</v>
      </c>
      <c r="C10" s="170">
        <f t="shared" si="1"/>
        <v>4471</v>
      </c>
      <c r="D10" s="170">
        <f t="shared" si="1"/>
        <v>4403</v>
      </c>
      <c r="E10" s="170">
        <f t="shared" si="1"/>
        <v>4391</v>
      </c>
      <c r="F10" s="170">
        <f t="shared" si="1"/>
        <v>4314</v>
      </c>
      <c r="G10" s="170">
        <f t="shared" si="1"/>
        <v>4248</v>
      </c>
      <c r="H10" s="170">
        <f t="shared" si="1"/>
        <v>4266</v>
      </c>
      <c r="I10" s="170">
        <f t="shared" si="1"/>
        <v>4388</v>
      </c>
      <c r="J10" s="170">
        <f t="shared" si="1"/>
        <v>4260</v>
      </c>
      <c r="K10" s="170">
        <f t="shared" si="1"/>
        <v>4239</v>
      </c>
      <c r="L10" s="170">
        <f t="shared" si="1"/>
        <v>4144</v>
      </c>
      <c r="M10" s="170">
        <f t="shared" si="1"/>
        <v>4144</v>
      </c>
    </row>
    <row r="11" spans="1:22" ht="15" customHeight="1">
      <c r="A11" s="48" t="s">
        <v>210</v>
      </c>
      <c r="B11" s="170">
        <f t="shared" si="1"/>
        <v>5179</v>
      </c>
      <c r="C11" s="170">
        <f t="shared" si="1"/>
        <v>5122</v>
      </c>
      <c r="D11" s="170">
        <f t="shared" si="1"/>
        <v>5048</v>
      </c>
      <c r="E11" s="170">
        <f t="shared" si="1"/>
        <v>5012</v>
      </c>
      <c r="F11" s="170">
        <f t="shared" si="1"/>
        <v>4932</v>
      </c>
      <c r="G11" s="170">
        <f t="shared" si="1"/>
        <v>4849</v>
      </c>
      <c r="H11" s="170">
        <f t="shared" si="1"/>
        <v>4880</v>
      </c>
      <c r="I11" s="170">
        <f t="shared" si="1"/>
        <v>4939</v>
      </c>
      <c r="J11" s="170">
        <f t="shared" si="1"/>
        <v>4831</v>
      </c>
      <c r="K11" s="170">
        <f t="shared" si="1"/>
        <v>4841</v>
      </c>
      <c r="L11" s="170">
        <f t="shared" si="1"/>
        <v>4731</v>
      </c>
      <c r="M11" s="170">
        <f t="shared" si="1"/>
        <v>4662</v>
      </c>
    </row>
    <row r="12" spans="1:22" ht="15" customHeight="1">
      <c r="A12" s="48" t="s">
        <v>211</v>
      </c>
      <c r="B12" s="170">
        <f t="shared" si="1"/>
        <v>5989</v>
      </c>
      <c r="C12" s="170">
        <f t="shared" si="1"/>
        <v>5871</v>
      </c>
      <c r="D12" s="170">
        <f t="shared" si="1"/>
        <v>5870</v>
      </c>
      <c r="E12" s="170">
        <f t="shared" si="1"/>
        <v>5901</v>
      </c>
      <c r="F12" s="170">
        <f t="shared" si="1"/>
        <v>5811</v>
      </c>
      <c r="G12" s="170">
        <f t="shared" si="1"/>
        <v>5737</v>
      </c>
      <c r="H12" s="170">
        <f t="shared" si="1"/>
        <v>5827</v>
      </c>
      <c r="I12" s="170">
        <f t="shared" si="1"/>
        <v>5868</v>
      </c>
      <c r="J12" s="170">
        <f t="shared" si="1"/>
        <v>5782</v>
      </c>
      <c r="K12" s="170">
        <f t="shared" si="1"/>
        <v>5796</v>
      </c>
      <c r="L12" s="170">
        <f t="shared" si="1"/>
        <v>5649</v>
      </c>
      <c r="M12" s="170">
        <f t="shared" si="1"/>
        <v>5672</v>
      </c>
    </row>
    <row r="13" spans="1:22" ht="15" customHeight="1">
      <c r="A13" s="48" t="s">
        <v>212</v>
      </c>
      <c r="B13" s="170">
        <f t="shared" si="1"/>
        <v>6750</v>
      </c>
      <c r="C13" s="170">
        <f t="shared" si="1"/>
        <v>6692</v>
      </c>
      <c r="D13" s="170">
        <f t="shared" si="1"/>
        <v>6637</v>
      </c>
      <c r="E13" s="170">
        <f t="shared" si="1"/>
        <v>6556</v>
      </c>
      <c r="F13" s="170">
        <f t="shared" si="1"/>
        <v>6378</v>
      </c>
      <c r="G13" s="170">
        <f t="shared" si="1"/>
        <v>6328</v>
      </c>
      <c r="H13" s="170">
        <f t="shared" si="1"/>
        <v>6374</v>
      </c>
      <c r="I13" s="170">
        <f t="shared" si="1"/>
        <v>6465</v>
      </c>
      <c r="J13" s="170">
        <f t="shared" si="1"/>
        <v>6352</v>
      </c>
      <c r="K13" s="170">
        <f t="shared" si="1"/>
        <v>6357</v>
      </c>
      <c r="L13" s="170">
        <f t="shared" si="1"/>
        <v>6332</v>
      </c>
      <c r="M13" s="170">
        <f t="shared" si="1"/>
        <v>6329</v>
      </c>
    </row>
    <row r="14" spans="1:22" ht="15" customHeight="1">
      <c r="A14" s="48" t="s">
        <v>213</v>
      </c>
      <c r="B14" s="170">
        <f t="shared" si="1"/>
        <v>8218</v>
      </c>
      <c r="C14" s="170">
        <f t="shared" si="1"/>
        <v>8231</v>
      </c>
      <c r="D14" s="170">
        <f t="shared" si="1"/>
        <v>8168</v>
      </c>
      <c r="E14" s="170">
        <f t="shared" si="1"/>
        <v>8162</v>
      </c>
      <c r="F14" s="170">
        <f t="shared" si="1"/>
        <v>8077</v>
      </c>
      <c r="G14" s="170">
        <f t="shared" si="1"/>
        <v>8087</v>
      </c>
      <c r="H14" s="170">
        <f t="shared" si="1"/>
        <v>8089</v>
      </c>
      <c r="I14" s="170">
        <f t="shared" si="1"/>
        <v>8048</v>
      </c>
      <c r="J14" s="170">
        <f t="shared" si="1"/>
        <v>8013</v>
      </c>
      <c r="K14" s="170">
        <f t="shared" si="1"/>
        <v>7960</v>
      </c>
      <c r="L14" s="170">
        <f t="shared" si="1"/>
        <v>7951</v>
      </c>
      <c r="M14" s="170">
        <f t="shared" si="1"/>
        <v>7949</v>
      </c>
    </row>
    <row r="15" spans="1:22" ht="15" customHeight="1">
      <c r="A15" s="49" t="s">
        <v>214</v>
      </c>
      <c r="B15" s="171">
        <f t="shared" si="1"/>
        <v>8154</v>
      </c>
      <c r="C15" s="171">
        <f t="shared" si="1"/>
        <v>8150</v>
      </c>
      <c r="D15" s="171">
        <f t="shared" si="1"/>
        <v>8163</v>
      </c>
      <c r="E15" s="171">
        <f t="shared" si="1"/>
        <v>8147</v>
      </c>
      <c r="F15" s="171">
        <f t="shared" si="1"/>
        <v>8110</v>
      </c>
      <c r="G15" s="171">
        <f t="shared" si="1"/>
        <v>8158</v>
      </c>
      <c r="H15" s="171">
        <f t="shared" si="1"/>
        <v>8229</v>
      </c>
      <c r="I15" s="171">
        <f t="shared" si="1"/>
        <v>8276</v>
      </c>
      <c r="J15" s="171">
        <f t="shared" si="1"/>
        <v>8277</v>
      </c>
      <c r="K15" s="171">
        <f t="shared" si="1"/>
        <v>8332</v>
      </c>
      <c r="L15" s="171">
        <f t="shared" si="1"/>
        <v>8294</v>
      </c>
      <c r="M15" s="171">
        <f t="shared" si="1"/>
        <v>8293</v>
      </c>
    </row>
    <row r="16" spans="1:22" ht="15" customHeight="1">
      <c r="A16" s="79" t="s">
        <v>408</v>
      </c>
      <c r="B16" s="172">
        <v>1285</v>
      </c>
      <c r="C16" s="172">
        <v>1260</v>
      </c>
      <c r="D16" s="172">
        <v>1260</v>
      </c>
      <c r="E16" s="172">
        <v>1259</v>
      </c>
      <c r="F16" s="172">
        <v>1251</v>
      </c>
      <c r="G16" s="172">
        <v>1239</v>
      </c>
      <c r="H16" s="172">
        <v>1274</v>
      </c>
      <c r="I16" s="172">
        <v>1291</v>
      </c>
      <c r="J16" s="172">
        <v>1254</v>
      </c>
      <c r="K16" s="172">
        <v>1257</v>
      </c>
      <c r="L16" s="172">
        <v>1239</v>
      </c>
      <c r="M16" s="172">
        <v>1253</v>
      </c>
      <c r="N16" s="173"/>
      <c r="O16" s="173"/>
      <c r="P16" s="173"/>
      <c r="Q16" s="173"/>
      <c r="R16" s="173"/>
      <c r="S16" s="173"/>
      <c r="T16" s="173"/>
      <c r="U16" s="173"/>
      <c r="V16" s="173"/>
    </row>
    <row r="17" spans="1:23" ht="15" customHeight="1">
      <c r="A17" s="48" t="s">
        <v>473</v>
      </c>
      <c r="B17" s="170">
        <v>13</v>
      </c>
      <c r="C17" s="170">
        <v>12</v>
      </c>
      <c r="D17" s="170">
        <v>16</v>
      </c>
      <c r="E17" s="170">
        <v>15</v>
      </c>
      <c r="F17" s="170">
        <v>8</v>
      </c>
      <c r="G17" s="170">
        <v>13</v>
      </c>
      <c r="H17" s="170">
        <v>16</v>
      </c>
      <c r="I17" s="170">
        <v>16</v>
      </c>
      <c r="J17" s="170">
        <v>13</v>
      </c>
      <c r="K17" s="170">
        <v>12</v>
      </c>
      <c r="L17" s="170">
        <v>7</v>
      </c>
      <c r="M17" s="170">
        <v>12</v>
      </c>
    </row>
    <row r="18" spans="1:23" ht="15" customHeight="1">
      <c r="A18" s="48" t="s">
        <v>207</v>
      </c>
      <c r="B18" s="170">
        <v>38</v>
      </c>
      <c r="C18" s="170">
        <v>35</v>
      </c>
      <c r="D18" s="170">
        <v>41</v>
      </c>
      <c r="E18" s="170">
        <v>31</v>
      </c>
      <c r="F18" s="170">
        <v>33</v>
      </c>
      <c r="G18" s="170">
        <v>22</v>
      </c>
      <c r="H18" s="170">
        <v>23</v>
      </c>
      <c r="I18" s="170">
        <v>22</v>
      </c>
      <c r="J18" s="170">
        <v>17</v>
      </c>
      <c r="K18" s="170">
        <v>27</v>
      </c>
      <c r="L18" s="170">
        <v>28</v>
      </c>
      <c r="M18" s="170">
        <v>33</v>
      </c>
    </row>
    <row r="19" spans="1:23" ht="15" customHeight="1">
      <c r="A19" s="48" t="s">
        <v>17</v>
      </c>
      <c r="B19" s="170">
        <v>88</v>
      </c>
      <c r="C19" s="170">
        <v>89</v>
      </c>
      <c r="D19" s="170">
        <v>91</v>
      </c>
      <c r="E19" s="170">
        <v>88</v>
      </c>
      <c r="F19" s="170">
        <v>86</v>
      </c>
      <c r="G19" s="170">
        <v>87</v>
      </c>
      <c r="H19" s="170">
        <v>87</v>
      </c>
      <c r="I19" s="170">
        <v>96</v>
      </c>
      <c r="J19" s="170">
        <v>91</v>
      </c>
      <c r="K19" s="170">
        <v>93</v>
      </c>
      <c r="L19" s="170">
        <v>85</v>
      </c>
      <c r="M19" s="170">
        <v>91</v>
      </c>
    </row>
    <row r="20" spans="1:23" ht="15" customHeight="1">
      <c r="A20" s="48" t="s">
        <v>208</v>
      </c>
      <c r="B20" s="170">
        <v>128</v>
      </c>
      <c r="C20" s="170">
        <v>116</v>
      </c>
      <c r="D20" s="170">
        <v>110</v>
      </c>
      <c r="E20" s="170">
        <v>103</v>
      </c>
      <c r="F20" s="170">
        <v>105</v>
      </c>
      <c r="G20" s="170">
        <v>101</v>
      </c>
      <c r="H20" s="170">
        <v>117</v>
      </c>
      <c r="I20" s="170">
        <v>109</v>
      </c>
      <c r="J20" s="170">
        <v>115</v>
      </c>
      <c r="K20" s="170">
        <v>111</v>
      </c>
      <c r="L20" s="170">
        <v>120</v>
      </c>
      <c r="M20" s="170">
        <v>112</v>
      </c>
    </row>
    <row r="21" spans="1:23" ht="15" customHeight="1">
      <c r="A21" s="48" t="s">
        <v>209</v>
      </c>
      <c r="B21" s="170">
        <v>116</v>
      </c>
      <c r="C21" s="170">
        <v>128</v>
      </c>
      <c r="D21" s="170">
        <v>121</v>
      </c>
      <c r="E21" s="170">
        <v>123</v>
      </c>
      <c r="F21" s="170">
        <v>118</v>
      </c>
      <c r="G21" s="170">
        <v>120</v>
      </c>
      <c r="H21" s="170">
        <v>119</v>
      </c>
      <c r="I21" s="170">
        <v>124</v>
      </c>
      <c r="J21" s="170">
        <v>125</v>
      </c>
      <c r="K21" s="170">
        <v>124</v>
      </c>
      <c r="L21" s="170">
        <v>126</v>
      </c>
      <c r="M21" s="170">
        <v>125</v>
      </c>
    </row>
    <row r="22" spans="1:23" ht="15" customHeight="1">
      <c r="A22" s="48" t="s">
        <v>210</v>
      </c>
      <c r="B22" s="170">
        <v>138</v>
      </c>
      <c r="C22" s="170">
        <v>134</v>
      </c>
      <c r="D22" s="170">
        <v>138</v>
      </c>
      <c r="E22" s="170">
        <v>134</v>
      </c>
      <c r="F22" s="170">
        <v>132</v>
      </c>
      <c r="G22" s="170">
        <v>140</v>
      </c>
      <c r="H22" s="170">
        <v>138</v>
      </c>
      <c r="I22" s="170">
        <v>141</v>
      </c>
      <c r="J22" s="170">
        <v>128</v>
      </c>
      <c r="K22" s="170">
        <v>118</v>
      </c>
      <c r="L22" s="170">
        <v>108</v>
      </c>
      <c r="M22" s="170">
        <v>106</v>
      </c>
    </row>
    <row r="23" spans="1:23" ht="15" customHeight="1">
      <c r="A23" s="48" t="s">
        <v>211</v>
      </c>
      <c r="B23" s="170">
        <v>173</v>
      </c>
      <c r="C23" s="170">
        <v>164</v>
      </c>
      <c r="D23" s="170">
        <v>163</v>
      </c>
      <c r="E23" s="170">
        <v>178</v>
      </c>
      <c r="F23" s="170">
        <v>181</v>
      </c>
      <c r="G23" s="170">
        <v>166</v>
      </c>
      <c r="H23" s="170">
        <v>179</v>
      </c>
      <c r="I23" s="170">
        <v>191</v>
      </c>
      <c r="J23" s="170">
        <v>180</v>
      </c>
      <c r="K23" s="170">
        <v>177</v>
      </c>
      <c r="L23" s="170">
        <v>174</v>
      </c>
      <c r="M23" s="170">
        <v>170</v>
      </c>
    </row>
    <row r="24" spans="1:23" ht="15" customHeight="1">
      <c r="A24" s="48" t="s">
        <v>212</v>
      </c>
      <c r="B24" s="170">
        <v>181</v>
      </c>
      <c r="C24" s="170">
        <v>179</v>
      </c>
      <c r="D24" s="170">
        <v>179</v>
      </c>
      <c r="E24" s="170">
        <v>181</v>
      </c>
      <c r="F24" s="170">
        <v>176</v>
      </c>
      <c r="G24" s="170">
        <v>185</v>
      </c>
      <c r="H24" s="170">
        <v>187</v>
      </c>
      <c r="I24" s="170">
        <v>188</v>
      </c>
      <c r="J24" s="170">
        <v>184</v>
      </c>
      <c r="K24" s="170">
        <v>187</v>
      </c>
      <c r="L24" s="170">
        <v>185</v>
      </c>
      <c r="M24" s="170">
        <v>195</v>
      </c>
    </row>
    <row r="25" spans="1:23" ht="15" customHeight="1">
      <c r="A25" s="48" t="s">
        <v>213</v>
      </c>
      <c r="B25" s="170">
        <v>209</v>
      </c>
      <c r="C25" s="170">
        <v>204</v>
      </c>
      <c r="D25" s="170">
        <v>203</v>
      </c>
      <c r="E25" s="170">
        <v>204</v>
      </c>
      <c r="F25" s="170">
        <v>205</v>
      </c>
      <c r="G25" s="170">
        <v>210</v>
      </c>
      <c r="H25" s="170">
        <v>202</v>
      </c>
      <c r="I25" s="170">
        <v>201</v>
      </c>
      <c r="J25" s="170">
        <v>198</v>
      </c>
      <c r="K25" s="170">
        <v>198</v>
      </c>
      <c r="L25" s="170">
        <v>200</v>
      </c>
      <c r="M25" s="170">
        <v>193</v>
      </c>
    </row>
    <row r="26" spans="1:23" ht="15" customHeight="1">
      <c r="A26" s="49" t="s">
        <v>214</v>
      </c>
      <c r="B26" s="171">
        <v>201</v>
      </c>
      <c r="C26" s="171">
        <v>199</v>
      </c>
      <c r="D26" s="171">
        <v>198</v>
      </c>
      <c r="E26" s="171">
        <v>202</v>
      </c>
      <c r="F26" s="171">
        <v>207</v>
      </c>
      <c r="G26" s="171">
        <v>195</v>
      </c>
      <c r="H26" s="171">
        <v>206</v>
      </c>
      <c r="I26" s="171">
        <v>203</v>
      </c>
      <c r="J26" s="171">
        <v>203</v>
      </c>
      <c r="K26" s="171">
        <v>210</v>
      </c>
      <c r="L26" s="171">
        <v>206</v>
      </c>
      <c r="M26" s="171">
        <v>216</v>
      </c>
    </row>
    <row r="27" spans="1:23" ht="15" customHeight="1">
      <c r="A27" s="79" t="s">
        <v>430</v>
      </c>
      <c r="B27" s="106">
        <v>1721</v>
      </c>
      <c r="C27" s="106">
        <v>1691</v>
      </c>
      <c r="D27" s="106">
        <v>1664</v>
      </c>
      <c r="E27" s="106">
        <v>1659</v>
      </c>
      <c r="F27" s="106">
        <v>1657</v>
      </c>
      <c r="G27" s="106">
        <v>1649</v>
      </c>
      <c r="H27" s="106">
        <v>1734</v>
      </c>
      <c r="I27" s="106">
        <v>1789</v>
      </c>
      <c r="J27" s="106">
        <v>1715</v>
      </c>
      <c r="K27" s="106">
        <v>1677</v>
      </c>
      <c r="L27" s="106">
        <v>1673</v>
      </c>
      <c r="M27" s="106">
        <v>1687</v>
      </c>
      <c r="N27" s="173"/>
      <c r="O27" s="173"/>
      <c r="P27" s="173"/>
      <c r="Q27" s="173"/>
      <c r="R27" s="173"/>
      <c r="S27" s="173"/>
      <c r="T27" s="173"/>
      <c r="U27" s="173"/>
      <c r="V27" s="173"/>
      <c r="W27" s="173"/>
    </row>
    <row r="28" spans="1:23" ht="15" customHeight="1">
      <c r="A28" s="48" t="s">
        <v>473</v>
      </c>
      <c r="B28" s="170">
        <v>4</v>
      </c>
      <c r="C28" s="170">
        <v>6</v>
      </c>
      <c r="D28" s="170">
        <v>7</v>
      </c>
      <c r="E28" s="170">
        <v>6</v>
      </c>
      <c r="F28" s="170">
        <v>6</v>
      </c>
      <c r="G28" s="170">
        <v>10</v>
      </c>
      <c r="H28" s="170">
        <v>15</v>
      </c>
      <c r="I28" s="170">
        <v>12</v>
      </c>
      <c r="J28" s="170">
        <v>12</v>
      </c>
      <c r="K28" s="170">
        <v>17</v>
      </c>
      <c r="L28" s="170">
        <v>14</v>
      </c>
      <c r="M28" s="170">
        <v>16</v>
      </c>
    </row>
    <row r="29" spans="1:23" ht="15" customHeight="1">
      <c r="A29" s="48" t="s">
        <v>207</v>
      </c>
      <c r="B29" s="170">
        <v>42</v>
      </c>
      <c r="C29" s="170">
        <v>38</v>
      </c>
      <c r="D29" s="170">
        <v>45</v>
      </c>
      <c r="E29" s="170">
        <v>37</v>
      </c>
      <c r="F29" s="170">
        <v>39</v>
      </c>
      <c r="G29" s="170">
        <v>37</v>
      </c>
      <c r="H29" s="170">
        <v>42</v>
      </c>
      <c r="I29" s="170">
        <v>53</v>
      </c>
      <c r="J29" s="170">
        <v>54</v>
      </c>
      <c r="K29" s="170">
        <v>49</v>
      </c>
      <c r="L29" s="170">
        <v>49</v>
      </c>
      <c r="M29" s="170">
        <v>47</v>
      </c>
    </row>
    <row r="30" spans="1:23" ht="15" customHeight="1">
      <c r="A30" s="48" t="s">
        <v>17</v>
      </c>
      <c r="B30" s="170">
        <v>111</v>
      </c>
      <c r="C30" s="170">
        <v>107</v>
      </c>
      <c r="D30" s="170">
        <v>98</v>
      </c>
      <c r="E30" s="170">
        <v>100</v>
      </c>
      <c r="F30" s="170">
        <v>106</v>
      </c>
      <c r="G30" s="170">
        <v>116</v>
      </c>
      <c r="H30" s="170">
        <v>108</v>
      </c>
      <c r="I30" s="170">
        <v>117</v>
      </c>
      <c r="J30" s="170">
        <v>116</v>
      </c>
      <c r="K30" s="170">
        <v>122</v>
      </c>
      <c r="L30" s="170">
        <v>106</v>
      </c>
      <c r="M30" s="170">
        <v>119</v>
      </c>
    </row>
    <row r="31" spans="1:23" ht="15" customHeight="1">
      <c r="A31" s="48" t="s">
        <v>208</v>
      </c>
      <c r="B31" s="170">
        <v>137</v>
      </c>
      <c r="C31" s="170">
        <v>136</v>
      </c>
      <c r="D31" s="170">
        <v>134</v>
      </c>
      <c r="E31" s="170">
        <v>139</v>
      </c>
      <c r="F31" s="170">
        <v>135</v>
      </c>
      <c r="G31" s="170">
        <v>122</v>
      </c>
      <c r="H31" s="170">
        <v>151</v>
      </c>
      <c r="I31" s="170">
        <v>157</v>
      </c>
      <c r="J31" s="170">
        <v>141</v>
      </c>
      <c r="K31" s="170">
        <v>141</v>
      </c>
      <c r="L31" s="170">
        <v>151</v>
      </c>
      <c r="M31" s="170">
        <v>155</v>
      </c>
    </row>
    <row r="32" spans="1:23" ht="15" customHeight="1">
      <c r="A32" s="48" t="s">
        <v>209</v>
      </c>
      <c r="B32" s="170">
        <v>144</v>
      </c>
      <c r="C32" s="170">
        <v>132</v>
      </c>
      <c r="D32" s="170">
        <v>145</v>
      </c>
      <c r="E32" s="170">
        <v>134</v>
      </c>
      <c r="F32" s="170">
        <v>139</v>
      </c>
      <c r="G32" s="170">
        <v>140</v>
      </c>
      <c r="H32" s="170">
        <v>152</v>
      </c>
      <c r="I32" s="170">
        <v>160</v>
      </c>
      <c r="J32" s="170">
        <v>136</v>
      </c>
      <c r="K32" s="170">
        <v>128</v>
      </c>
      <c r="L32" s="170">
        <v>129</v>
      </c>
      <c r="M32" s="170">
        <v>125</v>
      </c>
    </row>
    <row r="33" spans="1:23" ht="15" customHeight="1">
      <c r="A33" s="48" t="s">
        <v>210</v>
      </c>
      <c r="B33" s="170">
        <v>165</v>
      </c>
      <c r="C33" s="170">
        <v>163</v>
      </c>
      <c r="D33" s="170">
        <v>156</v>
      </c>
      <c r="E33" s="170">
        <v>158</v>
      </c>
      <c r="F33" s="170">
        <v>158</v>
      </c>
      <c r="G33" s="170">
        <v>155</v>
      </c>
      <c r="H33" s="170">
        <v>160</v>
      </c>
      <c r="I33" s="170">
        <v>163</v>
      </c>
      <c r="J33" s="170">
        <v>154</v>
      </c>
      <c r="K33" s="170">
        <v>146</v>
      </c>
      <c r="L33" s="170">
        <v>148</v>
      </c>
      <c r="M33" s="170">
        <v>152</v>
      </c>
    </row>
    <row r="34" spans="1:23" ht="15" customHeight="1">
      <c r="A34" s="48" t="s">
        <v>211</v>
      </c>
      <c r="B34" s="170">
        <v>176</v>
      </c>
      <c r="C34" s="170">
        <v>172</v>
      </c>
      <c r="D34" s="170">
        <v>166</v>
      </c>
      <c r="E34" s="170">
        <v>175</v>
      </c>
      <c r="F34" s="170">
        <v>179</v>
      </c>
      <c r="G34" s="170">
        <v>180</v>
      </c>
      <c r="H34" s="170">
        <v>193</v>
      </c>
      <c r="I34" s="170">
        <v>199</v>
      </c>
      <c r="J34" s="170">
        <v>188</v>
      </c>
      <c r="K34" s="170">
        <v>183</v>
      </c>
      <c r="L34" s="170">
        <v>180</v>
      </c>
      <c r="M34" s="170">
        <v>180</v>
      </c>
    </row>
    <row r="35" spans="1:23" ht="15" customHeight="1">
      <c r="A35" s="48" t="s">
        <v>212</v>
      </c>
      <c r="B35" s="170">
        <v>250</v>
      </c>
      <c r="C35" s="170">
        <v>255</v>
      </c>
      <c r="D35" s="170">
        <v>238</v>
      </c>
      <c r="E35" s="170">
        <v>232</v>
      </c>
      <c r="F35" s="170">
        <v>222</v>
      </c>
      <c r="G35" s="170">
        <v>222</v>
      </c>
      <c r="H35" s="170">
        <v>237</v>
      </c>
      <c r="I35" s="170">
        <v>241</v>
      </c>
      <c r="J35" s="170">
        <v>221</v>
      </c>
      <c r="K35" s="170">
        <v>222</v>
      </c>
      <c r="L35" s="170">
        <v>227</v>
      </c>
      <c r="M35" s="170">
        <v>223</v>
      </c>
    </row>
    <row r="36" spans="1:23" ht="15" customHeight="1">
      <c r="A36" s="48" t="s">
        <v>213</v>
      </c>
      <c r="B36" s="170">
        <v>373</v>
      </c>
      <c r="C36" s="170">
        <v>361</v>
      </c>
      <c r="D36" s="170">
        <v>348</v>
      </c>
      <c r="E36" s="170">
        <v>351</v>
      </c>
      <c r="F36" s="170">
        <v>349</v>
      </c>
      <c r="G36" s="170">
        <v>353</v>
      </c>
      <c r="H36" s="170">
        <v>350</v>
      </c>
      <c r="I36" s="170">
        <v>354</v>
      </c>
      <c r="J36" s="170">
        <v>357</v>
      </c>
      <c r="K36" s="170">
        <v>334</v>
      </c>
      <c r="L36" s="170">
        <v>332</v>
      </c>
      <c r="M36" s="170">
        <v>331</v>
      </c>
    </row>
    <row r="37" spans="1:23" ht="15" customHeight="1">
      <c r="A37" s="49" t="s">
        <v>214</v>
      </c>
      <c r="B37" s="171">
        <v>319</v>
      </c>
      <c r="C37" s="171">
        <v>321</v>
      </c>
      <c r="D37" s="171">
        <v>327</v>
      </c>
      <c r="E37" s="171">
        <v>327</v>
      </c>
      <c r="F37" s="171">
        <v>324</v>
      </c>
      <c r="G37" s="171">
        <v>314</v>
      </c>
      <c r="H37" s="171">
        <v>326</v>
      </c>
      <c r="I37" s="171">
        <v>333</v>
      </c>
      <c r="J37" s="171">
        <v>336</v>
      </c>
      <c r="K37" s="171">
        <v>335</v>
      </c>
      <c r="L37" s="171">
        <v>337</v>
      </c>
      <c r="M37" s="171">
        <v>339</v>
      </c>
    </row>
    <row r="38" spans="1:23" ht="15" customHeight="1">
      <c r="A38" s="79" t="s">
        <v>410</v>
      </c>
      <c r="B38" s="106">
        <v>2419</v>
      </c>
      <c r="C38" s="106">
        <v>2350</v>
      </c>
      <c r="D38" s="106">
        <v>2324</v>
      </c>
      <c r="E38" s="106">
        <v>2321</v>
      </c>
      <c r="F38" s="106">
        <v>2318</v>
      </c>
      <c r="G38" s="106">
        <v>2337</v>
      </c>
      <c r="H38" s="106">
        <v>2381</v>
      </c>
      <c r="I38" s="106">
        <v>2386</v>
      </c>
      <c r="J38" s="106">
        <v>2359</v>
      </c>
      <c r="K38" s="106">
        <v>2358</v>
      </c>
      <c r="L38" s="106">
        <v>2314</v>
      </c>
      <c r="M38" s="106">
        <v>2329</v>
      </c>
      <c r="N38" s="173"/>
      <c r="O38" s="173"/>
      <c r="P38" s="173"/>
      <c r="Q38" s="173"/>
      <c r="R38" s="173"/>
      <c r="S38" s="173"/>
      <c r="T38" s="173"/>
      <c r="U38" s="173"/>
      <c r="V38" s="173"/>
      <c r="W38" s="173"/>
    </row>
    <row r="39" spans="1:23" ht="15" customHeight="1">
      <c r="A39" s="48" t="s">
        <v>473</v>
      </c>
      <c r="B39" s="170">
        <v>20</v>
      </c>
      <c r="C39" s="170">
        <v>28</v>
      </c>
      <c r="D39" s="170">
        <v>26</v>
      </c>
      <c r="E39" s="170">
        <v>19</v>
      </c>
      <c r="F39" s="170">
        <v>21</v>
      </c>
      <c r="G39" s="170">
        <v>24</v>
      </c>
      <c r="H39" s="170">
        <v>24</v>
      </c>
      <c r="I39" s="170">
        <v>25</v>
      </c>
      <c r="J39" s="170">
        <v>31</v>
      </c>
      <c r="K39" s="170">
        <v>36</v>
      </c>
      <c r="L39" s="170">
        <v>23</v>
      </c>
      <c r="M39" s="170">
        <v>19</v>
      </c>
    </row>
    <row r="40" spans="1:23" ht="15" customHeight="1">
      <c r="A40" s="48" t="s">
        <v>207</v>
      </c>
      <c r="B40" s="170">
        <v>69</v>
      </c>
      <c r="C40" s="170">
        <v>70</v>
      </c>
      <c r="D40" s="170">
        <v>78</v>
      </c>
      <c r="E40" s="170">
        <v>71</v>
      </c>
      <c r="F40" s="170">
        <v>64</v>
      </c>
      <c r="G40" s="170">
        <v>55</v>
      </c>
      <c r="H40" s="170">
        <v>65</v>
      </c>
      <c r="I40" s="170">
        <v>71</v>
      </c>
      <c r="J40" s="170">
        <v>77</v>
      </c>
      <c r="K40" s="170">
        <v>76</v>
      </c>
      <c r="L40" s="170">
        <v>74</v>
      </c>
      <c r="M40" s="170">
        <v>64</v>
      </c>
    </row>
    <row r="41" spans="1:23" ht="15" customHeight="1">
      <c r="A41" s="48" t="s">
        <v>17</v>
      </c>
      <c r="B41" s="170">
        <v>196</v>
      </c>
      <c r="C41" s="170">
        <v>185</v>
      </c>
      <c r="D41" s="170">
        <v>179</v>
      </c>
      <c r="E41" s="170">
        <v>163</v>
      </c>
      <c r="F41" s="170">
        <v>178</v>
      </c>
      <c r="G41" s="170">
        <v>185</v>
      </c>
      <c r="H41" s="170">
        <v>180</v>
      </c>
      <c r="I41" s="170">
        <v>192</v>
      </c>
      <c r="J41" s="170">
        <v>186</v>
      </c>
      <c r="K41" s="170">
        <v>180</v>
      </c>
      <c r="L41" s="170">
        <v>158</v>
      </c>
      <c r="M41" s="170">
        <v>173</v>
      </c>
    </row>
    <row r="42" spans="1:23" ht="15" customHeight="1">
      <c r="A42" s="48" t="s">
        <v>208</v>
      </c>
      <c r="B42" s="170">
        <v>195</v>
      </c>
      <c r="C42" s="170">
        <v>186</v>
      </c>
      <c r="D42" s="170">
        <v>167</v>
      </c>
      <c r="E42" s="170">
        <v>177</v>
      </c>
      <c r="F42" s="170">
        <v>176</v>
      </c>
      <c r="G42" s="170">
        <v>171</v>
      </c>
      <c r="H42" s="170">
        <v>180</v>
      </c>
      <c r="I42" s="170">
        <v>182</v>
      </c>
      <c r="J42" s="170">
        <v>179</v>
      </c>
      <c r="K42" s="170">
        <v>175</v>
      </c>
      <c r="L42" s="170">
        <v>182</v>
      </c>
      <c r="M42" s="170">
        <v>177</v>
      </c>
    </row>
    <row r="43" spans="1:23" ht="15" customHeight="1">
      <c r="A43" s="48" t="s">
        <v>209</v>
      </c>
      <c r="B43" s="170">
        <v>232</v>
      </c>
      <c r="C43" s="170">
        <v>207</v>
      </c>
      <c r="D43" s="170">
        <v>205</v>
      </c>
      <c r="E43" s="170">
        <v>204</v>
      </c>
      <c r="F43" s="170">
        <v>205</v>
      </c>
      <c r="G43" s="170">
        <v>215</v>
      </c>
      <c r="H43" s="170">
        <v>217</v>
      </c>
      <c r="I43" s="170">
        <v>220</v>
      </c>
      <c r="J43" s="170">
        <v>207</v>
      </c>
      <c r="K43" s="170">
        <v>207</v>
      </c>
      <c r="L43" s="170">
        <v>202</v>
      </c>
      <c r="M43" s="170">
        <v>200</v>
      </c>
    </row>
    <row r="44" spans="1:23" ht="15" customHeight="1">
      <c r="A44" s="48" t="s">
        <v>210</v>
      </c>
      <c r="B44" s="170">
        <v>245</v>
      </c>
      <c r="C44" s="170">
        <v>223</v>
      </c>
      <c r="D44" s="170">
        <v>232</v>
      </c>
      <c r="E44" s="170">
        <v>240</v>
      </c>
      <c r="F44" s="170">
        <v>235</v>
      </c>
      <c r="G44" s="170">
        <v>227</v>
      </c>
      <c r="H44" s="170">
        <v>228</v>
      </c>
      <c r="I44" s="170">
        <v>216</v>
      </c>
      <c r="J44" s="170">
        <v>204</v>
      </c>
      <c r="K44" s="170">
        <v>201</v>
      </c>
      <c r="L44" s="170">
        <v>200</v>
      </c>
      <c r="M44" s="170">
        <v>210</v>
      </c>
    </row>
    <row r="45" spans="1:23" ht="15" customHeight="1">
      <c r="A45" s="48" t="s">
        <v>211</v>
      </c>
      <c r="B45" s="170">
        <v>267</v>
      </c>
      <c r="C45" s="170">
        <v>261</v>
      </c>
      <c r="D45" s="170">
        <v>258</v>
      </c>
      <c r="E45" s="170">
        <v>260</v>
      </c>
      <c r="F45" s="170">
        <v>278</v>
      </c>
      <c r="G45" s="170">
        <v>280</v>
      </c>
      <c r="H45" s="170">
        <v>284</v>
      </c>
      <c r="I45" s="170">
        <v>280</v>
      </c>
      <c r="J45" s="170">
        <v>276</v>
      </c>
      <c r="K45" s="170">
        <v>273</v>
      </c>
      <c r="L45" s="170">
        <v>275</v>
      </c>
      <c r="M45" s="170">
        <v>283</v>
      </c>
    </row>
    <row r="46" spans="1:23" ht="15" customHeight="1">
      <c r="A46" s="48" t="s">
        <v>212</v>
      </c>
      <c r="B46" s="170">
        <v>351</v>
      </c>
      <c r="C46" s="170">
        <v>339</v>
      </c>
      <c r="D46" s="170">
        <v>333</v>
      </c>
      <c r="E46" s="170">
        <v>338</v>
      </c>
      <c r="F46" s="170">
        <v>324</v>
      </c>
      <c r="G46" s="170">
        <v>325</v>
      </c>
      <c r="H46" s="170">
        <v>333</v>
      </c>
      <c r="I46" s="170">
        <v>334</v>
      </c>
      <c r="J46" s="170">
        <v>325</v>
      </c>
      <c r="K46" s="170">
        <v>324</v>
      </c>
      <c r="L46" s="170">
        <v>321</v>
      </c>
      <c r="M46" s="170">
        <v>326</v>
      </c>
    </row>
    <row r="47" spans="1:23" ht="15" customHeight="1">
      <c r="A47" s="48" t="s">
        <v>213</v>
      </c>
      <c r="B47" s="170">
        <v>447</v>
      </c>
      <c r="C47" s="170">
        <v>450</v>
      </c>
      <c r="D47" s="170">
        <v>440</v>
      </c>
      <c r="E47" s="170">
        <v>442</v>
      </c>
      <c r="F47" s="170">
        <v>425</v>
      </c>
      <c r="G47" s="170">
        <v>434</v>
      </c>
      <c r="H47" s="170">
        <v>450</v>
      </c>
      <c r="I47" s="170">
        <v>439</v>
      </c>
      <c r="J47" s="170">
        <v>444</v>
      </c>
      <c r="K47" s="170">
        <v>452</v>
      </c>
      <c r="L47" s="170">
        <v>450</v>
      </c>
      <c r="M47" s="170">
        <v>443</v>
      </c>
    </row>
    <row r="48" spans="1:23" ht="15" customHeight="1">
      <c r="A48" s="49" t="s">
        <v>214</v>
      </c>
      <c r="B48" s="171">
        <v>397</v>
      </c>
      <c r="C48" s="171">
        <v>401</v>
      </c>
      <c r="D48" s="171">
        <v>406</v>
      </c>
      <c r="E48" s="171">
        <v>407</v>
      </c>
      <c r="F48" s="171">
        <v>412</v>
      </c>
      <c r="G48" s="171">
        <v>421</v>
      </c>
      <c r="H48" s="171">
        <v>420</v>
      </c>
      <c r="I48" s="171">
        <v>427</v>
      </c>
      <c r="J48" s="171">
        <v>430</v>
      </c>
      <c r="K48" s="171">
        <v>434</v>
      </c>
      <c r="L48" s="171">
        <v>429</v>
      </c>
      <c r="M48" s="171">
        <v>434</v>
      </c>
    </row>
    <row r="49" spans="1:23" ht="15" customHeight="1">
      <c r="A49" s="79" t="s">
        <v>411</v>
      </c>
      <c r="B49" s="106">
        <v>1882</v>
      </c>
      <c r="C49" s="106">
        <v>1881</v>
      </c>
      <c r="D49" s="106">
        <v>1912</v>
      </c>
      <c r="E49" s="106">
        <v>1904</v>
      </c>
      <c r="F49" s="106">
        <v>1871</v>
      </c>
      <c r="G49" s="106">
        <v>1866</v>
      </c>
      <c r="H49" s="106">
        <v>1890</v>
      </c>
      <c r="I49" s="106">
        <v>1903</v>
      </c>
      <c r="J49" s="106">
        <v>1854</v>
      </c>
      <c r="K49" s="106">
        <v>1879</v>
      </c>
      <c r="L49" s="106">
        <v>1881</v>
      </c>
      <c r="M49" s="106">
        <v>1862</v>
      </c>
      <c r="N49" s="173"/>
      <c r="O49" s="173"/>
      <c r="P49" s="173"/>
      <c r="Q49" s="173"/>
      <c r="R49" s="173"/>
      <c r="S49" s="173"/>
      <c r="T49" s="173"/>
      <c r="U49" s="173"/>
      <c r="V49" s="173"/>
      <c r="W49" s="173"/>
    </row>
    <row r="50" spans="1:23" ht="15" customHeight="1">
      <c r="A50" s="48" t="s">
        <v>473</v>
      </c>
      <c r="B50" s="170">
        <v>22</v>
      </c>
      <c r="C50" s="170">
        <v>22</v>
      </c>
      <c r="D50" s="170">
        <v>19</v>
      </c>
      <c r="E50" s="170">
        <v>23</v>
      </c>
      <c r="F50" s="170">
        <v>23</v>
      </c>
      <c r="G50" s="170">
        <v>24</v>
      </c>
      <c r="H50" s="170">
        <v>25</v>
      </c>
      <c r="I50" s="170">
        <v>21</v>
      </c>
      <c r="J50" s="170">
        <v>22</v>
      </c>
      <c r="K50" s="170">
        <v>24</v>
      </c>
      <c r="L50" s="170">
        <v>26</v>
      </c>
      <c r="M50" s="170">
        <v>26</v>
      </c>
    </row>
    <row r="51" spans="1:23" ht="15" customHeight="1">
      <c r="A51" s="48" t="s">
        <v>207</v>
      </c>
      <c r="B51" s="170">
        <v>63</v>
      </c>
      <c r="C51" s="170">
        <v>65</v>
      </c>
      <c r="D51" s="170">
        <v>70</v>
      </c>
      <c r="E51" s="170">
        <v>65</v>
      </c>
      <c r="F51" s="170">
        <v>65</v>
      </c>
      <c r="G51" s="170">
        <v>63</v>
      </c>
      <c r="H51" s="170">
        <v>73</v>
      </c>
      <c r="I51" s="170">
        <v>60</v>
      </c>
      <c r="J51" s="170">
        <v>67</v>
      </c>
      <c r="K51" s="170">
        <v>63</v>
      </c>
      <c r="L51" s="170">
        <v>61</v>
      </c>
      <c r="M51" s="170">
        <v>57</v>
      </c>
    </row>
    <row r="52" spans="1:23" ht="15" customHeight="1">
      <c r="A52" s="48" t="s">
        <v>17</v>
      </c>
      <c r="B52" s="170">
        <v>130</v>
      </c>
      <c r="C52" s="170">
        <v>129</v>
      </c>
      <c r="D52" s="170">
        <v>133</v>
      </c>
      <c r="E52" s="170">
        <v>127</v>
      </c>
      <c r="F52" s="170">
        <v>121</v>
      </c>
      <c r="G52" s="170">
        <v>125</v>
      </c>
      <c r="H52" s="170">
        <v>129</v>
      </c>
      <c r="I52" s="170">
        <v>137</v>
      </c>
      <c r="J52" s="170">
        <v>120</v>
      </c>
      <c r="K52" s="170">
        <v>118</v>
      </c>
      <c r="L52" s="170">
        <v>123</v>
      </c>
      <c r="M52" s="170">
        <v>120</v>
      </c>
    </row>
    <row r="53" spans="1:23" ht="15" customHeight="1">
      <c r="A53" s="48" t="s">
        <v>208</v>
      </c>
      <c r="B53" s="170">
        <v>163</v>
      </c>
      <c r="C53" s="170">
        <v>170</v>
      </c>
      <c r="D53" s="170">
        <v>173</v>
      </c>
      <c r="E53" s="170">
        <v>164</v>
      </c>
      <c r="F53" s="170">
        <v>152</v>
      </c>
      <c r="G53" s="170">
        <v>160</v>
      </c>
      <c r="H53" s="170">
        <v>170</v>
      </c>
      <c r="I53" s="170">
        <v>169</v>
      </c>
      <c r="J53" s="170">
        <v>155</v>
      </c>
      <c r="K53" s="170">
        <v>152</v>
      </c>
      <c r="L53" s="170">
        <v>160</v>
      </c>
      <c r="M53" s="170">
        <v>159</v>
      </c>
    </row>
    <row r="54" spans="1:23" ht="15" customHeight="1">
      <c r="A54" s="48" t="s">
        <v>209</v>
      </c>
      <c r="B54" s="170">
        <v>172</v>
      </c>
      <c r="C54" s="170">
        <v>175</v>
      </c>
      <c r="D54" s="170">
        <v>179</v>
      </c>
      <c r="E54" s="170">
        <v>187</v>
      </c>
      <c r="F54" s="170">
        <v>183</v>
      </c>
      <c r="G54" s="170">
        <v>174</v>
      </c>
      <c r="H54" s="170">
        <v>175</v>
      </c>
      <c r="I54" s="170">
        <v>186</v>
      </c>
      <c r="J54" s="170">
        <v>177</v>
      </c>
      <c r="K54" s="170">
        <v>178</v>
      </c>
      <c r="L54" s="170">
        <v>170</v>
      </c>
      <c r="M54" s="170">
        <v>167</v>
      </c>
    </row>
    <row r="55" spans="1:23" ht="15" customHeight="1">
      <c r="A55" s="48" t="s">
        <v>210</v>
      </c>
      <c r="B55" s="170">
        <v>228</v>
      </c>
      <c r="C55" s="170">
        <v>220</v>
      </c>
      <c r="D55" s="170">
        <v>223</v>
      </c>
      <c r="E55" s="170">
        <v>225</v>
      </c>
      <c r="F55" s="170">
        <v>223</v>
      </c>
      <c r="G55" s="170">
        <v>222</v>
      </c>
      <c r="H55" s="170">
        <v>215</v>
      </c>
      <c r="I55" s="170">
        <v>212</v>
      </c>
      <c r="J55" s="170">
        <v>210</v>
      </c>
      <c r="K55" s="170">
        <v>213</v>
      </c>
      <c r="L55" s="170">
        <v>205</v>
      </c>
      <c r="M55" s="170">
        <v>196</v>
      </c>
    </row>
    <row r="56" spans="1:23" ht="15" customHeight="1">
      <c r="A56" s="48" t="s">
        <v>211</v>
      </c>
      <c r="B56" s="170">
        <v>219</v>
      </c>
      <c r="C56" s="170">
        <v>222</v>
      </c>
      <c r="D56" s="170">
        <v>221</v>
      </c>
      <c r="E56" s="170">
        <v>226</v>
      </c>
      <c r="F56" s="170">
        <v>223</v>
      </c>
      <c r="G56" s="170">
        <v>219</v>
      </c>
      <c r="H56" s="170">
        <v>230</v>
      </c>
      <c r="I56" s="170">
        <v>244</v>
      </c>
      <c r="J56" s="170">
        <v>234</v>
      </c>
      <c r="K56" s="170">
        <v>238</v>
      </c>
      <c r="L56" s="170">
        <v>238</v>
      </c>
      <c r="M56" s="170">
        <v>240</v>
      </c>
    </row>
    <row r="57" spans="1:23" ht="15" customHeight="1">
      <c r="A57" s="48" t="s">
        <v>212</v>
      </c>
      <c r="B57" s="170">
        <v>277</v>
      </c>
      <c r="C57" s="170">
        <v>276</v>
      </c>
      <c r="D57" s="170">
        <v>274</v>
      </c>
      <c r="E57" s="170">
        <v>270</v>
      </c>
      <c r="F57" s="170">
        <v>267</v>
      </c>
      <c r="G57" s="170">
        <v>266</v>
      </c>
      <c r="H57" s="170">
        <v>261</v>
      </c>
      <c r="I57" s="170">
        <v>257</v>
      </c>
      <c r="J57" s="170">
        <v>256</v>
      </c>
      <c r="K57" s="170">
        <v>269</v>
      </c>
      <c r="L57" s="170">
        <v>273</v>
      </c>
      <c r="M57" s="170">
        <v>263</v>
      </c>
    </row>
    <row r="58" spans="1:23" ht="15" customHeight="1">
      <c r="A58" s="48" t="s">
        <v>213</v>
      </c>
      <c r="B58" s="170">
        <v>284</v>
      </c>
      <c r="C58" s="170">
        <v>286</v>
      </c>
      <c r="D58" s="170">
        <v>302</v>
      </c>
      <c r="E58" s="170">
        <v>304</v>
      </c>
      <c r="F58" s="170">
        <v>302</v>
      </c>
      <c r="G58" s="170">
        <v>301</v>
      </c>
      <c r="H58" s="170">
        <v>302</v>
      </c>
      <c r="I58" s="170">
        <v>299</v>
      </c>
      <c r="J58" s="170">
        <v>300</v>
      </c>
      <c r="K58" s="170">
        <v>298</v>
      </c>
      <c r="L58" s="170">
        <v>295</v>
      </c>
      <c r="M58" s="170">
        <v>303</v>
      </c>
    </row>
    <row r="59" spans="1:23" ht="15" customHeight="1">
      <c r="A59" s="49" t="s">
        <v>214</v>
      </c>
      <c r="B59" s="171">
        <v>324</v>
      </c>
      <c r="C59" s="171">
        <v>316</v>
      </c>
      <c r="D59" s="171">
        <v>318</v>
      </c>
      <c r="E59" s="171">
        <v>313</v>
      </c>
      <c r="F59" s="171">
        <v>312</v>
      </c>
      <c r="G59" s="171">
        <v>312</v>
      </c>
      <c r="H59" s="171">
        <v>310</v>
      </c>
      <c r="I59" s="171">
        <v>318</v>
      </c>
      <c r="J59" s="171">
        <v>313</v>
      </c>
      <c r="K59" s="171">
        <v>326</v>
      </c>
      <c r="L59" s="171">
        <v>330</v>
      </c>
      <c r="M59" s="171">
        <v>331</v>
      </c>
    </row>
    <row r="60" spans="1:23" ht="15" customHeight="1">
      <c r="A60" s="79" t="s">
        <v>431</v>
      </c>
      <c r="B60" s="106">
        <v>2957</v>
      </c>
      <c r="C60" s="106">
        <v>2955</v>
      </c>
      <c r="D60" s="106">
        <v>2939</v>
      </c>
      <c r="E60" s="106">
        <v>2897</v>
      </c>
      <c r="F60" s="106">
        <v>2828</v>
      </c>
      <c r="G60" s="106">
        <v>2850</v>
      </c>
      <c r="H60" s="106">
        <v>2891</v>
      </c>
      <c r="I60" s="106">
        <v>2925</v>
      </c>
      <c r="J60" s="106">
        <v>2900</v>
      </c>
      <c r="K60" s="106">
        <v>2909</v>
      </c>
      <c r="L60" s="106">
        <v>2849</v>
      </c>
      <c r="M60" s="106">
        <v>2830</v>
      </c>
      <c r="N60" s="173"/>
      <c r="O60" s="173"/>
      <c r="P60" s="173"/>
      <c r="Q60" s="173"/>
      <c r="R60" s="173"/>
      <c r="S60" s="173"/>
      <c r="T60" s="173"/>
      <c r="U60" s="173"/>
      <c r="V60" s="173"/>
      <c r="W60" s="173"/>
    </row>
    <row r="61" spans="1:23" ht="15" customHeight="1">
      <c r="A61" s="48" t="s">
        <v>473</v>
      </c>
      <c r="B61" s="170">
        <v>24</v>
      </c>
      <c r="C61" s="170">
        <v>25</v>
      </c>
      <c r="D61" s="170">
        <v>22</v>
      </c>
      <c r="E61" s="170">
        <v>27</v>
      </c>
      <c r="F61" s="170">
        <v>32</v>
      </c>
      <c r="G61" s="170">
        <v>36</v>
      </c>
      <c r="H61" s="170">
        <v>39</v>
      </c>
      <c r="I61" s="170">
        <v>43</v>
      </c>
      <c r="J61" s="170">
        <v>48</v>
      </c>
      <c r="K61" s="170">
        <v>47</v>
      </c>
      <c r="L61" s="170">
        <v>33</v>
      </c>
      <c r="M61" s="170">
        <v>30</v>
      </c>
    </row>
    <row r="62" spans="1:23" ht="15" customHeight="1">
      <c r="A62" s="48" t="s">
        <v>207</v>
      </c>
      <c r="B62" s="170">
        <v>100</v>
      </c>
      <c r="C62" s="170">
        <v>128</v>
      </c>
      <c r="D62" s="170">
        <v>118</v>
      </c>
      <c r="E62" s="170">
        <v>102</v>
      </c>
      <c r="F62" s="170">
        <v>94</v>
      </c>
      <c r="G62" s="170">
        <v>89</v>
      </c>
      <c r="H62" s="170">
        <v>92</v>
      </c>
      <c r="I62" s="170">
        <v>85</v>
      </c>
      <c r="J62" s="170">
        <v>96</v>
      </c>
      <c r="K62" s="170">
        <v>92</v>
      </c>
      <c r="L62" s="170">
        <v>101</v>
      </c>
      <c r="M62" s="170">
        <v>104</v>
      </c>
    </row>
    <row r="63" spans="1:23" ht="15" customHeight="1">
      <c r="A63" s="48" t="s">
        <v>17</v>
      </c>
      <c r="B63" s="170">
        <v>220</v>
      </c>
      <c r="C63" s="170">
        <v>228</v>
      </c>
      <c r="D63" s="170">
        <v>232</v>
      </c>
      <c r="E63" s="170">
        <v>237</v>
      </c>
      <c r="F63" s="170">
        <v>217</v>
      </c>
      <c r="G63" s="170">
        <v>214</v>
      </c>
      <c r="H63" s="170">
        <v>241</v>
      </c>
      <c r="I63" s="170">
        <v>243</v>
      </c>
      <c r="J63" s="170">
        <v>230</v>
      </c>
      <c r="K63" s="170">
        <v>229</v>
      </c>
      <c r="L63" s="170">
        <v>219</v>
      </c>
      <c r="M63" s="170">
        <v>222</v>
      </c>
    </row>
    <row r="64" spans="1:23" ht="15" customHeight="1">
      <c r="A64" s="48" t="s">
        <v>208</v>
      </c>
      <c r="B64" s="170">
        <v>250</v>
      </c>
      <c r="C64" s="170">
        <v>244</v>
      </c>
      <c r="D64" s="170">
        <v>239</v>
      </c>
      <c r="E64" s="170">
        <v>235</v>
      </c>
      <c r="F64" s="170">
        <v>229</v>
      </c>
      <c r="G64" s="170">
        <v>243</v>
      </c>
      <c r="H64" s="170">
        <v>248</v>
      </c>
      <c r="I64" s="170">
        <v>259</v>
      </c>
      <c r="J64" s="170">
        <v>250</v>
      </c>
      <c r="K64" s="170">
        <v>241</v>
      </c>
      <c r="L64" s="170">
        <v>240</v>
      </c>
      <c r="M64" s="170">
        <v>254</v>
      </c>
    </row>
    <row r="65" spans="1:23" ht="15" customHeight="1">
      <c r="A65" s="48" t="s">
        <v>209</v>
      </c>
      <c r="B65" s="170">
        <v>247</v>
      </c>
      <c r="C65" s="170">
        <v>241</v>
      </c>
      <c r="D65" s="170">
        <v>233</v>
      </c>
      <c r="E65" s="170">
        <v>235</v>
      </c>
      <c r="F65" s="170">
        <v>237</v>
      </c>
      <c r="G65" s="170">
        <v>247</v>
      </c>
      <c r="H65" s="170">
        <v>234</v>
      </c>
      <c r="I65" s="170">
        <v>247</v>
      </c>
      <c r="J65" s="170">
        <v>244</v>
      </c>
      <c r="K65" s="170">
        <v>257</v>
      </c>
      <c r="L65" s="170">
        <v>258</v>
      </c>
      <c r="M65" s="170">
        <v>249</v>
      </c>
    </row>
    <row r="66" spans="1:23" ht="15" customHeight="1">
      <c r="A66" s="48" t="s">
        <v>210</v>
      </c>
      <c r="B66" s="170">
        <v>320</v>
      </c>
      <c r="C66" s="170">
        <v>315</v>
      </c>
      <c r="D66" s="170">
        <v>323</v>
      </c>
      <c r="E66" s="170">
        <v>308</v>
      </c>
      <c r="F66" s="170">
        <v>296</v>
      </c>
      <c r="G66" s="170">
        <v>286</v>
      </c>
      <c r="H66" s="170">
        <v>281</v>
      </c>
      <c r="I66" s="170">
        <v>286</v>
      </c>
      <c r="J66" s="170">
        <v>286</v>
      </c>
      <c r="K66" s="170">
        <v>288</v>
      </c>
      <c r="L66" s="170">
        <v>272</v>
      </c>
      <c r="M66" s="170">
        <v>272</v>
      </c>
    </row>
    <row r="67" spans="1:23" ht="15" customHeight="1">
      <c r="A67" s="48" t="s">
        <v>211</v>
      </c>
      <c r="B67" s="170">
        <v>391</v>
      </c>
      <c r="C67" s="170">
        <v>378</v>
      </c>
      <c r="D67" s="170">
        <v>371</v>
      </c>
      <c r="E67" s="170">
        <v>358</v>
      </c>
      <c r="F67" s="170">
        <v>353</v>
      </c>
      <c r="G67" s="170">
        <v>349</v>
      </c>
      <c r="H67" s="170">
        <v>362</v>
      </c>
      <c r="I67" s="170">
        <v>369</v>
      </c>
      <c r="J67" s="170">
        <v>362</v>
      </c>
      <c r="K67" s="170">
        <v>370</v>
      </c>
      <c r="L67" s="170">
        <v>341</v>
      </c>
      <c r="M67" s="170">
        <v>345</v>
      </c>
    </row>
    <row r="68" spans="1:23" ht="15" customHeight="1">
      <c r="A68" s="48" t="s">
        <v>212</v>
      </c>
      <c r="B68" s="170">
        <v>415</v>
      </c>
      <c r="C68" s="170">
        <v>409</v>
      </c>
      <c r="D68" s="170">
        <v>403</v>
      </c>
      <c r="E68" s="170">
        <v>405</v>
      </c>
      <c r="F68" s="170">
        <v>398</v>
      </c>
      <c r="G68" s="170">
        <v>393</v>
      </c>
      <c r="H68" s="170">
        <v>389</v>
      </c>
      <c r="I68" s="170">
        <v>392</v>
      </c>
      <c r="J68" s="170">
        <v>393</v>
      </c>
      <c r="K68" s="170">
        <v>394</v>
      </c>
      <c r="L68" s="170">
        <v>396</v>
      </c>
      <c r="M68" s="170">
        <v>381</v>
      </c>
    </row>
    <row r="69" spans="1:23" ht="15" customHeight="1">
      <c r="A69" s="48" t="s">
        <v>213</v>
      </c>
      <c r="B69" s="170">
        <v>503</v>
      </c>
      <c r="C69" s="170">
        <v>510</v>
      </c>
      <c r="D69" s="170">
        <v>509</v>
      </c>
      <c r="E69" s="170">
        <v>507</v>
      </c>
      <c r="F69" s="170">
        <v>497</v>
      </c>
      <c r="G69" s="170">
        <v>511</v>
      </c>
      <c r="H69" s="170">
        <v>511</v>
      </c>
      <c r="I69" s="170">
        <v>495</v>
      </c>
      <c r="J69" s="170">
        <v>489</v>
      </c>
      <c r="K69" s="170">
        <v>493</v>
      </c>
      <c r="L69" s="170">
        <v>493</v>
      </c>
      <c r="M69" s="170">
        <v>483</v>
      </c>
    </row>
    <row r="70" spans="1:23" ht="15" customHeight="1">
      <c r="A70" s="49" t="s">
        <v>214</v>
      </c>
      <c r="B70" s="171">
        <v>487</v>
      </c>
      <c r="C70" s="171">
        <v>477</v>
      </c>
      <c r="D70" s="171">
        <v>489</v>
      </c>
      <c r="E70" s="171">
        <v>483</v>
      </c>
      <c r="F70" s="171">
        <v>475</v>
      </c>
      <c r="G70" s="171">
        <v>482</v>
      </c>
      <c r="H70" s="171">
        <v>494</v>
      </c>
      <c r="I70" s="171">
        <v>506</v>
      </c>
      <c r="J70" s="171">
        <v>502</v>
      </c>
      <c r="K70" s="171">
        <v>498</v>
      </c>
      <c r="L70" s="171">
        <v>496</v>
      </c>
      <c r="M70" s="171">
        <v>490</v>
      </c>
    </row>
    <row r="71" spans="1:23" ht="15" customHeight="1">
      <c r="A71" s="79" t="s">
        <v>432</v>
      </c>
      <c r="B71" s="106">
        <v>1123</v>
      </c>
      <c r="C71" s="106">
        <v>1131</v>
      </c>
      <c r="D71" s="106">
        <v>1108</v>
      </c>
      <c r="E71" s="106">
        <v>1091</v>
      </c>
      <c r="F71" s="106">
        <v>1079</v>
      </c>
      <c r="G71" s="106">
        <v>1074</v>
      </c>
      <c r="H71" s="106">
        <v>1115</v>
      </c>
      <c r="I71" s="106">
        <v>1149</v>
      </c>
      <c r="J71" s="106">
        <v>1124</v>
      </c>
      <c r="K71" s="106">
        <v>1089</v>
      </c>
      <c r="L71" s="106">
        <v>1055</v>
      </c>
      <c r="M71" s="106">
        <v>1048</v>
      </c>
      <c r="N71" s="173"/>
      <c r="O71" s="173"/>
      <c r="P71" s="173"/>
      <c r="Q71" s="173"/>
      <c r="R71" s="173"/>
      <c r="S71" s="173"/>
      <c r="T71" s="173"/>
      <c r="U71" s="173"/>
      <c r="V71" s="173"/>
      <c r="W71" s="173"/>
    </row>
    <row r="72" spans="1:23" ht="15" customHeight="1">
      <c r="A72" s="48" t="s">
        <v>473</v>
      </c>
      <c r="B72" s="170">
        <v>6</v>
      </c>
      <c r="C72" s="170">
        <v>8</v>
      </c>
      <c r="D72" s="170">
        <v>8</v>
      </c>
      <c r="E72" s="170">
        <v>5</v>
      </c>
      <c r="F72" s="170">
        <v>7</v>
      </c>
      <c r="G72" s="170">
        <v>7</v>
      </c>
      <c r="H72" s="170">
        <v>9</v>
      </c>
      <c r="I72" s="170">
        <v>7</v>
      </c>
      <c r="J72" s="170">
        <v>5</v>
      </c>
      <c r="K72" s="170">
        <v>5</v>
      </c>
      <c r="L72" s="170">
        <v>5</v>
      </c>
      <c r="M72" s="170">
        <v>4</v>
      </c>
    </row>
    <row r="73" spans="1:23" ht="15" customHeight="1">
      <c r="A73" s="48" t="s">
        <v>207</v>
      </c>
      <c r="B73" s="170">
        <v>42</v>
      </c>
      <c r="C73" s="170">
        <v>38</v>
      </c>
      <c r="D73" s="170">
        <v>36</v>
      </c>
      <c r="E73" s="170">
        <v>30</v>
      </c>
      <c r="F73" s="170">
        <v>28</v>
      </c>
      <c r="G73" s="170">
        <v>32</v>
      </c>
      <c r="H73" s="170">
        <v>34</v>
      </c>
      <c r="I73" s="170">
        <v>39</v>
      </c>
      <c r="J73" s="170">
        <v>48</v>
      </c>
      <c r="K73" s="170">
        <v>52</v>
      </c>
      <c r="L73" s="170">
        <v>45</v>
      </c>
      <c r="M73" s="170">
        <v>37</v>
      </c>
    </row>
    <row r="74" spans="1:23" ht="15" customHeight="1">
      <c r="A74" s="48" t="s">
        <v>17</v>
      </c>
      <c r="B74" s="170">
        <v>103</v>
      </c>
      <c r="C74" s="170">
        <v>103</v>
      </c>
      <c r="D74" s="170">
        <v>95</v>
      </c>
      <c r="E74" s="170">
        <v>100</v>
      </c>
      <c r="F74" s="170">
        <v>103</v>
      </c>
      <c r="G74" s="170">
        <v>96</v>
      </c>
      <c r="H74" s="170">
        <v>104</v>
      </c>
      <c r="I74" s="170">
        <v>112</v>
      </c>
      <c r="J74" s="170">
        <v>95</v>
      </c>
      <c r="K74" s="170">
        <v>81</v>
      </c>
      <c r="L74" s="170">
        <v>93</v>
      </c>
      <c r="M74" s="170">
        <v>96</v>
      </c>
    </row>
    <row r="75" spans="1:23" ht="15" customHeight="1">
      <c r="A75" s="48" t="s">
        <v>208</v>
      </c>
      <c r="B75" s="170">
        <v>114</v>
      </c>
      <c r="C75" s="170">
        <v>121</v>
      </c>
      <c r="D75" s="170">
        <v>117</v>
      </c>
      <c r="E75" s="170">
        <v>106</v>
      </c>
      <c r="F75" s="170">
        <v>106</v>
      </c>
      <c r="G75" s="170">
        <v>105</v>
      </c>
      <c r="H75" s="170">
        <v>111</v>
      </c>
      <c r="I75" s="170">
        <v>103</v>
      </c>
      <c r="J75" s="170">
        <v>100</v>
      </c>
      <c r="K75" s="170">
        <v>101</v>
      </c>
      <c r="L75" s="170">
        <v>98</v>
      </c>
      <c r="M75" s="170">
        <v>97</v>
      </c>
    </row>
    <row r="76" spans="1:23" ht="15" customHeight="1">
      <c r="A76" s="48" t="s">
        <v>209</v>
      </c>
      <c r="B76" s="170">
        <v>106</v>
      </c>
      <c r="C76" s="170">
        <v>103</v>
      </c>
      <c r="D76" s="170">
        <v>107</v>
      </c>
      <c r="E76" s="170">
        <v>108</v>
      </c>
      <c r="F76" s="170">
        <v>101</v>
      </c>
      <c r="G76" s="170">
        <v>101</v>
      </c>
      <c r="H76" s="170">
        <v>98</v>
      </c>
      <c r="I76" s="170">
        <v>103</v>
      </c>
      <c r="J76" s="170">
        <v>102</v>
      </c>
      <c r="K76" s="170">
        <v>103</v>
      </c>
      <c r="L76" s="170">
        <v>104</v>
      </c>
      <c r="M76" s="170">
        <v>102</v>
      </c>
    </row>
    <row r="77" spans="1:23" ht="15" customHeight="1">
      <c r="A77" s="48" t="s">
        <v>210</v>
      </c>
      <c r="B77" s="170">
        <v>104</v>
      </c>
      <c r="C77" s="170">
        <v>117</v>
      </c>
      <c r="D77" s="170">
        <v>114</v>
      </c>
      <c r="E77" s="170">
        <v>113</v>
      </c>
      <c r="F77" s="170">
        <v>111</v>
      </c>
      <c r="G77" s="170">
        <v>112</v>
      </c>
      <c r="H77" s="170">
        <v>122</v>
      </c>
      <c r="I77" s="170">
        <v>133</v>
      </c>
      <c r="J77" s="170">
        <v>116</v>
      </c>
      <c r="K77" s="170">
        <v>109</v>
      </c>
      <c r="L77" s="170">
        <v>102</v>
      </c>
      <c r="M77" s="170">
        <v>108</v>
      </c>
    </row>
    <row r="78" spans="1:23" ht="15" customHeight="1">
      <c r="A78" s="48" t="s">
        <v>211</v>
      </c>
      <c r="B78" s="170">
        <v>125</v>
      </c>
      <c r="C78" s="170">
        <v>129</v>
      </c>
      <c r="D78" s="170">
        <v>125</v>
      </c>
      <c r="E78" s="170">
        <v>137</v>
      </c>
      <c r="F78" s="170">
        <v>138</v>
      </c>
      <c r="G78" s="170">
        <v>137</v>
      </c>
      <c r="H78" s="170">
        <v>143</v>
      </c>
      <c r="I78" s="170">
        <v>144</v>
      </c>
      <c r="J78" s="170">
        <v>149</v>
      </c>
      <c r="K78" s="170">
        <v>137</v>
      </c>
      <c r="L78" s="170">
        <v>134</v>
      </c>
      <c r="M78" s="170">
        <v>136</v>
      </c>
    </row>
    <row r="79" spans="1:23" ht="15" customHeight="1">
      <c r="A79" s="48" t="s">
        <v>212</v>
      </c>
      <c r="B79" s="170">
        <v>150</v>
      </c>
      <c r="C79" s="170">
        <v>147</v>
      </c>
      <c r="D79" s="170">
        <v>138</v>
      </c>
      <c r="E79" s="170">
        <v>135</v>
      </c>
      <c r="F79" s="170">
        <v>133</v>
      </c>
      <c r="G79" s="170">
        <v>134</v>
      </c>
      <c r="H79" s="170">
        <v>141</v>
      </c>
      <c r="I79" s="170">
        <v>148</v>
      </c>
      <c r="J79" s="170">
        <v>149</v>
      </c>
      <c r="K79" s="170">
        <v>147</v>
      </c>
      <c r="L79" s="170">
        <v>137</v>
      </c>
      <c r="M79" s="170">
        <v>136</v>
      </c>
    </row>
    <row r="80" spans="1:23" ht="15" customHeight="1">
      <c r="A80" s="48" t="s">
        <v>213</v>
      </c>
      <c r="B80" s="170">
        <v>192</v>
      </c>
      <c r="C80" s="170">
        <v>187</v>
      </c>
      <c r="D80" s="170">
        <v>190</v>
      </c>
      <c r="E80" s="170">
        <v>184</v>
      </c>
      <c r="F80" s="170">
        <v>183</v>
      </c>
      <c r="G80" s="170">
        <v>180</v>
      </c>
      <c r="H80" s="170">
        <v>186</v>
      </c>
      <c r="I80" s="170">
        <v>193</v>
      </c>
      <c r="J80" s="170">
        <v>189</v>
      </c>
      <c r="K80" s="170">
        <v>190</v>
      </c>
      <c r="L80" s="170">
        <v>181</v>
      </c>
      <c r="M80" s="170">
        <v>176</v>
      </c>
    </row>
    <row r="81" spans="1:23" ht="15" customHeight="1">
      <c r="A81" s="49" t="s">
        <v>214</v>
      </c>
      <c r="B81" s="171">
        <v>181</v>
      </c>
      <c r="C81" s="171">
        <v>178</v>
      </c>
      <c r="D81" s="171">
        <v>178</v>
      </c>
      <c r="E81" s="171">
        <v>173</v>
      </c>
      <c r="F81" s="171">
        <v>169</v>
      </c>
      <c r="G81" s="171">
        <v>170</v>
      </c>
      <c r="H81" s="171">
        <v>167</v>
      </c>
      <c r="I81" s="171">
        <v>167</v>
      </c>
      <c r="J81" s="171">
        <v>171</v>
      </c>
      <c r="K81" s="171">
        <v>164</v>
      </c>
      <c r="L81" s="171">
        <v>156</v>
      </c>
      <c r="M81" s="171">
        <v>156</v>
      </c>
    </row>
    <row r="82" spans="1:23" ht="15" customHeight="1">
      <c r="A82" s="79" t="s">
        <v>433</v>
      </c>
      <c r="B82" s="106">
        <v>3463</v>
      </c>
      <c r="C82" s="106">
        <v>3476</v>
      </c>
      <c r="D82" s="106">
        <v>3475</v>
      </c>
      <c r="E82" s="106">
        <v>3442</v>
      </c>
      <c r="F82" s="106">
        <v>3372</v>
      </c>
      <c r="G82" s="106">
        <v>3320</v>
      </c>
      <c r="H82" s="106">
        <v>3346</v>
      </c>
      <c r="I82" s="106">
        <v>3409</v>
      </c>
      <c r="J82" s="106">
        <v>3395</v>
      </c>
      <c r="K82" s="106">
        <v>3367</v>
      </c>
      <c r="L82" s="106">
        <v>3297</v>
      </c>
      <c r="M82" s="106">
        <v>3297</v>
      </c>
      <c r="N82" s="173"/>
      <c r="O82" s="173"/>
      <c r="P82" s="173"/>
      <c r="Q82" s="173"/>
      <c r="R82" s="173"/>
      <c r="S82" s="173"/>
      <c r="T82" s="173"/>
      <c r="U82" s="173"/>
      <c r="V82" s="173"/>
      <c r="W82" s="173"/>
    </row>
    <row r="83" spans="1:23" ht="15" customHeight="1">
      <c r="A83" s="48" t="s">
        <v>473</v>
      </c>
      <c r="B83" s="170">
        <v>47</v>
      </c>
      <c r="C83" s="170">
        <v>55</v>
      </c>
      <c r="D83" s="170">
        <v>61</v>
      </c>
      <c r="E83" s="170">
        <v>55</v>
      </c>
      <c r="F83" s="170">
        <v>57</v>
      </c>
      <c r="G83" s="170">
        <v>55</v>
      </c>
      <c r="H83" s="170">
        <v>57</v>
      </c>
      <c r="I83" s="170">
        <v>59</v>
      </c>
      <c r="J83" s="170">
        <v>65</v>
      </c>
      <c r="K83" s="170">
        <v>64</v>
      </c>
      <c r="L83" s="170">
        <v>42</v>
      </c>
      <c r="M83" s="170">
        <v>40</v>
      </c>
    </row>
    <row r="84" spans="1:23" ht="15" customHeight="1">
      <c r="A84" s="48" t="s">
        <v>207</v>
      </c>
      <c r="B84" s="170">
        <v>132</v>
      </c>
      <c r="C84" s="170">
        <v>138</v>
      </c>
      <c r="D84" s="170">
        <v>146</v>
      </c>
      <c r="E84" s="170">
        <v>136</v>
      </c>
      <c r="F84" s="170">
        <v>134</v>
      </c>
      <c r="G84" s="170">
        <v>128</v>
      </c>
      <c r="H84" s="170">
        <v>133</v>
      </c>
      <c r="I84" s="170">
        <v>135</v>
      </c>
      <c r="J84" s="170">
        <v>139</v>
      </c>
      <c r="K84" s="170">
        <v>144</v>
      </c>
      <c r="L84" s="170">
        <v>131</v>
      </c>
      <c r="M84" s="170">
        <v>128</v>
      </c>
    </row>
    <row r="85" spans="1:23" ht="15" customHeight="1">
      <c r="A85" s="48" t="s">
        <v>17</v>
      </c>
      <c r="B85" s="170">
        <v>252</v>
      </c>
      <c r="C85" s="170">
        <v>244</v>
      </c>
      <c r="D85" s="170">
        <v>245</v>
      </c>
      <c r="E85" s="170">
        <v>248</v>
      </c>
      <c r="F85" s="170">
        <v>263</v>
      </c>
      <c r="G85" s="170">
        <v>252</v>
      </c>
      <c r="H85" s="170">
        <v>264</v>
      </c>
      <c r="I85" s="170">
        <v>280</v>
      </c>
      <c r="J85" s="170">
        <v>264</v>
      </c>
      <c r="K85" s="170">
        <v>268</v>
      </c>
      <c r="L85" s="170">
        <v>265</v>
      </c>
      <c r="M85" s="170">
        <v>272</v>
      </c>
    </row>
    <row r="86" spans="1:23" ht="15" customHeight="1">
      <c r="A86" s="48" t="s">
        <v>208</v>
      </c>
      <c r="B86" s="170">
        <v>297</v>
      </c>
      <c r="C86" s="170">
        <v>284</v>
      </c>
      <c r="D86" s="170">
        <v>289</v>
      </c>
      <c r="E86" s="170">
        <v>289</v>
      </c>
      <c r="F86" s="170">
        <v>278</v>
      </c>
      <c r="G86" s="170">
        <v>273</v>
      </c>
      <c r="H86" s="170">
        <v>288</v>
      </c>
      <c r="I86" s="170">
        <v>298</v>
      </c>
      <c r="J86" s="170">
        <v>279</v>
      </c>
      <c r="K86" s="170">
        <v>282</v>
      </c>
      <c r="L86" s="170">
        <v>259</v>
      </c>
      <c r="M86" s="170">
        <v>252</v>
      </c>
    </row>
    <row r="87" spans="1:23" ht="15" customHeight="1">
      <c r="A87" s="48" t="s">
        <v>209</v>
      </c>
      <c r="B87" s="170">
        <v>348</v>
      </c>
      <c r="C87" s="170">
        <v>349</v>
      </c>
      <c r="D87" s="170">
        <v>335</v>
      </c>
      <c r="E87" s="170">
        <v>321</v>
      </c>
      <c r="F87" s="170">
        <v>316</v>
      </c>
      <c r="G87" s="170">
        <v>301</v>
      </c>
      <c r="H87" s="170">
        <v>300</v>
      </c>
      <c r="I87" s="170">
        <v>304</v>
      </c>
      <c r="J87" s="170">
        <v>310</v>
      </c>
      <c r="K87" s="170">
        <v>306</v>
      </c>
      <c r="L87" s="170">
        <v>294</v>
      </c>
      <c r="M87" s="170">
        <v>292</v>
      </c>
    </row>
    <row r="88" spans="1:23" ht="15" customHeight="1">
      <c r="A88" s="48" t="s">
        <v>210</v>
      </c>
      <c r="B88" s="170">
        <v>399</v>
      </c>
      <c r="C88" s="170">
        <v>417</v>
      </c>
      <c r="D88" s="170">
        <v>402</v>
      </c>
      <c r="E88" s="170">
        <v>393</v>
      </c>
      <c r="F88" s="170">
        <v>382</v>
      </c>
      <c r="G88" s="170">
        <v>382</v>
      </c>
      <c r="H88" s="170">
        <v>371</v>
      </c>
      <c r="I88" s="170">
        <v>370</v>
      </c>
      <c r="J88" s="170">
        <v>378</v>
      </c>
      <c r="K88" s="170">
        <v>370</v>
      </c>
      <c r="L88" s="170">
        <v>361</v>
      </c>
      <c r="M88" s="170">
        <v>358</v>
      </c>
    </row>
    <row r="89" spans="1:23" ht="15" customHeight="1">
      <c r="A89" s="48" t="s">
        <v>211</v>
      </c>
      <c r="B89" s="170">
        <v>400</v>
      </c>
      <c r="C89" s="170">
        <v>391</v>
      </c>
      <c r="D89" s="170">
        <v>413</v>
      </c>
      <c r="E89" s="170">
        <v>418</v>
      </c>
      <c r="F89" s="170">
        <v>404</v>
      </c>
      <c r="G89" s="170">
        <v>394</v>
      </c>
      <c r="H89" s="170">
        <v>391</v>
      </c>
      <c r="I89" s="170">
        <v>401</v>
      </c>
      <c r="J89" s="170">
        <v>416</v>
      </c>
      <c r="K89" s="170">
        <v>402</v>
      </c>
      <c r="L89" s="170">
        <v>401</v>
      </c>
      <c r="M89" s="170">
        <v>405</v>
      </c>
    </row>
    <row r="90" spans="1:23" ht="15" customHeight="1">
      <c r="A90" s="48" t="s">
        <v>212</v>
      </c>
      <c r="B90" s="170">
        <v>460</v>
      </c>
      <c r="C90" s="170">
        <v>477</v>
      </c>
      <c r="D90" s="170">
        <v>469</v>
      </c>
      <c r="E90" s="170">
        <v>461</v>
      </c>
      <c r="F90" s="170">
        <v>430</v>
      </c>
      <c r="G90" s="170">
        <v>420</v>
      </c>
      <c r="H90" s="170">
        <v>428</v>
      </c>
      <c r="I90" s="170">
        <v>443</v>
      </c>
      <c r="J90" s="170">
        <v>434</v>
      </c>
      <c r="K90" s="170">
        <v>434</v>
      </c>
      <c r="L90" s="170">
        <v>447</v>
      </c>
      <c r="M90" s="170">
        <v>451</v>
      </c>
    </row>
    <row r="91" spans="1:23" ht="15" customHeight="1">
      <c r="A91" s="48" t="s">
        <v>213</v>
      </c>
      <c r="B91" s="170">
        <v>596</v>
      </c>
      <c r="C91" s="170">
        <v>591</v>
      </c>
      <c r="D91" s="170">
        <v>588</v>
      </c>
      <c r="E91" s="170">
        <v>583</v>
      </c>
      <c r="F91" s="170">
        <v>580</v>
      </c>
      <c r="G91" s="170">
        <v>567</v>
      </c>
      <c r="H91" s="170">
        <v>568</v>
      </c>
      <c r="I91" s="170">
        <v>568</v>
      </c>
      <c r="J91" s="170">
        <v>567</v>
      </c>
      <c r="K91" s="170">
        <v>556</v>
      </c>
      <c r="L91" s="170">
        <v>552</v>
      </c>
      <c r="M91" s="170">
        <v>555</v>
      </c>
    </row>
    <row r="92" spans="1:23" ht="15" customHeight="1">
      <c r="A92" s="49" t="s">
        <v>214</v>
      </c>
      <c r="B92" s="171">
        <v>532</v>
      </c>
      <c r="C92" s="171">
        <v>530</v>
      </c>
      <c r="D92" s="171">
        <v>527</v>
      </c>
      <c r="E92" s="171">
        <v>538</v>
      </c>
      <c r="F92" s="171">
        <v>528</v>
      </c>
      <c r="G92" s="171">
        <v>548</v>
      </c>
      <c r="H92" s="171">
        <v>546</v>
      </c>
      <c r="I92" s="171">
        <v>551</v>
      </c>
      <c r="J92" s="171">
        <v>543</v>
      </c>
      <c r="K92" s="171">
        <v>541</v>
      </c>
      <c r="L92" s="171">
        <v>545</v>
      </c>
      <c r="M92" s="171">
        <v>544</v>
      </c>
    </row>
    <row r="93" spans="1:23" ht="15" customHeight="1">
      <c r="A93" s="79" t="s">
        <v>415</v>
      </c>
      <c r="B93" s="106">
        <v>3369</v>
      </c>
      <c r="C93" s="106">
        <v>3403</v>
      </c>
      <c r="D93" s="106">
        <v>3368</v>
      </c>
      <c r="E93" s="106">
        <v>3359</v>
      </c>
      <c r="F93" s="106">
        <v>3345</v>
      </c>
      <c r="G93" s="106">
        <v>3338</v>
      </c>
      <c r="H93" s="106">
        <v>3368</v>
      </c>
      <c r="I93" s="106">
        <v>3381</v>
      </c>
      <c r="J93" s="106">
        <v>3352</v>
      </c>
      <c r="K93" s="106">
        <v>3346</v>
      </c>
      <c r="L93" s="106">
        <v>3244</v>
      </c>
      <c r="M93" s="106">
        <v>3222</v>
      </c>
      <c r="N93" s="173"/>
      <c r="O93" s="173"/>
      <c r="P93" s="173"/>
      <c r="Q93" s="173"/>
      <c r="R93" s="173"/>
      <c r="S93" s="173"/>
      <c r="T93" s="173"/>
      <c r="U93" s="173"/>
      <c r="V93" s="173"/>
      <c r="W93" s="173"/>
    </row>
    <row r="94" spans="1:23" ht="15" customHeight="1">
      <c r="A94" s="48" t="s">
        <v>473</v>
      </c>
      <c r="B94" s="170">
        <v>29</v>
      </c>
      <c r="C94" s="170">
        <v>30</v>
      </c>
      <c r="D94" s="170">
        <v>39</v>
      </c>
      <c r="E94" s="170">
        <v>46</v>
      </c>
      <c r="F94" s="170">
        <v>46</v>
      </c>
      <c r="G94" s="170">
        <v>49</v>
      </c>
      <c r="H94" s="170">
        <v>55</v>
      </c>
      <c r="I94" s="170">
        <v>56</v>
      </c>
      <c r="J94" s="170">
        <v>60</v>
      </c>
      <c r="K94" s="170">
        <v>55</v>
      </c>
      <c r="L94" s="170">
        <v>39</v>
      </c>
      <c r="M94" s="170">
        <v>32</v>
      </c>
    </row>
    <row r="95" spans="1:23" ht="15" customHeight="1">
      <c r="A95" s="48" t="s">
        <v>207</v>
      </c>
      <c r="B95" s="170">
        <v>138</v>
      </c>
      <c r="C95" s="170">
        <v>156</v>
      </c>
      <c r="D95" s="170">
        <v>146</v>
      </c>
      <c r="E95" s="170">
        <v>137</v>
      </c>
      <c r="F95" s="170">
        <v>130</v>
      </c>
      <c r="G95" s="170">
        <v>129</v>
      </c>
      <c r="H95" s="170">
        <v>120</v>
      </c>
      <c r="I95" s="170">
        <v>124</v>
      </c>
      <c r="J95" s="170">
        <v>145</v>
      </c>
      <c r="K95" s="170">
        <v>144</v>
      </c>
      <c r="L95" s="170">
        <v>128</v>
      </c>
      <c r="M95" s="170">
        <v>119</v>
      </c>
    </row>
    <row r="96" spans="1:23" ht="15" customHeight="1">
      <c r="A96" s="48" t="s">
        <v>17</v>
      </c>
      <c r="B96" s="170">
        <v>235</v>
      </c>
      <c r="C96" s="170">
        <v>231</v>
      </c>
      <c r="D96" s="170">
        <v>219</v>
      </c>
      <c r="E96" s="170">
        <v>199</v>
      </c>
      <c r="F96" s="170">
        <v>206</v>
      </c>
      <c r="G96" s="170">
        <v>212</v>
      </c>
      <c r="H96" s="170">
        <v>213</v>
      </c>
      <c r="I96" s="170">
        <v>226</v>
      </c>
      <c r="J96" s="170">
        <v>230</v>
      </c>
      <c r="K96" s="170">
        <v>240</v>
      </c>
      <c r="L96" s="170">
        <v>226</v>
      </c>
      <c r="M96" s="170">
        <v>226</v>
      </c>
    </row>
    <row r="97" spans="1:23" ht="15" customHeight="1">
      <c r="A97" s="48" t="s">
        <v>208</v>
      </c>
      <c r="B97" s="170">
        <v>266</v>
      </c>
      <c r="C97" s="170">
        <v>264</v>
      </c>
      <c r="D97" s="170">
        <v>268</v>
      </c>
      <c r="E97" s="170">
        <v>266</v>
      </c>
      <c r="F97" s="170">
        <v>277</v>
      </c>
      <c r="G97" s="170">
        <v>264</v>
      </c>
      <c r="H97" s="170">
        <v>285</v>
      </c>
      <c r="I97" s="170">
        <v>277</v>
      </c>
      <c r="J97" s="170">
        <v>251</v>
      </c>
      <c r="K97" s="170">
        <v>256</v>
      </c>
      <c r="L97" s="170">
        <v>253</v>
      </c>
      <c r="M97" s="170">
        <v>250</v>
      </c>
    </row>
    <row r="98" spans="1:23" ht="15" customHeight="1">
      <c r="A98" s="48" t="s">
        <v>209</v>
      </c>
      <c r="B98" s="170">
        <v>274</v>
      </c>
      <c r="C98" s="170">
        <v>279</v>
      </c>
      <c r="D98" s="170">
        <v>275</v>
      </c>
      <c r="E98" s="170">
        <v>282</v>
      </c>
      <c r="F98" s="170">
        <v>264</v>
      </c>
      <c r="G98" s="170">
        <v>259</v>
      </c>
      <c r="H98" s="170">
        <v>258</v>
      </c>
      <c r="I98" s="170">
        <v>266</v>
      </c>
      <c r="J98" s="170">
        <v>253</v>
      </c>
      <c r="K98" s="170">
        <v>249</v>
      </c>
      <c r="L98" s="170">
        <v>237</v>
      </c>
      <c r="M98" s="170">
        <v>246</v>
      </c>
    </row>
    <row r="99" spans="1:23" ht="15" customHeight="1">
      <c r="A99" s="48" t="s">
        <v>210</v>
      </c>
      <c r="B99" s="170">
        <v>340</v>
      </c>
      <c r="C99" s="170">
        <v>332</v>
      </c>
      <c r="D99" s="170">
        <v>316</v>
      </c>
      <c r="E99" s="170">
        <v>326</v>
      </c>
      <c r="F99" s="170">
        <v>331</v>
      </c>
      <c r="G99" s="170">
        <v>327</v>
      </c>
      <c r="H99" s="170">
        <v>331</v>
      </c>
      <c r="I99" s="170">
        <v>333</v>
      </c>
      <c r="J99" s="170">
        <v>327</v>
      </c>
      <c r="K99" s="170">
        <v>325</v>
      </c>
      <c r="L99" s="170">
        <v>306</v>
      </c>
      <c r="M99" s="170">
        <v>294</v>
      </c>
    </row>
    <row r="100" spans="1:23" ht="15" customHeight="1">
      <c r="A100" s="48" t="s">
        <v>211</v>
      </c>
      <c r="B100" s="170">
        <v>361</v>
      </c>
      <c r="C100" s="170">
        <v>378</v>
      </c>
      <c r="D100" s="170">
        <v>388</v>
      </c>
      <c r="E100" s="170">
        <v>388</v>
      </c>
      <c r="F100" s="170">
        <v>380</v>
      </c>
      <c r="G100" s="170">
        <v>374</v>
      </c>
      <c r="H100" s="170">
        <v>375</v>
      </c>
      <c r="I100" s="170">
        <v>382</v>
      </c>
      <c r="J100" s="170">
        <v>381</v>
      </c>
      <c r="K100" s="170">
        <v>382</v>
      </c>
      <c r="L100" s="170">
        <v>365</v>
      </c>
      <c r="M100" s="170">
        <v>373</v>
      </c>
    </row>
    <row r="101" spans="1:23" ht="15" customHeight="1">
      <c r="A101" s="48" t="s">
        <v>212</v>
      </c>
      <c r="B101" s="170">
        <v>477</v>
      </c>
      <c r="C101" s="170">
        <v>469</v>
      </c>
      <c r="D101" s="170">
        <v>467</v>
      </c>
      <c r="E101" s="170">
        <v>445</v>
      </c>
      <c r="F101" s="170">
        <v>434</v>
      </c>
      <c r="G101" s="170">
        <v>435</v>
      </c>
      <c r="H101" s="170">
        <v>435</v>
      </c>
      <c r="I101" s="170">
        <v>435</v>
      </c>
      <c r="J101" s="170">
        <v>437</v>
      </c>
      <c r="K101" s="170">
        <v>443</v>
      </c>
      <c r="L101" s="170">
        <v>442</v>
      </c>
      <c r="M101" s="170">
        <v>445</v>
      </c>
    </row>
    <row r="102" spans="1:23" ht="15" customHeight="1">
      <c r="A102" s="48" t="s">
        <v>213</v>
      </c>
      <c r="B102" s="170">
        <v>629</v>
      </c>
      <c r="C102" s="170">
        <v>633</v>
      </c>
      <c r="D102" s="170">
        <v>608</v>
      </c>
      <c r="E102" s="170">
        <v>615</v>
      </c>
      <c r="F102" s="170">
        <v>617</v>
      </c>
      <c r="G102" s="170">
        <v>625</v>
      </c>
      <c r="H102" s="170">
        <v>617</v>
      </c>
      <c r="I102" s="170">
        <v>610</v>
      </c>
      <c r="J102" s="170">
        <v>603</v>
      </c>
      <c r="K102" s="170">
        <v>594</v>
      </c>
      <c r="L102" s="170">
        <v>584</v>
      </c>
      <c r="M102" s="170">
        <v>585</v>
      </c>
    </row>
    <row r="103" spans="1:23" ht="15" customHeight="1">
      <c r="A103" s="49" t="s">
        <v>214</v>
      </c>
      <c r="B103" s="171">
        <v>620</v>
      </c>
      <c r="C103" s="171">
        <v>631</v>
      </c>
      <c r="D103" s="171">
        <v>642</v>
      </c>
      <c r="E103" s="171">
        <v>655</v>
      </c>
      <c r="F103" s="171">
        <v>660</v>
      </c>
      <c r="G103" s="171">
        <v>664</v>
      </c>
      <c r="H103" s="171">
        <v>679</v>
      </c>
      <c r="I103" s="171">
        <v>672</v>
      </c>
      <c r="J103" s="171">
        <v>665</v>
      </c>
      <c r="K103" s="171">
        <v>658</v>
      </c>
      <c r="L103" s="171">
        <v>664</v>
      </c>
      <c r="M103" s="171">
        <v>652</v>
      </c>
    </row>
    <row r="104" spans="1:23" ht="15" customHeight="1">
      <c r="A104" s="79" t="s">
        <v>416</v>
      </c>
      <c r="B104" s="106">
        <v>3494</v>
      </c>
      <c r="C104" s="106">
        <v>3490</v>
      </c>
      <c r="D104" s="106">
        <v>3489</v>
      </c>
      <c r="E104" s="106">
        <v>3486</v>
      </c>
      <c r="F104" s="106">
        <v>3411</v>
      </c>
      <c r="G104" s="106">
        <v>3398</v>
      </c>
      <c r="H104" s="106">
        <v>3422</v>
      </c>
      <c r="I104" s="106">
        <v>3469</v>
      </c>
      <c r="J104" s="106">
        <v>3400</v>
      </c>
      <c r="K104" s="106">
        <v>3434</v>
      </c>
      <c r="L104" s="106">
        <v>3365</v>
      </c>
      <c r="M104" s="106">
        <v>3376</v>
      </c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</row>
    <row r="105" spans="1:23" ht="15" customHeight="1">
      <c r="A105" s="48" t="s">
        <v>473</v>
      </c>
      <c r="B105" s="170">
        <v>41</v>
      </c>
      <c r="C105" s="170">
        <v>43</v>
      </c>
      <c r="D105" s="170">
        <v>49</v>
      </c>
      <c r="E105" s="170">
        <v>43</v>
      </c>
      <c r="F105" s="170">
        <v>45</v>
      </c>
      <c r="G105" s="170">
        <v>59</v>
      </c>
      <c r="H105" s="170">
        <v>62</v>
      </c>
      <c r="I105" s="170">
        <v>59</v>
      </c>
      <c r="J105" s="170">
        <v>57</v>
      </c>
      <c r="K105" s="170">
        <v>56</v>
      </c>
      <c r="L105" s="170">
        <v>39</v>
      </c>
      <c r="M105" s="170">
        <v>47</v>
      </c>
    </row>
    <row r="106" spans="1:23" ht="15" customHeight="1">
      <c r="A106" s="48" t="s">
        <v>207</v>
      </c>
      <c r="B106" s="170">
        <v>119</v>
      </c>
      <c r="C106" s="170">
        <v>135</v>
      </c>
      <c r="D106" s="170">
        <v>146</v>
      </c>
      <c r="E106" s="170">
        <v>131</v>
      </c>
      <c r="F106" s="170">
        <v>122</v>
      </c>
      <c r="G106" s="170">
        <v>125</v>
      </c>
      <c r="H106" s="170">
        <v>121</v>
      </c>
      <c r="I106" s="170">
        <v>137</v>
      </c>
      <c r="J106" s="170">
        <v>144</v>
      </c>
      <c r="K106" s="170">
        <v>138</v>
      </c>
      <c r="L106" s="170">
        <v>121</v>
      </c>
      <c r="M106" s="170">
        <v>111</v>
      </c>
    </row>
    <row r="107" spans="1:23" ht="15" customHeight="1">
      <c r="A107" s="48" t="s">
        <v>17</v>
      </c>
      <c r="B107" s="170">
        <v>264</v>
      </c>
      <c r="C107" s="170">
        <v>261</v>
      </c>
      <c r="D107" s="170">
        <v>247</v>
      </c>
      <c r="E107" s="170">
        <v>274</v>
      </c>
      <c r="F107" s="170">
        <v>242</v>
      </c>
      <c r="G107" s="170">
        <v>233</v>
      </c>
      <c r="H107" s="170">
        <v>250</v>
      </c>
      <c r="I107" s="170">
        <v>265</v>
      </c>
      <c r="J107" s="170">
        <v>241</v>
      </c>
      <c r="K107" s="170">
        <v>234</v>
      </c>
      <c r="L107" s="170">
        <v>211</v>
      </c>
      <c r="M107" s="170">
        <v>218</v>
      </c>
    </row>
    <row r="108" spans="1:23" ht="15" customHeight="1">
      <c r="A108" s="48" t="s">
        <v>208</v>
      </c>
      <c r="B108" s="170">
        <v>311</v>
      </c>
      <c r="C108" s="170">
        <v>297</v>
      </c>
      <c r="D108" s="170">
        <v>313</v>
      </c>
      <c r="E108" s="170">
        <v>303</v>
      </c>
      <c r="F108" s="170">
        <v>298</v>
      </c>
      <c r="G108" s="170">
        <v>274</v>
      </c>
      <c r="H108" s="170">
        <v>281</v>
      </c>
      <c r="I108" s="170">
        <v>283</v>
      </c>
      <c r="J108" s="170">
        <v>250</v>
      </c>
      <c r="K108" s="170">
        <v>265</v>
      </c>
      <c r="L108" s="170">
        <v>268</v>
      </c>
      <c r="M108" s="170">
        <v>277</v>
      </c>
    </row>
    <row r="109" spans="1:23" ht="15" customHeight="1">
      <c r="A109" s="48" t="s">
        <v>209</v>
      </c>
      <c r="B109" s="170">
        <v>294</v>
      </c>
      <c r="C109" s="170">
        <v>298</v>
      </c>
      <c r="D109" s="170">
        <v>287</v>
      </c>
      <c r="E109" s="170">
        <v>283</v>
      </c>
      <c r="F109" s="170">
        <v>281</v>
      </c>
      <c r="G109" s="170">
        <v>274</v>
      </c>
      <c r="H109" s="170">
        <v>278</v>
      </c>
      <c r="I109" s="170">
        <v>285</v>
      </c>
      <c r="J109" s="170">
        <v>284</v>
      </c>
      <c r="K109" s="170">
        <v>292</v>
      </c>
      <c r="L109" s="170">
        <v>298</v>
      </c>
      <c r="M109" s="170">
        <v>295</v>
      </c>
    </row>
    <row r="110" spans="1:23" ht="15" customHeight="1">
      <c r="A110" s="48" t="s">
        <v>210</v>
      </c>
      <c r="B110" s="170">
        <v>382</v>
      </c>
      <c r="C110" s="170">
        <v>371</v>
      </c>
      <c r="D110" s="170">
        <v>354</v>
      </c>
      <c r="E110" s="170">
        <v>366</v>
      </c>
      <c r="F110" s="170">
        <v>359</v>
      </c>
      <c r="G110" s="170">
        <v>372</v>
      </c>
      <c r="H110" s="170">
        <v>366</v>
      </c>
      <c r="I110" s="170">
        <v>376</v>
      </c>
      <c r="J110" s="170">
        <v>358</v>
      </c>
      <c r="K110" s="170">
        <v>354</v>
      </c>
      <c r="L110" s="170">
        <v>350</v>
      </c>
      <c r="M110" s="170">
        <v>331</v>
      </c>
    </row>
    <row r="111" spans="1:23" ht="15" customHeight="1">
      <c r="A111" s="48" t="s">
        <v>211</v>
      </c>
      <c r="B111" s="170">
        <v>480</v>
      </c>
      <c r="C111" s="170">
        <v>481</v>
      </c>
      <c r="D111" s="170">
        <v>484</v>
      </c>
      <c r="E111" s="170">
        <v>486</v>
      </c>
      <c r="F111" s="170">
        <v>464</v>
      </c>
      <c r="G111" s="170">
        <v>453</v>
      </c>
      <c r="H111" s="170">
        <v>466</v>
      </c>
      <c r="I111" s="170">
        <v>471</v>
      </c>
      <c r="J111" s="170">
        <v>468</v>
      </c>
      <c r="K111" s="170">
        <v>473</v>
      </c>
      <c r="L111" s="170">
        <v>459</v>
      </c>
      <c r="M111" s="170">
        <v>480</v>
      </c>
    </row>
    <row r="112" spans="1:23" ht="15" customHeight="1">
      <c r="A112" s="48" t="s">
        <v>212</v>
      </c>
      <c r="B112" s="170">
        <v>433</v>
      </c>
      <c r="C112" s="170">
        <v>428</v>
      </c>
      <c r="D112" s="170">
        <v>437</v>
      </c>
      <c r="E112" s="170">
        <v>447</v>
      </c>
      <c r="F112" s="170">
        <v>443</v>
      </c>
      <c r="G112" s="170">
        <v>445</v>
      </c>
      <c r="H112" s="170">
        <v>448</v>
      </c>
      <c r="I112" s="170">
        <v>457</v>
      </c>
      <c r="J112" s="170">
        <v>445</v>
      </c>
      <c r="K112" s="170">
        <v>444</v>
      </c>
      <c r="L112" s="170">
        <v>438</v>
      </c>
      <c r="M112" s="170">
        <v>432</v>
      </c>
    </row>
    <row r="113" spans="1:23" ht="15" customHeight="1">
      <c r="A113" s="48" t="s">
        <v>213</v>
      </c>
      <c r="B113" s="170">
        <v>534</v>
      </c>
      <c r="C113" s="170">
        <v>537</v>
      </c>
      <c r="D113" s="170">
        <v>536</v>
      </c>
      <c r="E113" s="170">
        <v>527</v>
      </c>
      <c r="F113" s="170">
        <v>533</v>
      </c>
      <c r="G113" s="170">
        <v>540</v>
      </c>
      <c r="H113" s="170">
        <v>529</v>
      </c>
      <c r="I113" s="170">
        <v>528</v>
      </c>
      <c r="J113" s="170">
        <v>539</v>
      </c>
      <c r="K113" s="170">
        <v>544</v>
      </c>
      <c r="L113" s="170">
        <v>554</v>
      </c>
      <c r="M113" s="170">
        <v>554</v>
      </c>
    </row>
    <row r="114" spans="1:23" ht="15" customHeight="1">
      <c r="A114" s="49" t="s">
        <v>214</v>
      </c>
      <c r="B114" s="171">
        <v>636</v>
      </c>
      <c r="C114" s="171">
        <v>639</v>
      </c>
      <c r="D114" s="171">
        <v>636</v>
      </c>
      <c r="E114" s="171">
        <v>626</v>
      </c>
      <c r="F114" s="171">
        <v>624</v>
      </c>
      <c r="G114" s="171">
        <v>623</v>
      </c>
      <c r="H114" s="171">
        <v>621</v>
      </c>
      <c r="I114" s="171">
        <v>608</v>
      </c>
      <c r="J114" s="171">
        <v>614</v>
      </c>
      <c r="K114" s="171">
        <v>634</v>
      </c>
      <c r="L114" s="171">
        <v>627</v>
      </c>
      <c r="M114" s="171">
        <v>631</v>
      </c>
    </row>
    <row r="115" spans="1:23" ht="15" customHeight="1">
      <c r="A115" s="79" t="s">
        <v>417</v>
      </c>
      <c r="B115" s="106">
        <v>5253</v>
      </c>
      <c r="C115" s="106">
        <v>5245</v>
      </c>
      <c r="D115" s="106">
        <v>5175</v>
      </c>
      <c r="E115" s="106">
        <v>5096</v>
      </c>
      <c r="F115" s="106">
        <v>5044</v>
      </c>
      <c r="G115" s="106">
        <v>5006</v>
      </c>
      <c r="H115" s="106">
        <v>5103</v>
      </c>
      <c r="I115" s="106">
        <v>5149</v>
      </c>
      <c r="J115" s="106">
        <v>5147</v>
      </c>
      <c r="K115" s="106">
        <v>5159</v>
      </c>
      <c r="L115" s="106">
        <v>5076</v>
      </c>
      <c r="M115" s="106">
        <v>5057</v>
      </c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</row>
    <row r="116" spans="1:23" ht="15" customHeight="1">
      <c r="A116" s="48" t="s">
        <v>473</v>
      </c>
      <c r="B116" s="170">
        <v>70</v>
      </c>
      <c r="C116" s="170">
        <v>69</v>
      </c>
      <c r="D116" s="170">
        <v>75</v>
      </c>
      <c r="E116" s="170">
        <v>77</v>
      </c>
      <c r="F116" s="170">
        <v>82</v>
      </c>
      <c r="G116" s="170">
        <v>82</v>
      </c>
      <c r="H116" s="170">
        <v>90</v>
      </c>
      <c r="I116" s="170">
        <v>88</v>
      </c>
      <c r="J116" s="170">
        <v>91</v>
      </c>
      <c r="K116" s="170">
        <v>97</v>
      </c>
      <c r="L116" s="170">
        <v>77</v>
      </c>
      <c r="M116" s="170">
        <v>83</v>
      </c>
    </row>
    <row r="117" spans="1:23" ht="15" customHeight="1">
      <c r="A117" s="48" t="s">
        <v>207</v>
      </c>
      <c r="B117" s="170">
        <v>193</v>
      </c>
      <c r="C117" s="170">
        <v>202</v>
      </c>
      <c r="D117" s="170">
        <v>195</v>
      </c>
      <c r="E117" s="170">
        <v>173</v>
      </c>
      <c r="F117" s="170">
        <v>159</v>
      </c>
      <c r="G117" s="170">
        <v>157</v>
      </c>
      <c r="H117" s="170">
        <v>161</v>
      </c>
      <c r="I117" s="170">
        <v>171</v>
      </c>
      <c r="J117" s="170">
        <v>199</v>
      </c>
      <c r="K117" s="170">
        <v>207</v>
      </c>
      <c r="L117" s="170">
        <v>182</v>
      </c>
      <c r="M117" s="170">
        <v>180</v>
      </c>
    </row>
    <row r="118" spans="1:23" ht="15" customHeight="1">
      <c r="A118" s="48" t="s">
        <v>17</v>
      </c>
      <c r="B118" s="170">
        <v>373</v>
      </c>
      <c r="C118" s="170">
        <v>377</v>
      </c>
      <c r="D118" s="170">
        <v>356</v>
      </c>
      <c r="E118" s="170">
        <v>330</v>
      </c>
      <c r="F118" s="170">
        <v>326</v>
      </c>
      <c r="G118" s="170">
        <v>303</v>
      </c>
      <c r="H118" s="170">
        <v>326</v>
      </c>
      <c r="I118" s="170">
        <v>321</v>
      </c>
      <c r="J118" s="170">
        <v>350</v>
      </c>
      <c r="K118" s="170">
        <v>339</v>
      </c>
      <c r="L118" s="170">
        <v>342</v>
      </c>
      <c r="M118" s="170">
        <v>338</v>
      </c>
    </row>
    <row r="119" spans="1:23" ht="15" customHeight="1">
      <c r="A119" s="48" t="s">
        <v>208</v>
      </c>
      <c r="B119" s="170">
        <v>441</v>
      </c>
      <c r="C119" s="170">
        <v>446</v>
      </c>
      <c r="D119" s="170">
        <v>452</v>
      </c>
      <c r="E119" s="170">
        <v>442</v>
      </c>
      <c r="F119" s="170">
        <v>442</v>
      </c>
      <c r="G119" s="170">
        <v>429</v>
      </c>
      <c r="H119" s="170">
        <v>440</v>
      </c>
      <c r="I119" s="170">
        <v>444</v>
      </c>
      <c r="J119" s="170">
        <v>425</v>
      </c>
      <c r="K119" s="170">
        <v>435</v>
      </c>
      <c r="L119" s="170">
        <v>448</v>
      </c>
      <c r="M119" s="170">
        <v>457</v>
      </c>
    </row>
    <row r="120" spans="1:23" ht="15" customHeight="1">
      <c r="A120" s="48" t="s">
        <v>209</v>
      </c>
      <c r="B120" s="170">
        <v>477</v>
      </c>
      <c r="C120" s="170">
        <v>470</v>
      </c>
      <c r="D120" s="170">
        <v>469</v>
      </c>
      <c r="E120" s="170">
        <v>470</v>
      </c>
      <c r="F120" s="170">
        <v>454</v>
      </c>
      <c r="G120" s="170">
        <v>447</v>
      </c>
      <c r="H120" s="170">
        <v>458</v>
      </c>
      <c r="I120" s="170">
        <v>470</v>
      </c>
      <c r="J120" s="170">
        <v>454</v>
      </c>
      <c r="K120" s="170">
        <v>457</v>
      </c>
      <c r="L120" s="170">
        <v>443</v>
      </c>
      <c r="M120" s="170">
        <v>447</v>
      </c>
    </row>
    <row r="121" spans="1:23" ht="15" customHeight="1">
      <c r="A121" s="48" t="s">
        <v>210</v>
      </c>
      <c r="B121" s="170">
        <v>516</v>
      </c>
      <c r="C121" s="170">
        <v>521</v>
      </c>
      <c r="D121" s="170">
        <v>508</v>
      </c>
      <c r="E121" s="170">
        <v>501</v>
      </c>
      <c r="F121" s="170">
        <v>503</v>
      </c>
      <c r="G121" s="170">
        <v>498</v>
      </c>
      <c r="H121" s="170">
        <v>511</v>
      </c>
      <c r="I121" s="170">
        <v>517</v>
      </c>
      <c r="J121" s="170">
        <v>512</v>
      </c>
      <c r="K121" s="170">
        <v>516</v>
      </c>
      <c r="L121" s="170">
        <v>509</v>
      </c>
      <c r="M121" s="170">
        <v>496</v>
      </c>
    </row>
    <row r="122" spans="1:23" ht="15" customHeight="1">
      <c r="A122" s="48" t="s">
        <v>211</v>
      </c>
      <c r="B122" s="170">
        <v>649</v>
      </c>
      <c r="C122" s="170">
        <v>636</v>
      </c>
      <c r="D122" s="170">
        <v>606</v>
      </c>
      <c r="E122" s="170">
        <v>610</v>
      </c>
      <c r="F122" s="170">
        <v>608</v>
      </c>
      <c r="G122" s="170">
        <v>601</v>
      </c>
      <c r="H122" s="170">
        <v>624</v>
      </c>
      <c r="I122" s="170">
        <v>627</v>
      </c>
      <c r="J122" s="170">
        <v>598</v>
      </c>
      <c r="K122" s="170">
        <v>604</v>
      </c>
      <c r="L122" s="170">
        <v>591</v>
      </c>
      <c r="M122" s="170">
        <v>576</v>
      </c>
    </row>
    <row r="123" spans="1:23" ht="15" customHeight="1">
      <c r="A123" s="48" t="s">
        <v>212</v>
      </c>
      <c r="B123" s="170">
        <v>789</v>
      </c>
      <c r="C123" s="170">
        <v>782</v>
      </c>
      <c r="D123" s="170">
        <v>773</v>
      </c>
      <c r="E123" s="170">
        <v>762</v>
      </c>
      <c r="F123" s="170">
        <v>754</v>
      </c>
      <c r="G123" s="170">
        <v>746</v>
      </c>
      <c r="H123" s="170">
        <v>740</v>
      </c>
      <c r="I123" s="170">
        <v>763</v>
      </c>
      <c r="J123" s="170">
        <v>766</v>
      </c>
      <c r="K123" s="170">
        <v>754</v>
      </c>
      <c r="L123" s="170">
        <v>748</v>
      </c>
      <c r="M123" s="170">
        <v>741</v>
      </c>
    </row>
    <row r="124" spans="1:23" ht="15" customHeight="1">
      <c r="A124" s="48" t="s">
        <v>213</v>
      </c>
      <c r="B124" s="170">
        <v>900</v>
      </c>
      <c r="C124" s="170">
        <v>897</v>
      </c>
      <c r="D124" s="170">
        <v>886</v>
      </c>
      <c r="E124" s="170">
        <v>875</v>
      </c>
      <c r="F124" s="170">
        <v>865</v>
      </c>
      <c r="G124" s="170">
        <v>880</v>
      </c>
      <c r="H124" s="170">
        <v>885</v>
      </c>
      <c r="I124" s="170">
        <v>883</v>
      </c>
      <c r="J124" s="170">
        <v>878</v>
      </c>
      <c r="K124" s="170">
        <v>874</v>
      </c>
      <c r="L124" s="170">
        <v>860</v>
      </c>
      <c r="M124" s="170">
        <v>870</v>
      </c>
    </row>
    <row r="125" spans="1:23" ht="15" customHeight="1">
      <c r="A125" s="49" t="s">
        <v>214</v>
      </c>
      <c r="B125" s="171">
        <v>845</v>
      </c>
      <c r="C125" s="171">
        <v>845</v>
      </c>
      <c r="D125" s="171">
        <v>855</v>
      </c>
      <c r="E125" s="171">
        <v>856</v>
      </c>
      <c r="F125" s="171">
        <v>851</v>
      </c>
      <c r="G125" s="171">
        <v>863</v>
      </c>
      <c r="H125" s="171">
        <v>868</v>
      </c>
      <c r="I125" s="171">
        <v>865</v>
      </c>
      <c r="J125" s="171">
        <v>874</v>
      </c>
      <c r="K125" s="171">
        <v>876</v>
      </c>
      <c r="L125" s="171">
        <v>876</v>
      </c>
      <c r="M125" s="171">
        <v>869</v>
      </c>
    </row>
    <row r="126" spans="1:23" ht="15" customHeight="1">
      <c r="A126" s="79" t="s">
        <v>418</v>
      </c>
      <c r="B126" s="106">
        <v>4868</v>
      </c>
      <c r="C126" s="106">
        <v>4849</v>
      </c>
      <c r="D126" s="106">
        <v>4807</v>
      </c>
      <c r="E126" s="106">
        <v>4730</v>
      </c>
      <c r="F126" s="106">
        <v>4666</v>
      </c>
      <c r="G126" s="106">
        <v>4566</v>
      </c>
      <c r="H126" s="106">
        <v>4547</v>
      </c>
      <c r="I126" s="106">
        <v>4571</v>
      </c>
      <c r="J126" s="106">
        <v>4600</v>
      </c>
      <c r="K126" s="106">
        <v>4657</v>
      </c>
      <c r="L126" s="106">
        <v>4535</v>
      </c>
      <c r="M126" s="106">
        <v>4500</v>
      </c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</row>
    <row r="127" spans="1:23" ht="15" customHeight="1">
      <c r="A127" s="48" t="s">
        <v>473</v>
      </c>
      <c r="B127" s="170">
        <v>100</v>
      </c>
      <c r="C127" s="170">
        <v>108</v>
      </c>
      <c r="D127" s="170">
        <v>108</v>
      </c>
      <c r="E127" s="170">
        <v>98</v>
      </c>
      <c r="F127" s="170">
        <v>96</v>
      </c>
      <c r="G127" s="170">
        <v>88</v>
      </c>
      <c r="H127" s="170">
        <v>100</v>
      </c>
      <c r="I127" s="170">
        <v>97</v>
      </c>
      <c r="J127" s="170">
        <v>113</v>
      </c>
      <c r="K127" s="170">
        <v>117</v>
      </c>
      <c r="L127" s="170">
        <v>89</v>
      </c>
      <c r="M127" s="170">
        <v>84</v>
      </c>
    </row>
    <row r="128" spans="1:23" ht="15" customHeight="1">
      <c r="A128" s="48" t="s">
        <v>207</v>
      </c>
      <c r="B128" s="170">
        <v>194</v>
      </c>
      <c r="C128" s="170">
        <v>219</v>
      </c>
      <c r="D128" s="170">
        <v>215</v>
      </c>
      <c r="E128" s="170">
        <v>225</v>
      </c>
      <c r="F128" s="170">
        <v>239</v>
      </c>
      <c r="G128" s="170">
        <v>222</v>
      </c>
      <c r="H128" s="170">
        <v>216</v>
      </c>
      <c r="I128" s="170">
        <v>224</v>
      </c>
      <c r="J128" s="170">
        <v>230</v>
      </c>
      <c r="K128" s="170">
        <v>236</v>
      </c>
      <c r="L128" s="170">
        <v>226</v>
      </c>
      <c r="M128" s="170">
        <v>219</v>
      </c>
    </row>
    <row r="129" spans="1:23" ht="15" customHeight="1">
      <c r="A129" s="48" t="s">
        <v>17</v>
      </c>
      <c r="B129" s="170">
        <v>394</v>
      </c>
      <c r="C129" s="170">
        <v>393</v>
      </c>
      <c r="D129" s="170">
        <v>378</v>
      </c>
      <c r="E129" s="170">
        <v>361</v>
      </c>
      <c r="F129" s="170">
        <v>343</v>
      </c>
      <c r="G129" s="170">
        <v>342</v>
      </c>
      <c r="H129" s="170">
        <v>347</v>
      </c>
      <c r="I129" s="170">
        <v>349</v>
      </c>
      <c r="J129" s="170">
        <v>361</v>
      </c>
      <c r="K129" s="170">
        <v>357</v>
      </c>
      <c r="L129" s="170">
        <v>338</v>
      </c>
      <c r="M129" s="170">
        <v>321</v>
      </c>
    </row>
    <row r="130" spans="1:23" ht="15" customHeight="1">
      <c r="A130" s="48" t="s">
        <v>208</v>
      </c>
      <c r="B130" s="170">
        <v>445</v>
      </c>
      <c r="C130" s="170">
        <v>431</v>
      </c>
      <c r="D130" s="170">
        <v>421</v>
      </c>
      <c r="E130" s="170">
        <v>401</v>
      </c>
      <c r="F130" s="170">
        <v>393</v>
      </c>
      <c r="G130" s="170">
        <v>387</v>
      </c>
      <c r="H130" s="170">
        <v>365</v>
      </c>
      <c r="I130" s="170">
        <v>382</v>
      </c>
      <c r="J130" s="170">
        <v>373</v>
      </c>
      <c r="K130" s="170">
        <v>384</v>
      </c>
      <c r="L130" s="170">
        <v>383</v>
      </c>
      <c r="M130" s="170">
        <v>366</v>
      </c>
    </row>
    <row r="131" spans="1:23" ht="15" customHeight="1">
      <c r="A131" s="48" t="s">
        <v>209</v>
      </c>
      <c r="B131" s="170">
        <v>460</v>
      </c>
      <c r="C131" s="170">
        <v>450</v>
      </c>
      <c r="D131" s="170">
        <v>440</v>
      </c>
      <c r="E131" s="170">
        <v>443</v>
      </c>
      <c r="F131" s="170">
        <v>443</v>
      </c>
      <c r="G131" s="170">
        <v>426</v>
      </c>
      <c r="H131" s="170">
        <v>428</v>
      </c>
      <c r="I131" s="170">
        <v>417</v>
      </c>
      <c r="J131" s="170">
        <v>437</v>
      </c>
      <c r="K131" s="170">
        <v>431</v>
      </c>
      <c r="L131" s="170">
        <v>421</v>
      </c>
      <c r="M131" s="170">
        <v>427</v>
      </c>
    </row>
    <row r="132" spans="1:23" ht="15" customHeight="1">
      <c r="A132" s="48" t="s">
        <v>210</v>
      </c>
      <c r="B132" s="170">
        <v>512</v>
      </c>
      <c r="C132" s="170">
        <v>513</v>
      </c>
      <c r="D132" s="170">
        <v>506</v>
      </c>
      <c r="E132" s="170">
        <v>506</v>
      </c>
      <c r="F132" s="170">
        <v>499</v>
      </c>
      <c r="G132" s="170">
        <v>478</v>
      </c>
      <c r="H132" s="170">
        <v>468</v>
      </c>
      <c r="I132" s="170">
        <v>472</v>
      </c>
      <c r="J132" s="170">
        <v>470</v>
      </c>
      <c r="K132" s="170">
        <v>496</v>
      </c>
      <c r="L132" s="170">
        <v>485</v>
      </c>
      <c r="M132" s="170">
        <v>475</v>
      </c>
    </row>
    <row r="133" spans="1:23" ht="15" customHeight="1">
      <c r="A133" s="48" t="s">
        <v>211</v>
      </c>
      <c r="B133" s="170">
        <v>581</v>
      </c>
      <c r="C133" s="170">
        <v>566</v>
      </c>
      <c r="D133" s="170">
        <v>566</v>
      </c>
      <c r="E133" s="170">
        <v>551</v>
      </c>
      <c r="F133" s="170">
        <v>533</v>
      </c>
      <c r="G133" s="170">
        <v>530</v>
      </c>
      <c r="H133" s="170">
        <v>535</v>
      </c>
      <c r="I133" s="170">
        <v>539</v>
      </c>
      <c r="J133" s="170">
        <v>528</v>
      </c>
      <c r="K133" s="170">
        <v>541</v>
      </c>
      <c r="L133" s="170">
        <v>524</v>
      </c>
      <c r="M133" s="170">
        <v>521</v>
      </c>
    </row>
    <row r="134" spans="1:23" ht="15" customHeight="1">
      <c r="A134" s="48" t="s">
        <v>212</v>
      </c>
      <c r="B134" s="170">
        <v>674</v>
      </c>
      <c r="C134" s="170">
        <v>649</v>
      </c>
      <c r="D134" s="170">
        <v>656</v>
      </c>
      <c r="E134" s="170">
        <v>641</v>
      </c>
      <c r="F134" s="170">
        <v>627</v>
      </c>
      <c r="G134" s="170">
        <v>610</v>
      </c>
      <c r="H134" s="170">
        <v>586</v>
      </c>
      <c r="I134" s="170">
        <v>586</v>
      </c>
      <c r="J134" s="170">
        <v>589</v>
      </c>
      <c r="K134" s="170">
        <v>599</v>
      </c>
      <c r="L134" s="170">
        <v>589</v>
      </c>
      <c r="M134" s="170">
        <v>594</v>
      </c>
    </row>
    <row r="135" spans="1:23" ht="15" customHeight="1">
      <c r="A135" s="48" t="s">
        <v>213</v>
      </c>
      <c r="B135" s="170">
        <v>742</v>
      </c>
      <c r="C135" s="170">
        <v>758</v>
      </c>
      <c r="D135" s="170">
        <v>745</v>
      </c>
      <c r="E135" s="170">
        <v>745</v>
      </c>
      <c r="F135" s="170">
        <v>742</v>
      </c>
      <c r="G135" s="170">
        <v>730</v>
      </c>
      <c r="H135" s="170">
        <v>726</v>
      </c>
      <c r="I135" s="170">
        <v>717</v>
      </c>
      <c r="J135" s="170">
        <v>702</v>
      </c>
      <c r="K135" s="170">
        <v>684</v>
      </c>
      <c r="L135" s="170">
        <v>688</v>
      </c>
      <c r="M135" s="170">
        <v>693</v>
      </c>
    </row>
    <row r="136" spans="1:23" ht="15" customHeight="1">
      <c r="A136" s="49" t="s">
        <v>214</v>
      </c>
      <c r="B136" s="171">
        <v>766</v>
      </c>
      <c r="C136" s="171">
        <v>762</v>
      </c>
      <c r="D136" s="171">
        <v>772</v>
      </c>
      <c r="E136" s="171">
        <v>759</v>
      </c>
      <c r="F136" s="171">
        <v>751</v>
      </c>
      <c r="G136" s="171">
        <v>753</v>
      </c>
      <c r="H136" s="171">
        <v>776</v>
      </c>
      <c r="I136" s="171">
        <v>788</v>
      </c>
      <c r="J136" s="171">
        <v>797</v>
      </c>
      <c r="K136" s="171">
        <v>812</v>
      </c>
      <c r="L136" s="171">
        <v>792</v>
      </c>
      <c r="M136" s="171">
        <v>800</v>
      </c>
    </row>
    <row r="137" spans="1:23" ht="15" customHeight="1">
      <c r="A137" s="79" t="s">
        <v>419</v>
      </c>
      <c r="B137" s="172">
        <v>3918</v>
      </c>
      <c r="C137" s="172">
        <v>3894</v>
      </c>
      <c r="D137" s="172">
        <v>3878</v>
      </c>
      <c r="E137" s="172">
        <v>3802</v>
      </c>
      <c r="F137" s="172">
        <v>3746</v>
      </c>
      <c r="G137" s="172">
        <v>3727</v>
      </c>
      <c r="H137" s="172">
        <v>3786</v>
      </c>
      <c r="I137" s="172">
        <v>3795</v>
      </c>
      <c r="J137" s="172">
        <v>3753</v>
      </c>
      <c r="K137" s="172">
        <v>3741</v>
      </c>
      <c r="L137" s="172">
        <v>3703</v>
      </c>
      <c r="M137" s="172">
        <v>3724</v>
      </c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</row>
    <row r="138" spans="1:23" ht="15" customHeight="1">
      <c r="A138" s="48" t="s">
        <v>473</v>
      </c>
      <c r="B138" s="170">
        <v>51</v>
      </c>
      <c r="C138" s="170">
        <v>53</v>
      </c>
      <c r="D138" s="170">
        <v>51</v>
      </c>
      <c r="E138" s="170">
        <v>49</v>
      </c>
      <c r="F138" s="170">
        <v>58</v>
      </c>
      <c r="G138" s="170">
        <v>59</v>
      </c>
      <c r="H138" s="170">
        <v>59</v>
      </c>
      <c r="I138" s="170">
        <v>57</v>
      </c>
      <c r="J138" s="170">
        <v>69</v>
      </c>
      <c r="K138" s="170">
        <v>71</v>
      </c>
      <c r="L138" s="170">
        <v>54</v>
      </c>
      <c r="M138" s="170">
        <v>49</v>
      </c>
    </row>
    <row r="139" spans="1:23" ht="15" customHeight="1">
      <c r="A139" s="48" t="s">
        <v>207</v>
      </c>
      <c r="B139" s="170">
        <v>164</v>
      </c>
      <c r="C139" s="170">
        <v>184</v>
      </c>
      <c r="D139" s="170">
        <v>163</v>
      </c>
      <c r="E139" s="170">
        <v>147</v>
      </c>
      <c r="F139" s="170">
        <v>138</v>
      </c>
      <c r="G139" s="170">
        <v>127</v>
      </c>
      <c r="H139" s="170">
        <v>131</v>
      </c>
      <c r="I139" s="170">
        <v>128</v>
      </c>
      <c r="J139" s="170">
        <v>129</v>
      </c>
      <c r="K139" s="170">
        <v>135</v>
      </c>
      <c r="L139" s="170">
        <v>130</v>
      </c>
      <c r="M139" s="170">
        <v>129</v>
      </c>
    </row>
    <row r="140" spans="1:23" ht="15" customHeight="1">
      <c r="A140" s="48" t="s">
        <v>17</v>
      </c>
      <c r="B140" s="170">
        <v>288</v>
      </c>
      <c r="C140" s="170">
        <v>304</v>
      </c>
      <c r="D140" s="170">
        <v>297</v>
      </c>
      <c r="E140" s="170">
        <v>282</v>
      </c>
      <c r="F140" s="170">
        <v>298</v>
      </c>
      <c r="G140" s="170">
        <v>295</v>
      </c>
      <c r="H140" s="170">
        <v>301</v>
      </c>
      <c r="I140" s="170">
        <v>293</v>
      </c>
      <c r="J140" s="170">
        <v>291</v>
      </c>
      <c r="K140" s="170">
        <v>289</v>
      </c>
      <c r="L140" s="170">
        <v>286</v>
      </c>
      <c r="M140" s="170">
        <v>299</v>
      </c>
    </row>
    <row r="141" spans="1:23" ht="15" customHeight="1">
      <c r="A141" s="48" t="s">
        <v>208</v>
      </c>
      <c r="B141" s="170">
        <v>323</v>
      </c>
      <c r="C141" s="170">
        <v>307</v>
      </c>
      <c r="D141" s="170">
        <v>306</v>
      </c>
      <c r="E141" s="170">
        <v>290</v>
      </c>
      <c r="F141" s="170">
        <v>260</v>
      </c>
      <c r="G141" s="170">
        <v>262</v>
      </c>
      <c r="H141" s="170">
        <v>283</v>
      </c>
      <c r="I141" s="170">
        <v>283</v>
      </c>
      <c r="J141" s="170">
        <v>266</v>
      </c>
      <c r="K141" s="170">
        <v>280</v>
      </c>
      <c r="L141" s="170">
        <v>281</v>
      </c>
      <c r="M141" s="170">
        <v>281</v>
      </c>
    </row>
    <row r="142" spans="1:23" ht="15" customHeight="1">
      <c r="A142" s="48" t="s">
        <v>209</v>
      </c>
      <c r="B142" s="170">
        <v>352</v>
      </c>
      <c r="C142" s="170">
        <v>348</v>
      </c>
      <c r="D142" s="170">
        <v>346</v>
      </c>
      <c r="E142" s="170">
        <v>348</v>
      </c>
      <c r="F142" s="170">
        <v>352</v>
      </c>
      <c r="G142" s="170">
        <v>340</v>
      </c>
      <c r="H142" s="170">
        <v>354</v>
      </c>
      <c r="I142" s="170">
        <v>363</v>
      </c>
      <c r="J142" s="170">
        <v>338</v>
      </c>
      <c r="K142" s="170">
        <v>328</v>
      </c>
      <c r="L142" s="170">
        <v>314</v>
      </c>
      <c r="M142" s="170">
        <v>326</v>
      </c>
    </row>
    <row r="143" spans="1:23" ht="15" customHeight="1">
      <c r="A143" s="48" t="s">
        <v>210</v>
      </c>
      <c r="B143" s="170">
        <v>360</v>
      </c>
      <c r="C143" s="170">
        <v>350</v>
      </c>
      <c r="D143" s="170">
        <v>360</v>
      </c>
      <c r="E143" s="170">
        <v>336</v>
      </c>
      <c r="F143" s="170">
        <v>336</v>
      </c>
      <c r="G143" s="170">
        <v>347</v>
      </c>
      <c r="H143" s="170">
        <v>340</v>
      </c>
      <c r="I143" s="170">
        <v>359</v>
      </c>
      <c r="J143" s="170">
        <v>344</v>
      </c>
      <c r="K143" s="170">
        <v>341</v>
      </c>
      <c r="L143" s="170">
        <v>343</v>
      </c>
      <c r="M143" s="170">
        <v>347</v>
      </c>
    </row>
    <row r="144" spans="1:23" ht="15" customHeight="1">
      <c r="A144" s="48" t="s">
        <v>211</v>
      </c>
      <c r="B144" s="170">
        <v>463</v>
      </c>
      <c r="C144" s="170">
        <v>438</v>
      </c>
      <c r="D144" s="170">
        <v>444</v>
      </c>
      <c r="E144" s="170">
        <v>446</v>
      </c>
      <c r="F144" s="170">
        <v>431</v>
      </c>
      <c r="G144" s="170">
        <v>433</v>
      </c>
      <c r="H144" s="170">
        <v>435</v>
      </c>
      <c r="I144" s="170">
        <v>428</v>
      </c>
      <c r="J144" s="170">
        <v>443</v>
      </c>
      <c r="K144" s="170">
        <v>441</v>
      </c>
      <c r="L144" s="170">
        <v>434</v>
      </c>
      <c r="M144" s="170">
        <v>426</v>
      </c>
    </row>
    <row r="145" spans="1:23" ht="15" customHeight="1">
      <c r="A145" s="48" t="s">
        <v>212</v>
      </c>
      <c r="B145" s="170">
        <v>568</v>
      </c>
      <c r="C145" s="170">
        <v>557</v>
      </c>
      <c r="D145" s="170">
        <v>554</v>
      </c>
      <c r="E145" s="170">
        <v>549</v>
      </c>
      <c r="F145" s="170">
        <v>530</v>
      </c>
      <c r="G145" s="170">
        <v>524</v>
      </c>
      <c r="H145" s="170">
        <v>548</v>
      </c>
      <c r="I145" s="170">
        <v>545</v>
      </c>
      <c r="J145" s="170">
        <v>535</v>
      </c>
      <c r="K145" s="170">
        <v>523</v>
      </c>
      <c r="L145" s="170">
        <v>531</v>
      </c>
      <c r="M145" s="170">
        <v>540</v>
      </c>
    </row>
    <row r="146" spans="1:23" ht="15" customHeight="1">
      <c r="A146" s="48" t="s">
        <v>213</v>
      </c>
      <c r="B146" s="170">
        <v>690</v>
      </c>
      <c r="C146" s="170">
        <v>692</v>
      </c>
      <c r="D146" s="170">
        <v>696</v>
      </c>
      <c r="E146" s="170">
        <v>700</v>
      </c>
      <c r="F146" s="170">
        <v>686</v>
      </c>
      <c r="G146" s="170">
        <v>676</v>
      </c>
      <c r="H146" s="170">
        <v>671</v>
      </c>
      <c r="I146" s="170">
        <v>669</v>
      </c>
      <c r="J146" s="170">
        <v>673</v>
      </c>
      <c r="K146" s="170">
        <v>659</v>
      </c>
      <c r="L146" s="170">
        <v>656</v>
      </c>
      <c r="M146" s="170">
        <v>652</v>
      </c>
    </row>
    <row r="147" spans="1:23" ht="15" customHeight="1">
      <c r="A147" s="49" t="s">
        <v>214</v>
      </c>
      <c r="B147" s="171">
        <v>659</v>
      </c>
      <c r="C147" s="171">
        <v>661</v>
      </c>
      <c r="D147" s="171">
        <v>661</v>
      </c>
      <c r="E147" s="171">
        <v>655</v>
      </c>
      <c r="F147" s="171">
        <v>657</v>
      </c>
      <c r="G147" s="171">
        <v>664</v>
      </c>
      <c r="H147" s="171">
        <v>664</v>
      </c>
      <c r="I147" s="171">
        <v>670</v>
      </c>
      <c r="J147" s="171">
        <v>665</v>
      </c>
      <c r="K147" s="171">
        <v>674</v>
      </c>
      <c r="L147" s="171">
        <v>674</v>
      </c>
      <c r="M147" s="171">
        <v>675</v>
      </c>
    </row>
    <row r="148" spans="1:23" ht="15" customHeight="1">
      <c r="A148" s="79" t="s">
        <v>420</v>
      </c>
      <c r="B148" s="175">
        <v>1978</v>
      </c>
      <c r="C148" s="175">
        <v>1977</v>
      </c>
      <c r="D148" s="175">
        <v>1949</v>
      </c>
      <c r="E148" s="175">
        <v>1906</v>
      </c>
      <c r="F148" s="175">
        <v>1868</v>
      </c>
      <c r="G148" s="175">
        <v>1825</v>
      </c>
      <c r="H148" s="175">
        <v>1887</v>
      </c>
      <c r="I148" s="175">
        <v>1916</v>
      </c>
      <c r="J148" s="175">
        <v>1856</v>
      </c>
      <c r="K148" s="175">
        <v>1866</v>
      </c>
      <c r="L148" s="175">
        <v>1849</v>
      </c>
      <c r="M148" s="169">
        <v>1844</v>
      </c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</row>
    <row r="149" spans="1:23" ht="15" customHeight="1">
      <c r="A149" s="48" t="s">
        <v>473</v>
      </c>
      <c r="B149" s="170">
        <v>16</v>
      </c>
      <c r="C149" s="170">
        <v>17</v>
      </c>
      <c r="D149" s="170">
        <v>20</v>
      </c>
      <c r="E149" s="170">
        <v>17</v>
      </c>
      <c r="F149" s="170">
        <v>18</v>
      </c>
      <c r="G149" s="170">
        <v>19</v>
      </c>
      <c r="H149" s="170">
        <v>18</v>
      </c>
      <c r="I149" s="170">
        <v>17</v>
      </c>
      <c r="J149" s="170">
        <v>17</v>
      </c>
      <c r="K149" s="170">
        <v>21</v>
      </c>
      <c r="L149" s="170">
        <v>12</v>
      </c>
      <c r="M149" s="170">
        <v>11</v>
      </c>
    </row>
    <row r="150" spans="1:23" ht="15" customHeight="1">
      <c r="A150" s="48" t="s">
        <v>207</v>
      </c>
      <c r="B150" s="170">
        <v>85</v>
      </c>
      <c r="C150" s="170">
        <v>95</v>
      </c>
      <c r="D150" s="170">
        <v>91</v>
      </c>
      <c r="E150" s="170">
        <v>79</v>
      </c>
      <c r="F150" s="170">
        <v>76</v>
      </c>
      <c r="G150" s="170">
        <v>65</v>
      </c>
      <c r="H150" s="170">
        <v>84</v>
      </c>
      <c r="I150" s="170">
        <v>83</v>
      </c>
      <c r="J150" s="170">
        <v>101</v>
      </c>
      <c r="K150" s="170">
        <v>103</v>
      </c>
      <c r="L150" s="170">
        <v>107</v>
      </c>
      <c r="M150" s="170">
        <v>91</v>
      </c>
    </row>
    <row r="151" spans="1:23" ht="15" customHeight="1">
      <c r="A151" s="48" t="s">
        <v>17</v>
      </c>
      <c r="B151" s="170">
        <v>220</v>
      </c>
      <c r="C151" s="170">
        <v>218</v>
      </c>
      <c r="D151" s="170">
        <v>206</v>
      </c>
      <c r="E151" s="170">
        <v>187</v>
      </c>
      <c r="F151" s="170">
        <v>187</v>
      </c>
      <c r="G151" s="170">
        <v>180</v>
      </c>
      <c r="H151" s="170">
        <v>195</v>
      </c>
      <c r="I151" s="170">
        <v>183</v>
      </c>
      <c r="J151" s="170">
        <v>177</v>
      </c>
      <c r="K151" s="170">
        <v>181</v>
      </c>
      <c r="L151" s="170">
        <v>180</v>
      </c>
      <c r="M151" s="170">
        <v>184</v>
      </c>
    </row>
    <row r="152" spans="1:23" ht="15" customHeight="1">
      <c r="A152" s="48" t="s">
        <v>208</v>
      </c>
      <c r="B152" s="170">
        <v>197</v>
      </c>
      <c r="C152" s="170">
        <v>195</v>
      </c>
      <c r="D152" s="170">
        <v>195</v>
      </c>
      <c r="E152" s="170">
        <v>191</v>
      </c>
      <c r="F152" s="170">
        <v>189</v>
      </c>
      <c r="G152" s="170">
        <v>186</v>
      </c>
      <c r="H152" s="170">
        <v>191</v>
      </c>
      <c r="I152" s="170">
        <v>200</v>
      </c>
      <c r="J152" s="170">
        <v>175</v>
      </c>
      <c r="K152" s="170">
        <v>185</v>
      </c>
      <c r="L152" s="170">
        <v>184</v>
      </c>
      <c r="M152" s="170">
        <v>184</v>
      </c>
    </row>
    <row r="153" spans="1:23" ht="15" customHeight="1">
      <c r="A153" s="48" t="s">
        <v>209</v>
      </c>
      <c r="B153" s="170">
        <v>191</v>
      </c>
      <c r="C153" s="170">
        <v>195</v>
      </c>
      <c r="D153" s="170">
        <v>188</v>
      </c>
      <c r="E153" s="170">
        <v>185</v>
      </c>
      <c r="F153" s="170">
        <v>179</v>
      </c>
      <c r="G153" s="170">
        <v>170</v>
      </c>
      <c r="H153" s="170">
        <v>169</v>
      </c>
      <c r="I153" s="170">
        <v>179</v>
      </c>
      <c r="J153" s="170">
        <v>161</v>
      </c>
      <c r="K153" s="170">
        <v>161</v>
      </c>
      <c r="L153" s="170">
        <v>152</v>
      </c>
      <c r="M153" s="170">
        <v>151</v>
      </c>
    </row>
    <row r="154" spans="1:23" ht="15" customHeight="1">
      <c r="A154" s="48" t="s">
        <v>210</v>
      </c>
      <c r="B154" s="170">
        <v>213</v>
      </c>
      <c r="C154" s="170">
        <v>204</v>
      </c>
      <c r="D154" s="170">
        <v>194</v>
      </c>
      <c r="E154" s="170">
        <v>193</v>
      </c>
      <c r="F154" s="170">
        <v>189</v>
      </c>
      <c r="G154" s="170">
        <v>190</v>
      </c>
      <c r="H154" s="170">
        <v>192</v>
      </c>
      <c r="I154" s="170">
        <v>206</v>
      </c>
      <c r="J154" s="170">
        <v>190</v>
      </c>
      <c r="K154" s="170">
        <v>183</v>
      </c>
      <c r="L154" s="170">
        <v>187</v>
      </c>
      <c r="M154" s="170">
        <v>195</v>
      </c>
    </row>
    <row r="155" spans="1:23" ht="15" customHeight="1">
      <c r="A155" s="48" t="s">
        <v>211</v>
      </c>
      <c r="B155" s="170">
        <v>234</v>
      </c>
      <c r="C155" s="170">
        <v>225</v>
      </c>
      <c r="D155" s="170">
        <v>222</v>
      </c>
      <c r="E155" s="170">
        <v>227</v>
      </c>
      <c r="F155" s="170">
        <v>220</v>
      </c>
      <c r="G155" s="170">
        <v>212</v>
      </c>
      <c r="H155" s="170">
        <v>220</v>
      </c>
      <c r="I155" s="170">
        <v>218</v>
      </c>
      <c r="J155" s="170">
        <v>215</v>
      </c>
      <c r="K155" s="170">
        <v>211</v>
      </c>
      <c r="L155" s="170">
        <v>205</v>
      </c>
      <c r="M155" s="170">
        <v>205</v>
      </c>
    </row>
    <row r="156" spans="1:23" ht="15" customHeight="1">
      <c r="A156" s="48" t="s">
        <v>212</v>
      </c>
      <c r="B156" s="170">
        <v>199</v>
      </c>
      <c r="C156" s="170">
        <v>197</v>
      </c>
      <c r="D156" s="170">
        <v>211</v>
      </c>
      <c r="E156" s="170">
        <v>206</v>
      </c>
      <c r="F156" s="170">
        <v>201</v>
      </c>
      <c r="G156" s="170">
        <v>201</v>
      </c>
      <c r="H156" s="170">
        <v>202</v>
      </c>
      <c r="I156" s="170">
        <v>210</v>
      </c>
      <c r="J156" s="170">
        <v>199</v>
      </c>
      <c r="K156" s="170">
        <v>196</v>
      </c>
      <c r="L156" s="170">
        <v>187</v>
      </c>
      <c r="M156" s="170">
        <v>182</v>
      </c>
    </row>
    <row r="157" spans="1:23" ht="15" customHeight="1">
      <c r="A157" s="48" t="s">
        <v>213</v>
      </c>
      <c r="B157" s="170">
        <v>290</v>
      </c>
      <c r="C157" s="170">
        <v>289</v>
      </c>
      <c r="D157" s="170">
        <v>290</v>
      </c>
      <c r="E157" s="170">
        <v>290</v>
      </c>
      <c r="F157" s="170">
        <v>278</v>
      </c>
      <c r="G157" s="170">
        <v>274</v>
      </c>
      <c r="H157" s="170">
        <v>279</v>
      </c>
      <c r="I157" s="170">
        <v>278</v>
      </c>
      <c r="J157" s="170">
        <v>277</v>
      </c>
      <c r="K157" s="170">
        <v>289</v>
      </c>
      <c r="L157" s="170">
        <v>296</v>
      </c>
      <c r="M157" s="170">
        <v>292</v>
      </c>
    </row>
    <row r="158" spans="1:23" ht="15" customHeight="1">
      <c r="A158" s="49" t="s">
        <v>214</v>
      </c>
      <c r="B158" s="171">
        <v>333</v>
      </c>
      <c r="C158" s="171">
        <v>342</v>
      </c>
      <c r="D158" s="171">
        <v>332</v>
      </c>
      <c r="E158" s="171">
        <v>331</v>
      </c>
      <c r="F158" s="171">
        <v>331</v>
      </c>
      <c r="G158" s="171">
        <v>328</v>
      </c>
      <c r="H158" s="171">
        <v>337</v>
      </c>
      <c r="I158" s="171">
        <v>342</v>
      </c>
      <c r="J158" s="171">
        <v>344</v>
      </c>
      <c r="K158" s="171">
        <v>336</v>
      </c>
      <c r="L158" s="171">
        <v>339</v>
      </c>
      <c r="M158" s="171">
        <v>349</v>
      </c>
    </row>
    <row r="159" spans="1:23" ht="15" customHeight="1">
      <c r="A159" s="79" t="s">
        <v>421</v>
      </c>
      <c r="B159" s="175">
        <v>1563</v>
      </c>
      <c r="C159" s="175">
        <v>1548</v>
      </c>
      <c r="D159" s="175">
        <v>1543</v>
      </c>
      <c r="E159" s="175">
        <v>1511</v>
      </c>
      <c r="F159" s="175">
        <v>1477</v>
      </c>
      <c r="G159" s="175">
        <v>1473</v>
      </c>
      <c r="H159" s="175">
        <v>1504</v>
      </c>
      <c r="I159" s="175">
        <v>1501</v>
      </c>
      <c r="J159" s="175">
        <v>1484</v>
      </c>
      <c r="K159" s="175">
        <v>1463</v>
      </c>
      <c r="L159" s="175">
        <v>1433</v>
      </c>
      <c r="M159" s="169">
        <v>1419</v>
      </c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</row>
    <row r="160" spans="1:23" ht="15" customHeight="1">
      <c r="A160" s="48" t="s">
        <v>473</v>
      </c>
      <c r="B160" s="170">
        <v>14</v>
      </c>
      <c r="C160" s="170">
        <v>13</v>
      </c>
      <c r="D160" s="170">
        <v>14</v>
      </c>
      <c r="E160" s="170">
        <v>15</v>
      </c>
      <c r="F160" s="170">
        <v>15</v>
      </c>
      <c r="G160" s="170">
        <v>12</v>
      </c>
      <c r="H160" s="170">
        <v>13</v>
      </c>
      <c r="I160" s="170">
        <v>16</v>
      </c>
      <c r="J160" s="170">
        <v>14</v>
      </c>
      <c r="K160" s="170">
        <v>15</v>
      </c>
      <c r="L160" s="170">
        <v>13</v>
      </c>
      <c r="M160" s="170">
        <v>12</v>
      </c>
    </row>
    <row r="161" spans="1:23" ht="15" customHeight="1">
      <c r="A161" s="48" t="s">
        <v>207</v>
      </c>
      <c r="B161" s="170">
        <v>59</v>
      </c>
      <c r="C161" s="170">
        <v>61</v>
      </c>
      <c r="D161" s="170">
        <v>61</v>
      </c>
      <c r="E161" s="170">
        <v>50</v>
      </c>
      <c r="F161" s="170">
        <v>38</v>
      </c>
      <c r="G161" s="170">
        <v>45</v>
      </c>
      <c r="H161" s="170">
        <v>47</v>
      </c>
      <c r="I161" s="170">
        <v>52</v>
      </c>
      <c r="J161" s="170">
        <v>74</v>
      </c>
      <c r="K161" s="170">
        <v>75</v>
      </c>
      <c r="L161" s="170">
        <v>63</v>
      </c>
      <c r="M161" s="170">
        <v>62</v>
      </c>
    </row>
    <row r="162" spans="1:23" ht="15" customHeight="1">
      <c r="A162" s="48" t="s">
        <v>17</v>
      </c>
      <c r="B162" s="170">
        <v>159</v>
      </c>
      <c r="C162" s="170">
        <v>169</v>
      </c>
      <c r="D162" s="170">
        <v>162</v>
      </c>
      <c r="E162" s="170">
        <v>159</v>
      </c>
      <c r="F162" s="170">
        <v>165</v>
      </c>
      <c r="G162" s="170">
        <v>150</v>
      </c>
      <c r="H162" s="170">
        <v>163</v>
      </c>
      <c r="I162" s="170">
        <v>145</v>
      </c>
      <c r="J162" s="170">
        <v>159</v>
      </c>
      <c r="K162" s="170">
        <v>153</v>
      </c>
      <c r="L162" s="170">
        <v>153</v>
      </c>
      <c r="M162" s="170">
        <v>153</v>
      </c>
    </row>
    <row r="163" spans="1:23" ht="15" customHeight="1">
      <c r="A163" s="48" t="s">
        <v>208</v>
      </c>
      <c r="B163" s="170">
        <v>172</v>
      </c>
      <c r="C163" s="170">
        <v>163</v>
      </c>
      <c r="D163" s="170">
        <v>170</v>
      </c>
      <c r="E163" s="170">
        <v>168</v>
      </c>
      <c r="F163" s="170">
        <v>151</v>
      </c>
      <c r="G163" s="170">
        <v>161</v>
      </c>
      <c r="H163" s="170">
        <v>164</v>
      </c>
      <c r="I163" s="170">
        <v>170</v>
      </c>
      <c r="J163" s="170">
        <v>150</v>
      </c>
      <c r="K163" s="170">
        <v>140</v>
      </c>
      <c r="L163" s="170">
        <v>146</v>
      </c>
      <c r="M163" s="170">
        <v>147</v>
      </c>
    </row>
    <row r="164" spans="1:23" ht="15" customHeight="1">
      <c r="A164" s="48" t="s">
        <v>209</v>
      </c>
      <c r="B164" s="170">
        <v>165</v>
      </c>
      <c r="C164" s="170">
        <v>157</v>
      </c>
      <c r="D164" s="170">
        <v>157</v>
      </c>
      <c r="E164" s="170">
        <v>154</v>
      </c>
      <c r="F164" s="170">
        <v>162</v>
      </c>
      <c r="G164" s="170">
        <v>147</v>
      </c>
      <c r="H164" s="170">
        <v>152</v>
      </c>
      <c r="I164" s="170">
        <v>155</v>
      </c>
      <c r="J164" s="170">
        <v>143</v>
      </c>
      <c r="K164" s="170">
        <v>141</v>
      </c>
      <c r="L164" s="170">
        <v>137</v>
      </c>
      <c r="M164" s="170">
        <v>130</v>
      </c>
    </row>
    <row r="165" spans="1:23" ht="15" customHeight="1">
      <c r="A165" s="48" t="s">
        <v>210</v>
      </c>
      <c r="B165" s="170">
        <v>149</v>
      </c>
      <c r="C165" s="170">
        <v>146</v>
      </c>
      <c r="D165" s="170">
        <v>148</v>
      </c>
      <c r="E165" s="170">
        <v>146</v>
      </c>
      <c r="F165" s="170">
        <v>136</v>
      </c>
      <c r="G165" s="170">
        <v>147</v>
      </c>
      <c r="H165" s="170">
        <v>156</v>
      </c>
      <c r="I165" s="170">
        <v>157</v>
      </c>
      <c r="J165" s="170">
        <v>157</v>
      </c>
      <c r="K165" s="170">
        <v>153</v>
      </c>
      <c r="L165" s="170">
        <v>147</v>
      </c>
      <c r="M165" s="170">
        <v>146</v>
      </c>
    </row>
    <row r="166" spans="1:23" ht="15" customHeight="1">
      <c r="A166" s="48" t="s">
        <v>211</v>
      </c>
      <c r="B166" s="170">
        <v>178</v>
      </c>
      <c r="C166" s="170">
        <v>167</v>
      </c>
      <c r="D166" s="170">
        <v>170</v>
      </c>
      <c r="E166" s="170">
        <v>160</v>
      </c>
      <c r="F166" s="170">
        <v>165</v>
      </c>
      <c r="G166" s="170">
        <v>163</v>
      </c>
      <c r="H166" s="170">
        <v>160</v>
      </c>
      <c r="I166" s="170">
        <v>157</v>
      </c>
      <c r="J166" s="170">
        <v>145</v>
      </c>
      <c r="K166" s="170">
        <v>140</v>
      </c>
      <c r="L166" s="170">
        <v>133</v>
      </c>
      <c r="M166" s="170">
        <v>136</v>
      </c>
    </row>
    <row r="167" spans="1:23" ht="15" customHeight="1">
      <c r="A167" s="48" t="s">
        <v>212</v>
      </c>
      <c r="B167" s="170">
        <v>156</v>
      </c>
      <c r="C167" s="170">
        <v>158</v>
      </c>
      <c r="D167" s="170">
        <v>159</v>
      </c>
      <c r="E167" s="170">
        <v>163</v>
      </c>
      <c r="F167" s="170">
        <v>151</v>
      </c>
      <c r="G167" s="170">
        <v>153</v>
      </c>
      <c r="H167" s="170">
        <v>156</v>
      </c>
      <c r="I167" s="170">
        <v>162</v>
      </c>
      <c r="J167" s="170">
        <v>159</v>
      </c>
      <c r="K167" s="170">
        <v>162</v>
      </c>
      <c r="L167" s="170">
        <v>163</v>
      </c>
      <c r="M167" s="170">
        <v>159</v>
      </c>
    </row>
    <row r="168" spans="1:23" ht="15" customHeight="1">
      <c r="A168" s="48" t="s">
        <v>213</v>
      </c>
      <c r="B168" s="170">
        <v>235</v>
      </c>
      <c r="C168" s="170">
        <v>239</v>
      </c>
      <c r="D168" s="170">
        <v>238</v>
      </c>
      <c r="E168" s="170">
        <v>238</v>
      </c>
      <c r="F168" s="170">
        <v>238</v>
      </c>
      <c r="G168" s="170">
        <v>236</v>
      </c>
      <c r="H168" s="170">
        <v>236</v>
      </c>
      <c r="I168" s="170">
        <v>234</v>
      </c>
      <c r="J168" s="170">
        <v>233</v>
      </c>
      <c r="K168" s="170">
        <v>233</v>
      </c>
      <c r="L168" s="170">
        <v>234</v>
      </c>
      <c r="M168" s="170">
        <v>235</v>
      </c>
    </row>
    <row r="169" spans="1:23" ht="15" customHeight="1">
      <c r="A169" s="49" t="s">
        <v>214</v>
      </c>
      <c r="B169" s="171">
        <v>276</v>
      </c>
      <c r="C169" s="171">
        <v>275</v>
      </c>
      <c r="D169" s="171">
        <v>264</v>
      </c>
      <c r="E169" s="171">
        <v>258</v>
      </c>
      <c r="F169" s="171">
        <v>256</v>
      </c>
      <c r="G169" s="171">
        <v>259</v>
      </c>
      <c r="H169" s="171">
        <v>257</v>
      </c>
      <c r="I169" s="171">
        <v>253</v>
      </c>
      <c r="J169" s="171">
        <v>250</v>
      </c>
      <c r="K169" s="171">
        <v>251</v>
      </c>
      <c r="L169" s="171">
        <v>244</v>
      </c>
      <c r="M169" s="171">
        <v>239</v>
      </c>
    </row>
    <row r="170" spans="1:23" ht="15" customHeight="1">
      <c r="A170" s="79" t="s">
        <v>422</v>
      </c>
      <c r="B170" s="175">
        <v>4004</v>
      </c>
      <c r="C170" s="175">
        <v>3984</v>
      </c>
      <c r="D170" s="175">
        <v>3969</v>
      </c>
      <c r="E170" s="175">
        <v>3939</v>
      </c>
      <c r="F170" s="175">
        <v>3815</v>
      </c>
      <c r="G170" s="175">
        <v>3711</v>
      </c>
      <c r="H170" s="175">
        <v>3718</v>
      </c>
      <c r="I170" s="175">
        <v>3752</v>
      </c>
      <c r="J170" s="175">
        <v>3724</v>
      </c>
      <c r="K170" s="175">
        <v>3791</v>
      </c>
      <c r="L170" s="175">
        <v>3681</v>
      </c>
      <c r="M170" s="169">
        <v>3706</v>
      </c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</row>
    <row r="171" spans="1:23" ht="15" customHeight="1">
      <c r="A171" s="48" t="s">
        <v>473</v>
      </c>
      <c r="B171" s="170">
        <v>71</v>
      </c>
      <c r="C171" s="170">
        <v>75</v>
      </c>
      <c r="D171" s="170">
        <v>72</v>
      </c>
      <c r="E171" s="170">
        <v>73</v>
      </c>
      <c r="F171" s="170">
        <v>77</v>
      </c>
      <c r="G171" s="170">
        <v>73</v>
      </c>
      <c r="H171" s="170">
        <v>86</v>
      </c>
      <c r="I171" s="170">
        <v>84</v>
      </c>
      <c r="J171" s="170">
        <v>93</v>
      </c>
      <c r="K171" s="170">
        <v>92</v>
      </c>
      <c r="L171" s="170">
        <v>73</v>
      </c>
      <c r="M171" s="170">
        <v>69</v>
      </c>
    </row>
    <row r="172" spans="1:23" ht="15" customHeight="1">
      <c r="A172" s="48" t="s">
        <v>207</v>
      </c>
      <c r="B172" s="170">
        <v>170</v>
      </c>
      <c r="C172" s="170">
        <v>161</v>
      </c>
      <c r="D172" s="170">
        <v>167</v>
      </c>
      <c r="E172" s="170">
        <v>161</v>
      </c>
      <c r="F172" s="170">
        <v>151</v>
      </c>
      <c r="G172" s="170">
        <v>147</v>
      </c>
      <c r="H172" s="170">
        <v>152</v>
      </c>
      <c r="I172" s="170">
        <v>157</v>
      </c>
      <c r="J172" s="170">
        <v>174</v>
      </c>
      <c r="K172" s="170">
        <v>185</v>
      </c>
      <c r="L172" s="170">
        <v>169</v>
      </c>
      <c r="M172" s="170">
        <v>160</v>
      </c>
    </row>
    <row r="173" spans="1:23" ht="15" customHeight="1">
      <c r="A173" s="48" t="s">
        <v>17</v>
      </c>
      <c r="B173" s="170">
        <v>336</v>
      </c>
      <c r="C173" s="170">
        <v>337</v>
      </c>
      <c r="D173" s="170">
        <v>330</v>
      </c>
      <c r="E173" s="170">
        <v>318</v>
      </c>
      <c r="F173" s="170">
        <v>307</v>
      </c>
      <c r="G173" s="170">
        <v>303</v>
      </c>
      <c r="H173" s="170">
        <v>301</v>
      </c>
      <c r="I173" s="170">
        <v>308</v>
      </c>
      <c r="J173" s="170">
        <v>288</v>
      </c>
      <c r="K173" s="170">
        <v>294</v>
      </c>
      <c r="L173" s="170">
        <v>286</v>
      </c>
      <c r="M173" s="170">
        <v>290</v>
      </c>
    </row>
    <row r="174" spans="1:23" ht="15" customHeight="1">
      <c r="A174" s="48" t="s">
        <v>208</v>
      </c>
      <c r="B174" s="170">
        <v>356</v>
      </c>
      <c r="C174" s="170">
        <v>355</v>
      </c>
      <c r="D174" s="170">
        <v>356</v>
      </c>
      <c r="E174" s="170">
        <v>370</v>
      </c>
      <c r="F174" s="170">
        <v>344</v>
      </c>
      <c r="G174" s="170">
        <v>329</v>
      </c>
      <c r="H174" s="170">
        <v>320</v>
      </c>
      <c r="I174" s="170">
        <v>325</v>
      </c>
      <c r="J174" s="170">
        <v>325</v>
      </c>
      <c r="K174" s="170">
        <v>340</v>
      </c>
      <c r="L174" s="170">
        <v>323</v>
      </c>
      <c r="M174" s="170">
        <v>332</v>
      </c>
    </row>
    <row r="175" spans="1:23" ht="15" customHeight="1">
      <c r="A175" s="48" t="s">
        <v>209</v>
      </c>
      <c r="B175" s="170">
        <v>387</v>
      </c>
      <c r="C175" s="170">
        <v>391</v>
      </c>
      <c r="D175" s="170">
        <v>383</v>
      </c>
      <c r="E175" s="170">
        <v>375</v>
      </c>
      <c r="F175" s="170">
        <v>355</v>
      </c>
      <c r="G175" s="170">
        <v>354</v>
      </c>
      <c r="H175" s="170">
        <v>344</v>
      </c>
      <c r="I175" s="170">
        <v>353</v>
      </c>
      <c r="J175" s="170">
        <v>357</v>
      </c>
      <c r="K175" s="170">
        <v>353</v>
      </c>
      <c r="L175" s="170">
        <v>341</v>
      </c>
      <c r="M175" s="170">
        <v>350</v>
      </c>
    </row>
    <row r="176" spans="1:23" ht="15" customHeight="1">
      <c r="A176" s="48" t="s">
        <v>210</v>
      </c>
      <c r="B176" s="170">
        <v>446</v>
      </c>
      <c r="C176" s="170">
        <v>439</v>
      </c>
      <c r="D176" s="170">
        <v>430</v>
      </c>
      <c r="E176" s="170">
        <v>433</v>
      </c>
      <c r="F176" s="170">
        <v>422</v>
      </c>
      <c r="G176" s="170">
        <v>376</v>
      </c>
      <c r="H176" s="170">
        <v>383</v>
      </c>
      <c r="I176" s="170">
        <v>388</v>
      </c>
      <c r="J176" s="170">
        <v>390</v>
      </c>
      <c r="K176" s="170">
        <v>407</v>
      </c>
      <c r="L176" s="170">
        <v>396</v>
      </c>
      <c r="M176" s="170">
        <v>391</v>
      </c>
    </row>
    <row r="177" spans="1:23" ht="15" customHeight="1">
      <c r="A177" s="48" t="s">
        <v>211</v>
      </c>
      <c r="B177" s="170">
        <v>535</v>
      </c>
      <c r="C177" s="170">
        <v>522</v>
      </c>
      <c r="D177" s="170">
        <v>534</v>
      </c>
      <c r="E177" s="170">
        <v>532</v>
      </c>
      <c r="F177" s="170">
        <v>513</v>
      </c>
      <c r="G177" s="170">
        <v>506</v>
      </c>
      <c r="H177" s="170">
        <v>496</v>
      </c>
      <c r="I177" s="170">
        <v>497</v>
      </c>
      <c r="J177" s="170">
        <v>488</v>
      </c>
      <c r="K177" s="170">
        <v>498</v>
      </c>
      <c r="L177" s="170">
        <v>485</v>
      </c>
      <c r="M177" s="170">
        <v>475</v>
      </c>
    </row>
    <row r="178" spans="1:23" ht="15" customHeight="1">
      <c r="A178" s="48" t="s">
        <v>212</v>
      </c>
      <c r="B178" s="170">
        <v>530</v>
      </c>
      <c r="C178" s="170">
        <v>524</v>
      </c>
      <c r="D178" s="170">
        <v>516</v>
      </c>
      <c r="E178" s="170">
        <v>490</v>
      </c>
      <c r="F178" s="170">
        <v>472</v>
      </c>
      <c r="G178" s="170">
        <v>467</v>
      </c>
      <c r="H178" s="170">
        <v>472</v>
      </c>
      <c r="I178" s="170">
        <v>477</v>
      </c>
      <c r="J178" s="170">
        <v>459</v>
      </c>
      <c r="K178" s="170">
        <v>464</v>
      </c>
      <c r="L178" s="170">
        <v>449</v>
      </c>
      <c r="M178" s="170">
        <v>470</v>
      </c>
    </row>
    <row r="179" spans="1:23" ht="15" customHeight="1">
      <c r="A179" s="48" t="s">
        <v>213</v>
      </c>
      <c r="B179" s="170">
        <v>609</v>
      </c>
      <c r="C179" s="170">
        <v>611</v>
      </c>
      <c r="D179" s="170">
        <v>618</v>
      </c>
      <c r="E179" s="170">
        <v>621</v>
      </c>
      <c r="F179" s="170">
        <v>615</v>
      </c>
      <c r="G179" s="170">
        <v>603</v>
      </c>
      <c r="H179" s="170">
        <v>604</v>
      </c>
      <c r="I179" s="170">
        <v>601</v>
      </c>
      <c r="J179" s="170">
        <v>592</v>
      </c>
      <c r="K179" s="170">
        <v>589</v>
      </c>
      <c r="L179" s="170">
        <v>593</v>
      </c>
      <c r="M179" s="170">
        <v>606</v>
      </c>
    </row>
    <row r="180" spans="1:23" ht="15" customHeight="1">
      <c r="A180" s="49" t="s">
        <v>214</v>
      </c>
      <c r="B180" s="171">
        <v>564</v>
      </c>
      <c r="C180" s="171">
        <v>569</v>
      </c>
      <c r="D180" s="171">
        <v>563</v>
      </c>
      <c r="E180" s="171">
        <v>566</v>
      </c>
      <c r="F180" s="171">
        <v>559</v>
      </c>
      <c r="G180" s="171">
        <v>553</v>
      </c>
      <c r="H180" s="171">
        <v>560</v>
      </c>
      <c r="I180" s="171">
        <v>562</v>
      </c>
      <c r="J180" s="171">
        <v>558</v>
      </c>
      <c r="K180" s="171">
        <v>569</v>
      </c>
      <c r="L180" s="171">
        <v>566</v>
      </c>
      <c r="M180" s="171">
        <v>563</v>
      </c>
    </row>
    <row r="181" spans="1:23" ht="15" customHeight="1">
      <c r="A181" s="79" t="s">
        <v>423</v>
      </c>
      <c r="B181" s="175">
        <v>3053</v>
      </c>
      <c r="C181" s="175">
        <v>3002</v>
      </c>
      <c r="D181" s="175">
        <v>2992</v>
      </c>
      <c r="E181" s="175">
        <v>2977</v>
      </c>
      <c r="F181" s="175">
        <v>2928</v>
      </c>
      <c r="G181" s="175">
        <v>2926</v>
      </c>
      <c r="H181" s="175">
        <v>2946</v>
      </c>
      <c r="I181" s="175">
        <v>2950</v>
      </c>
      <c r="J181" s="175">
        <v>2940</v>
      </c>
      <c r="K181" s="175">
        <v>2975</v>
      </c>
      <c r="L181" s="175">
        <v>2947</v>
      </c>
      <c r="M181" s="169">
        <v>2936</v>
      </c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</row>
    <row r="182" spans="1:23" ht="15" customHeight="1">
      <c r="A182" s="48" t="s">
        <v>473</v>
      </c>
      <c r="B182" s="170">
        <v>35</v>
      </c>
      <c r="C182" s="170">
        <v>40</v>
      </c>
      <c r="D182" s="170">
        <v>38</v>
      </c>
      <c r="E182" s="170">
        <v>32</v>
      </c>
      <c r="F182" s="170">
        <v>38</v>
      </c>
      <c r="G182" s="170">
        <v>40</v>
      </c>
      <c r="H182" s="170">
        <v>43</v>
      </c>
      <c r="I182" s="170">
        <v>39</v>
      </c>
      <c r="J182" s="170">
        <v>44</v>
      </c>
      <c r="K182" s="170">
        <v>43</v>
      </c>
      <c r="L182" s="170">
        <v>43</v>
      </c>
      <c r="M182" s="170">
        <v>35</v>
      </c>
    </row>
    <row r="183" spans="1:23" ht="15" customHeight="1">
      <c r="A183" s="48" t="s">
        <v>207</v>
      </c>
      <c r="B183" s="170">
        <v>114</v>
      </c>
      <c r="C183" s="170">
        <v>106</v>
      </c>
      <c r="D183" s="170">
        <v>116</v>
      </c>
      <c r="E183" s="170">
        <v>107</v>
      </c>
      <c r="F183" s="170">
        <v>112</v>
      </c>
      <c r="G183" s="170">
        <v>102</v>
      </c>
      <c r="H183" s="170">
        <v>107</v>
      </c>
      <c r="I183" s="170">
        <v>113</v>
      </c>
      <c r="J183" s="170">
        <v>123</v>
      </c>
      <c r="K183" s="170">
        <v>133</v>
      </c>
      <c r="L183" s="170">
        <v>120</v>
      </c>
      <c r="M183" s="170">
        <v>118</v>
      </c>
    </row>
    <row r="184" spans="1:23" ht="15" customHeight="1">
      <c r="A184" s="48" t="s">
        <v>17</v>
      </c>
      <c r="B184" s="170">
        <v>209</v>
      </c>
      <c r="C184" s="170">
        <v>225</v>
      </c>
      <c r="D184" s="170">
        <v>216</v>
      </c>
      <c r="E184" s="170">
        <v>217</v>
      </c>
      <c r="F184" s="170">
        <v>197</v>
      </c>
      <c r="G184" s="170">
        <v>204</v>
      </c>
      <c r="H184" s="170">
        <v>210</v>
      </c>
      <c r="I184" s="170">
        <v>219</v>
      </c>
      <c r="J184" s="170">
        <v>204</v>
      </c>
      <c r="K184" s="170">
        <v>214</v>
      </c>
      <c r="L184" s="170">
        <v>213</v>
      </c>
      <c r="M184" s="170">
        <v>219</v>
      </c>
    </row>
    <row r="185" spans="1:23" ht="15" customHeight="1">
      <c r="A185" s="48" t="s">
        <v>208</v>
      </c>
      <c r="B185" s="170">
        <v>227</v>
      </c>
      <c r="C185" s="170">
        <v>212</v>
      </c>
      <c r="D185" s="170">
        <v>221</v>
      </c>
      <c r="E185" s="170">
        <v>211</v>
      </c>
      <c r="F185" s="170">
        <v>217</v>
      </c>
      <c r="G185" s="170">
        <v>223</v>
      </c>
      <c r="H185" s="170">
        <v>218</v>
      </c>
      <c r="I185" s="170">
        <v>216</v>
      </c>
      <c r="J185" s="170">
        <v>199</v>
      </c>
      <c r="K185" s="170">
        <v>221</v>
      </c>
      <c r="L185" s="170">
        <v>200</v>
      </c>
      <c r="M185" s="170">
        <v>214</v>
      </c>
    </row>
    <row r="186" spans="1:23" ht="15" customHeight="1">
      <c r="A186" s="48" t="s">
        <v>209</v>
      </c>
      <c r="B186" s="170">
        <v>291</v>
      </c>
      <c r="C186" s="170">
        <v>275</v>
      </c>
      <c r="D186" s="170">
        <v>277</v>
      </c>
      <c r="E186" s="170">
        <v>282</v>
      </c>
      <c r="F186" s="170">
        <v>269</v>
      </c>
      <c r="G186" s="170">
        <v>269</v>
      </c>
      <c r="H186" s="170">
        <v>266</v>
      </c>
      <c r="I186" s="170">
        <v>271</v>
      </c>
      <c r="J186" s="170">
        <v>271</v>
      </c>
      <c r="K186" s="170">
        <v>259</v>
      </c>
      <c r="L186" s="170">
        <v>263</v>
      </c>
      <c r="M186" s="170">
        <v>258</v>
      </c>
    </row>
    <row r="187" spans="1:23" ht="15" customHeight="1">
      <c r="A187" s="48" t="s">
        <v>210</v>
      </c>
      <c r="B187" s="170">
        <v>334</v>
      </c>
      <c r="C187" s="170">
        <v>334</v>
      </c>
      <c r="D187" s="170">
        <v>325</v>
      </c>
      <c r="E187" s="170">
        <v>319</v>
      </c>
      <c r="F187" s="170">
        <v>317</v>
      </c>
      <c r="G187" s="170">
        <v>301</v>
      </c>
      <c r="H187" s="170">
        <v>325</v>
      </c>
      <c r="I187" s="170">
        <v>322</v>
      </c>
      <c r="J187" s="170">
        <v>318</v>
      </c>
      <c r="K187" s="170">
        <v>322</v>
      </c>
      <c r="L187" s="170">
        <v>319</v>
      </c>
      <c r="M187" s="170">
        <v>306</v>
      </c>
    </row>
    <row r="188" spans="1:23" ht="15" customHeight="1">
      <c r="A188" s="48" t="s">
        <v>211</v>
      </c>
      <c r="B188" s="170">
        <v>397</v>
      </c>
      <c r="C188" s="170">
        <v>377</v>
      </c>
      <c r="D188" s="170">
        <v>381</v>
      </c>
      <c r="E188" s="170">
        <v>394</v>
      </c>
      <c r="F188" s="170">
        <v>381</v>
      </c>
      <c r="G188" s="170">
        <v>387</v>
      </c>
      <c r="H188" s="170">
        <v>376</v>
      </c>
      <c r="I188" s="170">
        <v>360</v>
      </c>
      <c r="J188" s="170">
        <v>366</v>
      </c>
      <c r="K188" s="170">
        <v>384</v>
      </c>
      <c r="L188" s="170">
        <v>379</v>
      </c>
      <c r="M188" s="170">
        <v>385</v>
      </c>
    </row>
    <row r="189" spans="1:23" ht="15" customHeight="1">
      <c r="A189" s="48" t="s">
        <v>212</v>
      </c>
      <c r="B189" s="170">
        <v>440</v>
      </c>
      <c r="C189" s="170">
        <v>437</v>
      </c>
      <c r="D189" s="170">
        <v>438</v>
      </c>
      <c r="E189" s="170">
        <v>440</v>
      </c>
      <c r="F189" s="170">
        <v>428</v>
      </c>
      <c r="G189" s="170">
        <v>416</v>
      </c>
      <c r="H189" s="170">
        <v>419</v>
      </c>
      <c r="I189" s="170">
        <v>427</v>
      </c>
      <c r="J189" s="170">
        <v>427</v>
      </c>
      <c r="K189" s="170">
        <v>423</v>
      </c>
      <c r="L189" s="170">
        <v>423</v>
      </c>
      <c r="M189" s="170">
        <v>415</v>
      </c>
    </row>
    <row r="190" spans="1:23" ht="15" customHeight="1">
      <c r="A190" s="48" t="s">
        <v>213</v>
      </c>
      <c r="B190" s="170">
        <v>508</v>
      </c>
      <c r="C190" s="170">
        <v>507</v>
      </c>
      <c r="D190" s="170">
        <v>499</v>
      </c>
      <c r="E190" s="170">
        <v>498</v>
      </c>
      <c r="F190" s="170">
        <v>490</v>
      </c>
      <c r="G190" s="170">
        <v>492</v>
      </c>
      <c r="H190" s="170">
        <v>495</v>
      </c>
      <c r="I190" s="170">
        <v>498</v>
      </c>
      <c r="J190" s="170">
        <v>497</v>
      </c>
      <c r="K190" s="170">
        <v>492</v>
      </c>
      <c r="L190" s="170">
        <v>501</v>
      </c>
      <c r="M190" s="170">
        <v>508</v>
      </c>
    </row>
    <row r="191" spans="1:23" ht="15" customHeight="1">
      <c r="A191" s="49" t="s">
        <v>214</v>
      </c>
      <c r="B191" s="171">
        <v>498</v>
      </c>
      <c r="C191" s="171">
        <v>489</v>
      </c>
      <c r="D191" s="171">
        <v>481</v>
      </c>
      <c r="E191" s="171">
        <v>477</v>
      </c>
      <c r="F191" s="171">
        <v>479</v>
      </c>
      <c r="G191" s="171">
        <v>492</v>
      </c>
      <c r="H191" s="171">
        <v>487</v>
      </c>
      <c r="I191" s="171">
        <v>485</v>
      </c>
      <c r="J191" s="171">
        <v>491</v>
      </c>
      <c r="K191" s="171">
        <v>484</v>
      </c>
      <c r="L191" s="171">
        <v>486</v>
      </c>
      <c r="M191" s="171">
        <v>478</v>
      </c>
    </row>
    <row r="192" spans="1:23" ht="15" customHeight="1">
      <c r="A192" s="79" t="s">
        <v>424</v>
      </c>
      <c r="B192" s="175">
        <v>318</v>
      </c>
      <c r="C192" s="175">
        <v>319</v>
      </c>
      <c r="D192" s="175">
        <v>307</v>
      </c>
      <c r="E192" s="175">
        <v>289</v>
      </c>
      <c r="F192" s="175">
        <v>281</v>
      </c>
      <c r="G192" s="175">
        <v>276</v>
      </c>
      <c r="H192" s="175">
        <v>289</v>
      </c>
      <c r="I192" s="175">
        <v>295</v>
      </c>
      <c r="J192" s="175">
        <v>283</v>
      </c>
      <c r="K192" s="175">
        <v>292</v>
      </c>
      <c r="L192" s="175">
        <v>287</v>
      </c>
      <c r="M192" s="169">
        <v>297</v>
      </c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</row>
    <row r="193" spans="1:23" ht="15" customHeight="1">
      <c r="A193" s="48" t="s">
        <v>473</v>
      </c>
      <c r="B193" s="170">
        <v>7</v>
      </c>
      <c r="C193" s="170">
        <v>7</v>
      </c>
      <c r="D193" s="170">
        <v>7</v>
      </c>
      <c r="E193" s="170">
        <v>7</v>
      </c>
      <c r="F193" s="170">
        <v>8</v>
      </c>
      <c r="G193" s="170">
        <v>8</v>
      </c>
      <c r="H193" s="170">
        <v>6</v>
      </c>
      <c r="I193" s="170">
        <v>6</v>
      </c>
      <c r="J193" s="170">
        <v>6</v>
      </c>
      <c r="K193" s="170">
        <v>7</v>
      </c>
      <c r="L193" s="170">
        <v>6</v>
      </c>
      <c r="M193" s="170">
        <v>3</v>
      </c>
    </row>
    <row r="194" spans="1:23" ht="15" customHeight="1">
      <c r="A194" s="48" t="s">
        <v>207</v>
      </c>
      <c r="B194" s="170">
        <v>13</v>
      </c>
      <c r="C194" s="170">
        <v>12</v>
      </c>
      <c r="D194" s="170">
        <v>13</v>
      </c>
      <c r="E194" s="170">
        <v>7</v>
      </c>
      <c r="F194" s="170">
        <v>9</v>
      </c>
      <c r="G194" s="170">
        <v>12</v>
      </c>
      <c r="H194" s="170">
        <v>15</v>
      </c>
      <c r="I194" s="170">
        <v>16</v>
      </c>
      <c r="J194" s="170">
        <v>13</v>
      </c>
      <c r="K194" s="170">
        <v>15</v>
      </c>
      <c r="L194" s="170">
        <v>14</v>
      </c>
      <c r="M194" s="170">
        <v>17</v>
      </c>
    </row>
    <row r="195" spans="1:23" ht="15" customHeight="1">
      <c r="A195" s="48" t="s">
        <v>17</v>
      </c>
      <c r="B195" s="170">
        <v>28</v>
      </c>
      <c r="C195" s="170">
        <v>23</v>
      </c>
      <c r="D195" s="170">
        <v>22</v>
      </c>
      <c r="E195" s="170">
        <v>21</v>
      </c>
      <c r="F195" s="170">
        <v>16</v>
      </c>
      <c r="G195" s="170">
        <v>12</v>
      </c>
      <c r="H195" s="170">
        <v>13</v>
      </c>
      <c r="I195" s="170">
        <v>15</v>
      </c>
      <c r="J195" s="170">
        <v>10</v>
      </c>
      <c r="K195" s="170">
        <v>14</v>
      </c>
      <c r="L195" s="170">
        <v>13</v>
      </c>
      <c r="M195" s="170">
        <v>17</v>
      </c>
    </row>
    <row r="196" spans="1:23" ht="15" customHeight="1">
      <c r="A196" s="48" t="s">
        <v>208</v>
      </c>
      <c r="B196" s="170">
        <v>31</v>
      </c>
      <c r="C196" s="170">
        <v>29</v>
      </c>
      <c r="D196" s="170">
        <v>26</v>
      </c>
      <c r="E196" s="170">
        <v>26</v>
      </c>
      <c r="F196" s="170">
        <v>24</v>
      </c>
      <c r="G196" s="170">
        <v>24</v>
      </c>
      <c r="H196" s="170">
        <v>30</v>
      </c>
      <c r="I196" s="170">
        <v>30</v>
      </c>
      <c r="J196" s="170">
        <v>29</v>
      </c>
      <c r="K196" s="170">
        <v>27</v>
      </c>
      <c r="L196" s="170">
        <v>26</v>
      </c>
      <c r="M196" s="170">
        <v>25</v>
      </c>
    </row>
    <row r="197" spans="1:23" ht="15" customHeight="1">
      <c r="A197" s="48" t="s">
        <v>209</v>
      </c>
      <c r="B197" s="170">
        <v>29</v>
      </c>
      <c r="C197" s="170">
        <v>26</v>
      </c>
      <c r="D197" s="170">
        <v>22</v>
      </c>
      <c r="E197" s="170">
        <v>21</v>
      </c>
      <c r="F197" s="170">
        <v>20</v>
      </c>
      <c r="G197" s="170">
        <v>22</v>
      </c>
      <c r="H197" s="170">
        <v>21</v>
      </c>
      <c r="I197" s="170">
        <v>19</v>
      </c>
      <c r="J197" s="170">
        <v>19</v>
      </c>
      <c r="K197" s="170">
        <v>23</v>
      </c>
      <c r="L197" s="170">
        <v>25</v>
      </c>
      <c r="M197" s="170">
        <v>27</v>
      </c>
    </row>
    <row r="198" spans="1:23" ht="15" customHeight="1">
      <c r="A198" s="48" t="s">
        <v>210</v>
      </c>
      <c r="B198" s="170">
        <v>36</v>
      </c>
      <c r="C198" s="170">
        <v>39</v>
      </c>
      <c r="D198" s="170">
        <v>39</v>
      </c>
      <c r="E198" s="170">
        <v>30</v>
      </c>
      <c r="F198" s="170">
        <v>30</v>
      </c>
      <c r="G198" s="170">
        <v>28</v>
      </c>
      <c r="H198" s="170">
        <v>25</v>
      </c>
      <c r="I198" s="170">
        <v>30</v>
      </c>
      <c r="J198" s="170">
        <v>34</v>
      </c>
      <c r="K198" s="170">
        <v>36</v>
      </c>
      <c r="L198" s="170">
        <v>30</v>
      </c>
      <c r="M198" s="170">
        <v>30</v>
      </c>
    </row>
    <row r="199" spans="1:23" ht="15" customHeight="1">
      <c r="A199" s="48" t="s">
        <v>211</v>
      </c>
      <c r="B199" s="170">
        <v>33</v>
      </c>
      <c r="C199" s="170">
        <v>32</v>
      </c>
      <c r="D199" s="170">
        <v>36</v>
      </c>
      <c r="E199" s="170">
        <v>33</v>
      </c>
      <c r="F199" s="170">
        <v>29</v>
      </c>
      <c r="G199" s="170">
        <v>30</v>
      </c>
      <c r="H199" s="170">
        <v>34</v>
      </c>
      <c r="I199" s="170">
        <v>34</v>
      </c>
      <c r="J199" s="170">
        <v>31</v>
      </c>
      <c r="K199" s="170">
        <v>30</v>
      </c>
      <c r="L199" s="170">
        <v>28</v>
      </c>
      <c r="M199" s="170">
        <v>30</v>
      </c>
    </row>
    <row r="200" spans="1:23" ht="15" customHeight="1">
      <c r="A200" s="48" t="s">
        <v>212</v>
      </c>
      <c r="B200" s="170">
        <v>34</v>
      </c>
      <c r="C200" s="170">
        <v>42</v>
      </c>
      <c r="D200" s="170">
        <v>39</v>
      </c>
      <c r="E200" s="170">
        <v>40</v>
      </c>
      <c r="F200" s="170">
        <v>39</v>
      </c>
      <c r="G200" s="170">
        <v>39</v>
      </c>
      <c r="H200" s="170">
        <v>42</v>
      </c>
      <c r="I200" s="170">
        <v>41</v>
      </c>
      <c r="J200" s="170">
        <v>36</v>
      </c>
      <c r="K200" s="170">
        <v>36</v>
      </c>
      <c r="L200" s="170">
        <v>37</v>
      </c>
      <c r="M200" s="170">
        <v>39</v>
      </c>
    </row>
    <row r="201" spans="1:23" ht="15" customHeight="1">
      <c r="A201" s="48" t="s">
        <v>213</v>
      </c>
      <c r="B201" s="170">
        <v>50</v>
      </c>
      <c r="C201" s="170">
        <v>52</v>
      </c>
      <c r="D201" s="170">
        <v>46</v>
      </c>
      <c r="E201" s="170">
        <v>44</v>
      </c>
      <c r="F201" s="170">
        <v>45</v>
      </c>
      <c r="G201" s="170">
        <v>45</v>
      </c>
      <c r="H201" s="170">
        <v>46</v>
      </c>
      <c r="I201" s="170">
        <v>46</v>
      </c>
      <c r="J201" s="170">
        <v>44</v>
      </c>
      <c r="K201" s="170">
        <v>45</v>
      </c>
      <c r="L201" s="170">
        <v>49</v>
      </c>
      <c r="M201" s="170">
        <v>48</v>
      </c>
    </row>
    <row r="202" spans="1:23" ht="15" customHeight="1">
      <c r="A202" s="49" t="s">
        <v>214</v>
      </c>
      <c r="B202" s="171">
        <v>57</v>
      </c>
      <c r="C202" s="171">
        <v>57</v>
      </c>
      <c r="D202" s="171">
        <v>57</v>
      </c>
      <c r="E202" s="171">
        <v>60</v>
      </c>
      <c r="F202" s="171">
        <v>61</v>
      </c>
      <c r="G202" s="171">
        <v>56</v>
      </c>
      <c r="H202" s="171">
        <v>57</v>
      </c>
      <c r="I202" s="171">
        <v>58</v>
      </c>
      <c r="J202" s="171">
        <v>61</v>
      </c>
      <c r="K202" s="171">
        <v>59</v>
      </c>
      <c r="L202" s="171">
        <v>59</v>
      </c>
      <c r="M202" s="171">
        <v>61</v>
      </c>
    </row>
    <row r="203" spans="1:23" ht="15" customHeight="1">
      <c r="A203" s="79" t="s">
        <v>425</v>
      </c>
      <c r="B203" s="175">
        <v>1043</v>
      </c>
      <c r="C203" s="175">
        <v>1054</v>
      </c>
      <c r="D203" s="175">
        <v>1037</v>
      </c>
      <c r="E203" s="175">
        <v>1037</v>
      </c>
      <c r="F203" s="175">
        <v>1014</v>
      </c>
      <c r="G203" s="175">
        <v>1014</v>
      </c>
      <c r="H203" s="175">
        <v>1030</v>
      </c>
      <c r="I203" s="175">
        <v>1061</v>
      </c>
      <c r="J203" s="175">
        <v>1031</v>
      </c>
      <c r="K203" s="175">
        <v>1051</v>
      </c>
      <c r="L203" s="175">
        <v>1022</v>
      </c>
      <c r="M203" s="169">
        <v>1018</v>
      </c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</row>
    <row r="204" spans="1:23" ht="15" customHeight="1">
      <c r="A204" s="48" t="s">
        <v>473</v>
      </c>
      <c r="B204" s="170">
        <v>11</v>
      </c>
      <c r="C204" s="170">
        <v>13</v>
      </c>
      <c r="D204" s="170">
        <v>15</v>
      </c>
      <c r="E204" s="170">
        <v>19</v>
      </c>
      <c r="F204" s="170">
        <v>17</v>
      </c>
      <c r="G204" s="170">
        <v>19</v>
      </c>
      <c r="H204" s="170">
        <v>18</v>
      </c>
      <c r="I204" s="170">
        <v>21</v>
      </c>
      <c r="J204" s="170">
        <v>24</v>
      </c>
      <c r="K204" s="170">
        <v>24</v>
      </c>
      <c r="L204" s="170">
        <v>15</v>
      </c>
      <c r="M204" s="170">
        <v>11</v>
      </c>
    </row>
    <row r="205" spans="1:23" ht="15" customHeight="1">
      <c r="A205" s="48" t="s">
        <v>207</v>
      </c>
      <c r="B205" s="170">
        <v>42</v>
      </c>
      <c r="C205" s="170">
        <v>46</v>
      </c>
      <c r="D205" s="170">
        <v>47</v>
      </c>
      <c r="E205" s="170">
        <v>42</v>
      </c>
      <c r="F205" s="170">
        <v>39</v>
      </c>
      <c r="G205" s="170">
        <v>37</v>
      </c>
      <c r="H205" s="170">
        <v>42</v>
      </c>
      <c r="I205" s="170">
        <v>33</v>
      </c>
      <c r="J205" s="170">
        <v>35</v>
      </c>
      <c r="K205" s="170">
        <v>48</v>
      </c>
      <c r="L205" s="170">
        <v>41</v>
      </c>
      <c r="M205" s="170">
        <v>40</v>
      </c>
    </row>
    <row r="206" spans="1:23" ht="15" customHeight="1">
      <c r="A206" s="48" t="s">
        <v>17</v>
      </c>
      <c r="B206" s="170">
        <v>72</v>
      </c>
      <c r="C206" s="170">
        <v>67</v>
      </c>
      <c r="D206" s="170">
        <v>71</v>
      </c>
      <c r="E206" s="170">
        <v>67</v>
      </c>
      <c r="F206" s="170">
        <v>61</v>
      </c>
      <c r="G206" s="170">
        <v>60</v>
      </c>
      <c r="H206" s="170">
        <v>60</v>
      </c>
      <c r="I206" s="170">
        <v>60</v>
      </c>
      <c r="J206" s="170">
        <v>62</v>
      </c>
      <c r="K206" s="170">
        <v>63</v>
      </c>
      <c r="L206" s="170">
        <v>62</v>
      </c>
      <c r="M206" s="170">
        <v>61</v>
      </c>
    </row>
    <row r="207" spans="1:23" ht="15" customHeight="1">
      <c r="A207" s="48" t="s">
        <v>208</v>
      </c>
      <c r="B207" s="170">
        <v>89</v>
      </c>
      <c r="C207" s="170">
        <v>94</v>
      </c>
      <c r="D207" s="170">
        <v>84</v>
      </c>
      <c r="E207" s="170">
        <v>84</v>
      </c>
      <c r="F207" s="170">
        <v>82</v>
      </c>
      <c r="G207" s="170">
        <v>83</v>
      </c>
      <c r="H207" s="170">
        <v>86</v>
      </c>
      <c r="I207" s="170">
        <v>94</v>
      </c>
      <c r="J207" s="170">
        <v>90</v>
      </c>
      <c r="K207" s="170">
        <v>93</v>
      </c>
      <c r="L207" s="170">
        <v>91</v>
      </c>
      <c r="M207" s="170">
        <v>92</v>
      </c>
    </row>
    <row r="208" spans="1:23" ht="15" customHeight="1">
      <c r="A208" s="48" t="s">
        <v>209</v>
      </c>
      <c r="B208" s="170">
        <v>89</v>
      </c>
      <c r="C208" s="170">
        <v>85</v>
      </c>
      <c r="D208" s="170">
        <v>75</v>
      </c>
      <c r="E208" s="170">
        <v>74</v>
      </c>
      <c r="F208" s="170">
        <v>77</v>
      </c>
      <c r="G208" s="170">
        <v>76</v>
      </c>
      <c r="H208" s="170">
        <v>79</v>
      </c>
      <c r="I208" s="170">
        <v>94</v>
      </c>
      <c r="J208" s="170">
        <v>79</v>
      </c>
      <c r="K208" s="170">
        <v>75</v>
      </c>
      <c r="L208" s="170">
        <v>74</v>
      </c>
      <c r="M208" s="170">
        <v>72</v>
      </c>
    </row>
    <row r="209" spans="1:23" ht="15" customHeight="1">
      <c r="A209" s="48" t="s">
        <v>210</v>
      </c>
      <c r="B209" s="170">
        <v>115</v>
      </c>
      <c r="C209" s="170">
        <v>117</v>
      </c>
      <c r="D209" s="170">
        <v>119</v>
      </c>
      <c r="E209" s="170">
        <v>123</v>
      </c>
      <c r="F209" s="170">
        <v>117</v>
      </c>
      <c r="G209" s="170">
        <v>111</v>
      </c>
      <c r="H209" s="170">
        <v>110</v>
      </c>
      <c r="I209" s="170">
        <v>103</v>
      </c>
      <c r="J209" s="170">
        <v>105</v>
      </c>
      <c r="K209" s="170">
        <v>109</v>
      </c>
      <c r="L209" s="170">
        <v>102</v>
      </c>
      <c r="M209" s="170">
        <v>103</v>
      </c>
    </row>
    <row r="210" spans="1:23" ht="15" customHeight="1">
      <c r="A210" s="48" t="s">
        <v>211</v>
      </c>
      <c r="B210" s="170">
        <v>138</v>
      </c>
      <c r="C210" s="170">
        <v>143</v>
      </c>
      <c r="D210" s="170">
        <v>137</v>
      </c>
      <c r="E210" s="170">
        <v>135</v>
      </c>
      <c r="F210" s="170">
        <v>144</v>
      </c>
      <c r="G210" s="170">
        <v>141</v>
      </c>
      <c r="H210" s="170">
        <v>142</v>
      </c>
      <c r="I210" s="170">
        <v>149</v>
      </c>
      <c r="J210" s="170">
        <v>139</v>
      </c>
      <c r="K210" s="170">
        <v>143</v>
      </c>
      <c r="L210" s="170">
        <v>141</v>
      </c>
      <c r="M210" s="170">
        <v>146</v>
      </c>
    </row>
    <row r="211" spans="1:23" ht="15" customHeight="1">
      <c r="A211" s="48" t="s">
        <v>212</v>
      </c>
      <c r="B211" s="170">
        <v>148</v>
      </c>
      <c r="C211" s="170">
        <v>151</v>
      </c>
      <c r="D211" s="170">
        <v>150</v>
      </c>
      <c r="E211" s="170">
        <v>151</v>
      </c>
      <c r="F211" s="170">
        <v>147</v>
      </c>
      <c r="G211" s="170">
        <v>154</v>
      </c>
      <c r="H211" s="170">
        <v>155</v>
      </c>
      <c r="I211" s="170">
        <v>161</v>
      </c>
      <c r="J211" s="170">
        <v>158</v>
      </c>
      <c r="K211" s="170">
        <v>158</v>
      </c>
      <c r="L211" s="170">
        <v>158</v>
      </c>
      <c r="M211" s="170">
        <v>156</v>
      </c>
    </row>
    <row r="212" spans="1:23" ht="15" customHeight="1">
      <c r="A212" s="48" t="s">
        <v>213</v>
      </c>
      <c r="B212" s="170">
        <v>155</v>
      </c>
      <c r="C212" s="170">
        <v>157</v>
      </c>
      <c r="D212" s="170">
        <v>162</v>
      </c>
      <c r="E212" s="170">
        <v>163</v>
      </c>
      <c r="F212" s="170">
        <v>157</v>
      </c>
      <c r="G212" s="170">
        <v>156</v>
      </c>
      <c r="H212" s="170">
        <v>161</v>
      </c>
      <c r="I212" s="170">
        <v>165</v>
      </c>
      <c r="J212" s="170">
        <v>165</v>
      </c>
      <c r="K212" s="170">
        <v>163</v>
      </c>
      <c r="L212" s="170">
        <v>163</v>
      </c>
      <c r="M212" s="170">
        <v>163</v>
      </c>
    </row>
    <row r="213" spans="1:23" ht="15" customHeight="1">
      <c r="A213" s="49" t="s">
        <v>214</v>
      </c>
      <c r="B213" s="171">
        <v>184</v>
      </c>
      <c r="C213" s="171">
        <v>181</v>
      </c>
      <c r="D213" s="171">
        <v>177</v>
      </c>
      <c r="E213" s="171">
        <v>179</v>
      </c>
      <c r="F213" s="171">
        <v>173</v>
      </c>
      <c r="G213" s="171">
        <v>177</v>
      </c>
      <c r="H213" s="171">
        <v>177</v>
      </c>
      <c r="I213" s="171">
        <v>181</v>
      </c>
      <c r="J213" s="171">
        <v>174</v>
      </c>
      <c r="K213" s="171">
        <v>175</v>
      </c>
      <c r="L213" s="171">
        <v>175</v>
      </c>
      <c r="M213" s="171">
        <v>174</v>
      </c>
    </row>
    <row r="214" spans="1:23" ht="15" customHeight="1">
      <c r="A214" s="79" t="s">
        <v>426</v>
      </c>
      <c r="B214" s="175">
        <v>1382</v>
      </c>
      <c r="C214" s="175">
        <v>1382</v>
      </c>
      <c r="D214" s="175">
        <v>1348</v>
      </c>
      <c r="E214" s="175">
        <v>1340</v>
      </c>
      <c r="F214" s="175">
        <v>1335</v>
      </c>
      <c r="G214" s="175">
        <v>1338</v>
      </c>
      <c r="H214" s="175">
        <v>1333</v>
      </c>
      <c r="I214" s="175">
        <v>1352</v>
      </c>
      <c r="J214" s="175">
        <v>1311</v>
      </c>
      <c r="K214" s="175">
        <v>1330</v>
      </c>
      <c r="L214" s="175">
        <v>1329</v>
      </c>
      <c r="M214" s="169">
        <v>1298</v>
      </c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</row>
    <row r="215" spans="1:23" ht="15" customHeight="1">
      <c r="A215" s="48" t="s">
        <v>473</v>
      </c>
      <c r="B215" s="170">
        <v>14</v>
      </c>
      <c r="C215" s="170">
        <v>15</v>
      </c>
      <c r="D215" s="170">
        <v>19</v>
      </c>
      <c r="E215" s="170">
        <v>17</v>
      </c>
      <c r="F215" s="170">
        <v>17</v>
      </c>
      <c r="G215" s="170">
        <v>20</v>
      </c>
      <c r="H215" s="170">
        <v>14</v>
      </c>
      <c r="I215" s="170">
        <v>17</v>
      </c>
      <c r="J215" s="170">
        <v>28</v>
      </c>
      <c r="K215" s="170">
        <v>26</v>
      </c>
      <c r="L215" s="170">
        <v>17</v>
      </c>
      <c r="M215" s="170">
        <v>20</v>
      </c>
    </row>
    <row r="216" spans="1:23" ht="15" customHeight="1">
      <c r="A216" s="48" t="s">
        <v>207</v>
      </c>
      <c r="B216" s="170">
        <v>48</v>
      </c>
      <c r="C216" s="170">
        <v>53</v>
      </c>
      <c r="D216" s="170">
        <v>51</v>
      </c>
      <c r="E216" s="170">
        <v>37</v>
      </c>
      <c r="F216" s="170">
        <v>42</v>
      </c>
      <c r="G216" s="170">
        <v>45</v>
      </c>
      <c r="H216" s="170">
        <v>43</v>
      </c>
      <c r="I216" s="170">
        <v>47</v>
      </c>
      <c r="J216" s="170">
        <v>49</v>
      </c>
      <c r="K216" s="170">
        <v>53</v>
      </c>
      <c r="L216" s="170">
        <v>57</v>
      </c>
      <c r="M216" s="170">
        <v>48</v>
      </c>
    </row>
    <row r="217" spans="1:23" ht="15" customHeight="1">
      <c r="A217" s="48" t="s">
        <v>17</v>
      </c>
      <c r="B217" s="170">
        <v>99</v>
      </c>
      <c r="C217" s="170">
        <v>97</v>
      </c>
      <c r="D217" s="170">
        <v>92</v>
      </c>
      <c r="E217" s="170">
        <v>94</v>
      </c>
      <c r="F217" s="170">
        <v>88</v>
      </c>
      <c r="G217" s="170">
        <v>86</v>
      </c>
      <c r="H217" s="170">
        <v>90</v>
      </c>
      <c r="I217" s="170">
        <v>89</v>
      </c>
      <c r="J217" s="170">
        <v>79</v>
      </c>
      <c r="K217" s="170">
        <v>81</v>
      </c>
      <c r="L217" s="170">
        <v>88</v>
      </c>
      <c r="M217" s="170">
        <v>88</v>
      </c>
    </row>
    <row r="218" spans="1:23" ht="15" customHeight="1">
      <c r="A218" s="48" t="s">
        <v>208</v>
      </c>
      <c r="B218" s="170">
        <v>126</v>
      </c>
      <c r="C218" s="170">
        <v>122</v>
      </c>
      <c r="D218" s="170">
        <v>120</v>
      </c>
      <c r="E218" s="170">
        <v>114</v>
      </c>
      <c r="F218" s="170">
        <v>113</v>
      </c>
      <c r="G218" s="170">
        <v>111</v>
      </c>
      <c r="H218" s="170">
        <v>115</v>
      </c>
      <c r="I218" s="170">
        <v>119</v>
      </c>
      <c r="J218" s="170">
        <v>109</v>
      </c>
      <c r="K218" s="170">
        <v>120</v>
      </c>
      <c r="L218" s="170">
        <v>120</v>
      </c>
      <c r="M218" s="170">
        <v>118</v>
      </c>
    </row>
    <row r="219" spans="1:23" ht="15" customHeight="1">
      <c r="A219" s="48" t="s">
        <v>209</v>
      </c>
      <c r="B219" s="170">
        <v>129</v>
      </c>
      <c r="C219" s="170">
        <v>130</v>
      </c>
      <c r="D219" s="170">
        <v>126</v>
      </c>
      <c r="E219" s="170">
        <v>125</v>
      </c>
      <c r="F219" s="170">
        <v>126</v>
      </c>
      <c r="G219" s="170">
        <v>135</v>
      </c>
      <c r="H219" s="170">
        <v>133</v>
      </c>
      <c r="I219" s="170">
        <v>143</v>
      </c>
      <c r="J219" s="170">
        <v>138</v>
      </c>
      <c r="K219" s="170">
        <v>135</v>
      </c>
      <c r="L219" s="170">
        <v>128</v>
      </c>
      <c r="M219" s="170">
        <v>126</v>
      </c>
    </row>
    <row r="220" spans="1:23" ht="15" customHeight="1">
      <c r="A220" s="48" t="s">
        <v>210</v>
      </c>
      <c r="B220" s="170">
        <v>151</v>
      </c>
      <c r="C220" s="170">
        <v>147</v>
      </c>
      <c r="D220" s="170">
        <v>141</v>
      </c>
      <c r="E220" s="170">
        <v>144</v>
      </c>
      <c r="F220" s="170">
        <v>137</v>
      </c>
      <c r="G220" s="170">
        <v>133</v>
      </c>
      <c r="H220" s="170">
        <v>140</v>
      </c>
      <c r="I220" s="170">
        <v>135</v>
      </c>
      <c r="J220" s="170">
        <v>129</v>
      </c>
      <c r="K220" s="170">
        <v>133</v>
      </c>
      <c r="L220" s="170">
        <v>136</v>
      </c>
      <c r="M220" s="170">
        <v>127</v>
      </c>
    </row>
    <row r="221" spans="1:23" ht="15" customHeight="1">
      <c r="A221" s="48" t="s">
        <v>211</v>
      </c>
      <c r="B221" s="170">
        <v>163</v>
      </c>
      <c r="C221" s="170">
        <v>167</v>
      </c>
      <c r="D221" s="170">
        <v>168</v>
      </c>
      <c r="E221" s="170">
        <v>167</v>
      </c>
      <c r="F221" s="170">
        <v>167</v>
      </c>
      <c r="G221" s="170">
        <v>163</v>
      </c>
      <c r="H221" s="170">
        <v>159</v>
      </c>
      <c r="I221" s="170">
        <v>157</v>
      </c>
      <c r="J221" s="170">
        <v>152</v>
      </c>
      <c r="K221" s="170">
        <v>143</v>
      </c>
      <c r="L221" s="170">
        <v>143</v>
      </c>
      <c r="M221" s="170">
        <v>139</v>
      </c>
    </row>
    <row r="222" spans="1:23" ht="15" customHeight="1">
      <c r="A222" s="48" t="s">
        <v>212</v>
      </c>
      <c r="B222" s="170">
        <v>183</v>
      </c>
      <c r="C222" s="170">
        <v>184</v>
      </c>
      <c r="D222" s="170">
        <v>169</v>
      </c>
      <c r="E222" s="170">
        <v>170</v>
      </c>
      <c r="F222" s="170">
        <v>172</v>
      </c>
      <c r="G222" s="170">
        <v>165</v>
      </c>
      <c r="H222" s="170">
        <v>164</v>
      </c>
      <c r="I222" s="170">
        <v>164</v>
      </c>
      <c r="J222" s="170">
        <v>149</v>
      </c>
      <c r="K222" s="170">
        <v>148</v>
      </c>
      <c r="L222" s="170">
        <v>155</v>
      </c>
      <c r="M222" s="170">
        <v>156</v>
      </c>
    </row>
    <row r="223" spans="1:23" ht="15" customHeight="1">
      <c r="A223" s="48" t="s">
        <v>213</v>
      </c>
      <c r="B223" s="170">
        <v>234</v>
      </c>
      <c r="C223" s="170">
        <v>231</v>
      </c>
      <c r="D223" s="170">
        <v>224</v>
      </c>
      <c r="E223" s="170">
        <v>231</v>
      </c>
      <c r="F223" s="170">
        <v>232</v>
      </c>
      <c r="G223" s="170">
        <v>236</v>
      </c>
      <c r="H223" s="170">
        <v>234</v>
      </c>
      <c r="I223" s="170">
        <v>233</v>
      </c>
      <c r="J223" s="170">
        <v>232</v>
      </c>
      <c r="K223" s="170">
        <v>237</v>
      </c>
      <c r="L223" s="170">
        <v>234</v>
      </c>
      <c r="M223" s="170">
        <v>226</v>
      </c>
    </row>
    <row r="224" spans="1:23" ht="15" customHeight="1">
      <c r="A224" s="49" t="s">
        <v>214</v>
      </c>
      <c r="B224" s="171">
        <v>235</v>
      </c>
      <c r="C224" s="171">
        <v>236</v>
      </c>
      <c r="D224" s="171">
        <v>238</v>
      </c>
      <c r="E224" s="171">
        <v>241</v>
      </c>
      <c r="F224" s="171">
        <v>241</v>
      </c>
      <c r="G224" s="171">
        <v>244</v>
      </c>
      <c r="H224" s="171">
        <v>241</v>
      </c>
      <c r="I224" s="171">
        <v>248</v>
      </c>
      <c r="J224" s="171">
        <v>246</v>
      </c>
      <c r="K224" s="171">
        <v>254</v>
      </c>
      <c r="L224" s="171">
        <v>251</v>
      </c>
      <c r="M224" s="171">
        <v>250</v>
      </c>
    </row>
    <row r="225" spans="1:23" ht="15" customHeight="1">
      <c r="A225" s="79" t="s">
        <v>93</v>
      </c>
      <c r="B225" s="175">
        <v>317</v>
      </c>
      <c r="C225" s="175">
        <v>280</v>
      </c>
      <c r="D225" s="175">
        <v>272</v>
      </c>
      <c r="E225" s="175">
        <v>271</v>
      </c>
      <c r="F225" s="175">
        <v>257</v>
      </c>
      <c r="G225" s="175">
        <v>252</v>
      </c>
      <c r="H225" s="175">
        <v>255</v>
      </c>
      <c r="I225" s="175">
        <v>269</v>
      </c>
      <c r="J225" s="175">
        <v>260</v>
      </c>
      <c r="K225" s="175">
        <v>264</v>
      </c>
      <c r="L225" s="175">
        <v>249</v>
      </c>
      <c r="M225" s="169">
        <v>239</v>
      </c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</row>
    <row r="226" spans="1:23" ht="15" customHeight="1">
      <c r="A226" s="48" t="s">
        <v>473</v>
      </c>
      <c r="B226" s="170">
        <v>10</v>
      </c>
      <c r="C226" s="170">
        <v>5</v>
      </c>
      <c r="D226" s="170">
        <v>6</v>
      </c>
      <c r="E226" s="170">
        <v>7</v>
      </c>
      <c r="F226" s="170">
        <v>5</v>
      </c>
      <c r="G226" s="170">
        <v>4</v>
      </c>
      <c r="H226" s="170">
        <v>4</v>
      </c>
      <c r="I226" s="170">
        <v>3</v>
      </c>
      <c r="J226" s="170">
        <v>3</v>
      </c>
      <c r="K226" s="170">
        <v>3</v>
      </c>
      <c r="L226" s="170">
        <v>1</v>
      </c>
      <c r="M226" s="170">
        <v>1</v>
      </c>
    </row>
    <row r="227" spans="1:23" ht="15" customHeight="1">
      <c r="A227" s="48" t="s">
        <v>207</v>
      </c>
      <c r="B227" s="170">
        <v>21</v>
      </c>
      <c r="C227" s="170">
        <v>15</v>
      </c>
      <c r="D227" s="170">
        <v>14</v>
      </c>
      <c r="E227" s="170">
        <v>17</v>
      </c>
      <c r="F227" s="170">
        <v>17</v>
      </c>
      <c r="G227" s="170">
        <v>19</v>
      </c>
      <c r="H227" s="170">
        <v>19</v>
      </c>
      <c r="I227" s="170">
        <v>20</v>
      </c>
      <c r="J227" s="170">
        <v>17</v>
      </c>
      <c r="K227" s="170">
        <v>16</v>
      </c>
      <c r="L227" s="170">
        <v>17</v>
      </c>
      <c r="M227" s="170">
        <v>13</v>
      </c>
    </row>
    <row r="228" spans="1:23" ht="15" customHeight="1">
      <c r="A228" s="48" t="s">
        <v>17</v>
      </c>
      <c r="B228" s="170">
        <v>39</v>
      </c>
      <c r="C228" s="170">
        <v>35</v>
      </c>
      <c r="D228" s="170">
        <v>29</v>
      </c>
      <c r="E228" s="170">
        <v>27</v>
      </c>
      <c r="F228" s="170">
        <v>27</v>
      </c>
      <c r="G228" s="170">
        <v>28</v>
      </c>
      <c r="H228" s="170">
        <v>31</v>
      </c>
      <c r="I228" s="170">
        <v>39</v>
      </c>
      <c r="J228" s="170">
        <v>35</v>
      </c>
      <c r="K228" s="170">
        <v>30</v>
      </c>
      <c r="L228" s="170">
        <v>27</v>
      </c>
      <c r="M228" s="170">
        <v>30</v>
      </c>
    </row>
    <row r="229" spans="1:23" ht="15" customHeight="1">
      <c r="A229" s="48" t="s">
        <v>208</v>
      </c>
      <c r="B229" s="170">
        <v>45</v>
      </c>
      <c r="C229" s="170">
        <v>39</v>
      </c>
      <c r="D229" s="170">
        <v>37</v>
      </c>
      <c r="E229" s="170">
        <v>34</v>
      </c>
      <c r="F229" s="170">
        <v>28</v>
      </c>
      <c r="G229" s="170">
        <v>28</v>
      </c>
      <c r="H229" s="170">
        <v>25</v>
      </c>
      <c r="I229" s="170">
        <v>27</v>
      </c>
      <c r="J229" s="170">
        <v>31</v>
      </c>
      <c r="K229" s="170">
        <v>28</v>
      </c>
      <c r="L229" s="170">
        <v>28</v>
      </c>
      <c r="M229" s="170">
        <v>26</v>
      </c>
    </row>
    <row r="230" spans="1:23" ht="15" customHeight="1">
      <c r="A230" s="48" t="s">
        <v>209</v>
      </c>
      <c r="B230" s="170">
        <v>37</v>
      </c>
      <c r="C230" s="170">
        <v>32</v>
      </c>
      <c r="D230" s="170">
        <v>33</v>
      </c>
      <c r="E230" s="170">
        <v>37</v>
      </c>
      <c r="F230" s="170">
        <v>33</v>
      </c>
      <c r="G230" s="170">
        <v>31</v>
      </c>
      <c r="H230" s="170">
        <v>31</v>
      </c>
      <c r="I230" s="170">
        <v>29</v>
      </c>
      <c r="J230" s="170">
        <v>25</v>
      </c>
      <c r="K230" s="170">
        <v>32</v>
      </c>
      <c r="L230" s="170">
        <v>28</v>
      </c>
      <c r="M230" s="170">
        <v>29</v>
      </c>
    </row>
    <row r="231" spans="1:23" ht="15" customHeight="1">
      <c r="A231" s="48" t="s">
        <v>210</v>
      </c>
      <c r="B231" s="170">
        <v>26</v>
      </c>
      <c r="C231" s="170">
        <v>20</v>
      </c>
      <c r="D231" s="170">
        <v>20</v>
      </c>
      <c r="E231" s="170">
        <v>18</v>
      </c>
      <c r="F231" s="170">
        <v>19</v>
      </c>
      <c r="G231" s="170">
        <v>17</v>
      </c>
      <c r="H231" s="170">
        <v>18</v>
      </c>
      <c r="I231" s="170">
        <v>20</v>
      </c>
      <c r="J231" s="170">
        <v>21</v>
      </c>
      <c r="K231" s="170">
        <v>21</v>
      </c>
      <c r="L231" s="170">
        <v>25</v>
      </c>
      <c r="M231" s="170">
        <v>19</v>
      </c>
    </row>
    <row r="232" spans="1:23" ht="15" customHeight="1">
      <c r="A232" s="48" t="s">
        <v>211</v>
      </c>
      <c r="B232" s="170">
        <v>26</v>
      </c>
      <c r="C232" s="170">
        <v>22</v>
      </c>
      <c r="D232" s="170">
        <v>17</v>
      </c>
      <c r="E232" s="170">
        <v>20</v>
      </c>
      <c r="F232" s="170">
        <v>20</v>
      </c>
      <c r="G232" s="170">
        <v>19</v>
      </c>
      <c r="H232" s="170">
        <v>23</v>
      </c>
      <c r="I232" s="170">
        <v>21</v>
      </c>
      <c r="J232" s="170">
        <v>23</v>
      </c>
      <c r="K232" s="170">
        <v>26</v>
      </c>
      <c r="L232" s="170">
        <v>19</v>
      </c>
      <c r="M232" s="170">
        <v>21</v>
      </c>
    </row>
    <row r="233" spans="1:23" ht="15" customHeight="1">
      <c r="A233" s="48" t="s">
        <v>212</v>
      </c>
      <c r="B233" s="170">
        <v>35</v>
      </c>
      <c r="C233" s="170">
        <v>32</v>
      </c>
      <c r="D233" s="170">
        <v>34</v>
      </c>
      <c r="E233" s="170">
        <v>30</v>
      </c>
      <c r="F233" s="170">
        <v>30</v>
      </c>
      <c r="G233" s="170">
        <v>28</v>
      </c>
      <c r="H233" s="170">
        <v>31</v>
      </c>
      <c r="I233" s="170">
        <v>34</v>
      </c>
      <c r="J233" s="170">
        <v>31</v>
      </c>
      <c r="K233" s="170">
        <v>30</v>
      </c>
      <c r="L233" s="170">
        <v>26</v>
      </c>
      <c r="M233" s="170">
        <v>25</v>
      </c>
    </row>
    <row r="234" spans="1:23" ht="15" customHeight="1">
      <c r="A234" s="48" t="s">
        <v>213</v>
      </c>
      <c r="B234" s="170">
        <v>38</v>
      </c>
      <c r="C234" s="170">
        <v>39</v>
      </c>
      <c r="D234" s="170">
        <v>40</v>
      </c>
      <c r="E234" s="170">
        <v>40</v>
      </c>
      <c r="F234" s="170">
        <v>38</v>
      </c>
      <c r="G234" s="170">
        <v>38</v>
      </c>
      <c r="H234" s="170">
        <v>37</v>
      </c>
      <c r="I234" s="170">
        <v>37</v>
      </c>
      <c r="J234" s="170">
        <v>34</v>
      </c>
      <c r="K234" s="170">
        <v>36</v>
      </c>
      <c r="L234" s="170">
        <v>36</v>
      </c>
      <c r="M234" s="170">
        <v>33</v>
      </c>
    </row>
    <row r="235" spans="1:23" ht="15" customHeight="1">
      <c r="A235" s="49" t="s">
        <v>214</v>
      </c>
      <c r="B235" s="171">
        <v>40</v>
      </c>
      <c r="C235" s="171">
        <v>41</v>
      </c>
      <c r="D235" s="171">
        <v>42</v>
      </c>
      <c r="E235" s="171">
        <v>41</v>
      </c>
      <c r="F235" s="171">
        <v>40</v>
      </c>
      <c r="G235" s="171">
        <v>40</v>
      </c>
      <c r="H235" s="171">
        <v>36</v>
      </c>
      <c r="I235" s="171">
        <v>39</v>
      </c>
      <c r="J235" s="171">
        <v>40</v>
      </c>
      <c r="K235" s="171">
        <v>42</v>
      </c>
      <c r="L235" s="171">
        <v>42</v>
      </c>
      <c r="M235" s="171">
        <v>42</v>
      </c>
    </row>
    <row r="236" spans="1:23" ht="15" customHeight="1">
      <c r="A236" s="37" t="s">
        <v>215</v>
      </c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</row>
    <row r="237" spans="1:23" ht="1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</row>
    <row r="238" spans="1:23" ht="1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</row>
    <row r="239" spans="1:23" ht="1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</row>
    <row r="240" spans="1:23" ht="1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</row>
    <row r="241" spans="1:13" ht="1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</row>
    <row r="243" spans="1:13" ht="1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</row>
    <row r="244" spans="1:13" ht="1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</row>
    <row r="245" spans="1:13" ht="1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</row>
    <row r="246" spans="1:13" ht="1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</row>
    <row r="247" spans="1:13" ht="1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</row>
    <row r="248" spans="1:13" ht="1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</row>
    <row r="249" spans="1:13" ht="1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</row>
    <row r="250" spans="1:13" ht="1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</row>
    <row r="251" spans="1:13" ht="1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</row>
    <row r="252" spans="1:13" ht="1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</row>
    <row r="253" spans="1:13" ht="1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</row>
    <row r="254" spans="1:13" ht="1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</row>
    <row r="255" spans="1:13" ht="1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</row>
    <row r="256" spans="1:13" ht="1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</row>
    <row r="257" spans="1:13" ht="1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</row>
    <row r="258" spans="1:13" ht="1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</row>
    <row r="259" spans="1:13" ht="1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</row>
  </sheetData>
  <pageMargins left="0.23622047244094491" right="0.23622047244094491" top="0.39370078740157483" bottom="0.34" header="0" footer="0.11811023622047245"/>
  <pageSetup paperSize="9" scale="7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59"/>
  <sheetViews>
    <sheetView workbookViewId="0"/>
  </sheetViews>
  <sheetFormatPr baseColWidth="10" defaultColWidth="11.42578125" defaultRowHeight="15" customHeight="1"/>
  <cols>
    <col min="1" max="1" width="21.42578125" style="145" customWidth="1"/>
    <col min="2" max="13" width="10" style="145" customWidth="1"/>
    <col min="14" max="16384" width="11.42578125" style="145"/>
  </cols>
  <sheetData>
    <row r="1" spans="1:22" ht="15" customHeight="1">
      <c r="A1" s="15" t="s">
        <v>474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22" ht="15" customHeight="1">
      <c r="A2" s="19" t="s">
        <v>475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22" ht="15" customHeight="1">
      <c r="A3" s="3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"/>
    </row>
    <row r="4" spans="1:22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</row>
    <row r="5" spans="1:22" ht="15" customHeight="1">
      <c r="A5" s="79" t="s">
        <v>19</v>
      </c>
      <c r="B5" s="169">
        <f>SUM(B11,B17,B23,B29,B35,B41,B47,B53,B59,B65,B71,B77,B83,B89,B95,B101,B107,B113,B119,B125)</f>
        <v>49410</v>
      </c>
      <c r="C5" s="169">
        <f t="shared" ref="C5:M5" si="0">SUM(C11,C17,C23,C29,C35,C41,C47,C53,C59,C65,C71,C77,C83,C89,C95,C101,C107,C113,C119,C125)</f>
        <v>49171</v>
      </c>
      <c r="D5" s="169">
        <f t="shared" si="0"/>
        <v>48816</v>
      </c>
      <c r="E5" s="169">
        <f t="shared" si="0"/>
        <v>48316</v>
      </c>
      <c r="F5" s="169">
        <f t="shared" si="0"/>
        <v>47563</v>
      </c>
      <c r="G5" s="169">
        <f t="shared" si="0"/>
        <v>47185</v>
      </c>
      <c r="H5" s="169">
        <f t="shared" si="0"/>
        <v>47819</v>
      </c>
      <c r="I5" s="169">
        <f t="shared" si="0"/>
        <v>48313</v>
      </c>
      <c r="J5" s="169">
        <f t="shared" si="0"/>
        <v>47742</v>
      </c>
      <c r="K5" s="169">
        <f t="shared" si="0"/>
        <v>47905</v>
      </c>
      <c r="L5" s="169">
        <f t="shared" si="0"/>
        <v>47028</v>
      </c>
      <c r="M5" s="169">
        <f t="shared" si="0"/>
        <v>46942</v>
      </c>
    </row>
    <row r="6" spans="1:22" ht="15" customHeight="1">
      <c r="A6" s="48" t="s">
        <v>22</v>
      </c>
      <c r="B6" s="170">
        <f t="shared" ref="B6:M10" si="1">SUM(B12,B18,B24,B30,B36,B42,B48,B54,B60,B66,B72,B78,B84,B90,B96,B102,B108,B114,B120,B126)</f>
        <v>719</v>
      </c>
      <c r="C6" s="170">
        <f t="shared" si="1"/>
        <v>722</v>
      </c>
      <c r="D6" s="170">
        <f t="shared" si="1"/>
        <v>715</v>
      </c>
      <c r="E6" s="170">
        <f t="shared" si="1"/>
        <v>698</v>
      </c>
      <c r="F6" s="170">
        <f t="shared" si="1"/>
        <v>717</v>
      </c>
      <c r="G6" s="170">
        <f t="shared" si="1"/>
        <v>687</v>
      </c>
      <c r="H6" s="170">
        <f t="shared" si="1"/>
        <v>664</v>
      </c>
      <c r="I6" s="170">
        <f t="shared" si="1"/>
        <v>659</v>
      </c>
      <c r="J6" s="170">
        <f t="shared" si="1"/>
        <v>644</v>
      </c>
      <c r="K6" s="170">
        <f t="shared" si="1"/>
        <v>645</v>
      </c>
      <c r="L6" s="170">
        <f t="shared" si="1"/>
        <v>646</v>
      </c>
      <c r="M6" s="170">
        <f t="shared" si="1"/>
        <v>652</v>
      </c>
    </row>
    <row r="7" spans="1:22" ht="15" customHeight="1">
      <c r="A7" s="48" t="s">
        <v>23</v>
      </c>
      <c r="B7" s="170">
        <f t="shared" si="1"/>
        <v>4182</v>
      </c>
      <c r="C7" s="170">
        <f t="shared" si="1"/>
        <v>4186</v>
      </c>
      <c r="D7" s="170">
        <f t="shared" si="1"/>
        <v>4140</v>
      </c>
      <c r="E7" s="170">
        <f t="shared" si="1"/>
        <v>4087</v>
      </c>
      <c r="F7" s="170">
        <f t="shared" si="1"/>
        <v>4092</v>
      </c>
      <c r="G7" s="170">
        <f t="shared" si="1"/>
        <v>4033</v>
      </c>
      <c r="H7" s="170">
        <f t="shared" si="1"/>
        <v>4096</v>
      </c>
      <c r="I7" s="170">
        <f t="shared" si="1"/>
        <v>4177</v>
      </c>
      <c r="J7" s="170">
        <f t="shared" si="1"/>
        <v>4164</v>
      </c>
      <c r="K7" s="170">
        <f t="shared" si="1"/>
        <v>4201</v>
      </c>
      <c r="L7" s="170">
        <f t="shared" si="1"/>
        <v>4091</v>
      </c>
      <c r="M7" s="170">
        <f t="shared" si="1"/>
        <v>4082</v>
      </c>
    </row>
    <row r="8" spans="1:22" ht="15" customHeight="1">
      <c r="A8" s="48" t="s">
        <v>24</v>
      </c>
      <c r="B8" s="170">
        <f t="shared" si="1"/>
        <v>3217</v>
      </c>
      <c r="C8" s="170">
        <f t="shared" si="1"/>
        <v>3186</v>
      </c>
      <c r="D8" s="170">
        <f t="shared" si="1"/>
        <v>3165</v>
      </c>
      <c r="E8" s="170">
        <f t="shared" si="1"/>
        <v>3148</v>
      </c>
      <c r="F8" s="170">
        <f t="shared" si="1"/>
        <v>3105</v>
      </c>
      <c r="G8" s="170">
        <f t="shared" si="1"/>
        <v>3097</v>
      </c>
      <c r="H8" s="170">
        <f t="shared" si="1"/>
        <v>3116</v>
      </c>
      <c r="I8" s="170">
        <f t="shared" si="1"/>
        <v>3215</v>
      </c>
      <c r="J8" s="170">
        <f t="shared" si="1"/>
        <v>3158</v>
      </c>
      <c r="K8" s="170">
        <f t="shared" si="1"/>
        <v>3109</v>
      </c>
      <c r="L8" s="170">
        <f t="shared" si="1"/>
        <v>3040</v>
      </c>
      <c r="M8" s="170">
        <f t="shared" si="1"/>
        <v>3087</v>
      </c>
    </row>
    <row r="9" spans="1:22" ht="15" customHeight="1">
      <c r="A9" s="48" t="s">
        <v>25</v>
      </c>
      <c r="B9" s="170">
        <f t="shared" si="1"/>
        <v>38451</v>
      </c>
      <c r="C9" s="170">
        <f t="shared" si="1"/>
        <v>38190</v>
      </c>
      <c r="D9" s="170">
        <f t="shared" si="1"/>
        <v>37881</v>
      </c>
      <c r="E9" s="170">
        <f t="shared" si="1"/>
        <v>37521</v>
      </c>
      <c r="F9" s="170">
        <f t="shared" si="1"/>
        <v>36799</v>
      </c>
      <c r="G9" s="170">
        <f t="shared" si="1"/>
        <v>36539</v>
      </c>
      <c r="H9" s="170">
        <f t="shared" si="1"/>
        <v>37097</v>
      </c>
      <c r="I9" s="170">
        <f t="shared" si="1"/>
        <v>37416</v>
      </c>
      <c r="J9" s="170">
        <f t="shared" si="1"/>
        <v>36895</v>
      </c>
      <c r="K9" s="170">
        <f t="shared" si="1"/>
        <v>37072</v>
      </c>
      <c r="L9" s="170">
        <f t="shared" si="1"/>
        <v>36507</v>
      </c>
      <c r="M9" s="170">
        <f t="shared" si="1"/>
        <v>36417</v>
      </c>
    </row>
    <row r="10" spans="1:22" ht="15" customHeight="1">
      <c r="A10" s="49" t="s">
        <v>93</v>
      </c>
      <c r="B10" s="171">
        <f t="shared" si="1"/>
        <v>2841</v>
      </c>
      <c r="C10" s="171">
        <f t="shared" si="1"/>
        <v>2887</v>
      </c>
      <c r="D10" s="171">
        <f t="shared" si="1"/>
        <v>2915</v>
      </c>
      <c r="E10" s="171">
        <f t="shared" si="1"/>
        <v>2862</v>
      </c>
      <c r="F10" s="171">
        <f t="shared" si="1"/>
        <v>2850</v>
      </c>
      <c r="G10" s="171">
        <f t="shared" si="1"/>
        <v>2829</v>
      </c>
      <c r="H10" s="171">
        <f t="shared" si="1"/>
        <v>2846</v>
      </c>
      <c r="I10" s="171">
        <f t="shared" si="1"/>
        <v>2846</v>
      </c>
      <c r="J10" s="171">
        <f t="shared" si="1"/>
        <v>2881</v>
      </c>
      <c r="K10" s="171">
        <f t="shared" si="1"/>
        <v>2878</v>
      </c>
      <c r="L10" s="171">
        <f t="shared" si="1"/>
        <v>2744</v>
      </c>
      <c r="M10" s="171">
        <f t="shared" si="1"/>
        <v>2704</v>
      </c>
    </row>
    <row r="11" spans="1:22" ht="15" customHeight="1">
      <c r="A11" s="79" t="s">
        <v>408</v>
      </c>
      <c r="B11" s="172">
        <v>1285</v>
      </c>
      <c r="C11" s="172">
        <v>1260</v>
      </c>
      <c r="D11" s="172">
        <v>1260</v>
      </c>
      <c r="E11" s="172">
        <v>1259</v>
      </c>
      <c r="F11" s="172">
        <v>1251</v>
      </c>
      <c r="G11" s="172">
        <v>1239</v>
      </c>
      <c r="H11" s="172">
        <v>1274</v>
      </c>
      <c r="I11" s="172">
        <v>1291</v>
      </c>
      <c r="J11" s="172">
        <v>1254</v>
      </c>
      <c r="K11" s="172">
        <v>1257</v>
      </c>
      <c r="L11" s="172">
        <v>1239</v>
      </c>
      <c r="M11" s="172">
        <v>1253</v>
      </c>
      <c r="N11" s="173"/>
      <c r="O11" s="173"/>
      <c r="P11" s="173"/>
      <c r="Q11" s="173"/>
      <c r="R11" s="173"/>
      <c r="S11" s="173"/>
      <c r="T11" s="173"/>
      <c r="U11" s="173"/>
      <c r="V11" s="173"/>
    </row>
    <row r="12" spans="1:22" ht="15" customHeight="1">
      <c r="A12" s="48" t="s">
        <v>22</v>
      </c>
      <c r="B12" s="170">
        <v>18</v>
      </c>
      <c r="C12" s="170">
        <v>17</v>
      </c>
      <c r="D12" s="170">
        <v>18</v>
      </c>
      <c r="E12" s="170">
        <v>17</v>
      </c>
      <c r="F12" s="170">
        <v>16</v>
      </c>
      <c r="G12" s="170">
        <v>16</v>
      </c>
      <c r="H12" s="170">
        <v>13</v>
      </c>
      <c r="I12" s="170">
        <v>12</v>
      </c>
      <c r="J12" s="170">
        <v>13</v>
      </c>
      <c r="K12" s="170">
        <v>14</v>
      </c>
      <c r="L12" s="170">
        <v>14</v>
      </c>
      <c r="M12" s="170">
        <v>18</v>
      </c>
    </row>
    <row r="13" spans="1:22" ht="15" customHeight="1">
      <c r="A13" s="48" t="s">
        <v>23</v>
      </c>
      <c r="B13" s="170">
        <v>73</v>
      </c>
      <c r="C13" s="170">
        <v>72</v>
      </c>
      <c r="D13" s="170">
        <v>76</v>
      </c>
      <c r="E13" s="170">
        <v>72</v>
      </c>
      <c r="F13" s="170">
        <v>79</v>
      </c>
      <c r="G13" s="170">
        <v>81</v>
      </c>
      <c r="H13" s="170">
        <v>76</v>
      </c>
      <c r="I13" s="170">
        <v>83</v>
      </c>
      <c r="J13" s="170">
        <v>81</v>
      </c>
      <c r="K13" s="170">
        <v>85</v>
      </c>
      <c r="L13" s="170">
        <v>88</v>
      </c>
      <c r="M13" s="170">
        <v>89</v>
      </c>
    </row>
    <row r="14" spans="1:22" ht="15" customHeight="1">
      <c r="A14" s="48" t="s">
        <v>24</v>
      </c>
      <c r="B14" s="170">
        <v>79</v>
      </c>
      <c r="C14" s="170">
        <v>73</v>
      </c>
      <c r="D14" s="170">
        <v>81</v>
      </c>
      <c r="E14" s="170">
        <v>84</v>
      </c>
      <c r="F14" s="170">
        <v>86</v>
      </c>
      <c r="G14" s="170">
        <v>89</v>
      </c>
      <c r="H14" s="170">
        <v>85</v>
      </c>
      <c r="I14" s="170">
        <v>78</v>
      </c>
      <c r="J14" s="170">
        <v>82</v>
      </c>
      <c r="K14" s="170">
        <v>69</v>
      </c>
      <c r="L14" s="170">
        <v>69</v>
      </c>
      <c r="M14" s="170">
        <v>72</v>
      </c>
    </row>
    <row r="15" spans="1:22" ht="15" customHeight="1">
      <c r="A15" s="48" t="s">
        <v>25</v>
      </c>
      <c r="B15" s="170">
        <v>1042</v>
      </c>
      <c r="C15" s="170">
        <v>1026</v>
      </c>
      <c r="D15" s="170">
        <v>1020</v>
      </c>
      <c r="E15" s="170">
        <v>1024</v>
      </c>
      <c r="F15" s="170">
        <v>1001</v>
      </c>
      <c r="G15" s="170">
        <v>986</v>
      </c>
      <c r="H15" s="170">
        <v>1026</v>
      </c>
      <c r="I15" s="170">
        <v>1044</v>
      </c>
      <c r="J15" s="170">
        <v>1003</v>
      </c>
      <c r="K15" s="170">
        <v>1010</v>
      </c>
      <c r="L15" s="170">
        <v>995</v>
      </c>
      <c r="M15" s="170">
        <v>1003</v>
      </c>
    </row>
    <row r="16" spans="1:22" ht="15" customHeight="1">
      <c r="A16" s="49" t="s">
        <v>93</v>
      </c>
      <c r="B16" s="171">
        <v>73</v>
      </c>
      <c r="C16" s="171">
        <v>72</v>
      </c>
      <c r="D16" s="171">
        <v>65</v>
      </c>
      <c r="E16" s="171">
        <v>62</v>
      </c>
      <c r="F16" s="171">
        <v>69</v>
      </c>
      <c r="G16" s="171">
        <v>67</v>
      </c>
      <c r="H16" s="171">
        <v>74</v>
      </c>
      <c r="I16" s="171">
        <v>74</v>
      </c>
      <c r="J16" s="171">
        <v>75</v>
      </c>
      <c r="K16" s="171">
        <v>79</v>
      </c>
      <c r="L16" s="171">
        <v>73</v>
      </c>
      <c r="M16" s="171">
        <v>71</v>
      </c>
    </row>
    <row r="17" spans="1:23" ht="15" customHeight="1">
      <c r="A17" s="79" t="s">
        <v>430</v>
      </c>
      <c r="B17" s="106">
        <v>1721</v>
      </c>
      <c r="C17" s="106">
        <v>1691</v>
      </c>
      <c r="D17" s="106">
        <v>1664</v>
      </c>
      <c r="E17" s="106">
        <v>1659</v>
      </c>
      <c r="F17" s="106">
        <v>1657</v>
      </c>
      <c r="G17" s="106">
        <v>1649</v>
      </c>
      <c r="H17" s="106">
        <v>1734</v>
      </c>
      <c r="I17" s="106">
        <v>1789</v>
      </c>
      <c r="J17" s="106">
        <v>1715</v>
      </c>
      <c r="K17" s="106">
        <v>1677</v>
      </c>
      <c r="L17" s="106">
        <v>1673</v>
      </c>
      <c r="M17" s="106">
        <v>1687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</row>
    <row r="18" spans="1:23" ht="15" customHeight="1">
      <c r="A18" s="48" t="s">
        <v>22</v>
      </c>
      <c r="B18" s="170">
        <v>19</v>
      </c>
      <c r="C18" s="170">
        <v>17</v>
      </c>
      <c r="D18" s="170">
        <v>15</v>
      </c>
      <c r="E18" s="170">
        <v>14</v>
      </c>
      <c r="F18" s="170">
        <v>13</v>
      </c>
      <c r="G18" s="170">
        <v>13</v>
      </c>
      <c r="H18" s="170">
        <v>14</v>
      </c>
      <c r="I18" s="170">
        <v>14</v>
      </c>
      <c r="J18" s="170">
        <v>14</v>
      </c>
      <c r="K18" s="170">
        <v>14</v>
      </c>
      <c r="L18" s="170">
        <v>14</v>
      </c>
      <c r="M18" s="170">
        <v>12</v>
      </c>
    </row>
    <row r="19" spans="1:23" ht="15" customHeight="1">
      <c r="A19" s="48" t="s">
        <v>23</v>
      </c>
      <c r="B19" s="170">
        <v>125</v>
      </c>
      <c r="C19" s="170">
        <v>124</v>
      </c>
      <c r="D19" s="170">
        <v>125</v>
      </c>
      <c r="E19" s="170">
        <v>128</v>
      </c>
      <c r="F19" s="170">
        <v>130</v>
      </c>
      <c r="G19" s="170">
        <v>121</v>
      </c>
      <c r="H19" s="170">
        <v>129</v>
      </c>
      <c r="I19" s="170">
        <v>132</v>
      </c>
      <c r="J19" s="170">
        <v>127</v>
      </c>
      <c r="K19" s="170">
        <v>122</v>
      </c>
      <c r="L19" s="170">
        <v>119</v>
      </c>
      <c r="M19" s="170">
        <v>118</v>
      </c>
    </row>
    <row r="20" spans="1:23" ht="15" customHeight="1">
      <c r="A20" s="48" t="s">
        <v>24</v>
      </c>
      <c r="B20" s="170">
        <v>88</v>
      </c>
      <c r="C20" s="170">
        <v>90</v>
      </c>
      <c r="D20" s="170">
        <v>87</v>
      </c>
      <c r="E20" s="170">
        <v>88</v>
      </c>
      <c r="F20" s="170">
        <v>87</v>
      </c>
      <c r="G20" s="170">
        <v>86</v>
      </c>
      <c r="H20" s="170">
        <v>93</v>
      </c>
      <c r="I20" s="170">
        <v>98</v>
      </c>
      <c r="J20" s="170">
        <v>89</v>
      </c>
      <c r="K20" s="170">
        <v>86</v>
      </c>
      <c r="L20" s="170">
        <v>91</v>
      </c>
      <c r="M20" s="170">
        <v>92</v>
      </c>
    </row>
    <row r="21" spans="1:23" ht="15" customHeight="1">
      <c r="A21" s="48" t="s">
        <v>25</v>
      </c>
      <c r="B21" s="170">
        <v>1394</v>
      </c>
      <c r="C21" s="170">
        <v>1370</v>
      </c>
      <c r="D21" s="170">
        <v>1350</v>
      </c>
      <c r="E21" s="170">
        <v>1351</v>
      </c>
      <c r="F21" s="170">
        <v>1348</v>
      </c>
      <c r="G21" s="170">
        <v>1349</v>
      </c>
      <c r="H21" s="170">
        <v>1417</v>
      </c>
      <c r="I21" s="170">
        <v>1469</v>
      </c>
      <c r="J21" s="170">
        <v>1409</v>
      </c>
      <c r="K21" s="170">
        <v>1377</v>
      </c>
      <c r="L21" s="170">
        <v>1373</v>
      </c>
      <c r="M21" s="170">
        <v>1393</v>
      </c>
    </row>
    <row r="22" spans="1:23" ht="15" customHeight="1">
      <c r="A22" s="49" t="s">
        <v>93</v>
      </c>
      <c r="B22" s="171">
        <v>95</v>
      </c>
      <c r="C22" s="171">
        <v>90</v>
      </c>
      <c r="D22" s="171">
        <v>87</v>
      </c>
      <c r="E22" s="171">
        <v>78</v>
      </c>
      <c r="F22" s="171">
        <v>79</v>
      </c>
      <c r="G22" s="171">
        <v>80</v>
      </c>
      <c r="H22" s="171">
        <v>81</v>
      </c>
      <c r="I22" s="171">
        <v>76</v>
      </c>
      <c r="J22" s="171">
        <v>76</v>
      </c>
      <c r="K22" s="171">
        <v>78</v>
      </c>
      <c r="L22" s="171">
        <v>76</v>
      </c>
      <c r="M22" s="171">
        <v>72</v>
      </c>
    </row>
    <row r="23" spans="1:23" ht="15" customHeight="1">
      <c r="A23" s="79" t="s">
        <v>410</v>
      </c>
      <c r="B23" s="106">
        <v>2419</v>
      </c>
      <c r="C23" s="106">
        <v>2350</v>
      </c>
      <c r="D23" s="106">
        <v>2324</v>
      </c>
      <c r="E23" s="106">
        <v>2321</v>
      </c>
      <c r="F23" s="106">
        <v>2318</v>
      </c>
      <c r="G23" s="106">
        <v>2337</v>
      </c>
      <c r="H23" s="106">
        <v>2381</v>
      </c>
      <c r="I23" s="106">
        <v>2386</v>
      </c>
      <c r="J23" s="106">
        <v>2359</v>
      </c>
      <c r="K23" s="106">
        <v>2358</v>
      </c>
      <c r="L23" s="106">
        <v>2314</v>
      </c>
      <c r="M23" s="106">
        <v>2329</v>
      </c>
      <c r="N23" s="173"/>
      <c r="O23" s="173"/>
      <c r="P23" s="173"/>
      <c r="Q23" s="173"/>
      <c r="R23" s="173"/>
      <c r="S23" s="173"/>
      <c r="T23" s="173"/>
      <c r="U23" s="173"/>
      <c r="V23" s="173"/>
      <c r="W23" s="173"/>
    </row>
    <row r="24" spans="1:23" ht="15" customHeight="1">
      <c r="A24" s="48" t="s">
        <v>22</v>
      </c>
      <c r="B24" s="170">
        <v>25</v>
      </c>
      <c r="C24" s="170">
        <v>24</v>
      </c>
      <c r="D24" s="170">
        <v>25</v>
      </c>
      <c r="E24" s="170">
        <v>24</v>
      </c>
      <c r="F24" s="170">
        <v>24</v>
      </c>
      <c r="G24" s="170">
        <v>26</v>
      </c>
      <c r="H24" s="170">
        <v>25</v>
      </c>
      <c r="I24" s="170">
        <v>24</v>
      </c>
      <c r="J24" s="170">
        <v>22</v>
      </c>
      <c r="K24" s="170">
        <v>22</v>
      </c>
      <c r="L24" s="170">
        <v>24</v>
      </c>
      <c r="M24" s="170">
        <v>26</v>
      </c>
    </row>
    <row r="25" spans="1:23" ht="15" customHeight="1">
      <c r="A25" s="48" t="s">
        <v>23</v>
      </c>
      <c r="B25" s="170">
        <v>196</v>
      </c>
      <c r="C25" s="170">
        <v>197</v>
      </c>
      <c r="D25" s="170">
        <v>183</v>
      </c>
      <c r="E25" s="170">
        <v>176</v>
      </c>
      <c r="F25" s="170">
        <v>177</v>
      </c>
      <c r="G25" s="170">
        <v>171</v>
      </c>
      <c r="H25" s="170">
        <v>174</v>
      </c>
      <c r="I25" s="170">
        <v>182</v>
      </c>
      <c r="J25" s="170">
        <v>185</v>
      </c>
      <c r="K25" s="170">
        <v>188</v>
      </c>
      <c r="L25" s="170">
        <v>175</v>
      </c>
      <c r="M25" s="170">
        <v>177</v>
      </c>
    </row>
    <row r="26" spans="1:23" ht="15" customHeight="1">
      <c r="A26" s="48" t="s">
        <v>24</v>
      </c>
      <c r="B26" s="170">
        <v>135</v>
      </c>
      <c r="C26" s="170">
        <v>137</v>
      </c>
      <c r="D26" s="170">
        <v>135</v>
      </c>
      <c r="E26" s="170">
        <v>128</v>
      </c>
      <c r="F26" s="170">
        <v>133</v>
      </c>
      <c r="G26" s="170">
        <v>140</v>
      </c>
      <c r="H26" s="170">
        <v>139</v>
      </c>
      <c r="I26" s="170">
        <v>137</v>
      </c>
      <c r="J26" s="170">
        <v>132</v>
      </c>
      <c r="K26" s="170">
        <v>128</v>
      </c>
      <c r="L26" s="170">
        <v>122</v>
      </c>
      <c r="M26" s="170">
        <v>126</v>
      </c>
    </row>
    <row r="27" spans="1:23" ht="15" customHeight="1">
      <c r="A27" s="48" t="s">
        <v>25</v>
      </c>
      <c r="B27" s="170">
        <v>1967</v>
      </c>
      <c r="C27" s="170">
        <v>1897</v>
      </c>
      <c r="D27" s="170">
        <v>1883</v>
      </c>
      <c r="E27" s="170">
        <v>1895</v>
      </c>
      <c r="F27" s="170">
        <v>1887</v>
      </c>
      <c r="G27" s="170">
        <v>1905</v>
      </c>
      <c r="H27" s="170">
        <v>1943</v>
      </c>
      <c r="I27" s="170">
        <v>1942</v>
      </c>
      <c r="J27" s="170">
        <v>1925</v>
      </c>
      <c r="K27" s="170">
        <v>1922</v>
      </c>
      <c r="L27" s="170">
        <v>1904</v>
      </c>
      <c r="M27" s="170">
        <v>1912</v>
      </c>
    </row>
    <row r="28" spans="1:23" ht="15" customHeight="1">
      <c r="A28" s="49" t="s">
        <v>93</v>
      </c>
      <c r="B28" s="171">
        <v>96</v>
      </c>
      <c r="C28" s="171">
        <v>95</v>
      </c>
      <c r="D28" s="171">
        <v>98</v>
      </c>
      <c r="E28" s="171">
        <v>98</v>
      </c>
      <c r="F28" s="171">
        <v>97</v>
      </c>
      <c r="G28" s="171">
        <v>95</v>
      </c>
      <c r="H28" s="171">
        <v>100</v>
      </c>
      <c r="I28" s="171">
        <v>101</v>
      </c>
      <c r="J28" s="171">
        <v>95</v>
      </c>
      <c r="K28" s="171">
        <v>98</v>
      </c>
      <c r="L28" s="171">
        <v>89</v>
      </c>
      <c r="M28" s="171">
        <v>88</v>
      </c>
    </row>
    <row r="29" spans="1:23" ht="15" customHeight="1">
      <c r="A29" s="79" t="s">
        <v>411</v>
      </c>
      <c r="B29" s="106">
        <v>1882</v>
      </c>
      <c r="C29" s="106">
        <v>1881</v>
      </c>
      <c r="D29" s="106">
        <v>1912</v>
      </c>
      <c r="E29" s="106">
        <v>1904</v>
      </c>
      <c r="F29" s="106">
        <v>1871</v>
      </c>
      <c r="G29" s="106">
        <v>1866</v>
      </c>
      <c r="H29" s="106">
        <v>1890</v>
      </c>
      <c r="I29" s="106">
        <v>1903</v>
      </c>
      <c r="J29" s="106">
        <v>1854</v>
      </c>
      <c r="K29" s="106">
        <v>1879</v>
      </c>
      <c r="L29" s="106">
        <v>1881</v>
      </c>
      <c r="M29" s="106">
        <v>1862</v>
      </c>
      <c r="N29" s="173"/>
      <c r="O29" s="173"/>
      <c r="P29" s="173"/>
      <c r="Q29" s="173"/>
      <c r="R29" s="173"/>
      <c r="S29" s="173"/>
      <c r="T29" s="173"/>
      <c r="U29" s="173"/>
      <c r="V29" s="173"/>
      <c r="W29" s="173"/>
    </row>
    <row r="30" spans="1:23" ht="15" customHeight="1">
      <c r="A30" s="48" t="s">
        <v>22</v>
      </c>
      <c r="B30" s="170">
        <v>19</v>
      </c>
      <c r="C30" s="170">
        <v>22</v>
      </c>
      <c r="D30" s="170">
        <v>19</v>
      </c>
      <c r="E30" s="170">
        <v>20</v>
      </c>
      <c r="F30" s="170">
        <v>20</v>
      </c>
      <c r="G30" s="170">
        <v>19</v>
      </c>
      <c r="H30" s="170">
        <v>18</v>
      </c>
      <c r="I30" s="170">
        <v>18</v>
      </c>
      <c r="J30" s="170">
        <v>15</v>
      </c>
      <c r="K30" s="170">
        <v>15</v>
      </c>
      <c r="L30" s="170">
        <v>15</v>
      </c>
      <c r="M30" s="170">
        <v>15</v>
      </c>
    </row>
    <row r="31" spans="1:23" ht="15" customHeight="1">
      <c r="A31" s="48" t="s">
        <v>23</v>
      </c>
      <c r="B31" s="170">
        <v>169</v>
      </c>
      <c r="C31" s="170">
        <v>172</v>
      </c>
      <c r="D31" s="170">
        <v>168</v>
      </c>
      <c r="E31" s="170">
        <v>168</v>
      </c>
      <c r="F31" s="170">
        <v>173</v>
      </c>
      <c r="G31" s="170">
        <v>178</v>
      </c>
      <c r="H31" s="170">
        <v>182</v>
      </c>
      <c r="I31" s="170">
        <v>180</v>
      </c>
      <c r="J31" s="170">
        <v>176</v>
      </c>
      <c r="K31" s="170">
        <v>176</v>
      </c>
      <c r="L31" s="170">
        <v>177</v>
      </c>
      <c r="M31" s="170">
        <v>175</v>
      </c>
    </row>
    <row r="32" spans="1:23" ht="15" customHeight="1">
      <c r="A32" s="48" t="s">
        <v>24</v>
      </c>
      <c r="B32" s="170">
        <v>102</v>
      </c>
      <c r="C32" s="170">
        <v>103</v>
      </c>
      <c r="D32" s="170">
        <v>100</v>
      </c>
      <c r="E32" s="170">
        <v>101</v>
      </c>
      <c r="F32" s="170">
        <v>96</v>
      </c>
      <c r="G32" s="170">
        <v>101</v>
      </c>
      <c r="H32" s="170">
        <v>101</v>
      </c>
      <c r="I32" s="170">
        <v>111</v>
      </c>
      <c r="J32" s="170">
        <v>108</v>
      </c>
      <c r="K32" s="170">
        <v>113</v>
      </c>
      <c r="L32" s="170">
        <v>109</v>
      </c>
      <c r="M32" s="170">
        <v>108</v>
      </c>
    </row>
    <row r="33" spans="1:23" ht="15" customHeight="1">
      <c r="A33" s="48" t="s">
        <v>25</v>
      </c>
      <c r="B33" s="170">
        <v>1501</v>
      </c>
      <c r="C33" s="170">
        <v>1492</v>
      </c>
      <c r="D33" s="170">
        <v>1524</v>
      </c>
      <c r="E33" s="170">
        <v>1513</v>
      </c>
      <c r="F33" s="170">
        <v>1481</v>
      </c>
      <c r="G33" s="170">
        <v>1468</v>
      </c>
      <c r="H33" s="170">
        <v>1490</v>
      </c>
      <c r="I33" s="170">
        <v>1488</v>
      </c>
      <c r="J33" s="170">
        <v>1444</v>
      </c>
      <c r="K33" s="170">
        <v>1474</v>
      </c>
      <c r="L33" s="170">
        <v>1477</v>
      </c>
      <c r="M33" s="170">
        <v>1466</v>
      </c>
    </row>
    <row r="34" spans="1:23" ht="15" customHeight="1">
      <c r="A34" s="49" t="s">
        <v>93</v>
      </c>
      <c r="B34" s="171">
        <v>91</v>
      </c>
      <c r="C34" s="171">
        <v>92</v>
      </c>
      <c r="D34" s="171">
        <v>101</v>
      </c>
      <c r="E34" s="171">
        <v>102</v>
      </c>
      <c r="F34" s="171">
        <v>101</v>
      </c>
      <c r="G34" s="171">
        <v>100</v>
      </c>
      <c r="H34" s="171">
        <v>99</v>
      </c>
      <c r="I34" s="171">
        <v>106</v>
      </c>
      <c r="J34" s="171">
        <v>111</v>
      </c>
      <c r="K34" s="171">
        <v>101</v>
      </c>
      <c r="L34" s="171">
        <v>103</v>
      </c>
      <c r="M34" s="171">
        <v>98</v>
      </c>
    </row>
    <row r="35" spans="1:23" ht="15" customHeight="1">
      <c r="A35" s="79" t="s">
        <v>431</v>
      </c>
      <c r="B35" s="106">
        <v>2957</v>
      </c>
      <c r="C35" s="106">
        <v>2955</v>
      </c>
      <c r="D35" s="106">
        <v>2939</v>
      </c>
      <c r="E35" s="106">
        <v>2897</v>
      </c>
      <c r="F35" s="106">
        <v>2828</v>
      </c>
      <c r="G35" s="106">
        <v>2850</v>
      </c>
      <c r="H35" s="106">
        <v>2891</v>
      </c>
      <c r="I35" s="106">
        <v>2925</v>
      </c>
      <c r="J35" s="106">
        <v>2900</v>
      </c>
      <c r="K35" s="106">
        <v>2909</v>
      </c>
      <c r="L35" s="106">
        <v>2849</v>
      </c>
      <c r="M35" s="106">
        <v>2830</v>
      </c>
      <c r="N35" s="173"/>
      <c r="O35" s="173"/>
      <c r="P35" s="173"/>
      <c r="Q35" s="173"/>
      <c r="R35" s="173"/>
      <c r="S35" s="173"/>
      <c r="T35" s="173"/>
      <c r="U35" s="173"/>
      <c r="V35" s="173"/>
      <c r="W35" s="173"/>
    </row>
    <row r="36" spans="1:23" ht="15" customHeight="1">
      <c r="A36" s="48" t="s">
        <v>22</v>
      </c>
      <c r="B36" s="170">
        <v>42</v>
      </c>
      <c r="C36" s="170">
        <v>40</v>
      </c>
      <c r="D36" s="170">
        <v>42</v>
      </c>
      <c r="E36" s="170">
        <v>42</v>
      </c>
      <c r="F36" s="170">
        <v>41</v>
      </c>
      <c r="G36" s="170">
        <v>39</v>
      </c>
      <c r="H36" s="170">
        <v>36</v>
      </c>
      <c r="I36" s="170">
        <v>39</v>
      </c>
      <c r="J36" s="170">
        <v>41</v>
      </c>
      <c r="K36" s="170">
        <v>42</v>
      </c>
      <c r="L36" s="170">
        <v>39</v>
      </c>
      <c r="M36" s="170">
        <v>41</v>
      </c>
    </row>
    <row r="37" spans="1:23" ht="15" customHeight="1">
      <c r="A37" s="48" t="s">
        <v>23</v>
      </c>
      <c r="B37" s="170">
        <v>285</v>
      </c>
      <c r="C37" s="170">
        <v>281</v>
      </c>
      <c r="D37" s="170">
        <v>277</v>
      </c>
      <c r="E37" s="170">
        <v>268</v>
      </c>
      <c r="F37" s="170">
        <v>268</v>
      </c>
      <c r="G37" s="170">
        <v>263</v>
      </c>
      <c r="H37" s="170">
        <v>280</v>
      </c>
      <c r="I37" s="170">
        <v>289</v>
      </c>
      <c r="J37" s="170">
        <v>293</v>
      </c>
      <c r="K37" s="170">
        <v>285</v>
      </c>
      <c r="L37" s="170">
        <v>275</v>
      </c>
      <c r="M37" s="170">
        <v>272</v>
      </c>
    </row>
    <row r="38" spans="1:23" ht="15" customHeight="1">
      <c r="A38" s="48" t="s">
        <v>24</v>
      </c>
      <c r="B38" s="170">
        <v>205</v>
      </c>
      <c r="C38" s="170">
        <v>202</v>
      </c>
      <c r="D38" s="170">
        <v>193</v>
      </c>
      <c r="E38" s="170">
        <v>196</v>
      </c>
      <c r="F38" s="170">
        <v>196</v>
      </c>
      <c r="G38" s="170">
        <v>199</v>
      </c>
      <c r="H38" s="170">
        <v>203</v>
      </c>
      <c r="I38" s="170">
        <v>211</v>
      </c>
      <c r="J38" s="170">
        <v>207</v>
      </c>
      <c r="K38" s="170">
        <v>200</v>
      </c>
      <c r="L38" s="170">
        <v>186</v>
      </c>
      <c r="M38" s="170">
        <v>187</v>
      </c>
    </row>
    <row r="39" spans="1:23" ht="15" customHeight="1">
      <c r="A39" s="48" t="s">
        <v>25</v>
      </c>
      <c r="B39" s="170">
        <v>2299</v>
      </c>
      <c r="C39" s="170">
        <v>2291</v>
      </c>
      <c r="D39" s="170">
        <v>2281</v>
      </c>
      <c r="E39" s="170">
        <v>2248</v>
      </c>
      <c r="F39" s="170">
        <v>2183</v>
      </c>
      <c r="G39" s="170">
        <v>2214</v>
      </c>
      <c r="H39" s="170">
        <v>2241</v>
      </c>
      <c r="I39" s="170">
        <v>2255</v>
      </c>
      <c r="J39" s="170">
        <v>2229</v>
      </c>
      <c r="K39" s="170">
        <v>2251</v>
      </c>
      <c r="L39" s="170">
        <v>2221</v>
      </c>
      <c r="M39" s="170">
        <v>2197</v>
      </c>
    </row>
    <row r="40" spans="1:23" ht="15" customHeight="1">
      <c r="A40" s="49" t="s">
        <v>93</v>
      </c>
      <c r="B40" s="171">
        <v>126</v>
      </c>
      <c r="C40" s="171">
        <v>141</v>
      </c>
      <c r="D40" s="171">
        <v>146</v>
      </c>
      <c r="E40" s="171">
        <v>143</v>
      </c>
      <c r="F40" s="171">
        <v>140</v>
      </c>
      <c r="G40" s="171">
        <v>135</v>
      </c>
      <c r="H40" s="171">
        <v>131</v>
      </c>
      <c r="I40" s="171">
        <v>131</v>
      </c>
      <c r="J40" s="171">
        <v>130</v>
      </c>
      <c r="K40" s="171">
        <v>131</v>
      </c>
      <c r="L40" s="171">
        <v>128</v>
      </c>
      <c r="M40" s="171">
        <v>133</v>
      </c>
    </row>
    <row r="41" spans="1:23" ht="15" customHeight="1">
      <c r="A41" s="79" t="s">
        <v>432</v>
      </c>
      <c r="B41" s="106">
        <v>1123</v>
      </c>
      <c r="C41" s="106">
        <v>1131</v>
      </c>
      <c r="D41" s="106">
        <v>1108</v>
      </c>
      <c r="E41" s="106">
        <v>1091</v>
      </c>
      <c r="F41" s="106">
        <v>1079</v>
      </c>
      <c r="G41" s="106">
        <v>1074</v>
      </c>
      <c r="H41" s="106">
        <v>1115</v>
      </c>
      <c r="I41" s="106">
        <v>1149</v>
      </c>
      <c r="J41" s="106">
        <v>1124</v>
      </c>
      <c r="K41" s="106">
        <v>1089</v>
      </c>
      <c r="L41" s="106">
        <v>1055</v>
      </c>
      <c r="M41" s="106">
        <v>1048</v>
      </c>
      <c r="N41" s="173"/>
      <c r="O41" s="173"/>
      <c r="P41" s="173"/>
      <c r="Q41" s="173"/>
      <c r="R41" s="173"/>
      <c r="S41" s="173"/>
      <c r="T41" s="173"/>
      <c r="U41" s="173"/>
      <c r="V41" s="173"/>
      <c r="W41" s="173"/>
    </row>
    <row r="42" spans="1:23" ht="15" customHeight="1">
      <c r="A42" s="48" t="s">
        <v>22</v>
      </c>
      <c r="B42" s="170">
        <v>6</v>
      </c>
      <c r="C42" s="170">
        <v>7</v>
      </c>
      <c r="D42" s="170">
        <v>5</v>
      </c>
      <c r="E42" s="170">
        <v>6</v>
      </c>
      <c r="F42" s="170">
        <v>5</v>
      </c>
      <c r="G42" s="170">
        <v>5</v>
      </c>
      <c r="H42" s="170">
        <v>5</v>
      </c>
      <c r="I42" s="170">
        <v>6</v>
      </c>
      <c r="J42" s="170">
        <v>4</v>
      </c>
      <c r="K42" s="170">
        <v>5</v>
      </c>
      <c r="L42" s="170">
        <v>5</v>
      </c>
      <c r="M42" s="170">
        <v>5</v>
      </c>
    </row>
    <row r="43" spans="1:23" ht="15" customHeight="1">
      <c r="A43" s="48" t="s">
        <v>23</v>
      </c>
      <c r="B43" s="170">
        <v>80</v>
      </c>
      <c r="C43" s="170">
        <v>82</v>
      </c>
      <c r="D43" s="170">
        <v>83</v>
      </c>
      <c r="E43" s="170">
        <v>84</v>
      </c>
      <c r="F43" s="170">
        <v>76</v>
      </c>
      <c r="G43" s="170">
        <v>82</v>
      </c>
      <c r="H43" s="170">
        <v>80</v>
      </c>
      <c r="I43" s="170">
        <v>81</v>
      </c>
      <c r="J43" s="170">
        <v>81</v>
      </c>
      <c r="K43" s="170">
        <v>76</v>
      </c>
      <c r="L43" s="170">
        <v>66</v>
      </c>
      <c r="M43" s="170">
        <v>62</v>
      </c>
    </row>
    <row r="44" spans="1:23" ht="15" customHeight="1">
      <c r="A44" s="48" t="s">
        <v>24</v>
      </c>
      <c r="B44" s="170">
        <v>55</v>
      </c>
      <c r="C44" s="170">
        <v>52</v>
      </c>
      <c r="D44" s="170">
        <v>60</v>
      </c>
      <c r="E44" s="170">
        <v>58</v>
      </c>
      <c r="F44" s="170">
        <v>62</v>
      </c>
      <c r="G44" s="170">
        <v>53</v>
      </c>
      <c r="H44" s="170">
        <v>51</v>
      </c>
      <c r="I44" s="170">
        <v>54</v>
      </c>
      <c r="J44" s="170">
        <v>48</v>
      </c>
      <c r="K44" s="170">
        <v>45</v>
      </c>
      <c r="L44" s="170">
        <v>41</v>
      </c>
      <c r="M44" s="170">
        <v>42</v>
      </c>
    </row>
    <row r="45" spans="1:23" ht="15" customHeight="1">
      <c r="A45" s="48" t="s">
        <v>25</v>
      </c>
      <c r="B45" s="170">
        <v>950</v>
      </c>
      <c r="C45" s="170">
        <v>960</v>
      </c>
      <c r="D45" s="170">
        <v>923</v>
      </c>
      <c r="E45" s="170">
        <v>909</v>
      </c>
      <c r="F45" s="170">
        <v>899</v>
      </c>
      <c r="G45" s="170">
        <v>896</v>
      </c>
      <c r="H45" s="170">
        <v>941</v>
      </c>
      <c r="I45" s="170">
        <v>966</v>
      </c>
      <c r="J45" s="170">
        <v>949</v>
      </c>
      <c r="K45" s="170">
        <v>917</v>
      </c>
      <c r="L45" s="170">
        <v>902</v>
      </c>
      <c r="M45" s="170">
        <v>899</v>
      </c>
    </row>
    <row r="46" spans="1:23" ht="15" customHeight="1">
      <c r="A46" s="49" t="s">
        <v>93</v>
      </c>
      <c r="B46" s="171">
        <v>32</v>
      </c>
      <c r="C46" s="171">
        <v>30</v>
      </c>
      <c r="D46" s="171">
        <v>37</v>
      </c>
      <c r="E46" s="171">
        <v>34</v>
      </c>
      <c r="F46" s="171">
        <v>37</v>
      </c>
      <c r="G46" s="171">
        <v>38</v>
      </c>
      <c r="H46" s="171">
        <v>38</v>
      </c>
      <c r="I46" s="171">
        <v>42</v>
      </c>
      <c r="J46" s="171">
        <v>42</v>
      </c>
      <c r="K46" s="171">
        <v>46</v>
      </c>
      <c r="L46" s="171">
        <v>41</v>
      </c>
      <c r="M46" s="171">
        <v>40</v>
      </c>
    </row>
    <row r="47" spans="1:23" ht="15" customHeight="1">
      <c r="A47" s="79" t="s">
        <v>433</v>
      </c>
      <c r="B47" s="106">
        <v>3463</v>
      </c>
      <c r="C47" s="106">
        <v>3476</v>
      </c>
      <c r="D47" s="106">
        <v>3475</v>
      </c>
      <c r="E47" s="106">
        <v>3442</v>
      </c>
      <c r="F47" s="106">
        <v>3372</v>
      </c>
      <c r="G47" s="106">
        <v>3320</v>
      </c>
      <c r="H47" s="106">
        <v>3346</v>
      </c>
      <c r="I47" s="106">
        <v>3409</v>
      </c>
      <c r="J47" s="106">
        <v>3395</v>
      </c>
      <c r="K47" s="106">
        <v>3367</v>
      </c>
      <c r="L47" s="106">
        <v>3297</v>
      </c>
      <c r="M47" s="106">
        <v>3297</v>
      </c>
      <c r="N47" s="173"/>
      <c r="O47" s="173"/>
      <c r="P47" s="173"/>
      <c r="Q47" s="173"/>
      <c r="R47" s="173"/>
      <c r="S47" s="173"/>
      <c r="T47" s="173"/>
      <c r="U47" s="173"/>
      <c r="V47" s="173"/>
      <c r="W47" s="173"/>
    </row>
    <row r="48" spans="1:23" ht="15" customHeight="1">
      <c r="A48" s="48" t="s">
        <v>22</v>
      </c>
      <c r="B48" s="170">
        <v>52</v>
      </c>
      <c r="C48" s="170">
        <v>46</v>
      </c>
      <c r="D48" s="170">
        <v>48</v>
      </c>
      <c r="E48" s="170">
        <v>44</v>
      </c>
      <c r="F48" s="170">
        <v>52</v>
      </c>
      <c r="G48" s="170">
        <v>47</v>
      </c>
      <c r="H48" s="170">
        <v>46</v>
      </c>
      <c r="I48" s="170">
        <v>48</v>
      </c>
      <c r="J48" s="170">
        <v>46</v>
      </c>
      <c r="K48" s="170">
        <v>48</v>
      </c>
      <c r="L48" s="170">
        <v>45</v>
      </c>
      <c r="M48" s="170">
        <v>44</v>
      </c>
    </row>
    <row r="49" spans="1:23" ht="15" customHeight="1">
      <c r="A49" s="48" t="s">
        <v>23</v>
      </c>
      <c r="B49" s="170">
        <v>320</v>
      </c>
      <c r="C49" s="170">
        <v>334</v>
      </c>
      <c r="D49" s="170">
        <v>330</v>
      </c>
      <c r="E49" s="170">
        <v>325</v>
      </c>
      <c r="F49" s="170">
        <v>320</v>
      </c>
      <c r="G49" s="170">
        <v>303</v>
      </c>
      <c r="H49" s="170">
        <v>306</v>
      </c>
      <c r="I49" s="170">
        <v>330</v>
      </c>
      <c r="J49" s="170">
        <v>315</v>
      </c>
      <c r="K49" s="170">
        <v>321</v>
      </c>
      <c r="L49" s="170">
        <v>298</v>
      </c>
      <c r="M49" s="170">
        <v>300</v>
      </c>
    </row>
    <row r="50" spans="1:23" ht="15" customHeight="1">
      <c r="A50" s="48" t="s">
        <v>24</v>
      </c>
      <c r="B50" s="170">
        <v>236</v>
      </c>
      <c r="C50" s="170">
        <v>237</v>
      </c>
      <c r="D50" s="170">
        <v>228</v>
      </c>
      <c r="E50" s="170">
        <v>231</v>
      </c>
      <c r="F50" s="170">
        <v>221</v>
      </c>
      <c r="G50" s="170">
        <v>218</v>
      </c>
      <c r="H50" s="170">
        <v>216</v>
      </c>
      <c r="I50" s="170">
        <v>233</v>
      </c>
      <c r="J50" s="170">
        <v>237</v>
      </c>
      <c r="K50" s="170">
        <v>231</v>
      </c>
      <c r="L50" s="170">
        <v>226</v>
      </c>
      <c r="M50" s="170">
        <v>229</v>
      </c>
    </row>
    <row r="51" spans="1:23" ht="15" customHeight="1">
      <c r="A51" s="48" t="s">
        <v>25</v>
      </c>
      <c r="B51" s="170">
        <v>2642</v>
      </c>
      <c r="C51" s="170">
        <v>2655</v>
      </c>
      <c r="D51" s="170">
        <v>2660</v>
      </c>
      <c r="E51" s="170">
        <v>2637</v>
      </c>
      <c r="F51" s="170">
        <v>2558</v>
      </c>
      <c r="G51" s="170">
        <v>2540</v>
      </c>
      <c r="H51" s="170">
        <v>2553</v>
      </c>
      <c r="I51" s="170">
        <v>2577</v>
      </c>
      <c r="J51" s="170">
        <v>2581</v>
      </c>
      <c r="K51" s="170">
        <v>2546</v>
      </c>
      <c r="L51" s="170">
        <v>2517</v>
      </c>
      <c r="M51" s="170">
        <v>2517</v>
      </c>
    </row>
    <row r="52" spans="1:23" ht="15" customHeight="1">
      <c r="A52" s="49" t="s">
        <v>93</v>
      </c>
      <c r="B52" s="171">
        <v>213</v>
      </c>
      <c r="C52" s="171">
        <v>204</v>
      </c>
      <c r="D52" s="171">
        <v>209</v>
      </c>
      <c r="E52" s="171">
        <v>205</v>
      </c>
      <c r="F52" s="171">
        <v>221</v>
      </c>
      <c r="G52" s="171">
        <v>212</v>
      </c>
      <c r="H52" s="171">
        <v>225</v>
      </c>
      <c r="I52" s="171">
        <v>221</v>
      </c>
      <c r="J52" s="171">
        <v>216</v>
      </c>
      <c r="K52" s="171">
        <v>221</v>
      </c>
      <c r="L52" s="171">
        <v>211</v>
      </c>
      <c r="M52" s="171">
        <v>207</v>
      </c>
    </row>
    <row r="53" spans="1:23" ht="15" customHeight="1">
      <c r="A53" s="79" t="s">
        <v>415</v>
      </c>
      <c r="B53" s="106">
        <v>3369</v>
      </c>
      <c r="C53" s="106">
        <v>3403</v>
      </c>
      <c r="D53" s="106">
        <v>3368</v>
      </c>
      <c r="E53" s="106">
        <v>3359</v>
      </c>
      <c r="F53" s="106">
        <v>3345</v>
      </c>
      <c r="G53" s="106">
        <v>3338</v>
      </c>
      <c r="H53" s="106">
        <v>3368</v>
      </c>
      <c r="I53" s="106">
        <v>3381</v>
      </c>
      <c r="J53" s="106">
        <v>3352</v>
      </c>
      <c r="K53" s="106">
        <v>3346</v>
      </c>
      <c r="L53" s="106">
        <v>3244</v>
      </c>
      <c r="M53" s="106">
        <v>3222</v>
      </c>
      <c r="N53" s="173"/>
      <c r="O53" s="173"/>
      <c r="P53" s="173"/>
      <c r="Q53" s="173"/>
      <c r="R53" s="173"/>
      <c r="S53" s="173"/>
      <c r="T53" s="173"/>
      <c r="U53" s="173"/>
      <c r="V53" s="173"/>
      <c r="W53" s="173"/>
    </row>
    <row r="54" spans="1:23" ht="15" customHeight="1">
      <c r="A54" s="48" t="s">
        <v>22</v>
      </c>
      <c r="B54" s="170">
        <v>28</v>
      </c>
      <c r="C54" s="170">
        <v>29</v>
      </c>
      <c r="D54" s="170">
        <v>34</v>
      </c>
      <c r="E54" s="170">
        <v>33</v>
      </c>
      <c r="F54" s="170">
        <v>36</v>
      </c>
      <c r="G54" s="170">
        <v>38</v>
      </c>
      <c r="H54" s="170">
        <v>34</v>
      </c>
      <c r="I54" s="170">
        <v>30</v>
      </c>
      <c r="J54" s="170">
        <v>29</v>
      </c>
      <c r="K54" s="170">
        <v>27</v>
      </c>
      <c r="L54" s="170">
        <v>26</v>
      </c>
      <c r="M54" s="170">
        <v>28</v>
      </c>
    </row>
    <row r="55" spans="1:23" ht="15" customHeight="1">
      <c r="A55" s="48" t="s">
        <v>23</v>
      </c>
      <c r="B55" s="170">
        <v>334</v>
      </c>
      <c r="C55" s="170">
        <v>326</v>
      </c>
      <c r="D55" s="170">
        <v>326</v>
      </c>
      <c r="E55" s="170">
        <v>329</v>
      </c>
      <c r="F55" s="170">
        <v>339</v>
      </c>
      <c r="G55" s="170">
        <v>328</v>
      </c>
      <c r="H55" s="170">
        <v>336</v>
      </c>
      <c r="I55" s="170">
        <v>331</v>
      </c>
      <c r="J55" s="170">
        <v>327</v>
      </c>
      <c r="K55" s="170">
        <v>330</v>
      </c>
      <c r="L55" s="170">
        <v>334</v>
      </c>
      <c r="M55" s="170">
        <v>328</v>
      </c>
    </row>
    <row r="56" spans="1:23" ht="15" customHeight="1">
      <c r="A56" s="48" t="s">
        <v>24</v>
      </c>
      <c r="B56" s="170">
        <v>169</v>
      </c>
      <c r="C56" s="170">
        <v>174</v>
      </c>
      <c r="D56" s="170">
        <v>173</v>
      </c>
      <c r="E56" s="170">
        <v>177</v>
      </c>
      <c r="F56" s="170">
        <v>177</v>
      </c>
      <c r="G56" s="170">
        <v>183</v>
      </c>
      <c r="H56" s="170">
        <v>190</v>
      </c>
      <c r="I56" s="170">
        <v>210</v>
      </c>
      <c r="J56" s="170">
        <v>209</v>
      </c>
      <c r="K56" s="170">
        <v>191</v>
      </c>
      <c r="L56" s="170">
        <v>192</v>
      </c>
      <c r="M56" s="170">
        <v>197</v>
      </c>
    </row>
    <row r="57" spans="1:23" ht="15" customHeight="1">
      <c r="A57" s="48" t="s">
        <v>25</v>
      </c>
      <c r="B57" s="170">
        <v>2691</v>
      </c>
      <c r="C57" s="170">
        <v>2717</v>
      </c>
      <c r="D57" s="170">
        <v>2681</v>
      </c>
      <c r="E57" s="170">
        <v>2673</v>
      </c>
      <c r="F57" s="170">
        <v>2634</v>
      </c>
      <c r="G57" s="170">
        <v>2624</v>
      </c>
      <c r="H57" s="170">
        <v>2639</v>
      </c>
      <c r="I57" s="170">
        <v>2643</v>
      </c>
      <c r="J57" s="170">
        <v>2622</v>
      </c>
      <c r="K57" s="170">
        <v>2634</v>
      </c>
      <c r="L57" s="170">
        <v>2533</v>
      </c>
      <c r="M57" s="170">
        <v>2513</v>
      </c>
    </row>
    <row r="58" spans="1:23" ht="15" customHeight="1">
      <c r="A58" s="49" t="s">
        <v>93</v>
      </c>
      <c r="B58" s="171">
        <v>147</v>
      </c>
      <c r="C58" s="171">
        <v>157</v>
      </c>
      <c r="D58" s="171">
        <v>154</v>
      </c>
      <c r="E58" s="171">
        <v>147</v>
      </c>
      <c r="F58" s="171">
        <v>159</v>
      </c>
      <c r="G58" s="171">
        <v>165</v>
      </c>
      <c r="H58" s="171">
        <v>169</v>
      </c>
      <c r="I58" s="171">
        <v>167</v>
      </c>
      <c r="J58" s="171">
        <v>165</v>
      </c>
      <c r="K58" s="171">
        <v>164</v>
      </c>
      <c r="L58" s="171">
        <v>159</v>
      </c>
      <c r="M58" s="171">
        <v>156</v>
      </c>
    </row>
    <row r="59" spans="1:23" ht="15" customHeight="1">
      <c r="A59" s="79" t="s">
        <v>416</v>
      </c>
      <c r="B59" s="106">
        <v>3494</v>
      </c>
      <c r="C59" s="106">
        <v>3490</v>
      </c>
      <c r="D59" s="106">
        <v>3489</v>
      </c>
      <c r="E59" s="106">
        <v>3486</v>
      </c>
      <c r="F59" s="106">
        <v>3411</v>
      </c>
      <c r="G59" s="106">
        <v>3398</v>
      </c>
      <c r="H59" s="106">
        <v>3422</v>
      </c>
      <c r="I59" s="106">
        <v>3469</v>
      </c>
      <c r="J59" s="106">
        <v>3400</v>
      </c>
      <c r="K59" s="106">
        <v>3434</v>
      </c>
      <c r="L59" s="106">
        <v>3365</v>
      </c>
      <c r="M59" s="106">
        <v>3376</v>
      </c>
      <c r="N59" s="173"/>
      <c r="O59" s="173"/>
      <c r="P59" s="173"/>
      <c r="Q59" s="173"/>
      <c r="R59" s="173"/>
      <c r="S59" s="173"/>
      <c r="T59" s="173"/>
      <c r="U59" s="173"/>
      <c r="V59" s="173"/>
      <c r="W59" s="173"/>
    </row>
    <row r="60" spans="1:23" ht="15" customHeight="1">
      <c r="A60" s="48" t="s">
        <v>22</v>
      </c>
      <c r="B60" s="170">
        <v>38</v>
      </c>
      <c r="C60" s="170">
        <v>39</v>
      </c>
      <c r="D60" s="170">
        <v>41</v>
      </c>
      <c r="E60" s="170">
        <v>37</v>
      </c>
      <c r="F60" s="170">
        <v>39</v>
      </c>
      <c r="G60" s="170">
        <v>38</v>
      </c>
      <c r="H60" s="170">
        <v>32</v>
      </c>
      <c r="I60" s="170">
        <v>36</v>
      </c>
      <c r="J60" s="170">
        <v>34</v>
      </c>
      <c r="K60" s="170">
        <v>33</v>
      </c>
      <c r="L60" s="170">
        <v>32</v>
      </c>
      <c r="M60" s="170">
        <v>35</v>
      </c>
    </row>
    <row r="61" spans="1:23" ht="15" customHeight="1">
      <c r="A61" s="48" t="s">
        <v>23</v>
      </c>
      <c r="B61" s="170">
        <v>276</v>
      </c>
      <c r="C61" s="170">
        <v>273</v>
      </c>
      <c r="D61" s="170">
        <v>272</v>
      </c>
      <c r="E61" s="170">
        <v>281</v>
      </c>
      <c r="F61" s="170">
        <v>278</v>
      </c>
      <c r="G61" s="170">
        <v>267</v>
      </c>
      <c r="H61" s="170">
        <v>272</v>
      </c>
      <c r="I61" s="170">
        <v>274</v>
      </c>
      <c r="J61" s="170">
        <v>283</v>
      </c>
      <c r="K61" s="170">
        <v>295</v>
      </c>
      <c r="L61" s="170">
        <v>289</v>
      </c>
      <c r="M61" s="170">
        <v>287</v>
      </c>
    </row>
    <row r="62" spans="1:23" ht="15" customHeight="1">
      <c r="A62" s="48" t="s">
        <v>24</v>
      </c>
      <c r="B62" s="170">
        <v>229</v>
      </c>
      <c r="C62" s="170">
        <v>227</v>
      </c>
      <c r="D62" s="170">
        <v>223</v>
      </c>
      <c r="E62" s="170">
        <v>218</v>
      </c>
      <c r="F62" s="170">
        <v>230</v>
      </c>
      <c r="G62" s="170">
        <v>222</v>
      </c>
      <c r="H62" s="170">
        <v>223</v>
      </c>
      <c r="I62" s="170">
        <v>227</v>
      </c>
      <c r="J62" s="170">
        <v>225</v>
      </c>
      <c r="K62" s="170">
        <v>226</v>
      </c>
      <c r="L62" s="170">
        <v>215</v>
      </c>
      <c r="M62" s="170">
        <v>206</v>
      </c>
    </row>
    <row r="63" spans="1:23" ht="15" customHeight="1">
      <c r="A63" s="48" t="s">
        <v>25</v>
      </c>
      <c r="B63" s="170">
        <v>2831</v>
      </c>
      <c r="C63" s="170">
        <v>2825</v>
      </c>
      <c r="D63" s="170">
        <v>2826</v>
      </c>
      <c r="E63" s="170">
        <v>2823</v>
      </c>
      <c r="F63" s="170">
        <v>2742</v>
      </c>
      <c r="G63" s="170">
        <v>2745</v>
      </c>
      <c r="H63" s="170">
        <v>2769</v>
      </c>
      <c r="I63" s="170">
        <v>2805</v>
      </c>
      <c r="J63" s="170">
        <v>2730</v>
      </c>
      <c r="K63" s="170">
        <v>2757</v>
      </c>
      <c r="L63" s="170">
        <v>2708</v>
      </c>
      <c r="M63" s="170">
        <v>2728</v>
      </c>
    </row>
    <row r="64" spans="1:23" ht="15" customHeight="1">
      <c r="A64" s="49" t="s">
        <v>93</v>
      </c>
      <c r="B64" s="171">
        <v>120</v>
      </c>
      <c r="C64" s="171">
        <v>126</v>
      </c>
      <c r="D64" s="171">
        <v>127</v>
      </c>
      <c r="E64" s="171">
        <v>127</v>
      </c>
      <c r="F64" s="171">
        <v>122</v>
      </c>
      <c r="G64" s="171">
        <v>126</v>
      </c>
      <c r="H64" s="171">
        <v>126</v>
      </c>
      <c r="I64" s="171">
        <v>127</v>
      </c>
      <c r="J64" s="171">
        <v>128</v>
      </c>
      <c r="K64" s="171">
        <v>123</v>
      </c>
      <c r="L64" s="171">
        <v>121</v>
      </c>
      <c r="M64" s="171">
        <v>120</v>
      </c>
    </row>
    <row r="65" spans="1:23" ht="15" customHeight="1">
      <c r="A65" s="79" t="s">
        <v>417</v>
      </c>
      <c r="B65" s="106">
        <v>5253</v>
      </c>
      <c r="C65" s="106">
        <v>5245</v>
      </c>
      <c r="D65" s="106">
        <v>5175</v>
      </c>
      <c r="E65" s="106">
        <v>5096</v>
      </c>
      <c r="F65" s="106">
        <v>5044</v>
      </c>
      <c r="G65" s="106">
        <v>5006</v>
      </c>
      <c r="H65" s="106">
        <v>5103</v>
      </c>
      <c r="I65" s="106">
        <v>5149</v>
      </c>
      <c r="J65" s="106">
        <v>5147</v>
      </c>
      <c r="K65" s="106">
        <v>5159</v>
      </c>
      <c r="L65" s="106">
        <v>5076</v>
      </c>
      <c r="M65" s="106">
        <v>5057</v>
      </c>
      <c r="N65" s="173"/>
      <c r="O65" s="173"/>
      <c r="P65" s="173"/>
      <c r="Q65" s="173"/>
      <c r="R65" s="173"/>
      <c r="S65" s="173"/>
      <c r="T65" s="173"/>
      <c r="U65" s="173"/>
      <c r="V65" s="173"/>
      <c r="W65" s="173"/>
    </row>
    <row r="66" spans="1:23" ht="15" customHeight="1">
      <c r="A66" s="48" t="s">
        <v>22</v>
      </c>
      <c r="B66" s="170">
        <v>74</v>
      </c>
      <c r="C66" s="170">
        <v>75</v>
      </c>
      <c r="D66" s="170">
        <v>75</v>
      </c>
      <c r="E66" s="170">
        <v>70</v>
      </c>
      <c r="F66" s="170">
        <v>77</v>
      </c>
      <c r="G66" s="170">
        <v>71</v>
      </c>
      <c r="H66" s="170">
        <v>73</v>
      </c>
      <c r="I66" s="170">
        <v>70</v>
      </c>
      <c r="J66" s="170">
        <v>71</v>
      </c>
      <c r="K66" s="170">
        <v>67</v>
      </c>
      <c r="L66" s="170">
        <v>75</v>
      </c>
      <c r="M66" s="170">
        <v>70</v>
      </c>
    </row>
    <row r="67" spans="1:23" ht="15" customHeight="1">
      <c r="A67" s="48" t="s">
        <v>23</v>
      </c>
      <c r="B67" s="170">
        <v>405</v>
      </c>
      <c r="C67" s="170">
        <v>395</v>
      </c>
      <c r="D67" s="170">
        <v>402</v>
      </c>
      <c r="E67" s="170">
        <v>394</v>
      </c>
      <c r="F67" s="170">
        <v>403</v>
      </c>
      <c r="G67" s="170">
        <v>399</v>
      </c>
      <c r="H67" s="170">
        <v>409</v>
      </c>
      <c r="I67" s="170">
        <v>412</v>
      </c>
      <c r="J67" s="170">
        <v>429</v>
      </c>
      <c r="K67" s="170">
        <v>429</v>
      </c>
      <c r="L67" s="170">
        <v>429</v>
      </c>
      <c r="M67" s="170">
        <v>443</v>
      </c>
    </row>
    <row r="68" spans="1:23" ht="15" customHeight="1">
      <c r="A68" s="48" t="s">
        <v>24</v>
      </c>
      <c r="B68" s="170">
        <v>348</v>
      </c>
      <c r="C68" s="170">
        <v>347</v>
      </c>
      <c r="D68" s="170">
        <v>338</v>
      </c>
      <c r="E68" s="170">
        <v>341</v>
      </c>
      <c r="F68" s="170">
        <v>334</v>
      </c>
      <c r="G68" s="170">
        <v>331</v>
      </c>
      <c r="H68" s="170">
        <v>333</v>
      </c>
      <c r="I68" s="170">
        <v>344</v>
      </c>
      <c r="J68" s="170">
        <v>329</v>
      </c>
      <c r="K68" s="170">
        <v>324</v>
      </c>
      <c r="L68" s="170">
        <v>322</v>
      </c>
      <c r="M68" s="170">
        <v>310</v>
      </c>
    </row>
    <row r="69" spans="1:23" ht="15" customHeight="1">
      <c r="A69" s="48" t="s">
        <v>25</v>
      </c>
      <c r="B69" s="170">
        <v>4068</v>
      </c>
      <c r="C69" s="170">
        <v>4067</v>
      </c>
      <c r="D69" s="170">
        <v>3995</v>
      </c>
      <c r="E69" s="170">
        <v>3927</v>
      </c>
      <c r="F69" s="170">
        <v>3875</v>
      </c>
      <c r="G69" s="170">
        <v>3852</v>
      </c>
      <c r="H69" s="170">
        <v>3922</v>
      </c>
      <c r="I69" s="170">
        <v>3957</v>
      </c>
      <c r="J69" s="170">
        <v>3952</v>
      </c>
      <c r="K69" s="170">
        <v>3976</v>
      </c>
      <c r="L69" s="170">
        <v>3906</v>
      </c>
      <c r="M69" s="170">
        <v>3900</v>
      </c>
    </row>
    <row r="70" spans="1:23" ht="15" customHeight="1">
      <c r="A70" s="49" t="s">
        <v>93</v>
      </c>
      <c r="B70" s="171">
        <v>358</v>
      </c>
      <c r="C70" s="171">
        <v>361</v>
      </c>
      <c r="D70" s="171">
        <v>365</v>
      </c>
      <c r="E70" s="171">
        <v>364</v>
      </c>
      <c r="F70" s="171">
        <v>355</v>
      </c>
      <c r="G70" s="171">
        <v>353</v>
      </c>
      <c r="H70" s="171">
        <v>366</v>
      </c>
      <c r="I70" s="171">
        <v>366</v>
      </c>
      <c r="J70" s="171">
        <v>366</v>
      </c>
      <c r="K70" s="171">
        <v>363</v>
      </c>
      <c r="L70" s="171">
        <v>344</v>
      </c>
      <c r="M70" s="171">
        <v>334</v>
      </c>
    </row>
    <row r="71" spans="1:23" ht="15" customHeight="1">
      <c r="A71" s="79" t="s">
        <v>418</v>
      </c>
      <c r="B71" s="106">
        <v>4868</v>
      </c>
      <c r="C71" s="106">
        <v>4849</v>
      </c>
      <c r="D71" s="106">
        <v>4807</v>
      </c>
      <c r="E71" s="106">
        <v>4730</v>
      </c>
      <c r="F71" s="106">
        <v>4666</v>
      </c>
      <c r="G71" s="106">
        <v>4566</v>
      </c>
      <c r="H71" s="106">
        <v>4547</v>
      </c>
      <c r="I71" s="106">
        <v>4571</v>
      </c>
      <c r="J71" s="106">
        <v>4600</v>
      </c>
      <c r="K71" s="106">
        <v>4657</v>
      </c>
      <c r="L71" s="106">
        <v>4535</v>
      </c>
      <c r="M71" s="106">
        <v>4500</v>
      </c>
      <c r="N71" s="173"/>
      <c r="O71" s="173"/>
      <c r="P71" s="173"/>
      <c r="Q71" s="173"/>
      <c r="R71" s="173"/>
      <c r="S71" s="173"/>
      <c r="T71" s="173"/>
      <c r="U71" s="173"/>
      <c r="V71" s="173"/>
      <c r="W71" s="173"/>
    </row>
    <row r="72" spans="1:23" ht="15" customHeight="1">
      <c r="A72" s="48" t="s">
        <v>22</v>
      </c>
      <c r="B72" s="170">
        <v>133</v>
      </c>
      <c r="C72" s="170">
        <v>135</v>
      </c>
      <c r="D72" s="170">
        <v>134</v>
      </c>
      <c r="E72" s="170">
        <v>136</v>
      </c>
      <c r="F72" s="170">
        <v>136</v>
      </c>
      <c r="G72" s="170">
        <v>137</v>
      </c>
      <c r="H72" s="170">
        <v>134</v>
      </c>
      <c r="I72" s="170">
        <v>133</v>
      </c>
      <c r="J72" s="170">
        <v>132</v>
      </c>
      <c r="K72" s="170">
        <v>133</v>
      </c>
      <c r="L72" s="170">
        <v>130</v>
      </c>
      <c r="M72" s="170">
        <v>131</v>
      </c>
    </row>
    <row r="73" spans="1:23" ht="15" customHeight="1">
      <c r="A73" s="48" t="s">
        <v>23</v>
      </c>
      <c r="B73" s="170">
        <v>368</v>
      </c>
      <c r="C73" s="170">
        <v>374</v>
      </c>
      <c r="D73" s="170">
        <v>361</v>
      </c>
      <c r="E73" s="170">
        <v>347</v>
      </c>
      <c r="F73" s="170">
        <v>348</v>
      </c>
      <c r="G73" s="170">
        <v>340</v>
      </c>
      <c r="H73" s="170">
        <v>332</v>
      </c>
      <c r="I73" s="170">
        <v>334</v>
      </c>
      <c r="J73" s="170">
        <v>355</v>
      </c>
      <c r="K73" s="170">
        <v>355</v>
      </c>
      <c r="L73" s="170">
        <v>340</v>
      </c>
      <c r="M73" s="170">
        <v>338</v>
      </c>
    </row>
    <row r="74" spans="1:23" ht="15" customHeight="1">
      <c r="A74" s="48" t="s">
        <v>24</v>
      </c>
      <c r="B74" s="170">
        <v>340</v>
      </c>
      <c r="C74" s="170">
        <v>342</v>
      </c>
      <c r="D74" s="170">
        <v>341</v>
      </c>
      <c r="E74" s="170">
        <v>350</v>
      </c>
      <c r="F74" s="170">
        <v>345</v>
      </c>
      <c r="G74" s="170">
        <v>335</v>
      </c>
      <c r="H74" s="170">
        <v>341</v>
      </c>
      <c r="I74" s="170">
        <v>340</v>
      </c>
      <c r="J74" s="170">
        <v>339</v>
      </c>
      <c r="K74" s="170">
        <v>348</v>
      </c>
      <c r="L74" s="170">
        <v>333</v>
      </c>
      <c r="M74" s="170">
        <v>334</v>
      </c>
    </row>
    <row r="75" spans="1:23" ht="15" customHeight="1">
      <c r="A75" s="48" t="s">
        <v>25</v>
      </c>
      <c r="B75" s="170">
        <v>3544</v>
      </c>
      <c r="C75" s="170">
        <v>3505</v>
      </c>
      <c r="D75" s="170">
        <v>3474</v>
      </c>
      <c r="E75" s="170">
        <v>3399</v>
      </c>
      <c r="F75" s="170">
        <v>3356</v>
      </c>
      <c r="G75" s="170">
        <v>3288</v>
      </c>
      <c r="H75" s="170">
        <v>3286</v>
      </c>
      <c r="I75" s="170">
        <v>3308</v>
      </c>
      <c r="J75" s="170">
        <v>3300</v>
      </c>
      <c r="K75" s="170">
        <v>3350</v>
      </c>
      <c r="L75" s="170">
        <v>3294</v>
      </c>
      <c r="M75" s="170">
        <v>3262</v>
      </c>
    </row>
    <row r="76" spans="1:23" ht="15" customHeight="1">
      <c r="A76" s="49" t="s">
        <v>93</v>
      </c>
      <c r="B76" s="171">
        <v>483</v>
      </c>
      <c r="C76" s="171">
        <v>493</v>
      </c>
      <c r="D76" s="171">
        <v>497</v>
      </c>
      <c r="E76" s="171">
        <v>498</v>
      </c>
      <c r="F76" s="171">
        <v>481</v>
      </c>
      <c r="G76" s="171">
        <v>466</v>
      </c>
      <c r="H76" s="171">
        <v>454</v>
      </c>
      <c r="I76" s="171">
        <v>456</v>
      </c>
      <c r="J76" s="171">
        <v>474</v>
      </c>
      <c r="K76" s="171">
        <v>471</v>
      </c>
      <c r="L76" s="171">
        <v>438</v>
      </c>
      <c r="M76" s="171">
        <v>435</v>
      </c>
    </row>
    <row r="77" spans="1:23" ht="15" customHeight="1">
      <c r="A77" s="79" t="s">
        <v>419</v>
      </c>
      <c r="B77" s="172">
        <v>3918</v>
      </c>
      <c r="C77" s="172">
        <v>3894</v>
      </c>
      <c r="D77" s="172">
        <v>3878</v>
      </c>
      <c r="E77" s="172">
        <v>3802</v>
      </c>
      <c r="F77" s="172">
        <v>3746</v>
      </c>
      <c r="G77" s="172">
        <v>3727</v>
      </c>
      <c r="H77" s="172">
        <v>3786</v>
      </c>
      <c r="I77" s="172">
        <v>3795</v>
      </c>
      <c r="J77" s="172">
        <v>3753</v>
      </c>
      <c r="K77" s="172">
        <v>3741</v>
      </c>
      <c r="L77" s="172">
        <v>3703</v>
      </c>
      <c r="M77" s="172">
        <v>3724</v>
      </c>
      <c r="N77" s="173"/>
      <c r="O77" s="173"/>
      <c r="P77" s="173"/>
      <c r="Q77" s="173"/>
      <c r="R77" s="173"/>
      <c r="S77" s="173"/>
      <c r="T77" s="173"/>
      <c r="U77" s="173"/>
      <c r="V77" s="173"/>
      <c r="W77" s="173"/>
    </row>
    <row r="78" spans="1:23" ht="15" customHeight="1">
      <c r="A78" s="48" t="s">
        <v>22</v>
      </c>
      <c r="B78" s="170">
        <v>42</v>
      </c>
      <c r="C78" s="170">
        <v>45</v>
      </c>
      <c r="D78" s="170">
        <v>45</v>
      </c>
      <c r="E78" s="170">
        <v>49</v>
      </c>
      <c r="F78" s="170">
        <v>55</v>
      </c>
      <c r="G78" s="170">
        <v>49</v>
      </c>
      <c r="H78" s="170">
        <v>48</v>
      </c>
      <c r="I78" s="170">
        <v>44</v>
      </c>
      <c r="J78" s="170">
        <v>36</v>
      </c>
      <c r="K78" s="170">
        <v>37</v>
      </c>
      <c r="L78" s="170">
        <v>43</v>
      </c>
      <c r="M78" s="170">
        <v>39</v>
      </c>
    </row>
    <row r="79" spans="1:23" ht="15" customHeight="1">
      <c r="A79" s="48" t="s">
        <v>23</v>
      </c>
      <c r="B79" s="170">
        <v>328</v>
      </c>
      <c r="C79" s="170">
        <v>331</v>
      </c>
      <c r="D79" s="170">
        <v>321</v>
      </c>
      <c r="E79" s="170">
        <v>313</v>
      </c>
      <c r="F79" s="170">
        <v>309</v>
      </c>
      <c r="G79" s="170">
        <v>310</v>
      </c>
      <c r="H79" s="170">
        <v>309</v>
      </c>
      <c r="I79" s="170">
        <v>311</v>
      </c>
      <c r="J79" s="170">
        <v>313</v>
      </c>
      <c r="K79" s="170">
        <v>310</v>
      </c>
      <c r="L79" s="170">
        <v>296</v>
      </c>
      <c r="M79" s="170">
        <v>301</v>
      </c>
    </row>
    <row r="80" spans="1:23" ht="15" customHeight="1">
      <c r="A80" s="48" t="s">
        <v>24</v>
      </c>
      <c r="B80" s="170">
        <v>251</v>
      </c>
      <c r="C80" s="170">
        <v>248</v>
      </c>
      <c r="D80" s="170">
        <v>251</v>
      </c>
      <c r="E80" s="170">
        <v>244</v>
      </c>
      <c r="F80" s="170">
        <v>243</v>
      </c>
      <c r="G80" s="170">
        <v>241</v>
      </c>
      <c r="H80" s="170">
        <v>234</v>
      </c>
      <c r="I80" s="170">
        <v>240</v>
      </c>
      <c r="J80" s="170">
        <v>244</v>
      </c>
      <c r="K80" s="170">
        <v>243</v>
      </c>
      <c r="L80" s="170">
        <v>244</v>
      </c>
      <c r="M80" s="170">
        <v>248</v>
      </c>
    </row>
    <row r="81" spans="1:23" ht="15" customHeight="1">
      <c r="A81" s="48" t="s">
        <v>25</v>
      </c>
      <c r="B81" s="170">
        <v>3090</v>
      </c>
      <c r="C81" s="170">
        <v>3049</v>
      </c>
      <c r="D81" s="170">
        <v>3034</v>
      </c>
      <c r="E81" s="170">
        <v>2986</v>
      </c>
      <c r="F81" s="170">
        <v>2934</v>
      </c>
      <c r="G81" s="170">
        <v>2920</v>
      </c>
      <c r="H81" s="170">
        <v>2988</v>
      </c>
      <c r="I81" s="170">
        <v>2988</v>
      </c>
      <c r="J81" s="170">
        <v>2950</v>
      </c>
      <c r="K81" s="170">
        <v>2947</v>
      </c>
      <c r="L81" s="170">
        <v>2933</v>
      </c>
      <c r="M81" s="170">
        <v>2946</v>
      </c>
    </row>
    <row r="82" spans="1:23" ht="15" customHeight="1">
      <c r="A82" s="49" t="s">
        <v>93</v>
      </c>
      <c r="B82" s="171">
        <v>207</v>
      </c>
      <c r="C82" s="171">
        <v>221</v>
      </c>
      <c r="D82" s="171">
        <v>227</v>
      </c>
      <c r="E82" s="171">
        <v>210</v>
      </c>
      <c r="F82" s="171">
        <v>205</v>
      </c>
      <c r="G82" s="171">
        <v>207</v>
      </c>
      <c r="H82" s="171">
        <v>207</v>
      </c>
      <c r="I82" s="171">
        <v>212</v>
      </c>
      <c r="J82" s="171">
        <v>210</v>
      </c>
      <c r="K82" s="171">
        <v>204</v>
      </c>
      <c r="L82" s="171">
        <v>187</v>
      </c>
      <c r="M82" s="171">
        <v>190</v>
      </c>
    </row>
    <row r="83" spans="1:23" ht="15" customHeight="1">
      <c r="A83" s="79" t="s">
        <v>420</v>
      </c>
      <c r="B83" s="175">
        <v>1978</v>
      </c>
      <c r="C83" s="175">
        <v>1977</v>
      </c>
      <c r="D83" s="175">
        <v>1949</v>
      </c>
      <c r="E83" s="175">
        <v>1906</v>
      </c>
      <c r="F83" s="175">
        <v>1868</v>
      </c>
      <c r="G83" s="175">
        <v>1825</v>
      </c>
      <c r="H83" s="175">
        <v>1887</v>
      </c>
      <c r="I83" s="175">
        <v>1916</v>
      </c>
      <c r="J83" s="175">
        <v>1856</v>
      </c>
      <c r="K83" s="175">
        <v>1866</v>
      </c>
      <c r="L83" s="175">
        <v>1849</v>
      </c>
      <c r="M83" s="169">
        <v>1844</v>
      </c>
      <c r="N83" s="173"/>
      <c r="O83" s="173"/>
      <c r="P83" s="173"/>
      <c r="Q83" s="173"/>
      <c r="R83" s="173"/>
      <c r="S83" s="173"/>
      <c r="T83" s="173"/>
      <c r="U83" s="173"/>
      <c r="V83" s="173"/>
      <c r="W83" s="173"/>
    </row>
    <row r="84" spans="1:23" ht="15" customHeight="1">
      <c r="A84" s="48" t="s">
        <v>22</v>
      </c>
      <c r="B84" s="170">
        <v>25</v>
      </c>
      <c r="C84" s="170">
        <v>25</v>
      </c>
      <c r="D84" s="170">
        <v>22</v>
      </c>
      <c r="E84" s="170">
        <v>22</v>
      </c>
      <c r="F84" s="170">
        <v>23</v>
      </c>
      <c r="G84" s="170">
        <v>19</v>
      </c>
      <c r="H84" s="170">
        <v>20</v>
      </c>
      <c r="I84" s="170">
        <v>21</v>
      </c>
      <c r="J84" s="170">
        <v>25</v>
      </c>
      <c r="K84" s="170">
        <v>22</v>
      </c>
      <c r="L84" s="170">
        <v>20</v>
      </c>
      <c r="M84" s="170">
        <v>22</v>
      </c>
    </row>
    <row r="85" spans="1:23" ht="15" customHeight="1">
      <c r="A85" s="48" t="s">
        <v>23</v>
      </c>
      <c r="B85" s="170">
        <v>153</v>
      </c>
      <c r="C85" s="170">
        <v>160</v>
      </c>
      <c r="D85" s="170">
        <v>151</v>
      </c>
      <c r="E85" s="170">
        <v>145</v>
      </c>
      <c r="F85" s="170">
        <v>145</v>
      </c>
      <c r="G85" s="170">
        <v>148</v>
      </c>
      <c r="H85" s="170">
        <v>153</v>
      </c>
      <c r="I85" s="170">
        <v>158</v>
      </c>
      <c r="J85" s="170">
        <v>149</v>
      </c>
      <c r="K85" s="170">
        <v>143</v>
      </c>
      <c r="L85" s="170">
        <v>139</v>
      </c>
      <c r="M85" s="170">
        <v>142</v>
      </c>
    </row>
    <row r="86" spans="1:23" ht="15" customHeight="1">
      <c r="A86" s="48" t="s">
        <v>24</v>
      </c>
      <c r="B86" s="170">
        <v>99</v>
      </c>
      <c r="C86" s="170">
        <v>92</v>
      </c>
      <c r="D86" s="170">
        <v>88</v>
      </c>
      <c r="E86" s="170">
        <v>87</v>
      </c>
      <c r="F86" s="170">
        <v>87</v>
      </c>
      <c r="G86" s="170">
        <v>88</v>
      </c>
      <c r="H86" s="170">
        <v>90</v>
      </c>
      <c r="I86" s="170">
        <v>95</v>
      </c>
      <c r="J86" s="170">
        <v>89</v>
      </c>
      <c r="K86" s="170">
        <v>86</v>
      </c>
      <c r="L86" s="170">
        <v>85</v>
      </c>
      <c r="M86" s="170">
        <v>99</v>
      </c>
    </row>
    <row r="87" spans="1:23" ht="15" customHeight="1">
      <c r="A87" s="48" t="s">
        <v>25</v>
      </c>
      <c r="B87" s="170">
        <v>1626</v>
      </c>
      <c r="C87" s="170">
        <v>1623</v>
      </c>
      <c r="D87" s="170">
        <v>1614</v>
      </c>
      <c r="E87" s="170">
        <v>1578</v>
      </c>
      <c r="F87" s="170">
        <v>1539</v>
      </c>
      <c r="G87" s="170">
        <v>1499</v>
      </c>
      <c r="H87" s="170">
        <v>1547</v>
      </c>
      <c r="I87" s="170">
        <v>1562</v>
      </c>
      <c r="J87" s="170">
        <v>1517</v>
      </c>
      <c r="K87" s="170">
        <v>1539</v>
      </c>
      <c r="L87" s="170">
        <v>1527</v>
      </c>
      <c r="M87" s="170">
        <v>1509</v>
      </c>
    </row>
    <row r="88" spans="1:23" ht="15" customHeight="1">
      <c r="A88" s="49" t="s">
        <v>93</v>
      </c>
      <c r="B88" s="171">
        <v>75</v>
      </c>
      <c r="C88" s="171">
        <v>77</v>
      </c>
      <c r="D88" s="171">
        <v>74</v>
      </c>
      <c r="E88" s="171">
        <v>74</v>
      </c>
      <c r="F88" s="171">
        <v>74</v>
      </c>
      <c r="G88" s="171">
        <v>71</v>
      </c>
      <c r="H88" s="171">
        <v>77</v>
      </c>
      <c r="I88" s="171">
        <v>80</v>
      </c>
      <c r="J88" s="171">
        <v>76</v>
      </c>
      <c r="K88" s="171">
        <v>76</v>
      </c>
      <c r="L88" s="171">
        <v>78</v>
      </c>
      <c r="M88" s="171">
        <v>72</v>
      </c>
    </row>
    <row r="89" spans="1:23" ht="15" customHeight="1">
      <c r="A89" s="79" t="s">
        <v>421</v>
      </c>
      <c r="B89" s="175">
        <v>1563</v>
      </c>
      <c r="C89" s="175">
        <v>1548</v>
      </c>
      <c r="D89" s="175">
        <v>1543</v>
      </c>
      <c r="E89" s="175">
        <v>1511</v>
      </c>
      <c r="F89" s="175">
        <v>1477</v>
      </c>
      <c r="G89" s="175">
        <v>1473</v>
      </c>
      <c r="H89" s="175">
        <v>1504</v>
      </c>
      <c r="I89" s="175">
        <v>1501</v>
      </c>
      <c r="J89" s="175">
        <v>1484</v>
      </c>
      <c r="K89" s="175">
        <v>1463</v>
      </c>
      <c r="L89" s="175">
        <v>1433</v>
      </c>
      <c r="M89" s="169">
        <v>1419</v>
      </c>
      <c r="N89" s="173"/>
      <c r="O89" s="173"/>
      <c r="P89" s="173"/>
      <c r="Q89" s="173"/>
      <c r="R89" s="173"/>
      <c r="S89" s="173"/>
      <c r="T89" s="173"/>
      <c r="U89" s="173"/>
      <c r="V89" s="173"/>
      <c r="W89" s="173"/>
    </row>
    <row r="90" spans="1:23" ht="15" customHeight="1">
      <c r="A90" s="48" t="s">
        <v>22</v>
      </c>
      <c r="B90" s="170">
        <v>15</v>
      </c>
      <c r="C90" s="170">
        <v>14</v>
      </c>
      <c r="D90" s="170">
        <v>14</v>
      </c>
      <c r="E90" s="170">
        <v>14</v>
      </c>
      <c r="F90" s="170">
        <v>12</v>
      </c>
      <c r="G90" s="170">
        <v>11</v>
      </c>
      <c r="H90" s="170">
        <v>11</v>
      </c>
      <c r="I90" s="170">
        <v>12</v>
      </c>
      <c r="J90" s="170">
        <v>12</v>
      </c>
      <c r="K90" s="170">
        <v>11</v>
      </c>
      <c r="L90" s="170">
        <v>13</v>
      </c>
      <c r="M90" s="170">
        <v>17</v>
      </c>
    </row>
    <row r="91" spans="1:23" ht="15" customHeight="1">
      <c r="A91" s="48" t="s">
        <v>23</v>
      </c>
      <c r="B91" s="170">
        <v>132</v>
      </c>
      <c r="C91" s="170">
        <v>129</v>
      </c>
      <c r="D91" s="170">
        <v>127</v>
      </c>
      <c r="E91" s="170">
        <v>122</v>
      </c>
      <c r="F91" s="170">
        <v>123</v>
      </c>
      <c r="G91" s="170">
        <v>120</v>
      </c>
      <c r="H91" s="170">
        <v>119</v>
      </c>
      <c r="I91" s="170">
        <v>119</v>
      </c>
      <c r="J91" s="170">
        <v>116</v>
      </c>
      <c r="K91" s="170">
        <v>113</v>
      </c>
      <c r="L91" s="170">
        <v>121</v>
      </c>
      <c r="M91" s="170">
        <v>118</v>
      </c>
    </row>
    <row r="92" spans="1:23" ht="15" customHeight="1">
      <c r="A92" s="48" t="s">
        <v>24</v>
      </c>
      <c r="B92" s="170">
        <v>100</v>
      </c>
      <c r="C92" s="170">
        <v>94</v>
      </c>
      <c r="D92" s="170">
        <v>100</v>
      </c>
      <c r="E92" s="170">
        <v>91</v>
      </c>
      <c r="F92" s="170">
        <v>93</v>
      </c>
      <c r="G92" s="170">
        <v>88</v>
      </c>
      <c r="H92" s="170">
        <v>86</v>
      </c>
      <c r="I92" s="170">
        <v>86</v>
      </c>
      <c r="J92" s="170">
        <v>87</v>
      </c>
      <c r="K92" s="170">
        <v>83</v>
      </c>
      <c r="L92" s="170">
        <v>83</v>
      </c>
      <c r="M92" s="170">
        <v>85</v>
      </c>
    </row>
    <row r="93" spans="1:23" ht="15" customHeight="1">
      <c r="A93" s="48" t="s">
        <v>25</v>
      </c>
      <c r="B93" s="170">
        <v>1232</v>
      </c>
      <c r="C93" s="170">
        <v>1223</v>
      </c>
      <c r="D93" s="170">
        <v>1216</v>
      </c>
      <c r="E93" s="170">
        <v>1201</v>
      </c>
      <c r="F93" s="170">
        <v>1175</v>
      </c>
      <c r="G93" s="170">
        <v>1182</v>
      </c>
      <c r="H93" s="170">
        <v>1216</v>
      </c>
      <c r="I93" s="170">
        <v>1210</v>
      </c>
      <c r="J93" s="170">
        <v>1197</v>
      </c>
      <c r="K93" s="170">
        <v>1188</v>
      </c>
      <c r="L93" s="170">
        <v>1152</v>
      </c>
      <c r="M93" s="170">
        <v>1138</v>
      </c>
    </row>
    <row r="94" spans="1:23" ht="15" customHeight="1">
      <c r="A94" s="49" t="s">
        <v>93</v>
      </c>
      <c r="B94" s="171">
        <v>84</v>
      </c>
      <c r="C94" s="171">
        <v>88</v>
      </c>
      <c r="D94" s="171">
        <v>86</v>
      </c>
      <c r="E94" s="171">
        <v>83</v>
      </c>
      <c r="F94" s="171">
        <v>74</v>
      </c>
      <c r="G94" s="171">
        <v>72</v>
      </c>
      <c r="H94" s="171">
        <v>72</v>
      </c>
      <c r="I94" s="171">
        <v>74</v>
      </c>
      <c r="J94" s="171">
        <v>72</v>
      </c>
      <c r="K94" s="171">
        <v>68</v>
      </c>
      <c r="L94" s="171">
        <v>64</v>
      </c>
      <c r="M94" s="171">
        <v>61</v>
      </c>
    </row>
    <row r="95" spans="1:23" ht="15" customHeight="1">
      <c r="A95" s="79" t="s">
        <v>422</v>
      </c>
      <c r="B95" s="175">
        <v>4004</v>
      </c>
      <c r="C95" s="175">
        <v>3984</v>
      </c>
      <c r="D95" s="175">
        <v>3969</v>
      </c>
      <c r="E95" s="175">
        <v>3939</v>
      </c>
      <c r="F95" s="175">
        <v>3815</v>
      </c>
      <c r="G95" s="175">
        <v>3711</v>
      </c>
      <c r="H95" s="175">
        <v>3718</v>
      </c>
      <c r="I95" s="175">
        <v>3752</v>
      </c>
      <c r="J95" s="175">
        <v>3724</v>
      </c>
      <c r="K95" s="175">
        <v>3791</v>
      </c>
      <c r="L95" s="175">
        <v>3681</v>
      </c>
      <c r="M95" s="169">
        <v>3706</v>
      </c>
      <c r="N95" s="173"/>
      <c r="O95" s="173"/>
      <c r="P95" s="173"/>
      <c r="Q95" s="173"/>
      <c r="R95" s="173"/>
      <c r="S95" s="173"/>
      <c r="T95" s="173"/>
      <c r="U95" s="173"/>
      <c r="V95" s="173"/>
      <c r="W95" s="173"/>
    </row>
    <row r="96" spans="1:23" ht="15" customHeight="1">
      <c r="A96" s="48" t="s">
        <v>22</v>
      </c>
      <c r="B96" s="170">
        <v>93</v>
      </c>
      <c r="C96" s="170">
        <v>99</v>
      </c>
      <c r="D96" s="170">
        <v>94</v>
      </c>
      <c r="E96" s="170">
        <v>89</v>
      </c>
      <c r="F96" s="170">
        <v>86</v>
      </c>
      <c r="G96" s="170">
        <v>81</v>
      </c>
      <c r="H96" s="170">
        <v>77</v>
      </c>
      <c r="I96" s="170">
        <v>76</v>
      </c>
      <c r="J96" s="170">
        <v>76</v>
      </c>
      <c r="K96" s="170">
        <v>73</v>
      </c>
      <c r="L96" s="170">
        <v>72</v>
      </c>
      <c r="M96" s="170">
        <v>73</v>
      </c>
    </row>
    <row r="97" spans="1:23" ht="15" customHeight="1">
      <c r="A97" s="48" t="s">
        <v>23</v>
      </c>
      <c r="B97" s="170">
        <v>326</v>
      </c>
      <c r="C97" s="170">
        <v>330</v>
      </c>
      <c r="D97" s="170">
        <v>337</v>
      </c>
      <c r="E97" s="170">
        <v>345</v>
      </c>
      <c r="F97" s="170">
        <v>329</v>
      </c>
      <c r="G97" s="170">
        <v>323</v>
      </c>
      <c r="H97" s="170">
        <v>334</v>
      </c>
      <c r="I97" s="170">
        <v>346</v>
      </c>
      <c r="J97" s="170">
        <v>338</v>
      </c>
      <c r="K97" s="170">
        <v>344</v>
      </c>
      <c r="L97" s="170">
        <v>317</v>
      </c>
      <c r="M97" s="170">
        <v>310</v>
      </c>
    </row>
    <row r="98" spans="1:23" ht="15" customHeight="1">
      <c r="A98" s="48" t="s">
        <v>24</v>
      </c>
      <c r="B98" s="170">
        <v>321</v>
      </c>
      <c r="C98" s="170">
        <v>316</v>
      </c>
      <c r="D98" s="170">
        <v>320</v>
      </c>
      <c r="E98" s="170">
        <v>308</v>
      </c>
      <c r="F98" s="170">
        <v>302</v>
      </c>
      <c r="G98" s="170">
        <v>305</v>
      </c>
      <c r="H98" s="170">
        <v>299</v>
      </c>
      <c r="I98" s="170">
        <v>305</v>
      </c>
      <c r="J98" s="170">
        <v>300</v>
      </c>
      <c r="K98" s="170">
        <v>305</v>
      </c>
      <c r="L98" s="170">
        <v>295</v>
      </c>
      <c r="M98" s="170">
        <v>311</v>
      </c>
    </row>
    <row r="99" spans="1:23" ht="15" customHeight="1">
      <c r="A99" s="48" t="s">
        <v>25</v>
      </c>
      <c r="B99" s="170">
        <v>2963</v>
      </c>
      <c r="C99" s="170">
        <v>2931</v>
      </c>
      <c r="D99" s="170">
        <v>2910</v>
      </c>
      <c r="E99" s="170">
        <v>2888</v>
      </c>
      <c r="F99" s="170">
        <v>2802</v>
      </c>
      <c r="G99" s="170">
        <v>2707</v>
      </c>
      <c r="H99" s="170">
        <v>2700</v>
      </c>
      <c r="I99" s="170">
        <v>2724</v>
      </c>
      <c r="J99" s="170">
        <v>2691</v>
      </c>
      <c r="K99" s="170">
        <v>2739</v>
      </c>
      <c r="L99" s="170">
        <v>2683</v>
      </c>
      <c r="M99" s="170">
        <v>2691</v>
      </c>
    </row>
    <row r="100" spans="1:23" ht="15" customHeight="1">
      <c r="A100" s="49" t="s">
        <v>93</v>
      </c>
      <c r="B100" s="171">
        <v>301</v>
      </c>
      <c r="C100" s="171">
        <v>308</v>
      </c>
      <c r="D100" s="171">
        <v>308</v>
      </c>
      <c r="E100" s="171">
        <v>309</v>
      </c>
      <c r="F100" s="171">
        <v>296</v>
      </c>
      <c r="G100" s="171">
        <v>295</v>
      </c>
      <c r="H100" s="171">
        <v>308</v>
      </c>
      <c r="I100" s="171">
        <v>301</v>
      </c>
      <c r="J100" s="171">
        <v>319</v>
      </c>
      <c r="K100" s="171">
        <v>330</v>
      </c>
      <c r="L100" s="171">
        <v>314</v>
      </c>
      <c r="M100" s="171">
        <v>321</v>
      </c>
    </row>
    <row r="101" spans="1:23" ht="15" customHeight="1">
      <c r="A101" s="79" t="s">
        <v>423</v>
      </c>
      <c r="B101" s="175">
        <v>3053</v>
      </c>
      <c r="C101" s="175">
        <v>3002</v>
      </c>
      <c r="D101" s="175">
        <v>2992</v>
      </c>
      <c r="E101" s="175">
        <v>2977</v>
      </c>
      <c r="F101" s="175">
        <v>2928</v>
      </c>
      <c r="G101" s="175">
        <v>2926</v>
      </c>
      <c r="H101" s="175">
        <v>2946</v>
      </c>
      <c r="I101" s="175">
        <v>2950</v>
      </c>
      <c r="J101" s="175">
        <v>2940</v>
      </c>
      <c r="K101" s="175">
        <v>2975</v>
      </c>
      <c r="L101" s="175">
        <v>2947</v>
      </c>
      <c r="M101" s="169">
        <v>2936</v>
      </c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</row>
    <row r="102" spans="1:23" ht="15" customHeight="1">
      <c r="A102" s="48" t="s">
        <v>22</v>
      </c>
      <c r="B102" s="170">
        <v>41</v>
      </c>
      <c r="C102" s="170">
        <v>39</v>
      </c>
      <c r="D102" s="170">
        <v>39</v>
      </c>
      <c r="E102" s="170">
        <v>39</v>
      </c>
      <c r="F102" s="170">
        <v>38</v>
      </c>
      <c r="G102" s="170">
        <v>34</v>
      </c>
      <c r="H102" s="170">
        <v>35</v>
      </c>
      <c r="I102" s="170">
        <v>33</v>
      </c>
      <c r="J102" s="170">
        <v>36</v>
      </c>
      <c r="K102" s="170">
        <v>42</v>
      </c>
      <c r="L102" s="170">
        <v>36</v>
      </c>
      <c r="M102" s="170">
        <v>32</v>
      </c>
    </row>
    <row r="103" spans="1:23" ht="15" customHeight="1">
      <c r="A103" s="48" t="s">
        <v>23</v>
      </c>
      <c r="B103" s="170">
        <v>291</v>
      </c>
      <c r="C103" s="170">
        <v>291</v>
      </c>
      <c r="D103" s="170">
        <v>292</v>
      </c>
      <c r="E103" s="170">
        <v>279</v>
      </c>
      <c r="F103" s="170">
        <v>290</v>
      </c>
      <c r="G103" s="170">
        <v>290</v>
      </c>
      <c r="H103" s="170">
        <v>282</v>
      </c>
      <c r="I103" s="170">
        <v>286</v>
      </c>
      <c r="J103" s="170">
        <v>282</v>
      </c>
      <c r="K103" s="170">
        <v>307</v>
      </c>
      <c r="L103" s="170">
        <v>306</v>
      </c>
      <c r="M103" s="170">
        <v>297</v>
      </c>
    </row>
    <row r="104" spans="1:23" ht="15" customHeight="1">
      <c r="A104" s="48" t="s">
        <v>24</v>
      </c>
      <c r="B104" s="170">
        <v>245</v>
      </c>
      <c r="C104" s="170">
        <v>235</v>
      </c>
      <c r="D104" s="170">
        <v>233</v>
      </c>
      <c r="E104" s="170">
        <v>231</v>
      </c>
      <c r="F104" s="170">
        <v>213</v>
      </c>
      <c r="G104" s="170">
        <v>223</v>
      </c>
      <c r="H104" s="170">
        <v>232</v>
      </c>
      <c r="I104" s="170">
        <v>238</v>
      </c>
      <c r="J104" s="170">
        <v>236</v>
      </c>
      <c r="K104" s="170">
        <v>230</v>
      </c>
      <c r="L104" s="170">
        <v>230</v>
      </c>
      <c r="M104" s="170">
        <v>239</v>
      </c>
    </row>
    <row r="105" spans="1:23" ht="15" customHeight="1">
      <c r="A105" s="48" t="s">
        <v>25</v>
      </c>
      <c r="B105" s="170">
        <v>2300</v>
      </c>
      <c r="C105" s="170">
        <v>2262</v>
      </c>
      <c r="D105" s="170">
        <v>2256</v>
      </c>
      <c r="E105" s="170">
        <v>2254</v>
      </c>
      <c r="F105" s="170">
        <v>2198</v>
      </c>
      <c r="G105" s="170">
        <v>2187</v>
      </c>
      <c r="H105" s="170">
        <v>2220</v>
      </c>
      <c r="I105" s="170">
        <v>2221</v>
      </c>
      <c r="J105" s="170">
        <v>2206</v>
      </c>
      <c r="K105" s="170">
        <v>2213</v>
      </c>
      <c r="L105" s="170">
        <v>2192</v>
      </c>
      <c r="M105" s="170">
        <v>2195</v>
      </c>
    </row>
    <row r="106" spans="1:23" ht="15" customHeight="1">
      <c r="A106" s="49" t="s">
        <v>93</v>
      </c>
      <c r="B106" s="171">
        <v>176</v>
      </c>
      <c r="C106" s="171">
        <v>175</v>
      </c>
      <c r="D106" s="171">
        <v>172</v>
      </c>
      <c r="E106" s="171">
        <v>174</v>
      </c>
      <c r="F106" s="171">
        <v>189</v>
      </c>
      <c r="G106" s="171">
        <v>192</v>
      </c>
      <c r="H106" s="171">
        <v>177</v>
      </c>
      <c r="I106" s="171">
        <v>172</v>
      </c>
      <c r="J106" s="171">
        <v>180</v>
      </c>
      <c r="K106" s="171">
        <v>183</v>
      </c>
      <c r="L106" s="171">
        <v>183</v>
      </c>
      <c r="M106" s="171">
        <v>173</v>
      </c>
    </row>
    <row r="107" spans="1:23" ht="15" customHeight="1">
      <c r="A107" s="79" t="s">
        <v>424</v>
      </c>
      <c r="B107" s="175">
        <v>318</v>
      </c>
      <c r="C107" s="175">
        <v>319</v>
      </c>
      <c r="D107" s="175">
        <v>307</v>
      </c>
      <c r="E107" s="175">
        <v>289</v>
      </c>
      <c r="F107" s="175">
        <v>281</v>
      </c>
      <c r="G107" s="175">
        <v>276</v>
      </c>
      <c r="H107" s="175">
        <v>289</v>
      </c>
      <c r="I107" s="175">
        <v>295</v>
      </c>
      <c r="J107" s="175">
        <v>283</v>
      </c>
      <c r="K107" s="175">
        <v>292</v>
      </c>
      <c r="L107" s="175">
        <v>287</v>
      </c>
      <c r="M107" s="169">
        <v>297</v>
      </c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</row>
    <row r="108" spans="1:23" ht="15" customHeight="1">
      <c r="A108" s="48" t="s">
        <v>22</v>
      </c>
      <c r="B108" s="170">
        <v>9</v>
      </c>
      <c r="C108" s="170">
        <v>9</v>
      </c>
      <c r="D108" s="170">
        <v>8</v>
      </c>
      <c r="E108" s="170">
        <v>7</v>
      </c>
      <c r="F108" s="170">
        <v>8</v>
      </c>
      <c r="G108" s="170">
        <v>8</v>
      </c>
      <c r="H108" s="170">
        <v>7</v>
      </c>
      <c r="I108" s="170">
        <v>7</v>
      </c>
      <c r="J108" s="170">
        <v>5</v>
      </c>
      <c r="K108" s="170">
        <v>6</v>
      </c>
      <c r="L108" s="170">
        <v>8</v>
      </c>
      <c r="M108" s="170">
        <v>9</v>
      </c>
    </row>
    <row r="109" spans="1:23" ht="15" customHeight="1">
      <c r="A109" s="48" t="s">
        <v>23</v>
      </c>
      <c r="B109" s="170">
        <v>41</v>
      </c>
      <c r="C109" s="170">
        <v>38</v>
      </c>
      <c r="D109" s="170">
        <v>41</v>
      </c>
      <c r="E109" s="170">
        <v>40</v>
      </c>
      <c r="F109" s="170">
        <v>38</v>
      </c>
      <c r="G109" s="170">
        <v>40</v>
      </c>
      <c r="H109" s="170">
        <v>42</v>
      </c>
      <c r="I109" s="170">
        <v>43</v>
      </c>
      <c r="J109" s="170">
        <v>35</v>
      </c>
      <c r="K109" s="170">
        <v>38</v>
      </c>
      <c r="L109" s="170">
        <v>40</v>
      </c>
      <c r="M109" s="170">
        <v>38</v>
      </c>
    </row>
    <row r="110" spans="1:23" ht="15" customHeight="1">
      <c r="A110" s="48" t="s">
        <v>24</v>
      </c>
      <c r="B110" s="170">
        <v>26</v>
      </c>
      <c r="C110" s="170">
        <v>27</v>
      </c>
      <c r="D110" s="170">
        <v>26</v>
      </c>
      <c r="E110" s="170">
        <v>23</v>
      </c>
      <c r="F110" s="170">
        <v>23</v>
      </c>
      <c r="G110" s="170">
        <v>23</v>
      </c>
      <c r="H110" s="170">
        <v>23</v>
      </c>
      <c r="I110" s="170">
        <v>20</v>
      </c>
      <c r="J110" s="170">
        <v>21</v>
      </c>
      <c r="K110" s="170">
        <v>21</v>
      </c>
      <c r="L110" s="170">
        <v>18</v>
      </c>
      <c r="M110" s="170">
        <v>23</v>
      </c>
    </row>
    <row r="111" spans="1:23" ht="15" customHeight="1">
      <c r="A111" s="48" t="s">
        <v>25</v>
      </c>
      <c r="B111" s="170">
        <v>216</v>
      </c>
      <c r="C111" s="170">
        <v>217</v>
      </c>
      <c r="D111" s="170">
        <v>204</v>
      </c>
      <c r="E111" s="170">
        <v>197</v>
      </c>
      <c r="F111" s="170">
        <v>189</v>
      </c>
      <c r="G111" s="170">
        <v>177</v>
      </c>
      <c r="H111" s="170">
        <v>191</v>
      </c>
      <c r="I111" s="170">
        <v>202</v>
      </c>
      <c r="J111" s="170">
        <v>198</v>
      </c>
      <c r="K111" s="170">
        <v>202</v>
      </c>
      <c r="L111" s="170">
        <v>199</v>
      </c>
      <c r="M111" s="170">
        <v>206</v>
      </c>
    </row>
    <row r="112" spans="1:23" ht="15" customHeight="1">
      <c r="A112" s="49" t="s">
        <v>93</v>
      </c>
      <c r="B112" s="171">
        <v>26</v>
      </c>
      <c r="C112" s="171">
        <v>28</v>
      </c>
      <c r="D112" s="171">
        <v>28</v>
      </c>
      <c r="E112" s="171">
        <v>22</v>
      </c>
      <c r="F112" s="171">
        <v>23</v>
      </c>
      <c r="G112" s="171">
        <v>28</v>
      </c>
      <c r="H112" s="171">
        <v>26</v>
      </c>
      <c r="I112" s="171">
        <v>23</v>
      </c>
      <c r="J112" s="171">
        <v>24</v>
      </c>
      <c r="K112" s="171">
        <v>25</v>
      </c>
      <c r="L112" s="171">
        <v>22</v>
      </c>
      <c r="M112" s="171">
        <v>21</v>
      </c>
    </row>
    <row r="113" spans="1:23" ht="15" customHeight="1">
      <c r="A113" s="79" t="s">
        <v>425</v>
      </c>
      <c r="B113" s="175">
        <v>1043</v>
      </c>
      <c r="C113" s="175">
        <v>1054</v>
      </c>
      <c r="D113" s="175">
        <v>1037</v>
      </c>
      <c r="E113" s="175">
        <v>1037</v>
      </c>
      <c r="F113" s="175">
        <v>1014</v>
      </c>
      <c r="G113" s="175">
        <v>1014</v>
      </c>
      <c r="H113" s="175">
        <v>1030</v>
      </c>
      <c r="I113" s="175">
        <v>1061</v>
      </c>
      <c r="J113" s="175">
        <v>1031</v>
      </c>
      <c r="K113" s="175">
        <v>1051</v>
      </c>
      <c r="L113" s="175">
        <v>1022</v>
      </c>
      <c r="M113" s="169">
        <v>1018</v>
      </c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</row>
    <row r="114" spans="1:23" ht="15" customHeight="1">
      <c r="A114" s="48" t="s">
        <v>22</v>
      </c>
      <c r="B114" s="170">
        <v>8</v>
      </c>
      <c r="C114" s="170">
        <v>10</v>
      </c>
      <c r="D114" s="170">
        <v>10</v>
      </c>
      <c r="E114" s="170">
        <v>9</v>
      </c>
      <c r="F114" s="170">
        <v>8</v>
      </c>
      <c r="G114" s="170">
        <v>8</v>
      </c>
      <c r="H114" s="170">
        <v>8</v>
      </c>
      <c r="I114" s="170">
        <v>8</v>
      </c>
      <c r="J114" s="170">
        <v>7</v>
      </c>
      <c r="K114" s="170">
        <v>7</v>
      </c>
      <c r="L114" s="170">
        <v>7</v>
      </c>
      <c r="M114" s="170">
        <v>7</v>
      </c>
    </row>
    <row r="115" spans="1:23" ht="15" customHeight="1">
      <c r="A115" s="48" t="s">
        <v>23</v>
      </c>
      <c r="B115" s="170">
        <v>106</v>
      </c>
      <c r="C115" s="170">
        <v>106</v>
      </c>
      <c r="D115" s="170">
        <v>110</v>
      </c>
      <c r="E115" s="170">
        <v>107</v>
      </c>
      <c r="F115" s="170">
        <v>101</v>
      </c>
      <c r="G115" s="170">
        <v>103</v>
      </c>
      <c r="H115" s="170">
        <v>109</v>
      </c>
      <c r="I115" s="170">
        <v>116</v>
      </c>
      <c r="J115" s="170">
        <v>114</v>
      </c>
      <c r="K115" s="170">
        <v>113</v>
      </c>
      <c r="L115" s="170">
        <v>110</v>
      </c>
      <c r="M115" s="170">
        <v>112</v>
      </c>
    </row>
    <row r="116" spans="1:23" ht="15" customHeight="1">
      <c r="A116" s="48" t="s">
        <v>24</v>
      </c>
      <c r="B116" s="170">
        <v>100</v>
      </c>
      <c r="C116" s="170">
        <v>99</v>
      </c>
      <c r="D116" s="170">
        <v>98</v>
      </c>
      <c r="E116" s="170">
        <v>103</v>
      </c>
      <c r="F116" s="170">
        <v>90</v>
      </c>
      <c r="G116" s="170">
        <v>92</v>
      </c>
      <c r="H116" s="170">
        <v>99</v>
      </c>
      <c r="I116" s="170">
        <v>105</v>
      </c>
      <c r="J116" s="170">
        <v>98</v>
      </c>
      <c r="K116" s="170">
        <v>99</v>
      </c>
      <c r="L116" s="170">
        <v>100</v>
      </c>
      <c r="M116" s="170">
        <v>102</v>
      </c>
    </row>
    <row r="117" spans="1:23" ht="15" customHeight="1">
      <c r="A117" s="48" t="s">
        <v>25</v>
      </c>
      <c r="B117" s="170">
        <v>801</v>
      </c>
      <c r="C117" s="170">
        <v>809</v>
      </c>
      <c r="D117" s="170">
        <v>787</v>
      </c>
      <c r="E117" s="170">
        <v>787</v>
      </c>
      <c r="F117" s="170">
        <v>787</v>
      </c>
      <c r="G117" s="170">
        <v>786</v>
      </c>
      <c r="H117" s="170">
        <v>790</v>
      </c>
      <c r="I117" s="170">
        <v>808</v>
      </c>
      <c r="J117" s="170">
        <v>787</v>
      </c>
      <c r="K117" s="170">
        <v>807</v>
      </c>
      <c r="L117" s="170">
        <v>782</v>
      </c>
      <c r="M117" s="170">
        <v>775</v>
      </c>
    </row>
    <row r="118" spans="1:23" ht="15" customHeight="1">
      <c r="A118" s="49" t="s">
        <v>93</v>
      </c>
      <c r="B118" s="171">
        <v>28</v>
      </c>
      <c r="C118" s="171">
        <v>30</v>
      </c>
      <c r="D118" s="171">
        <v>32</v>
      </c>
      <c r="E118" s="171">
        <v>31</v>
      </c>
      <c r="F118" s="171">
        <v>28</v>
      </c>
      <c r="G118" s="171">
        <v>25</v>
      </c>
      <c r="H118" s="171">
        <v>24</v>
      </c>
      <c r="I118" s="171">
        <v>24</v>
      </c>
      <c r="J118" s="171">
        <v>25</v>
      </c>
      <c r="K118" s="171">
        <v>25</v>
      </c>
      <c r="L118" s="171">
        <v>23</v>
      </c>
      <c r="M118" s="171">
        <v>22</v>
      </c>
    </row>
    <row r="119" spans="1:23" ht="15" customHeight="1">
      <c r="A119" s="79" t="s">
        <v>426</v>
      </c>
      <c r="B119" s="175">
        <v>1382</v>
      </c>
      <c r="C119" s="175">
        <v>1382</v>
      </c>
      <c r="D119" s="175">
        <v>1348</v>
      </c>
      <c r="E119" s="175">
        <v>1340</v>
      </c>
      <c r="F119" s="175">
        <v>1335</v>
      </c>
      <c r="G119" s="175">
        <v>1338</v>
      </c>
      <c r="H119" s="175">
        <v>1333</v>
      </c>
      <c r="I119" s="175">
        <v>1352</v>
      </c>
      <c r="J119" s="175">
        <v>1311</v>
      </c>
      <c r="K119" s="175">
        <v>1330</v>
      </c>
      <c r="L119" s="175">
        <v>1329</v>
      </c>
      <c r="M119" s="169">
        <v>1298</v>
      </c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</row>
    <row r="120" spans="1:23" ht="15" customHeight="1">
      <c r="A120" s="48" t="s">
        <v>22</v>
      </c>
      <c r="B120" s="170">
        <v>25</v>
      </c>
      <c r="C120" s="170">
        <v>23</v>
      </c>
      <c r="D120" s="170">
        <v>22</v>
      </c>
      <c r="E120" s="170">
        <v>21</v>
      </c>
      <c r="F120" s="170">
        <v>22</v>
      </c>
      <c r="G120" s="170">
        <v>22</v>
      </c>
      <c r="H120" s="170">
        <v>23</v>
      </c>
      <c r="I120" s="170">
        <v>23</v>
      </c>
      <c r="J120" s="170">
        <v>21</v>
      </c>
      <c r="K120" s="170">
        <v>22</v>
      </c>
      <c r="L120" s="170">
        <v>23</v>
      </c>
      <c r="M120" s="170">
        <v>22</v>
      </c>
    </row>
    <row r="121" spans="1:23" ht="15" customHeight="1">
      <c r="A121" s="48" t="s">
        <v>23</v>
      </c>
      <c r="B121" s="170">
        <v>146</v>
      </c>
      <c r="C121" s="170">
        <v>146</v>
      </c>
      <c r="D121" s="170">
        <v>133</v>
      </c>
      <c r="E121" s="170">
        <v>137</v>
      </c>
      <c r="F121" s="170">
        <v>141</v>
      </c>
      <c r="G121" s="170">
        <v>140</v>
      </c>
      <c r="H121" s="170">
        <v>145</v>
      </c>
      <c r="I121" s="170">
        <v>141</v>
      </c>
      <c r="J121" s="170">
        <v>139</v>
      </c>
      <c r="K121" s="170">
        <v>142</v>
      </c>
      <c r="L121" s="170">
        <v>144</v>
      </c>
      <c r="M121" s="170">
        <v>148</v>
      </c>
    </row>
    <row r="122" spans="1:23" ht="15" customHeight="1">
      <c r="A122" s="48" t="s">
        <v>24</v>
      </c>
      <c r="B122" s="170">
        <v>76</v>
      </c>
      <c r="C122" s="170">
        <v>76</v>
      </c>
      <c r="D122" s="170">
        <v>78</v>
      </c>
      <c r="E122" s="170">
        <v>76</v>
      </c>
      <c r="F122" s="170">
        <v>76</v>
      </c>
      <c r="G122" s="170">
        <v>71</v>
      </c>
      <c r="H122" s="170">
        <v>70</v>
      </c>
      <c r="I122" s="170">
        <v>75</v>
      </c>
      <c r="J122" s="170">
        <v>71</v>
      </c>
      <c r="K122" s="170">
        <v>74</v>
      </c>
      <c r="L122" s="170">
        <v>73</v>
      </c>
      <c r="M122" s="170">
        <v>70</v>
      </c>
    </row>
    <row r="123" spans="1:23" ht="15" customHeight="1">
      <c r="A123" s="48" t="s">
        <v>25</v>
      </c>
      <c r="B123" s="170">
        <v>1058</v>
      </c>
      <c r="C123" s="170">
        <v>1060</v>
      </c>
      <c r="D123" s="170">
        <v>1038</v>
      </c>
      <c r="E123" s="170">
        <v>1033</v>
      </c>
      <c r="F123" s="170">
        <v>1025</v>
      </c>
      <c r="G123" s="170">
        <v>1031</v>
      </c>
      <c r="H123" s="170">
        <v>1028</v>
      </c>
      <c r="I123" s="170">
        <v>1046</v>
      </c>
      <c r="J123" s="170">
        <v>1010</v>
      </c>
      <c r="K123" s="170">
        <v>1027</v>
      </c>
      <c r="L123" s="170">
        <v>1026</v>
      </c>
      <c r="M123" s="170">
        <v>997</v>
      </c>
    </row>
    <row r="124" spans="1:23" ht="15" customHeight="1">
      <c r="A124" s="49" t="s">
        <v>93</v>
      </c>
      <c r="B124" s="171">
        <v>77</v>
      </c>
      <c r="C124" s="171">
        <v>77</v>
      </c>
      <c r="D124" s="171">
        <v>77</v>
      </c>
      <c r="E124" s="171">
        <v>73</v>
      </c>
      <c r="F124" s="171">
        <v>71</v>
      </c>
      <c r="G124" s="171">
        <v>74</v>
      </c>
      <c r="H124" s="171">
        <v>67</v>
      </c>
      <c r="I124" s="171">
        <v>67</v>
      </c>
      <c r="J124" s="171">
        <v>70</v>
      </c>
      <c r="K124" s="171">
        <v>65</v>
      </c>
      <c r="L124" s="171">
        <v>63</v>
      </c>
      <c r="M124" s="171">
        <v>61</v>
      </c>
    </row>
    <row r="125" spans="1:23" ht="15" customHeight="1">
      <c r="A125" s="79" t="s">
        <v>93</v>
      </c>
      <c r="B125" s="175">
        <v>317</v>
      </c>
      <c r="C125" s="175">
        <v>280</v>
      </c>
      <c r="D125" s="175">
        <v>272</v>
      </c>
      <c r="E125" s="175">
        <v>271</v>
      </c>
      <c r="F125" s="175">
        <v>257</v>
      </c>
      <c r="G125" s="175">
        <v>252</v>
      </c>
      <c r="H125" s="175">
        <v>255</v>
      </c>
      <c r="I125" s="175">
        <v>269</v>
      </c>
      <c r="J125" s="175">
        <v>260</v>
      </c>
      <c r="K125" s="175">
        <v>264</v>
      </c>
      <c r="L125" s="175">
        <v>249</v>
      </c>
      <c r="M125" s="169">
        <v>239</v>
      </c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</row>
    <row r="126" spans="1:23" ht="15" customHeight="1">
      <c r="A126" s="48" t="s">
        <v>22</v>
      </c>
      <c r="B126" s="170">
        <v>7</v>
      </c>
      <c r="C126" s="170">
        <v>7</v>
      </c>
      <c r="D126" s="170">
        <v>5</v>
      </c>
      <c r="E126" s="170">
        <v>5</v>
      </c>
      <c r="F126" s="170">
        <v>6</v>
      </c>
      <c r="G126" s="170">
        <v>6</v>
      </c>
      <c r="H126" s="170">
        <v>5</v>
      </c>
      <c r="I126" s="170">
        <v>5</v>
      </c>
      <c r="J126" s="170">
        <v>5</v>
      </c>
      <c r="K126" s="170">
        <v>5</v>
      </c>
      <c r="L126" s="170">
        <v>5</v>
      </c>
      <c r="M126" s="170">
        <v>6</v>
      </c>
    </row>
    <row r="127" spans="1:23" ht="15" customHeight="1">
      <c r="A127" s="48" t="s">
        <v>23</v>
      </c>
      <c r="B127" s="170">
        <v>28</v>
      </c>
      <c r="C127" s="170">
        <v>25</v>
      </c>
      <c r="D127" s="170">
        <v>25</v>
      </c>
      <c r="E127" s="170">
        <v>27</v>
      </c>
      <c r="F127" s="170">
        <v>25</v>
      </c>
      <c r="G127" s="170">
        <v>26</v>
      </c>
      <c r="H127" s="170">
        <v>27</v>
      </c>
      <c r="I127" s="170">
        <v>29</v>
      </c>
      <c r="J127" s="170">
        <v>26</v>
      </c>
      <c r="K127" s="170">
        <v>29</v>
      </c>
      <c r="L127" s="170">
        <v>28</v>
      </c>
      <c r="M127" s="170">
        <v>27</v>
      </c>
    </row>
    <row r="128" spans="1:23" ht="15" customHeight="1">
      <c r="A128" s="48" t="s">
        <v>24</v>
      </c>
      <c r="B128" s="170">
        <v>13</v>
      </c>
      <c r="C128" s="170">
        <v>15</v>
      </c>
      <c r="D128" s="170">
        <v>12</v>
      </c>
      <c r="E128" s="170">
        <v>13</v>
      </c>
      <c r="F128" s="170">
        <v>11</v>
      </c>
      <c r="G128" s="170">
        <v>9</v>
      </c>
      <c r="H128" s="170">
        <v>8</v>
      </c>
      <c r="I128" s="170">
        <v>8</v>
      </c>
      <c r="J128" s="170">
        <v>7</v>
      </c>
      <c r="K128" s="170">
        <v>7</v>
      </c>
      <c r="L128" s="170">
        <v>6</v>
      </c>
      <c r="M128" s="170">
        <v>7</v>
      </c>
    </row>
    <row r="129" spans="1:13" ht="15" customHeight="1">
      <c r="A129" s="48" t="s">
        <v>25</v>
      </c>
      <c r="B129" s="170">
        <v>236</v>
      </c>
      <c r="C129" s="170">
        <v>211</v>
      </c>
      <c r="D129" s="170">
        <v>205</v>
      </c>
      <c r="E129" s="170">
        <v>198</v>
      </c>
      <c r="F129" s="170">
        <v>186</v>
      </c>
      <c r="G129" s="170">
        <v>183</v>
      </c>
      <c r="H129" s="170">
        <v>190</v>
      </c>
      <c r="I129" s="170">
        <v>201</v>
      </c>
      <c r="J129" s="170">
        <v>195</v>
      </c>
      <c r="K129" s="170">
        <v>196</v>
      </c>
      <c r="L129" s="170">
        <v>183</v>
      </c>
      <c r="M129" s="170">
        <v>170</v>
      </c>
    </row>
    <row r="130" spans="1:13" ht="15" customHeight="1">
      <c r="A130" s="49" t="s">
        <v>93</v>
      </c>
      <c r="B130" s="171">
        <v>33</v>
      </c>
      <c r="C130" s="171">
        <v>22</v>
      </c>
      <c r="D130" s="171">
        <v>25</v>
      </c>
      <c r="E130" s="171">
        <v>28</v>
      </c>
      <c r="F130" s="171">
        <v>29</v>
      </c>
      <c r="G130" s="171">
        <v>28</v>
      </c>
      <c r="H130" s="171">
        <v>25</v>
      </c>
      <c r="I130" s="171">
        <v>26</v>
      </c>
      <c r="J130" s="171">
        <v>27</v>
      </c>
      <c r="K130" s="171">
        <v>27</v>
      </c>
      <c r="L130" s="171">
        <v>27</v>
      </c>
      <c r="M130" s="171">
        <v>29</v>
      </c>
    </row>
    <row r="131" spans="1:13" ht="15" customHeight="1">
      <c r="A131" s="37" t="s">
        <v>215</v>
      </c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</row>
    <row r="132" spans="1:13" ht="1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</row>
    <row r="133" spans="1:13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</row>
    <row r="134" spans="1:13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</row>
    <row r="135" spans="1:13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</row>
    <row r="136" spans="1:13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</row>
    <row r="137" spans="1:13" ht="1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</row>
    <row r="138" spans="1:13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</row>
    <row r="139" spans="1:13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</row>
    <row r="140" spans="1:13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</row>
    <row r="141" spans="1:13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</row>
    <row r="142" spans="1:13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</row>
    <row r="143" spans="1:13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</row>
    <row r="144" spans="1:13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</row>
    <row r="145" spans="1:13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</row>
    <row r="146" spans="1:13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</row>
    <row r="147" spans="1:13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</row>
    <row r="148" spans="1:13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</row>
    <row r="149" spans="1:13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</row>
    <row r="150" spans="1:13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</row>
    <row r="151" spans="1:13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</row>
    <row r="152" spans="1:13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</row>
    <row r="153" spans="1:13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</row>
    <row r="154" spans="1:13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</row>
    <row r="155" spans="1:13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</row>
    <row r="156" spans="1:13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</row>
    <row r="157" spans="1:13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</row>
    <row r="158" spans="1:13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</row>
    <row r="159" spans="1:13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</row>
  </sheetData>
  <pageMargins left="0.23622047244094491" right="0.23622047244094491" top="0.39370078740157483" bottom="0.34" header="0" footer="0.11811023622047245"/>
  <pageSetup paperSize="9" scale="7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50"/>
  <sheetViews>
    <sheetView workbookViewId="0"/>
  </sheetViews>
  <sheetFormatPr baseColWidth="10" defaultColWidth="11.42578125" defaultRowHeight="15" customHeight="1"/>
  <cols>
    <col min="1" max="1" width="21.42578125" style="145" customWidth="1"/>
    <col min="2" max="13" width="10" style="145" customWidth="1"/>
    <col min="14" max="16384" width="11.42578125" style="145"/>
  </cols>
  <sheetData>
    <row r="1" spans="1:22" ht="15" customHeight="1">
      <c r="A1" s="15" t="s">
        <v>476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22" ht="15" customHeight="1">
      <c r="A2" s="19" t="s">
        <v>477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22" ht="15" customHeight="1">
      <c r="A3" s="3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"/>
    </row>
    <row r="4" spans="1:22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</row>
    <row r="5" spans="1:22" ht="15" customHeight="1">
      <c r="A5" s="79" t="s">
        <v>19</v>
      </c>
      <c r="B5" s="80">
        <f>SUM(B16,B27,B38,B49,B60,B71,B82,B93,B104,B115,B126,B137,B148,B159,B170,B181,B192,B203,B214,B225)</f>
        <v>49410</v>
      </c>
      <c r="C5" s="80">
        <f t="shared" ref="C5:M5" si="0">SUM(C16,C27,C38,C49,C60,C71,C82,C93,C104,C115,C126,C137,C148,C159,C170,C181,C192,C203,C214,C225)</f>
        <v>49171</v>
      </c>
      <c r="D5" s="80">
        <f t="shared" si="0"/>
        <v>48816</v>
      </c>
      <c r="E5" s="80">
        <f t="shared" si="0"/>
        <v>48316</v>
      </c>
      <c r="F5" s="80">
        <f t="shared" si="0"/>
        <v>47563</v>
      </c>
      <c r="G5" s="80">
        <f t="shared" si="0"/>
        <v>47185</v>
      </c>
      <c r="H5" s="80">
        <f t="shared" si="0"/>
        <v>47819</v>
      </c>
      <c r="I5" s="80">
        <f t="shared" si="0"/>
        <v>48313</v>
      </c>
      <c r="J5" s="80">
        <f t="shared" si="0"/>
        <v>47742</v>
      </c>
      <c r="K5" s="80">
        <f t="shared" si="0"/>
        <v>47905</v>
      </c>
      <c r="L5" s="80">
        <f t="shared" si="0"/>
        <v>47028</v>
      </c>
      <c r="M5" s="80">
        <f t="shared" si="0"/>
        <v>46942</v>
      </c>
    </row>
    <row r="6" spans="1:22" ht="15" customHeight="1">
      <c r="A6" s="48" t="s">
        <v>440</v>
      </c>
      <c r="B6" s="47">
        <f t="shared" ref="B6:M15" si="1">SUM(B17,B28,B39,B50,B61,B72,B83,B94,B105,B116,B127,B138,B149,B160,B171,B182,B193,B204,B215,B226)</f>
        <v>32</v>
      </c>
      <c r="C6" s="47">
        <f t="shared" si="1"/>
        <v>32</v>
      </c>
      <c r="D6" s="47">
        <f t="shared" si="1"/>
        <v>32</v>
      </c>
      <c r="E6" s="47">
        <f t="shared" si="1"/>
        <v>33</v>
      </c>
      <c r="F6" s="47">
        <f t="shared" si="1"/>
        <v>34</v>
      </c>
      <c r="G6" s="47">
        <f t="shared" si="1"/>
        <v>38</v>
      </c>
      <c r="H6" s="47">
        <f t="shared" si="1"/>
        <v>31</v>
      </c>
      <c r="I6" s="47">
        <f t="shared" si="1"/>
        <v>31</v>
      </c>
      <c r="J6" s="47">
        <f t="shared" si="1"/>
        <v>33</v>
      </c>
      <c r="K6" s="47">
        <f t="shared" si="1"/>
        <v>30</v>
      </c>
      <c r="L6" s="47">
        <f t="shared" si="1"/>
        <v>28</v>
      </c>
      <c r="M6" s="47">
        <f t="shared" si="1"/>
        <v>28</v>
      </c>
    </row>
    <row r="7" spans="1:22" ht="15" customHeight="1">
      <c r="A7" s="48" t="s">
        <v>441</v>
      </c>
      <c r="B7" s="47">
        <f t="shared" si="1"/>
        <v>778</v>
      </c>
      <c r="C7" s="47">
        <f t="shared" si="1"/>
        <v>767</v>
      </c>
      <c r="D7" s="47">
        <f t="shared" si="1"/>
        <v>766</v>
      </c>
      <c r="E7" s="47">
        <f t="shared" si="1"/>
        <v>776</v>
      </c>
      <c r="F7" s="47">
        <f t="shared" si="1"/>
        <v>763</v>
      </c>
      <c r="G7" s="47">
        <f t="shared" si="1"/>
        <v>758</v>
      </c>
      <c r="H7" s="47">
        <f t="shared" si="1"/>
        <v>765</v>
      </c>
      <c r="I7" s="47">
        <f t="shared" si="1"/>
        <v>793</v>
      </c>
      <c r="J7" s="47">
        <f t="shared" si="1"/>
        <v>784</v>
      </c>
      <c r="K7" s="47">
        <f t="shared" si="1"/>
        <v>784</v>
      </c>
      <c r="L7" s="47">
        <f t="shared" si="1"/>
        <v>782</v>
      </c>
      <c r="M7" s="47">
        <f t="shared" si="1"/>
        <v>792</v>
      </c>
    </row>
    <row r="8" spans="1:22" ht="15" customHeight="1">
      <c r="A8" s="48" t="s">
        <v>442</v>
      </c>
      <c r="B8" s="47">
        <f t="shared" si="1"/>
        <v>5434</v>
      </c>
      <c r="C8" s="47">
        <f t="shared" si="1"/>
        <v>5349</v>
      </c>
      <c r="D8" s="47">
        <f t="shared" si="1"/>
        <v>5281</v>
      </c>
      <c r="E8" s="47">
        <f t="shared" si="1"/>
        <v>5224</v>
      </c>
      <c r="F8" s="47">
        <f t="shared" si="1"/>
        <v>5082</v>
      </c>
      <c r="G8" s="47">
        <f t="shared" si="1"/>
        <v>5219</v>
      </c>
      <c r="H8" s="47">
        <f t="shared" si="1"/>
        <v>5889</v>
      </c>
      <c r="I8" s="47">
        <f t="shared" si="1"/>
        <v>6002</v>
      </c>
      <c r="J8" s="47">
        <f t="shared" si="1"/>
        <v>5535</v>
      </c>
      <c r="K8" s="47">
        <f t="shared" si="1"/>
        <v>5413</v>
      </c>
      <c r="L8" s="47">
        <f t="shared" si="1"/>
        <v>5355</v>
      </c>
      <c r="M8" s="47">
        <f t="shared" si="1"/>
        <v>5420</v>
      </c>
    </row>
    <row r="9" spans="1:22" ht="15" customHeight="1">
      <c r="A9" s="48" t="s">
        <v>443</v>
      </c>
      <c r="B9" s="47">
        <f t="shared" si="1"/>
        <v>4859</v>
      </c>
      <c r="C9" s="47">
        <f t="shared" si="1"/>
        <v>4790</v>
      </c>
      <c r="D9" s="47">
        <f t="shared" si="1"/>
        <v>4765</v>
      </c>
      <c r="E9" s="47">
        <f t="shared" si="1"/>
        <v>4701</v>
      </c>
      <c r="F9" s="47">
        <f t="shared" si="1"/>
        <v>4690</v>
      </c>
      <c r="G9" s="47">
        <f t="shared" si="1"/>
        <v>4707</v>
      </c>
      <c r="H9" s="47">
        <f t="shared" si="1"/>
        <v>4813</v>
      </c>
      <c r="I9" s="47">
        <f t="shared" si="1"/>
        <v>4932</v>
      </c>
      <c r="J9" s="47">
        <f t="shared" si="1"/>
        <v>4871</v>
      </c>
      <c r="K9" s="47">
        <f t="shared" si="1"/>
        <v>4819</v>
      </c>
      <c r="L9" s="47">
        <f t="shared" si="1"/>
        <v>4710</v>
      </c>
      <c r="M9" s="47">
        <f t="shared" si="1"/>
        <v>4748</v>
      </c>
    </row>
    <row r="10" spans="1:22" ht="15" customHeight="1">
      <c r="A10" s="48" t="s">
        <v>444</v>
      </c>
      <c r="B10" s="47">
        <f t="shared" si="1"/>
        <v>6698</v>
      </c>
      <c r="C10" s="47">
        <f t="shared" si="1"/>
        <v>6653</v>
      </c>
      <c r="D10" s="47">
        <f t="shared" si="1"/>
        <v>6669</v>
      </c>
      <c r="E10" s="47">
        <f t="shared" si="1"/>
        <v>6606</v>
      </c>
      <c r="F10" s="47">
        <f t="shared" si="1"/>
        <v>6515</v>
      </c>
      <c r="G10" s="47">
        <f t="shared" si="1"/>
        <v>6467</v>
      </c>
      <c r="H10" s="47">
        <f t="shared" si="1"/>
        <v>6479</v>
      </c>
      <c r="I10" s="47">
        <f t="shared" si="1"/>
        <v>6551</v>
      </c>
      <c r="J10" s="47">
        <f t="shared" si="1"/>
        <v>6530</v>
      </c>
      <c r="K10" s="47">
        <f t="shared" si="1"/>
        <v>6551</v>
      </c>
      <c r="L10" s="47">
        <f t="shared" si="1"/>
        <v>6454</v>
      </c>
      <c r="M10" s="47">
        <f t="shared" si="1"/>
        <v>6428</v>
      </c>
    </row>
    <row r="11" spans="1:22" ht="15" customHeight="1">
      <c r="A11" s="48" t="s">
        <v>445</v>
      </c>
      <c r="B11" s="47">
        <f t="shared" si="1"/>
        <v>13232</v>
      </c>
      <c r="C11" s="47">
        <f t="shared" si="1"/>
        <v>13134</v>
      </c>
      <c r="D11" s="47">
        <f t="shared" si="1"/>
        <v>13008</v>
      </c>
      <c r="E11" s="47">
        <f t="shared" si="1"/>
        <v>12898</v>
      </c>
      <c r="F11" s="47">
        <f t="shared" si="1"/>
        <v>12735</v>
      </c>
      <c r="G11" s="47">
        <f t="shared" si="1"/>
        <v>12491</v>
      </c>
      <c r="H11" s="47">
        <f t="shared" si="1"/>
        <v>12527</v>
      </c>
      <c r="I11" s="47">
        <f t="shared" si="1"/>
        <v>12544</v>
      </c>
      <c r="J11" s="47">
        <f t="shared" si="1"/>
        <v>12614</v>
      </c>
      <c r="K11" s="47">
        <f t="shared" si="1"/>
        <v>12805</v>
      </c>
      <c r="L11" s="47">
        <f t="shared" si="1"/>
        <v>12564</v>
      </c>
      <c r="M11" s="47">
        <f t="shared" si="1"/>
        <v>12428</v>
      </c>
    </row>
    <row r="12" spans="1:22" ht="15" customHeight="1">
      <c r="A12" s="48" t="s">
        <v>446</v>
      </c>
      <c r="B12" s="47">
        <f t="shared" si="1"/>
        <v>377</v>
      </c>
      <c r="C12" s="47">
        <f t="shared" si="1"/>
        <v>362</v>
      </c>
      <c r="D12" s="47">
        <f t="shared" si="1"/>
        <v>368</v>
      </c>
      <c r="E12" s="47">
        <f t="shared" si="1"/>
        <v>376</v>
      </c>
      <c r="F12" s="47">
        <f t="shared" si="1"/>
        <v>362</v>
      </c>
      <c r="G12" s="47">
        <f t="shared" si="1"/>
        <v>355</v>
      </c>
      <c r="H12" s="47">
        <f t="shared" si="1"/>
        <v>351</v>
      </c>
      <c r="I12" s="47">
        <f t="shared" si="1"/>
        <v>364</v>
      </c>
      <c r="J12" s="47">
        <f t="shared" si="1"/>
        <v>353</v>
      </c>
      <c r="K12" s="47">
        <f t="shared" si="1"/>
        <v>362</v>
      </c>
      <c r="L12" s="47">
        <f t="shared" si="1"/>
        <v>353</v>
      </c>
      <c r="M12" s="47">
        <f t="shared" si="1"/>
        <v>363</v>
      </c>
    </row>
    <row r="13" spans="1:22" ht="15" customHeight="1">
      <c r="A13" s="48" t="s">
        <v>447</v>
      </c>
      <c r="B13" s="47">
        <f t="shared" si="1"/>
        <v>4135</v>
      </c>
      <c r="C13" s="47">
        <f t="shared" si="1"/>
        <v>4109</v>
      </c>
      <c r="D13" s="47">
        <f t="shared" si="1"/>
        <v>4058</v>
      </c>
      <c r="E13" s="47">
        <f t="shared" si="1"/>
        <v>4037</v>
      </c>
      <c r="F13" s="47">
        <f t="shared" si="1"/>
        <v>3914</v>
      </c>
      <c r="G13" s="47">
        <f t="shared" si="1"/>
        <v>3886</v>
      </c>
      <c r="H13" s="47">
        <f t="shared" si="1"/>
        <v>3837</v>
      </c>
      <c r="I13" s="47">
        <f t="shared" si="1"/>
        <v>3919</v>
      </c>
      <c r="J13" s="47">
        <f t="shared" si="1"/>
        <v>3859</v>
      </c>
      <c r="K13" s="47">
        <f t="shared" si="1"/>
        <v>3858</v>
      </c>
      <c r="L13" s="47">
        <f t="shared" si="1"/>
        <v>3812</v>
      </c>
      <c r="M13" s="47">
        <f t="shared" si="1"/>
        <v>3802</v>
      </c>
    </row>
    <row r="14" spans="1:22" ht="15" customHeight="1">
      <c r="A14" s="48" t="s">
        <v>448</v>
      </c>
      <c r="B14" s="47">
        <f t="shared" si="1"/>
        <v>2068</v>
      </c>
      <c r="C14" s="47">
        <f t="shared" si="1"/>
        <v>2069</v>
      </c>
      <c r="D14" s="47">
        <f t="shared" si="1"/>
        <v>2057</v>
      </c>
      <c r="E14" s="47">
        <f t="shared" si="1"/>
        <v>2002</v>
      </c>
      <c r="F14" s="47">
        <f t="shared" si="1"/>
        <v>1968</v>
      </c>
      <c r="G14" s="47">
        <f t="shared" si="1"/>
        <v>1945</v>
      </c>
      <c r="H14" s="47">
        <f t="shared" si="1"/>
        <v>1935</v>
      </c>
      <c r="I14" s="47">
        <f t="shared" si="1"/>
        <v>1980</v>
      </c>
      <c r="J14" s="47">
        <f t="shared" si="1"/>
        <v>1939</v>
      </c>
      <c r="K14" s="47">
        <f t="shared" si="1"/>
        <v>1920</v>
      </c>
      <c r="L14" s="47">
        <f t="shared" si="1"/>
        <v>1924</v>
      </c>
      <c r="M14" s="47">
        <f t="shared" si="1"/>
        <v>1969</v>
      </c>
    </row>
    <row r="15" spans="1:22" ht="15" customHeight="1">
      <c r="A15" s="49" t="s">
        <v>449</v>
      </c>
      <c r="B15" s="85">
        <f t="shared" si="1"/>
        <v>11797</v>
      </c>
      <c r="C15" s="85">
        <f t="shared" si="1"/>
        <v>11906</v>
      </c>
      <c r="D15" s="85">
        <f t="shared" si="1"/>
        <v>11812</v>
      </c>
      <c r="E15" s="85">
        <f t="shared" si="1"/>
        <v>11663</v>
      </c>
      <c r="F15" s="85">
        <f t="shared" si="1"/>
        <v>11500</v>
      </c>
      <c r="G15" s="85">
        <f t="shared" si="1"/>
        <v>11319</v>
      </c>
      <c r="H15" s="85">
        <f t="shared" si="1"/>
        <v>11192</v>
      </c>
      <c r="I15" s="85">
        <f t="shared" si="1"/>
        <v>11197</v>
      </c>
      <c r="J15" s="85">
        <f t="shared" si="1"/>
        <v>11224</v>
      </c>
      <c r="K15" s="85">
        <f t="shared" si="1"/>
        <v>11363</v>
      </c>
      <c r="L15" s="85">
        <f t="shared" si="1"/>
        <v>11046</v>
      </c>
      <c r="M15" s="85">
        <f t="shared" si="1"/>
        <v>10964</v>
      </c>
    </row>
    <row r="16" spans="1:22" ht="15" customHeight="1">
      <c r="A16" s="79" t="s">
        <v>408</v>
      </c>
      <c r="B16" s="176">
        <v>1285</v>
      </c>
      <c r="C16" s="176">
        <v>1260</v>
      </c>
      <c r="D16" s="176">
        <v>1260</v>
      </c>
      <c r="E16" s="176">
        <v>1259</v>
      </c>
      <c r="F16" s="176">
        <v>1251</v>
      </c>
      <c r="G16" s="176">
        <v>1239</v>
      </c>
      <c r="H16" s="176">
        <v>1274</v>
      </c>
      <c r="I16" s="176">
        <v>1291</v>
      </c>
      <c r="J16" s="176">
        <v>1254</v>
      </c>
      <c r="K16" s="176">
        <v>1257</v>
      </c>
      <c r="L16" s="176">
        <v>1239</v>
      </c>
      <c r="M16" s="176">
        <v>1253</v>
      </c>
      <c r="N16" s="173"/>
      <c r="O16" s="173"/>
      <c r="P16" s="173"/>
      <c r="Q16" s="173"/>
      <c r="R16" s="173"/>
      <c r="S16" s="173"/>
      <c r="T16" s="173"/>
      <c r="U16" s="173"/>
      <c r="V16" s="173"/>
    </row>
    <row r="17" spans="1:23" ht="15" customHeight="1">
      <c r="A17" s="48" t="s">
        <v>440</v>
      </c>
      <c r="B17" s="47">
        <v>0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1</v>
      </c>
      <c r="K17" s="47">
        <v>1</v>
      </c>
      <c r="L17" s="47">
        <v>0</v>
      </c>
      <c r="M17" s="47">
        <v>0</v>
      </c>
    </row>
    <row r="18" spans="1:23" ht="15" customHeight="1">
      <c r="A18" s="48" t="s">
        <v>441</v>
      </c>
      <c r="B18" s="47">
        <v>35</v>
      </c>
      <c r="C18" s="47">
        <v>35</v>
      </c>
      <c r="D18" s="47">
        <v>39</v>
      </c>
      <c r="E18" s="47">
        <v>43</v>
      </c>
      <c r="F18" s="47">
        <v>42</v>
      </c>
      <c r="G18" s="47">
        <v>42</v>
      </c>
      <c r="H18" s="47">
        <v>44</v>
      </c>
      <c r="I18" s="47">
        <v>45</v>
      </c>
      <c r="J18" s="47">
        <v>39</v>
      </c>
      <c r="K18" s="47">
        <v>44</v>
      </c>
      <c r="L18" s="47">
        <v>48</v>
      </c>
      <c r="M18" s="47">
        <v>47</v>
      </c>
    </row>
    <row r="19" spans="1:23" ht="15" customHeight="1">
      <c r="A19" s="48" t="s">
        <v>442</v>
      </c>
      <c r="B19" s="47">
        <v>248</v>
      </c>
      <c r="C19" s="47">
        <v>245</v>
      </c>
      <c r="D19" s="47">
        <v>239</v>
      </c>
      <c r="E19" s="47">
        <v>237</v>
      </c>
      <c r="F19" s="47">
        <v>240</v>
      </c>
      <c r="G19" s="47">
        <v>256</v>
      </c>
      <c r="H19" s="47">
        <v>284</v>
      </c>
      <c r="I19" s="47">
        <v>287</v>
      </c>
      <c r="J19" s="47">
        <v>254</v>
      </c>
      <c r="K19" s="47">
        <v>251</v>
      </c>
      <c r="L19" s="47">
        <v>246</v>
      </c>
      <c r="M19" s="47">
        <v>253</v>
      </c>
    </row>
    <row r="20" spans="1:23" ht="15" customHeight="1">
      <c r="A20" s="48" t="s">
        <v>443</v>
      </c>
      <c r="B20" s="47">
        <v>171</v>
      </c>
      <c r="C20" s="47">
        <v>168</v>
      </c>
      <c r="D20" s="47">
        <v>171</v>
      </c>
      <c r="E20" s="47">
        <v>172</v>
      </c>
      <c r="F20" s="47">
        <v>169</v>
      </c>
      <c r="G20" s="47">
        <v>168</v>
      </c>
      <c r="H20" s="47">
        <v>170</v>
      </c>
      <c r="I20" s="47">
        <v>177</v>
      </c>
      <c r="J20" s="47">
        <v>175</v>
      </c>
      <c r="K20" s="47">
        <v>173</v>
      </c>
      <c r="L20" s="47">
        <v>171</v>
      </c>
      <c r="M20" s="47">
        <v>183</v>
      </c>
    </row>
    <row r="21" spans="1:23" ht="15" customHeight="1">
      <c r="A21" s="48" t="s">
        <v>444</v>
      </c>
      <c r="B21" s="47">
        <v>189</v>
      </c>
      <c r="C21" s="47">
        <v>188</v>
      </c>
      <c r="D21" s="47">
        <v>177</v>
      </c>
      <c r="E21" s="47">
        <v>172</v>
      </c>
      <c r="F21" s="47">
        <v>176</v>
      </c>
      <c r="G21" s="47">
        <v>174</v>
      </c>
      <c r="H21" s="47">
        <v>168</v>
      </c>
      <c r="I21" s="47">
        <v>170</v>
      </c>
      <c r="J21" s="47">
        <v>180</v>
      </c>
      <c r="K21" s="47">
        <v>184</v>
      </c>
      <c r="L21" s="47">
        <v>188</v>
      </c>
      <c r="M21" s="47">
        <v>180</v>
      </c>
    </row>
    <row r="22" spans="1:23" ht="15" customHeight="1">
      <c r="A22" s="48" t="s">
        <v>445</v>
      </c>
      <c r="B22" s="47">
        <v>298</v>
      </c>
      <c r="C22" s="47">
        <v>287</v>
      </c>
      <c r="D22" s="47">
        <v>300</v>
      </c>
      <c r="E22" s="47">
        <v>303</v>
      </c>
      <c r="F22" s="47">
        <v>303</v>
      </c>
      <c r="G22" s="47">
        <v>282</v>
      </c>
      <c r="H22" s="47">
        <v>286</v>
      </c>
      <c r="I22" s="47">
        <v>293</v>
      </c>
      <c r="J22" s="47">
        <v>292</v>
      </c>
      <c r="K22" s="47">
        <v>287</v>
      </c>
      <c r="L22" s="47">
        <v>265</v>
      </c>
      <c r="M22" s="47">
        <v>267</v>
      </c>
    </row>
    <row r="23" spans="1:23" ht="15" customHeight="1">
      <c r="A23" s="48" t="s">
        <v>446</v>
      </c>
      <c r="B23" s="47">
        <v>9</v>
      </c>
      <c r="C23" s="47">
        <v>9</v>
      </c>
      <c r="D23" s="47">
        <v>11</v>
      </c>
      <c r="E23" s="47">
        <v>11</v>
      </c>
      <c r="F23" s="47">
        <v>13</v>
      </c>
      <c r="G23" s="47">
        <v>11</v>
      </c>
      <c r="H23" s="47">
        <v>11</v>
      </c>
      <c r="I23" s="47">
        <v>11</v>
      </c>
      <c r="J23" s="47">
        <v>11</v>
      </c>
      <c r="K23" s="47">
        <v>12</v>
      </c>
      <c r="L23" s="47">
        <v>12</v>
      </c>
      <c r="M23" s="47">
        <v>12</v>
      </c>
    </row>
    <row r="24" spans="1:23" ht="15" customHeight="1">
      <c r="A24" s="48" t="s">
        <v>447</v>
      </c>
      <c r="B24" s="47">
        <v>84</v>
      </c>
      <c r="C24" s="47">
        <v>81</v>
      </c>
      <c r="D24" s="47">
        <v>85</v>
      </c>
      <c r="E24" s="47">
        <v>88</v>
      </c>
      <c r="F24" s="47">
        <v>89</v>
      </c>
      <c r="G24" s="47">
        <v>82</v>
      </c>
      <c r="H24" s="47">
        <v>81</v>
      </c>
      <c r="I24" s="47">
        <v>77</v>
      </c>
      <c r="J24" s="47">
        <v>70</v>
      </c>
      <c r="K24" s="47">
        <v>68</v>
      </c>
      <c r="L24" s="47">
        <v>68</v>
      </c>
      <c r="M24" s="47">
        <v>78</v>
      </c>
    </row>
    <row r="25" spans="1:23" ht="15" customHeight="1">
      <c r="A25" s="48" t="s">
        <v>448</v>
      </c>
      <c r="B25" s="47">
        <v>17</v>
      </c>
      <c r="C25" s="47">
        <v>21</v>
      </c>
      <c r="D25" s="47">
        <v>18</v>
      </c>
      <c r="E25" s="47">
        <v>17</v>
      </c>
      <c r="F25" s="47">
        <v>17</v>
      </c>
      <c r="G25" s="47">
        <v>18</v>
      </c>
      <c r="H25" s="47">
        <v>21</v>
      </c>
      <c r="I25" s="47">
        <v>24</v>
      </c>
      <c r="J25" s="47">
        <v>19</v>
      </c>
      <c r="K25" s="47">
        <v>20</v>
      </c>
      <c r="L25" s="47">
        <v>19</v>
      </c>
      <c r="M25" s="47">
        <v>18</v>
      </c>
    </row>
    <row r="26" spans="1:23" ht="15" customHeight="1">
      <c r="A26" s="49" t="s">
        <v>449</v>
      </c>
      <c r="B26" s="85">
        <v>234</v>
      </c>
      <c r="C26" s="85">
        <v>226</v>
      </c>
      <c r="D26" s="85">
        <v>220</v>
      </c>
      <c r="E26" s="85">
        <v>216</v>
      </c>
      <c r="F26" s="85">
        <v>202</v>
      </c>
      <c r="G26" s="85">
        <v>206</v>
      </c>
      <c r="H26" s="85">
        <v>209</v>
      </c>
      <c r="I26" s="85">
        <v>207</v>
      </c>
      <c r="J26" s="85">
        <v>213</v>
      </c>
      <c r="K26" s="85">
        <v>217</v>
      </c>
      <c r="L26" s="85">
        <v>222</v>
      </c>
      <c r="M26" s="85">
        <v>215</v>
      </c>
    </row>
    <row r="27" spans="1:23" ht="15" customHeight="1">
      <c r="A27" s="79" t="s">
        <v>430</v>
      </c>
      <c r="B27" s="97">
        <v>1721</v>
      </c>
      <c r="C27" s="97">
        <v>1691</v>
      </c>
      <c r="D27" s="97">
        <v>1664</v>
      </c>
      <c r="E27" s="97">
        <v>1659</v>
      </c>
      <c r="F27" s="97">
        <v>1657</v>
      </c>
      <c r="G27" s="97">
        <v>1649</v>
      </c>
      <c r="H27" s="97">
        <v>1734</v>
      </c>
      <c r="I27" s="97">
        <v>1789</v>
      </c>
      <c r="J27" s="97">
        <v>1715</v>
      </c>
      <c r="K27" s="97">
        <v>1677</v>
      </c>
      <c r="L27" s="97">
        <v>1673</v>
      </c>
      <c r="M27" s="97">
        <v>1687</v>
      </c>
      <c r="N27" s="173"/>
      <c r="O27" s="173"/>
      <c r="P27" s="173"/>
      <c r="Q27" s="173"/>
      <c r="R27" s="173"/>
      <c r="S27" s="173"/>
      <c r="T27" s="173"/>
      <c r="U27" s="173"/>
      <c r="V27" s="173"/>
      <c r="W27" s="173"/>
    </row>
    <row r="28" spans="1:23" ht="15" customHeight="1">
      <c r="A28" s="48" t="s">
        <v>440</v>
      </c>
      <c r="B28" s="47">
        <v>1</v>
      </c>
      <c r="C28" s="47">
        <v>1</v>
      </c>
      <c r="D28" s="47">
        <v>1</v>
      </c>
      <c r="E28" s="47">
        <v>1</v>
      </c>
      <c r="F28" s="47">
        <v>1</v>
      </c>
      <c r="G28" s="47">
        <v>1</v>
      </c>
      <c r="H28" s="47">
        <v>1</v>
      </c>
      <c r="I28" s="47">
        <v>1</v>
      </c>
      <c r="J28" s="47">
        <v>1</v>
      </c>
      <c r="K28" s="47">
        <v>1</v>
      </c>
      <c r="L28" s="47">
        <v>1</v>
      </c>
      <c r="M28" s="47">
        <v>1</v>
      </c>
    </row>
    <row r="29" spans="1:23" ht="15" customHeight="1">
      <c r="A29" s="48" t="s">
        <v>441</v>
      </c>
      <c r="B29" s="47">
        <v>83</v>
      </c>
      <c r="C29" s="47">
        <v>82</v>
      </c>
      <c r="D29" s="47">
        <v>80</v>
      </c>
      <c r="E29" s="47">
        <v>82</v>
      </c>
      <c r="F29" s="47">
        <v>80</v>
      </c>
      <c r="G29" s="47">
        <v>82</v>
      </c>
      <c r="H29" s="47">
        <v>85</v>
      </c>
      <c r="I29" s="47">
        <v>89</v>
      </c>
      <c r="J29" s="47">
        <v>88</v>
      </c>
      <c r="K29" s="47">
        <v>87</v>
      </c>
      <c r="L29" s="47">
        <v>87</v>
      </c>
      <c r="M29" s="47">
        <v>93</v>
      </c>
    </row>
    <row r="30" spans="1:23" ht="15" customHeight="1">
      <c r="A30" s="48" t="s">
        <v>442</v>
      </c>
      <c r="B30" s="47">
        <v>374</v>
      </c>
      <c r="C30" s="47">
        <v>362</v>
      </c>
      <c r="D30" s="47">
        <v>358</v>
      </c>
      <c r="E30" s="47">
        <v>360</v>
      </c>
      <c r="F30" s="47">
        <v>362</v>
      </c>
      <c r="G30" s="47">
        <v>365</v>
      </c>
      <c r="H30" s="47">
        <v>404</v>
      </c>
      <c r="I30" s="47">
        <v>409</v>
      </c>
      <c r="J30" s="47">
        <v>365</v>
      </c>
      <c r="K30" s="47">
        <v>353</v>
      </c>
      <c r="L30" s="47">
        <v>366</v>
      </c>
      <c r="M30" s="47">
        <v>374</v>
      </c>
    </row>
    <row r="31" spans="1:23" ht="15" customHeight="1">
      <c r="A31" s="48" t="s">
        <v>443</v>
      </c>
      <c r="B31" s="47">
        <v>247</v>
      </c>
      <c r="C31" s="47">
        <v>253</v>
      </c>
      <c r="D31" s="47">
        <v>252</v>
      </c>
      <c r="E31" s="47">
        <v>255</v>
      </c>
      <c r="F31" s="47">
        <v>260</v>
      </c>
      <c r="G31" s="47">
        <v>263</v>
      </c>
      <c r="H31" s="47">
        <v>282</v>
      </c>
      <c r="I31" s="47">
        <v>295</v>
      </c>
      <c r="J31" s="47">
        <v>276</v>
      </c>
      <c r="K31" s="47">
        <v>270</v>
      </c>
      <c r="L31" s="47">
        <v>265</v>
      </c>
      <c r="M31" s="47">
        <v>269</v>
      </c>
    </row>
    <row r="32" spans="1:23" ht="15" customHeight="1">
      <c r="A32" s="48" t="s">
        <v>444</v>
      </c>
      <c r="B32" s="47">
        <v>304</v>
      </c>
      <c r="C32" s="47">
        <v>291</v>
      </c>
      <c r="D32" s="47">
        <v>288</v>
      </c>
      <c r="E32" s="47">
        <v>289</v>
      </c>
      <c r="F32" s="47">
        <v>277</v>
      </c>
      <c r="G32" s="47">
        <v>276</v>
      </c>
      <c r="H32" s="47">
        <v>288</v>
      </c>
      <c r="I32" s="47">
        <v>288</v>
      </c>
      <c r="J32" s="47">
        <v>293</v>
      </c>
      <c r="K32" s="47">
        <v>284</v>
      </c>
      <c r="L32" s="47">
        <v>281</v>
      </c>
      <c r="M32" s="47">
        <v>288</v>
      </c>
    </row>
    <row r="33" spans="1:23" ht="15" customHeight="1">
      <c r="A33" s="48" t="s">
        <v>445</v>
      </c>
      <c r="B33" s="47">
        <v>330</v>
      </c>
      <c r="C33" s="47">
        <v>320</v>
      </c>
      <c r="D33" s="47">
        <v>316</v>
      </c>
      <c r="E33" s="47">
        <v>314</v>
      </c>
      <c r="F33" s="47">
        <v>319</v>
      </c>
      <c r="G33" s="47">
        <v>319</v>
      </c>
      <c r="H33" s="47">
        <v>333</v>
      </c>
      <c r="I33" s="47">
        <v>356</v>
      </c>
      <c r="J33" s="47">
        <v>345</v>
      </c>
      <c r="K33" s="47">
        <v>340</v>
      </c>
      <c r="L33" s="47">
        <v>330</v>
      </c>
      <c r="M33" s="47">
        <v>331</v>
      </c>
    </row>
    <row r="34" spans="1:23" ht="15" customHeight="1">
      <c r="A34" s="48" t="s">
        <v>446</v>
      </c>
      <c r="B34" s="47">
        <v>9</v>
      </c>
      <c r="C34" s="47">
        <v>7</v>
      </c>
      <c r="D34" s="47">
        <v>8</v>
      </c>
      <c r="E34" s="47">
        <v>8</v>
      </c>
      <c r="F34" s="47">
        <v>9</v>
      </c>
      <c r="G34" s="47">
        <v>10</v>
      </c>
      <c r="H34" s="47">
        <v>10</v>
      </c>
      <c r="I34" s="47">
        <v>10</v>
      </c>
      <c r="J34" s="47">
        <v>12</v>
      </c>
      <c r="K34" s="47">
        <v>10</v>
      </c>
      <c r="L34" s="47">
        <v>12</v>
      </c>
      <c r="M34" s="47">
        <v>10</v>
      </c>
    </row>
    <row r="35" spans="1:23" ht="15" customHeight="1">
      <c r="A35" s="48" t="s">
        <v>447</v>
      </c>
      <c r="B35" s="47">
        <v>84</v>
      </c>
      <c r="C35" s="47">
        <v>84</v>
      </c>
      <c r="D35" s="47">
        <v>77</v>
      </c>
      <c r="E35" s="47">
        <v>81</v>
      </c>
      <c r="F35" s="47">
        <v>77</v>
      </c>
      <c r="G35" s="47">
        <v>72</v>
      </c>
      <c r="H35" s="47">
        <v>75</v>
      </c>
      <c r="I35" s="47">
        <v>77</v>
      </c>
      <c r="J35" s="47">
        <v>78</v>
      </c>
      <c r="K35" s="47">
        <v>76</v>
      </c>
      <c r="L35" s="47">
        <v>75</v>
      </c>
      <c r="M35" s="47">
        <v>75</v>
      </c>
    </row>
    <row r="36" spans="1:23" ht="15" customHeight="1">
      <c r="A36" s="48" t="s">
        <v>448</v>
      </c>
      <c r="B36" s="47">
        <v>37</v>
      </c>
      <c r="C36" s="47">
        <v>38</v>
      </c>
      <c r="D36" s="47">
        <v>44</v>
      </c>
      <c r="E36" s="47">
        <v>44</v>
      </c>
      <c r="F36" s="47">
        <v>44</v>
      </c>
      <c r="G36" s="47">
        <v>41</v>
      </c>
      <c r="H36" s="47">
        <v>38</v>
      </c>
      <c r="I36" s="47">
        <v>39</v>
      </c>
      <c r="J36" s="47">
        <v>39</v>
      </c>
      <c r="K36" s="47">
        <v>37</v>
      </c>
      <c r="L36" s="47">
        <v>34</v>
      </c>
      <c r="M36" s="47">
        <v>32</v>
      </c>
    </row>
    <row r="37" spans="1:23" ht="15" customHeight="1">
      <c r="A37" s="49" t="s">
        <v>449</v>
      </c>
      <c r="B37" s="85">
        <v>252</v>
      </c>
      <c r="C37" s="85">
        <v>253</v>
      </c>
      <c r="D37" s="85">
        <v>240</v>
      </c>
      <c r="E37" s="85">
        <v>225</v>
      </c>
      <c r="F37" s="85">
        <v>228</v>
      </c>
      <c r="G37" s="85">
        <v>220</v>
      </c>
      <c r="H37" s="85">
        <v>218</v>
      </c>
      <c r="I37" s="85">
        <v>225</v>
      </c>
      <c r="J37" s="85">
        <v>218</v>
      </c>
      <c r="K37" s="85">
        <v>219</v>
      </c>
      <c r="L37" s="85">
        <v>222</v>
      </c>
      <c r="M37" s="85">
        <v>214</v>
      </c>
    </row>
    <row r="38" spans="1:23" ht="15" customHeight="1">
      <c r="A38" s="79" t="s">
        <v>410</v>
      </c>
      <c r="B38" s="97">
        <v>2419</v>
      </c>
      <c r="C38" s="97">
        <v>2350</v>
      </c>
      <c r="D38" s="97">
        <v>2324</v>
      </c>
      <c r="E38" s="97">
        <v>2321</v>
      </c>
      <c r="F38" s="97">
        <v>2318</v>
      </c>
      <c r="G38" s="97">
        <v>2337</v>
      </c>
      <c r="H38" s="97">
        <v>2381</v>
      </c>
      <c r="I38" s="97">
        <v>2386</v>
      </c>
      <c r="J38" s="97">
        <v>2359</v>
      </c>
      <c r="K38" s="97">
        <v>2358</v>
      </c>
      <c r="L38" s="97">
        <v>2314</v>
      </c>
      <c r="M38" s="97">
        <v>2329</v>
      </c>
      <c r="N38" s="173"/>
      <c r="O38" s="173"/>
      <c r="P38" s="173"/>
      <c r="Q38" s="173"/>
      <c r="R38" s="173"/>
      <c r="S38" s="173"/>
      <c r="T38" s="173"/>
      <c r="U38" s="173"/>
      <c r="V38" s="173"/>
      <c r="W38" s="173"/>
    </row>
    <row r="39" spans="1:23" ht="15" customHeight="1">
      <c r="A39" s="48" t="s">
        <v>440</v>
      </c>
      <c r="B39" s="47">
        <v>0</v>
      </c>
      <c r="C39" s="47">
        <v>0</v>
      </c>
      <c r="D39" s="47">
        <v>1</v>
      </c>
      <c r="E39" s="47">
        <v>1</v>
      </c>
      <c r="F39" s="47">
        <v>1</v>
      </c>
      <c r="G39" s="47">
        <v>1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</row>
    <row r="40" spans="1:23" ht="15" customHeight="1">
      <c r="A40" s="48" t="s">
        <v>441</v>
      </c>
      <c r="B40" s="47">
        <v>66</v>
      </c>
      <c r="C40" s="47">
        <v>71</v>
      </c>
      <c r="D40" s="47">
        <v>72</v>
      </c>
      <c r="E40" s="47">
        <v>71</v>
      </c>
      <c r="F40" s="47">
        <v>69</v>
      </c>
      <c r="G40" s="47">
        <v>66</v>
      </c>
      <c r="H40" s="47">
        <v>68</v>
      </c>
      <c r="I40" s="47">
        <v>69</v>
      </c>
      <c r="J40" s="47">
        <v>65</v>
      </c>
      <c r="K40" s="47">
        <v>65</v>
      </c>
      <c r="L40" s="47">
        <v>62</v>
      </c>
      <c r="M40" s="47">
        <v>64</v>
      </c>
    </row>
    <row r="41" spans="1:23" ht="15" customHeight="1">
      <c r="A41" s="48" t="s">
        <v>442</v>
      </c>
      <c r="B41" s="47">
        <v>473</v>
      </c>
      <c r="C41" s="47">
        <v>465</v>
      </c>
      <c r="D41" s="47">
        <v>462</v>
      </c>
      <c r="E41" s="47">
        <v>476</v>
      </c>
      <c r="F41" s="47">
        <v>481</v>
      </c>
      <c r="G41" s="47">
        <v>495</v>
      </c>
      <c r="H41" s="47">
        <v>526</v>
      </c>
      <c r="I41" s="47">
        <v>536</v>
      </c>
      <c r="J41" s="47">
        <v>507</v>
      </c>
      <c r="K41" s="47">
        <v>509</v>
      </c>
      <c r="L41" s="47">
        <v>509</v>
      </c>
      <c r="M41" s="47">
        <v>508</v>
      </c>
    </row>
    <row r="42" spans="1:23" ht="15" customHeight="1">
      <c r="A42" s="48" t="s">
        <v>443</v>
      </c>
      <c r="B42" s="47">
        <v>348</v>
      </c>
      <c r="C42" s="47">
        <v>331</v>
      </c>
      <c r="D42" s="47">
        <v>316</v>
      </c>
      <c r="E42" s="47">
        <v>316</v>
      </c>
      <c r="F42" s="47">
        <v>319</v>
      </c>
      <c r="G42" s="47">
        <v>327</v>
      </c>
      <c r="H42" s="47">
        <v>346</v>
      </c>
      <c r="I42" s="47">
        <v>353</v>
      </c>
      <c r="J42" s="47">
        <v>363</v>
      </c>
      <c r="K42" s="47">
        <v>350</v>
      </c>
      <c r="L42" s="47">
        <v>354</v>
      </c>
      <c r="M42" s="47">
        <v>353</v>
      </c>
    </row>
    <row r="43" spans="1:23" ht="15" customHeight="1">
      <c r="A43" s="48" t="s">
        <v>444</v>
      </c>
      <c r="B43" s="47">
        <v>394</v>
      </c>
      <c r="C43" s="47">
        <v>386</v>
      </c>
      <c r="D43" s="47">
        <v>374</v>
      </c>
      <c r="E43" s="47">
        <v>377</v>
      </c>
      <c r="F43" s="47">
        <v>384</v>
      </c>
      <c r="G43" s="47">
        <v>386</v>
      </c>
      <c r="H43" s="47">
        <v>390</v>
      </c>
      <c r="I43" s="47">
        <v>394</v>
      </c>
      <c r="J43" s="47">
        <v>393</v>
      </c>
      <c r="K43" s="47">
        <v>382</v>
      </c>
      <c r="L43" s="47">
        <v>372</v>
      </c>
      <c r="M43" s="47">
        <v>366</v>
      </c>
    </row>
    <row r="44" spans="1:23" ht="15" customHeight="1">
      <c r="A44" s="48" t="s">
        <v>445</v>
      </c>
      <c r="B44" s="47">
        <v>571</v>
      </c>
      <c r="C44" s="47">
        <v>541</v>
      </c>
      <c r="D44" s="47">
        <v>538</v>
      </c>
      <c r="E44" s="47">
        <v>529</v>
      </c>
      <c r="F44" s="47">
        <v>519</v>
      </c>
      <c r="G44" s="47">
        <v>519</v>
      </c>
      <c r="H44" s="47">
        <v>518</v>
      </c>
      <c r="I44" s="47">
        <v>526</v>
      </c>
      <c r="J44" s="47">
        <v>527</v>
      </c>
      <c r="K44" s="47">
        <v>546</v>
      </c>
      <c r="L44" s="47">
        <v>521</v>
      </c>
      <c r="M44" s="47">
        <v>523</v>
      </c>
    </row>
    <row r="45" spans="1:23" ht="15" customHeight="1">
      <c r="A45" s="48" t="s">
        <v>446</v>
      </c>
      <c r="B45" s="47">
        <v>12</v>
      </c>
      <c r="C45" s="47">
        <v>12</v>
      </c>
      <c r="D45" s="47">
        <v>13</v>
      </c>
      <c r="E45" s="47">
        <v>16</v>
      </c>
      <c r="F45" s="47">
        <v>15</v>
      </c>
      <c r="G45" s="47">
        <v>14</v>
      </c>
      <c r="H45" s="47">
        <v>12</v>
      </c>
      <c r="I45" s="47">
        <v>11</v>
      </c>
      <c r="J45" s="47">
        <v>14</v>
      </c>
      <c r="K45" s="47">
        <v>15</v>
      </c>
      <c r="L45" s="47">
        <v>12</v>
      </c>
      <c r="M45" s="47">
        <v>12</v>
      </c>
    </row>
    <row r="46" spans="1:23" ht="15" customHeight="1">
      <c r="A46" s="48" t="s">
        <v>447</v>
      </c>
      <c r="B46" s="47">
        <v>129</v>
      </c>
      <c r="C46" s="47">
        <v>126</v>
      </c>
      <c r="D46" s="47">
        <v>119</v>
      </c>
      <c r="E46" s="47">
        <v>126</v>
      </c>
      <c r="F46" s="47">
        <v>119</v>
      </c>
      <c r="G46" s="47">
        <v>123</v>
      </c>
      <c r="H46" s="47">
        <v>120</v>
      </c>
      <c r="I46" s="47">
        <v>121</v>
      </c>
      <c r="J46" s="47">
        <v>126</v>
      </c>
      <c r="K46" s="47">
        <v>126</v>
      </c>
      <c r="L46" s="47">
        <v>111</v>
      </c>
      <c r="M46" s="47">
        <v>119</v>
      </c>
    </row>
    <row r="47" spans="1:23" ht="15" customHeight="1">
      <c r="A47" s="48" t="s">
        <v>448</v>
      </c>
      <c r="B47" s="47">
        <v>62</v>
      </c>
      <c r="C47" s="47">
        <v>56</v>
      </c>
      <c r="D47" s="47">
        <v>60</v>
      </c>
      <c r="E47" s="47">
        <v>56</v>
      </c>
      <c r="F47" s="47">
        <v>55</v>
      </c>
      <c r="G47" s="47">
        <v>55</v>
      </c>
      <c r="H47" s="47">
        <v>60</v>
      </c>
      <c r="I47" s="47">
        <v>55</v>
      </c>
      <c r="J47" s="47">
        <v>51</v>
      </c>
      <c r="K47" s="47">
        <v>47</v>
      </c>
      <c r="L47" s="47">
        <v>52</v>
      </c>
      <c r="M47" s="47">
        <v>58</v>
      </c>
    </row>
    <row r="48" spans="1:23" ht="15" customHeight="1">
      <c r="A48" s="49" t="s">
        <v>449</v>
      </c>
      <c r="B48" s="85">
        <v>364</v>
      </c>
      <c r="C48" s="85">
        <v>362</v>
      </c>
      <c r="D48" s="85">
        <v>369</v>
      </c>
      <c r="E48" s="85">
        <v>353</v>
      </c>
      <c r="F48" s="85">
        <v>356</v>
      </c>
      <c r="G48" s="85">
        <v>351</v>
      </c>
      <c r="H48" s="85">
        <v>341</v>
      </c>
      <c r="I48" s="85">
        <v>321</v>
      </c>
      <c r="J48" s="85">
        <v>313</v>
      </c>
      <c r="K48" s="85">
        <v>318</v>
      </c>
      <c r="L48" s="85">
        <v>321</v>
      </c>
      <c r="M48" s="85">
        <v>326</v>
      </c>
    </row>
    <row r="49" spans="1:23" ht="15" customHeight="1">
      <c r="A49" s="79" t="s">
        <v>411</v>
      </c>
      <c r="B49" s="97">
        <v>1882</v>
      </c>
      <c r="C49" s="97">
        <v>1881</v>
      </c>
      <c r="D49" s="97">
        <v>1912</v>
      </c>
      <c r="E49" s="97">
        <v>1904</v>
      </c>
      <c r="F49" s="97">
        <v>1871</v>
      </c>
      <c r="G49" s="97">
        <v>1866</v>
      </c>
      <c r="H49" s="97">
        <v>1890</v>
      </c>
      <c r="I49" s="97">
        <v>1903</v>
      </c>
      <c r="J49" s="97">
        <v>1854</v>
      </c>
      <c r="K49" s="97">
        <v>1879</v>
      </c>
      <c r="L49" s="97">
        <v>1881</v>
      </c>
      <c r="M49" s="97">
        <v>1862</v>
      </c>
      <c r="N49" s="173"/>
      <c r="O49" s="173"/>
      <c r="P49" s="173"/>
      <c r="Q49" s="173"/>
      <c r="R49" s="173"/>
      <c r="S49" s="173"/>
      <c r="T49" s="173"/>
      <c r="U49" s="173"/>
      <c r="V49" s="173"/>
      <c r="W49" s="173"/>
    </row>
    <row r="50" spans="1:23" ht="15" customHeight="1">
      <c r="A50" s="48" t="s">
        <v>440</v>
      </c>
      <c r="B50" s="47">
        <v>3</v>
      </c>
      <c r="C50" s="47">
        <v>3</v>
      </c>
      <c r="D50" s="47">
        <v>3</v>
      </c>
      <c r="E50" s="47">
        <v>3</v>
      </c>
      <c r="F50" s="47">
        <v>4</v>
      </c>
      <c r="G50" s="47">
        <v>3</v>
      </c>
      <c r="H50" s="47">
        <v>2</v>
      </c>
      <c r="I50" s="47">
        <v>2</v>
      </c>
      <c r="J50" s="47">
        <v>3</v>
      </c>
      <c r="K50" s="47">
        <v>3</v>
      </c>
      <c r="L50" s="47">
        <v>3</v>
      </c>
      <c r="M50" s="47">
        <v>3</v>
      </c>
    </row>
    <row r="51" spans="1:23" ht="15" customHeight="1">
      <c r="A51" s="48" t="s">
        <v>441</v>
      </c>
      <c r="B51" s="47">
        <v>46</v>
      </c>
      <c r="C51" s="47">
        <v>48</v>
      </c>
      <c r="D51" s="47">
        <v>47</v>
      </c>
      <c r="E51" s="47">
        <v>42</v>
      </c>
      <c r="F51" s="47">
        <v>40</v>
      </c>
      <c r="G51" s="47">
        <v>38</v>
      </c>
      <c r="H51" s="47">
        <v>42</v>
      </c>
      <c r="I51" s="47">
        <v>45</v>
      </c>
      <c r="J51" s="47">
        <v>46</v>
      </c>
      <c r="K51" s="47">
        <v>42</v>
      </c>
      <c r="L51" s="47">
        <v>38</v>
      </c>
      <c r="M51" s="47">
        <v>40</v>
      </c>
    </row>
    <row r="52" spans="1:23" ht="15" customHeight="1">
      <c r="A52" s="48" t="s">
        <v>442</v>
      </c>
      <c r="B52" s="47">
        <v>248</v>
      </c>
      <c r="C52" s="47">
        <v>245</v>
      </c>
      <c r="D52" s="47">
        <v>247</v>
      </c>
      <c r="E52" s="47">
        <v>248</v>
      </c>
      <c r="F52" s="47">
        <v>237</v>
      </c>
      <c r="G52" s="47">
        <v>249</v>
      </c>
      <c r="H52" s="47">
        <v>271</v>
      </c>
      <c r="I52" s="47">
        <v>291</v>
      </c>
      <c r="J52" s="47">
        <v>255</v>
      </c>
      <c r="K52" s="47">
        <v>239</v>
      </c>
      <c r="L52" s="47">
        <v>252</v>
      </c>
      <c r="M52" s="47">
        <v>246</v>
      </c>
    </row>
    <row r="53" spans="1:23" ht="15" customHeight="1">
      <c r="A53" s="48" t="s">
        <v>443</v>
      </c>
      <c r="B53" s="47">
        <v>225</v>
      </c>
      <c r="C53" s="47">
        <v>222</v>
      </c>
      <c r="D53" s="47">
        <v>219</v>
      </c>
      <c r="E53" s="47">
        <v>213</v>
      </c>
      <c r="F53" s="47">
        <v>220</v>
      </c>
      <c r="G53" s="47">
        <v>220</v>
      </c>
      <c r="H53" s="47">
        <v>223</v>
      </c>
      <c r="I53" s="47">
        <v>217</v>
      </c>
      <c r="J53" s="47">
        <v>210</v>
      </c>
      <c r="K53" s="47">
        <v>213</v>
      </c>
      <c r="L53" s="47">
        <v>224</v>
      </c>
      <c r="M53" s="47">
        <v>229</v>
      </c>
    </row>
    <row r="54" spans="1:23" ht="15" customHeight="1">
      <c r="A54" s="48" t="s">
        <v>444</v>
      </c>
      <c r="B54" s="47">
        <v>279</v>
      </c>
      <c r="C54" s="47">
        <v>286</v>
      </c>
      <c r="D54" s="47">
        <v>295</v>
      </c>
      <c r="E54" s="47">
        <v>293</v>
      </c>
      <c r="F54" s="47">
        <v>291</v>
      </c>
      <c r="G54" s="47">
        <v>283</v>
      </c>
      <c r="H54" s="47">
        <v>273</v>
      </c>
      <c r="I54" s="47">
        <v>283</v>
      </c>
      <c r="J54" s="47">
        <v>274</v>
      </c>
      <c r="K54" s="47">
        <v>282</v>
      </c>
      <c r="L54" s="47">
        <v>277</v>
      </c>
      <c r="M54" s="47">
        <v>275</v>
      </c>
    </row>
    <row r="55" spans="1:23" ht="15" customHeight="1">
      <c r="A55" s="48" t="s">
        <v>445</v>
      </c>
      <c r="B55" s="47">
        <v>490</v>
      </c>
      <c r="C55" s="47">
        <v>495</v>
      </c>
      <c r="D55" s="47">
        <v>510</v>
      </c>
      <c r="E55" s="47">
        <v>517</v>
      </c>
      <c r="F55" s="47">
        <v>503</v>
      </c>
      <c r="G55" s="47">
        <v>490</v>
      </c>
      <c r="H55" s="47">
        <v>497</v>
      </c>
      <c r="I55" s="47">
        <v>481</v>
      </c>
      <c r="J55" s="47">
        <v>495</v>
      </c>
      <c r="K55" s="47">
        <v>514</v>
      </c>
      <c r="L55" s="47">
        <v>519</v>
      </c>
      <c r="M55" s="47">
        <v>510</v>
      </c>
    </row>
    <row r="56" spans="1:23" ht="15" customHeight="1">
      <c r="A56" s="48" t="s">
        <v>446</v>
      </c>
      <c r="B56" s="47">
        <v>8</v>
      </c>
      <c r="C56" s="47">
        <v>7</v>
      </c>
      <c r="D56" s="47">
        <v>7</v>
      </c>
      <c r="E56" s="47">
        <v>6</v>
      </c>
      <c r="F56" s="47">
        <v>4</v>
      </c>
      <c r="G56" s="47">
        <v>5</v>
      </c>
      <c r="H56" s="47">
        <v>8</v>
      </c>
      <c r="I56" s="47">
        <v>8</v>
      </c>
      <c r="J56" s="47">
        <v>7</v>
      </c>
      <c r="K56" s="47">
        <v>6</v>
      </c>
      <c r="L56" s="47">
        <v>6</v>
      </c>
      <c r="M56" s="47">
        <v>7</v>
      </c>
    </row>
    <row r="57" spans="1:23" ht="15" customHeight="1">
      <c r="A57" s="48" t="s">
        <v>447</v>
      </c>
      <c r="B57" s="47">
        <v>131</v>
      </c>
      <c r="C57" s="47">
        <v>133</v>
      </c>
      <c r="D57" s="47">
        <v>140</v>
      </c>
      <c r="E57" s="47">
        <v>136</v>
      </c>
      <c r="F57" s="47">
        <v>134</v>
      </c>
      <c r="G57" s="47">
        <v>135</v>
      </c>
      <c r="H57" s="47">
        <v>128</v>
      </c>
      <c r="I57" s="47">
        <v>139</v>
      </c>
      <c r="J57" s="47">
        <v>131</v>
      </c>
      <c r="K57" s="47">
        <v>133</v>
      </c>
      <c r="L57" s="47">
        <v>132</v>
      </c>
      <c r="M57" s="47">
        <v>126</v>
      </c>
    </row>
    <row r="58" spans="1:23" ht="15" customHeight="1">
      <c r="A58" s="48" t="s">
        <v>448</v>
      </c>
      <c r="B58" s="47">
        <v>78</v>
      </c>
      <c r="C58" s="47">
        <v>74</v>
      </c>
      <c r="D58" s="47">
        <v>72</v>
      </c>
      <c r="E58" s="47">
        <v>70</v>
      </c>
      <c r="F58" s="47">
        <v>69</v>
      </c>
      <c r="G58" s="47">
        <v>71</v>
      </c>
      <c r="H58" s="47">
        <v>70</v>
      </c>
      <c r="I58" s="47">
        <v>71</v>
      </c>
      <c r="J58" s="47">
        <v>71</v>
      </c>
      <c r="K58" s="47">
        <v>75</v>
      </c>
      <c r="L58" s="47">
        <v>73</v>
      </c>
      <c r="M58" s="47">
        <v>78</v>
      </c>
    </row>
    <row r="59" spans="1:23" ht="15" customHeight="1">
      <c r="A59" s="49" t="s">
        <v>449</v>
      </c>
      <c r="B59" s="85">
        <v>374</v>
      </c>
      <c r="C59" s="85">
        <v>368</v>
      </c>
      <c r="D59" s="85">
        <v>372</v>
      </c>
      <c r="E59" s="85">
        <v>376</v>
      </c>
      <c r="F59" s="85">
        <v>369</v>
      </c>
      <c r="G59" s="85">
        <v>372</v>
      </c>
      <c r="H59" s="85">
        <v>376</v>
      </c>
      <c r="I59" s="85">
        <v>366</v>
      </c>
      <c r="J59" s="85">
        <v>362</v>
      </c>
      <c r="K59" s="85">
        <v>372</v>
      </c>
      <c r="L59" s="85">
        <v>357</v>
      </c>
      <c r="M59" s="85">
        <v>348</v>
      </c>
    </row>
    <row r="60" spans="1:23" ht="15" customHeight="1">
      <c r="A60" s="79" t="s">
        <v>431</v>
      </c>
      <c r="B60" s="97">
        <v>2957</v>
      </c>
      <c r="C60" s="97">
        <v>2955</v>
      </c>
      <c r="D60" s="97">
        <v>2939</v>
      </c>
      <c r="E60" s="97">
        <v>2897</v>
      </c>
      <c r="F60" s="97">
        <v>2828</v>
      </c>
      <c r="G60" s="97">
        <v>2850</v>
      </c>
      <c r="H60" s="97">
        <v>2891</v>
      </c>
      <c r="I60" s="97">
        <v>2925</v>
      </c>
      <c r="J60" s="97">
        <v>2900</v>
      </c>
      <c r="K60" s="97">
        <v>2909</v>
      </c>
      <c r="L60" s="97">
        <v>2849</v>
      </c>
      <c r="M60" s="97">
        <v>2830</v>
      </c>
      <c r="N60" s="173"/>
      <c r="O60" s="173"/>
      <c r="P60" s="173"/>
      <c r="Q60" s="173"/>
      <c r="R60" s="173"/>
      <c r="S60" s="173"/>
      <c r="T60" s="173"/>
      <c r="U60" s="173"/>
      <c r="V60" s="173"/>
      <c r="W60" s="173"/>
    </row>
    <row r="61" spans="1:23" ht="15" customHeight="1">
      <c r="A61" s="48" t="s">
        <v>440</v>
      </c>
      <c r="B61" s="47">
        <v>2</v>
      </c>
      <c r="C61" s="47">
        <v>2</v>
      </c>
      <c r="D61" s="47">
        <v>1</v>
      </c>
      <c r="E61" s="47">
        <v>1</v>
      </c>
      <c r="F61" s="47">
        <v>1</v>
      </c>
      <c r="G61" s="47">
        <v>2</v>
      </c>
      <c r="H61" s="47">
        <v>1</v>
      </c>
      <c r="I61" s="47">
        <v>1</v>
      </c>
      <c r="J61" s="47">
        <v>1</v>
      </c>
      <c r="K61" s="47">
        <v>1</v>
      </c>
      <c r="L61" s="47">
        <v>1</v>
      </c>
      <c r="M61" s="47">
        <v>0</v>
      </c>
    </row>
    <row r="62" spans="1:23" ht="15" customHeight="1">
      <c r="A62" s="48" t="s">
        <v>441</v>
      </c>
      <c r="B62" s="47">
        <v>39</v>
      </c>
      <c r="C62" s="47">
        <v>38</v>
      </c>
      <c r="D62" s="47">
        <v>42</v>
      </c>
      <c r="E62" s="47">
        <v>41</v>
      </c>
      <c r="F62" s="47">
        <v>41</v>
      </c>
      <c r="G62" s="47">
        <v>41</v>
      </c>
      <c r="H62" s="47">
        <v>40</v>
      </c>
      <c r="I62" s="47">
        <v>39</v>
      </c>
      <c r="J62" s="47">
        <v>46</v>
      </c>
      <c r="K62" s="47">
        <v>42</v>
      </c>
      <c r="L62" s="47">
        <v>38</v>
      </c>
      <c r="M62" s="47">
        <v>37</v>
      </c>
    </row>
    <row r="63" spans="1:23" ht="15" customHeight="1">
      <c r="A63" s="48" t="s">
        <v>442</v>
      </c>
      <c r="B63" s="47">
        <v>331</v>
      </c>
      <c r="C63" s="47">
        <v>326</v>
      </c>
      <c r="D63" s="47">
        <v>340</v>
      </c>
      <c r="E63" s="47">
        <v>346</v>
      </c>
      <c r="F63" s="47">
        <v>325</v>
      </c>
      <c r="G63" s="47">
        <v>324</v>
      </c>
      <c r="H63" s="47">
        <v>388</v>
      </c>
      <c r="I63" s="47">
        <v>399</v>
      </c>
      <c r="J63" s="47">
        <v>352</v>
      </c>
      <c r="K63" s="47">
        <v>343</v>
      </c>
      <c r="L63" s="47">
        <v>340</v>
      </c>
      <c r="M63" s="47">
        <v>347</v>
      </c>
    </row>
    <row r="64" spans="1:23" ht="15" customHeight="1">
      <c r="A64" s="48" t="s">
        <v>443</v>
      </c>
      <c r="B64" s="47">
        <v>315</v>
      </c>
      <c r="C64" s="47">
        <v>316</v>
      </c>
      <c r="D64" s="47">
        <v>306</v>
      </c>
      <c r="E64" s="47">
        <v>298</v>
      </c>
      <c r="F64" s="47">
        <v>287</v>
      </c>
      <c r="G64" s="47">
        <v>295</v>
      </c>
      <c r="H64" s="47">
        <v>296</v>
      </c>
      <c r="I64" s="47">
        <v>305</v>
      </c>
      <c r="J64" s="47">
        <v>298</v>
      </c>
      <c r="K64" s="47">
        <v>297</v>
      </c>
      <c r="L64" s="47">
        <v>286</v>
      </c>
      <c r="M64" s="47">
        <v>285</v>
      </c>
    </row>
    <row r="65" spans="1:23" ht="15" customHeight="1">
      <c r="A65" s="48" t="s">
        <v>444</v>
      </c>
      <c r="B65" s="47">
        <v>399</v>
      </c>
      <c r="C65" s="47">
        <v>407</v>
      </c>
      <c r="D65" s="47">
        <v>404</v>
      </c>
      <c r="E65" s="47">
        <v>396</v>
      </c>
      <c r="F65" s="47">
        <v>391</v>
      </c>
      <c r="G65" s="47">
        <v>391</v>
      </c>
      <c r="H65" s="47">
        <v>388</v>
      </c>
      <c r="I65" s="47">
        <v>386</v>
      </c>
      <c r="J65" s="47">
        <v>389</v>
      </c>
      <c r="K65" s="47">
        <v>400</v>
      </c>
      <c r="L65" s="47">
        <v>384</v>
      </c>
      <c r="M65" s="47">
        <v>379</v>
      </c>
    </row>
    <row r="66" spans="1:23" ht="15" customHeight="1">
      <c r="A66" s="48" t="s">
        <v>445</v>
      </c>
      <c r="B66" s="47">
        <v>770</v>
      </c>
      <c r="C66" s="47">
        <v>762</v>
      </c>
      <c r="D66" s="47">
        <v>755</v>
      </c>
      <c r="E66" s="47">
        <v>760</v>
      </c>
      <c r="F66" s="47">
        <v>746</v>
      </c>
      <c r="G66" s="47">
        <v>737</v>
      </c>
      <c r="H66" s="47">
        <v>749</v>
      </c>
      <c r="I66" s="47">
        <v>755</v>
      </c>
      <c r="J66" s="47">
        <v>751</v>
      </c>
      <c r="K66" s="47">
        <v>757</v>
      </c>
      <c r="L66" s="47">
        <v>755</v>
      </c>
      <c r="M66" s="47">
        <v>745</v>
      </c>
    </row>
    <row r="67" spans="1:23" ht="15" customHeight="1">
      <c r="A67" s="48" t="s">
        <v>446</v>
      </c>
      <c r="B67" s="47">
        <v>28</v>
      </c>
      <c r="C67" s="47">
        <v>26</v>
      </c>
      <c r="D67" s="47">
        <v>24</v>
      </c>
      <c r="E67" s="47">
        <v>24</v>
      </c>
      <c r="F67" s="47">
        <v>26</v>
      </c>
      <c r="G67" s="47">
        <v>30</v>
      </c>
      <c r="H67" s="47">
        <v>27</v>
      </c>
      <c r="I67" s="47">
        <v>26</v>
      </c>
      <c r="J67" s="47">
        <v>30</v>
      </c>
      <c r="K67" s="47">
        <v>30</v>
      </c>
      <c r="L67" s="47">
        <v>32</v>
      </c>
      <c r="M67" s="47">
        <v>29</v>
      </c>
    </row>
    <row r="68" spans="1:23" ht="15" customHeight="1">
      <c r="A68" s="48" t="s">
        <v>447</v>
      </c>
      <c r="B68" s="47">
        <v>269</v>
      </c>
      <c r="C68" s="47">
        <v>264</v>
      </c>
      <c r="D68" s="47">
        <v>248</v>
      </c>
      <c r="E68" s="47">
        <v>233</v>
      </c>
      <c r="F68" s="47">
        <v>237</v>
      </c>
      <c r="G68" s="47">
        <v>252</v>
      </c>
      <c r="H68" s="47">
        <v>249</v>
      </c>
      <c r="I68" s="47">
        <v>245</v>
      </c>
      <c r="J68" s="47">
        <v>241</v>
      </c>
      <c r="K68" s="47">
        <v>251</v>
      </c>
      <c r="L68" s="47">
        <v>244</v>
      </c>
      <c r="M68" s="47">
        <v>238</v>
      </c>
    </row>
    <row r="69" spans="1:23" ht="15" customHeight="1">
      <c r="A69" s="48" t="s">
        <v>448</v>
      </c>
      <c r="B69" s="47">
        <v>123</v>
      </c>
      <c r="C69" s="47">
        <v>121</v>
      </c>
      <c r="D69" s="47">
        <v>121</v>
      </c>
      <c r="E69" s="47">
        <v>119</v>
      </c>
      <c r="F69" s="47">
        <v>122</v>
      </c>
      <c r="G69" s="47">
        <v>129</v>
      </c>
      <c r="H69" s="47">
        <v>130</v>
      </c>
      <c r="I69" s="47">
        <v>136</v>
      </c>
      <c r="J69" s="47">
        <v>141</v>
      </c>
      <c r="K69" s="47">
        <v>138</v>
      </c>
      <c r="L69" s="47">
        <v>141</v>
      </c>
      <c r="M69" s="47">
        <v>141</v>
      </c>
    </row>
    <row r="70" spans="1:23" ht="15" customHeight="1">
      <c r="A70" s="49" t="s">
        <v>449</v>
      </c>
      <c r="B70" s="85">
        <v>681</v>
      </c>
      <c r="C70" s="85">
        <v>693</v>
      </c>
      <c r="D70" s="85">
        <v>698</v>
      </c>
      <c r="E70" s="85">
        <v>679</v>
      </c>
      <c r="F70" s="85">
        <v>652</v>
      </c>
      <c r="G70" s="85">
        <v>649</v>
      </c>
      <c r="H70" s="85">
        <v>623</v>
      </c>
      <c r="I70" s="85">
        <v>633</v>
      </c>
      <c r="J70" s="85">
        <v>651</v>
      </c>
      <c r="K70" s="85">
        <v>650</v>
      </c>
      <c r="L70" s="85">
        <v>628</v>
      </c>
      <c r="M70" s="85">
        <v>629</v>
      </c>
    </row>
    <row r="71" spans="1:23" ht="15" customHeight="1">
      <c r="A71" s="79" t="s">
        <v>432</v>
      </c>
      <c r="B71" s="97">
        <v>1123</v>
      </c>
      <c r="C71" s="97">
        <v>1131</v>
      </c>
      <c r="D71" s="97">
        <v>1108</v>
      </c>
      <c r="E71" s="97">
        <v>1091</v>
      </c>
      <c r="F71" s="97">
        <v>1079</v>
      </c>
      <c r="G71" s="97">
        <v>1074</v>
      </c>
      <c r="H71" s="97">
        <v>1115</v>
      </c>
      <c r="I71" s="97">
        <v>1149</v>
      </c>
      <c r="J71" s="97">
        <v>1124</v>
      </c>
      <c r="K71" s="97">
        <v>1089</v>
      </c>
      <c r="L71" s="97">
        <v>1055</v>
      </c>
      <c r="M71" s="97">
        <v>1048</v>
      </c>
      <c r="N71" s="173"/>
      <c r="O71" s="173"/>
      <c r="P71" s="173"/>
      <c r="Q71" s="173"/>
      <c r="R71" s="173"/>
      <c r="S71" s="173"/>
      <c r="T71" s="173"/>
      <c r="U71" s="173"/>
      <c r="V71" s="173"/>
      <c r="W71" s="173"/>
    </row>
    <row r="72" spans="1:23" ht="15" customHeight="1">
      <c r="A72" s="48" t="s">
        <v>440</v>
      </c>
      <c r="B72" s="47">
        <v>1</v>
      </c>
      <c r="C72" s="47">
        <v>1</v>
      </c>
      <c r="D72" s="47">
        <v>1</v>
      </c>
      <c r="E72" s="47">
        <v>1</v>
      </c>
      <c r="F72" s="47">
        <v>1</v>
      </c>
      <c r="G72" s="47">
        <v>1</v>
      </c>
      <c r="H72" s="47">
        <v>1</v>
      </c>
      <c r="I72" s="47">
        <v>1</v>
      </c>
      <c r="J72" s="47">
        <v>1</v>
      </c>
      <c r="K72" s="47">
        <v>1</v>
      </c>
      <c r="L72" s="47">
        <v>1</v>
      </c>
      <c r="M72" s="47">
        <v>1</v>
      </c>
    </row>
    <row r="73" spans="1:23" ht="15" customHeight="1">
      <c r="A73" s="48" t="s">
        <v>441</v>
      </c>
      <c r="B73" s="47">
        <v>60</v>
      </c>
      <c r="C73" s="47">
        <v>59</v>
      </c>
      <c r="D73" s="47">
        <v>59</v>
      </c>
      <c r="E73" s="47">
        <v>63</v>
      </c>
      <c r="F73" s="47">
        <v>65</v>
      </c>
      <c r="G73" s="47">
        <v>62</v>
      </c>
      <c r="H73" s="47">
        <v>57</v>
      </c>
      <c r="I73" s="47">
        <v>62</v>
      </c>
      <c r="J73" s="47">
        <v>61</v>
      </c>
      <c r="K73" s="47">
        <v>62</v>
      </c>
      <c r="L73" s="47">
        <v>61</v>
      </c>
      <c r="M73" s="47">
        <v>62</v>
      </c>
    </row>
    <row r="74" spans="1:23" ht="15" customHeight="1">
      <c r="A74" s="48" t="s">
        <v>442</v>
      </c>
      <c r="B74" s="47">
        <v>269</v>
      </c>
      <c r="C74" s="47">
        <v>270</v>
      </c>
      <c r="D74" s="47">
        <v>268</v>
      </c>
      <c r="E74" s="47">
        <v>261</v>
      </c>
      <c r="F74" s="47">
        <v>260</v>
      </c>
      <c r="G74" s="47">
        <v>254</v>
      </c>
      <c r="H74" s="47">
        <v>291</v>
      </c>
      <c r="I74" s="47">
        <v>308</v>
      </c>
      <c r="J74" s="47">
        <v>293</v>
      </c>
      <c r="K74" s="47">
        <v>272</v>
      </c>
      <c r="L74" s="47">
        <v>258</v>
      </c>
      <c r="M74" s="47">
        <v>269</v>
      </c>
    </row>
    <row r="75" spans="1:23" ht="15" customHeight="1">
      <c r="A75" s="48" t="s">
        <v>443</v>
      </c>
      <c r="B75" s="47">
        <v>166</v>
      </c>
      <c r="C75" s="47">
        <v>168</v>
      </c>
      <c r="D75" s="47">
        <v>172</v>
      </c>
      <c r="E75" s="47">
        <v>161</v>
      </c>
      <c r="F75" s="47">
        <v>167</v>
      </c>
      <c r="G75" s="47">
        <v>173</v>
      </c>
      <c r="H75" s="47">
        <v>186</v>
      </c>
      <c r="I75" s="47">
        <v>183</v>
      </c>
      <c r="J75" s="47">
        <v>175</v>
      </c>
      <c r="K75" s="47">
        <v>162</v>
      </c>
      <c r="L75" s="47">
        <v>166</v>
      </c>
      <c r="M75" s="47">
        <v>169</v>
      </c>
    </row>
    <row r="76" spans="1:23" ht="15" customHeight="1">
      <c r="A76" s="48" t="s">
        <v>444</v>
      </c>
      <c r="B76" s="47">
        <v>191</v>
      </c>
      <c r="C76" s="47">
        <v>188</v>
      </c>
      <c r="D76" s="47">
        <v>179</v>
      </c>
      <c r="E76" s="47">
        <v>174</v>
      </c>
      <c r="F76" s="47">
        <v>176</v>
      </c>
      <c r="G76" s="47">
        <v>176</v>
      </c>
      <c r="H76" s="47">
        <v>171</v>
      </c>
      <c r="I76" s="47">
        <v>173</v>
      </c>
      <c r="J76" s="47">
        <v>171</v>
      </c>
      <c r="K76" s="47">
        <v>169</v>
      </c>
      <c r="L76" s="47">
        <v>173</v>
      </c>
      <c r="M76" s="47">
        <v>168</v>
      </c>
    </row>
    <row r="77" spans="1:23" ht="15" customHeight="1">
      <c r="A77" s="48" t="s">
        <v>445</v>
      </c>
      <c r="B77" s="47">
        <v>242</v>
      </c>
      <c r="C77" s="47">
        <v>247</v>
      </c>
      <c r="D77" s="47">
        <v>235</v>
      </c>
      <c r="E77" s="47">
        <v>235</v>
      </c>
      <c r="F77" s="47">
        <v>227</v>
      </c>
      <c r="G77" s="47">
        <v>223</v>
      </c>
      <c r="H77" s="47">
        <v>222</v>
      </c>
      <c r="I77" s="47">
        <v>233</v>
      </c>
      <c r="J77" s="47">
        <v>233</v>
      </c>
      <c r="K77" s="47">
        <v>231</v>
      </c>
      <c r="L77" s="47">
        <v>224</v>
      </c>
      <c r="M77" s="47">
        <v>213</v>
      </c>
    </row>
    <row r="78" spans="1:23" ht="15" customHeight="1">
      <c r="A78" s="48" t="s">
        <v>446</v>
      </c>
      <c r="B78" s="47">
        <v>5</v>
      </c>
      <c r="C78" s="47">
        <v>7</v>
      </c>
      <c r="D78" s="47">
        <v>6</v>
      </c>
      <c r="E78" s="47">
        <v>5</v>
      </c>
      <c r="F78" s="47">
        <v>5</v>
      </c>
      <c r="G78" s="47">
        <v>5</v>
      </c>
      <c r="H78" s="47">
        <v>5</v>
      </c>
      <c r="I78" s="47">
        <v>4</v>
      </c>
      <c r="J78" s="47">
        <v>4</v>
      </c>
      <c r="K78" s="47">
        <v>2</v>
      </c>
      <c r="L78" s="47">
        <v>2</v>
      </c>
      <c r="M78" s="47">
        <v>1</v>
      </c>
    </row>
    <row r="79" spans="1:23" ht="15" customHeight="1">
      <c r="A79" s="48" t="s">
        <v>447</v>
      </c>
      <c r="B79" s="47">
        <v>43</v>
      </c>
      <c r="C79" s="47">
        <v>46</v>
      </c>
      <c r="D79" s="47">
        <v>47</v>
      </c>
      <c r="E79" s="47">
        <v>46</v>
      </c>
      <c r="F79" s="47">
        <v>45</v>
      </c>
      <c r="G79" s="47">
        <v>47</v>
      </c>
      <c r="H79" s="47">
        <v>45</v>
      </c>
      <c r="I79" s="47">
        <v>43</v>
      </c>
      <c r="J79" s="47">
        <v>42</v>
      </c>
      <c r="K79" s="47">
        <v>40</v>
      </c>
      <c r="L79" s="47">
        <v>37</v>
      </c>
      <c r="M79" s="47">
        <v>36</v>
      </c>
    </row>
    <row r="80" spans="1:23" ht="15" customHeight="1">
      <c r="A80" s="48" t="s">
        <v>448</v>
      </c>
      <c r="B80" s="47">
        <v>15</v>
      </c>
      <c r="C80" s="47">
        <v>13</v>
      </c>
      <c r="D80" s="47">
        <v>15</v>
      </c>
      <c r="E80" s="47">
        <v>12</v>
      </c>
      <c r="F80" s="47">
        <v>11</v>
      </c>
      <c r="G80" s="47">
        <v>11</v>
      </c>
      <c r="H80" s="47">
        <v>15</v>
      </c>
      <c r="I80" s="47">
        <v>13</v>
      </c>
      <c r="J80" s="47">
        <v>15</v>
      </c>
      <c r="K80" s="47">
        <v>15</v>
      </c>
      <c r="L80" s="47">
        <v>16</v>
      </c>
      <c r="M80" s="47">
        <v>18</v>
      </c>
    </row>
    <row r="81" spans="1:23" ht="15" customHeight="1">
      <c r="A81" s="49" t="s">
        <v>449</v>
      </c>
      <c r="B81" s="85">
        <v>131</v>
      </c>
      <c r="C81" s="85">
        <v>132</v>
      </c>
      <c r="D81" s="85">
        <v>126</v>
      </c>
      <c r="E81" s="85">
        <v>133</v>
      </c>
      <c r="F81" s="85">
        <v>122</v>
      </c>
      <c r="G81" s="85">
        <v>122</v>
      </c>
      <c r="H81" s="85">
        <v>122</v>
      </c>
      <c r="I81" s="85">
        <v>129</v>
      </c>
      <c r="J81" s="85">
        <v>129</v>
      </c>
      <c r="K81" s="85">
        <v>135</v>
      </c>
      <c r="L81" s="85">
        <v>117</v>
      </c>
      <c r="M81" s="85">
        <v>111</v>
      </c>
    </row>
    <row r="82" spans="1:23" ht="15" customHeight="1">
      <c r="A82" s="79" t="s">
        <v>433</v>
      </c>
      <c r="B82" s="97">
        <v>3463</v>
      </c>
      <c r="C82" s="97">
        <v>3476</v>
      </c>
      <c r="D82" s="97">
        <v>3475</v>
      </c>
      <c r="E82" s="97">
        <v>3442</v>
      </c>
      <c r="F82" s="97">
        <v>3372</v>
      </c>
      <c r="G82" s="97">
        <v>3320</v>
      </c>
      <c r="H82" s="97">
        <v>3346</v>
      </c>
      <c r="I82" s="97">
        <v>3409</v>
      </c>
      <c r="J82" s="97">
        <v>3395</v>
      </c>
      <c r="K82" s="97">
        <v>3367</v>
      </c>
      <c r="L82" s="97">
        <v>3297</v>
      </c>
      <c r="M82" s="97">
        <v>3297</v>
      </c>
      <c r="N82" s="173"/>
      <c r="O82" s="173"/>
      <c r="P82" s="173"/>
      <c r="Q82" s="173"/>
      <c r="R82" s="173"/>
      <c r="S82" s="173"/>
      <c r="T82" s="173"/>
      <c r="U82" s="173"/>
      <c r="V82" s="173"/>
      <c r="W82" s="173"/>
    </row>
    <row r="83" spans="1:23" ht="15" customHeight="1">
      <c r="A83" s="48" t="s">
        <v>440</v>
      </c>
      <c r="B83" s="47">
        <v>1</v>
      </c>
      <c r="C83" s="47">
        <v>2</v>
      </c>
      <c r="D83" s="47">
        <v>2</v>
      </c>
      <c r="E83" s="47">
        <v>2</v>
      </c>
      <c r="F83" s="47">
        <v>2</v>
      </c>
      <c r="G83" s="47">
        <v>3</v>
      </c>
      <c r="H83" s="47">
        <v>2</v>
      </c>
      <c r="I83" s="47">
        <v>1</v>
      </c>
      <c r="J83" s="47">
        <v>0</v>
      </c>
      <c r="K83" s="47">
        <v>0</v>
      </c>
      <c r="L83" s="47">
        <v>0</v>
      </c>
      <c r="M83" s="47">
        <v>0</v>
      </c>
    </row>
    <row r="84" spans="1:23" ht="15" customHeight="1">
      <c r="A84" s="48" t="s">
        <v>441</v>
      </c>
      <c r="B84" s="47">
        <v>33</v>
      </c>
      <c r="C84" s="47">
        <v>34</v>
      </c>
      <c r="D84" s="47">
        <v>34</v>
      </c>
      <c r="E84" s="47">
        <v>34</v>
      </c>
      <c r="F84" s="47">
        <v>34</v>
      </c>
      <c r="G84" s="47">
        <v>38</v>
      </c>
      <c r="H84" s="47">
        <v>34</v>
      </c>
      <c r="I84" s="47">
        <v>34</v>
      </c>
      <c r="J84" s="47">
        <v>33</v>
      </c>
      <c r="K84" s="47">
        <v>36</v>
      </c>
      <c r="L84" s="47">
        <v>31</v>
      </c>
      <c r="M84" s="47">
        <v>31</v>
      </c>
    </row>
    <row r="85" spans="1:23" ht="15" customHeight="1">
      <c r="A85" s="48" t="s">
        <v>442</v>
      </c>
      <c r="B85" s="47">
        <v>260</v>
      </c>
      <c r="C85" s="47">
        <v>258</v>
      </c>
      <c r="D85" s="47">
        <v>262</v>
      </c>
      <c r="E85" s="47">
        <v>251</v>
      </c>
      <c r="F85" s="47">
        <v>244</v>
      </c>
      <c r="G85" s="47">
        <v>250</v>
      </c>
      <c r="H85" s="47">
        <v>294</v>
      </c>
      <c r="I85" s="47">
        <v>317</v>
      </c>
      <c r="J85" s="47">
        <v>294</v>
      </c>
      <c r="K85" s="47">
        <v>284</v>
      </c>
      <c r="L85" s="47">
        <v>278</v>
      </c>
      <c r="M85" s="47">
        <v>277</v>
      </c>
    </row>
    <row r="86" spans="1:23" ht="15" customHeight="1">
      <c r="A86" s="48" t="s">
        <v>443</v>
      </c>
      <c r="B86" s="47">
        <v>297</v>
      </c>
      <c r="C86" s="47">
        <v>283</v>
      </c>
      <c r="D86" s="47">
        <v>294</v>
      </c>
      <c r="E86" s="47">
        <v>296</v>
      </c>
      <c r="F86" s="47">
        <v>298</v>
      </c>
      <c r="G86" s="47">
        <v>293</v>
      </c>
      <c r="H86" s="47">
        <v>299</v>
      </c>
      <c r="I86" s="47">
        <v>300</v>
      </c>
      <c r="J86" s="47">
        <v>296</v>
      </c>
      <c r="K86" s="47">
        <v>303</v>
      </c>
      <c r="L86" s="47">
        <v>290</v>
      </c>
      <c r="M86" s="47">
        <v>293</v>
      </c>
    </row>
    <row r="87" spans="1:23" ht="15" customHeight="1">
      <c r="A87" s="48" t="s">
        <v>444</v>
      </c>
      <c r="B87" s="47">
        <v>437</v>
      </c>
      <c r="C87" s="47">
        <v>443</v>
      </c>
      <c r="D87" s="47">
        <v>450</v>
      </c>
      <c r="E87" s="47">
        <v>451</v>
      </c>
      <c r="F87" s="47">
        <v>428</v>
      </c>
      <c r="G87" s="47">
        <v>418</v>
      </c>
      <c r="H87" s="47">
        <v>425</v>
      </c>
      <c r="I87" s="47">
        <v>437</v>
      </c>
      <c r="J87" s="47">
        <v>434</v>
      </c>
      <c r="K87" s="47">
        <v>422</v>
      </c>
      <c r="L87" s="47">
        <v>413</v>
      </c>
      <c r="M87" s="47">
        <v>422</v>
      </c>
    </row>
    <row r="88" spans="1:23" ht="15" customHeight="1">
      <c r="A88" s="48" t="s">
        <v>445</v>
      </c>
      <c r="B88" s="47">
        <v>939</v>
      </c>
      <c r="C88" s="47">
        <v>928</v>
      </c>
      <c r="D88" s="47">
        <v>921</v>
      </c>
      <c r="E88" s="47">
        <v>925</v>
      </c>
      <c r="F88" s="47">
        <v>910</v>
      </c>
      <c r="G88" s="47">
        <v>876</v>
      </c>
      <c r="H88" s="47">
        <v>882</v>
      </c>
      <c r="I88" s="47">
        <v>854</v>
      </c>
      <c r="J88" s="47">
        <v>878</v>
      </c>
      <c r="K88" s="47">
        <v>884</v>
      </c>
      <c r="L88" s="47">
        <v>866</v>
      </c>
      <c r="M88" s="47">
        <v>866</v>
      </c>
    </row>
    <row r="89" spans="1:23" ht="15" customHeight="1">
      <c r="A89" s="48" t="s">
        <v>446</v>
      </c>
      <c r="B89" s="47">
        <v>26</v>
      </c>
      <c r="C89" s="47">
        <v>23</v>
      </c>
      <c r="D89" s="47">
        <v>21</v>
      </c>
      <c r="E89" s="47">
        <v>19</v>
      </c>
      <c r="F89" s="47">
        <v>20</v>
      </c>
      <c r="G89" s="47">
        <v>17</v>
      </c>
      <c r="H89" s="47">
        <v>19</v>
      </c>
      <c r="I89" s="47">
        <v>20</v>
      </c>
      <c r="J89" s="47">
        <v>18</v>
      </c>
      <c r="K89" s="47">
        <v>20</v>
      </c>
      <c r="L89" s="47">
        <v>20</v>
      </c>
      <c r="M89" s="47">
        <v>21</v>
      </c>
    </row>
    <row r="90" spans="1:23" ht="15" customHeight="1">
      <c r="A90" s="48" t="s">
        <v>447</v>
      </c>
      <c r="B90" s="47">
        <v>306</v>
      </c>
      <c r="C90" s="47">
        <v>306</v>
      </c>
      <c r="D90" s="47">
        <v>297</v>
      </c>
      <c r="E90" s="47">
        <v>296</v>
      </c>
      <c r="F90" s="47">
        <v>282</v>
      </c>
      <c r="G90" s="47">
        <v>291</v>
      </c>
      <c r="H90" s="47">
        <v>280</v>
      </c>
      <c r="I90" s="47">
        <v>299</v>
      </c>
      <c r="J90" s="47">
        <v>291</v>
      </c>
      <c r="K90" s="47">
        <v>273</v>
      </c>
      <c r="L90" s="47">
        <v>282</v>
      </c>
      <c r="M90" s="47">
        <v>288</v>
      </c>
    </row>
    <row r="91" spans="1:23" ht="15" customHeight="1">
      <c r="A91" s="48" t="s">
        <v>448</v>
      </c>
      <c r="B91" s="47">
        <v>149</v>
      </c>
      <c r="C91" s="47">
        <v>160</v>
      </c>
      <c r="D91" s="47">
        <v>153</v>
      </c>
      <c r="E91" s="47">
        <v>151</v>
      </c>
      <c r="F91" s="47">
        <v>150</v>
      </c>
      <c r="G91" s="47">
        <v>144</v>
      </c>
      <c r="H91" s="47">
        <v>131</v>
      </c>
      <c r="I91" s="47">
        <v>148</v>
      </c>
      <c r="J91" s="47">
        <v>147</v>
      </c>
      <c r="K91" s="47">
        <v>134</v>
      </c>
      <c r="L91" s="47">
        <v>128</v>
      </c>
      <c r="M91" s="47">
        <v>134</v>
      </c>
    </row>
    <row r="92" spans="1:23" ht="15" customHeight="1">
      <c r="A92" s="49" t="s">
        <v>449</v>
      </c>
      <c r="B92" s="85">
        <v>1015</v>
      </c>
      <c r="C92" s="85">
        <v>1039</v>
      </c>
      <c r="D92" s="85">
        <v>1041</v>
      </c>
      <c r="E92" s="85">
        <v>1017</v>
      </c>
      <c r="F92" s="85">
        <v>1004</v>
      </c>
      <c r="G92" s="85">
        <v>990</v>
      </c>
      <c r="H92" s="85">
        <v>980</v>
      </c>
      <c r="I92" s="85">
        <v>999</v>
      </c>
      <c r="J92" s="85">
        <v>1004</v>
      </c>
      <c r="K92" s="85">
        <v>1011</v>
      </c>
      <c r="L92" s="85">
        <v>989</v>
      </c>
      <c r="M92" s="85">
        <v>965</v>
      </c>
    </row>
    <row r="93" spans="1:23" ht="15" customHeight="1">
      <c r="A93" s="79" t="s">
        <v>415</v>
      </c>
      <c r="B93" s="97">
        <v>3369</v>
      </c>
      <c r="C93" s="97">
        <v>3403</v>
      </c>
      <c r="D93" s="97">
        <v>3368</v>
      </c>
      <c r="E93" s="97">
        <v>3359</v>
      </c>
      <c r="F93" s="97">
        <v>3345</v>
      </c>
      <c r="G93" s="97">
        <v>3338</v>
      </c>
      <c r="H93" s="97">
        <v>3368</v>
      </c>
      <c r="I93" s="97">
        <v>3381</v>
      </c>
      <c r="J93" s="97">
        <v>3352</v>
      </c>
      <c r="K93" s="97">
        <v>3346</v>
      </c>
      <c r="L93" s="97">
        <v>3244</v>
      </c>
      <c r="M93" s="97">
        <v>3222</v>
      </c>
      <c r="N93" s="173"/>
      <c r="O93" s="173"/>
      <c r="P93" s="173"/>
      <c r="Q93" s="173"/>
      <c r="R93" s="173"/>
      <c r="S93" s="173"/>
      <c r="T93" s="173"/>
      <c r="U93" s="173"/>
      <c r="V93" s="173"/>
      <c r="W93" s="173"/>
    </row>
    <row r="94" spans="1:23" ht="15" customHeight="1">
      <c r="A94" s="48" t="s">
        <v>440</v>
      </c>
      <c r="B94" s="47">
        <v>2</v>
      </c>
      <c r="C94" s="47">
        <v>2</v>
      </c>
      <c r="D94" s="47">
        <v>3</v>
      </c>
      <c r="E94" s="47">
        <v>3</v>
      </c>
      <c r="F94" s="47">
        <v>2</v>
      </c>
      <c r="G94" s="47">
        <v>2</v>
      </c>
      <c r="H94" s="47">
        <v>2</v>
      </c>
      <c r="I94" s="47">
        <v>2</v>
      </c>
      <c r="J94" s="47">
        <v>3</v>
      </c>
      <c r="K94" s="47">
        <v>1</v>
      </c>
      <c r="L94" s="47">
        <v>0</v>
      </c>
      <c r="M94" s="47">
        <v>0</v>
      </c>
    </row>
    <row r="95" spans="1:23" ht="15" customHeight="1">
      <c r="A95" s="48" t="s">
        <v>441</v>
      </c>
      <c r="B95" s="47">
        <v>40</v>
      </c>
      <c r="C95" s="47">
        <v>41</v>
      </c>
      <c r="D95" s="47">
        <v>40</v>
      </c>
      <c r="E95" s="47">
        <v>42</v>
      </c>
      <c r="F95" s="47">
        <v>43</v>
      </c>
      <c r="G95" s="47">
        <v>42</v>
      </c>
      <c r="H95" s="47">
        <v>41</v>
      </c>
      <c r="I95" s="47">
        <v>43</v>
      </c>
      <c r="J95" s="47">
        <v>42</v>
      </c>
      <c r="K95" s="47">
        <v>38</v>
      </c>
      <c r="L95" s="47">
        <v>38</v>
      </c>
      <c r="M95" s="47">
        <v>34</v>
      </c>
    </row>
    <row r="96" spans="1:23" ht="15" customHeight="1">
      <c r="A96" s="48" t="s">
        <v>442</v>
      </c>
      <c r="B96" s="47">
        <v>351</v>
      </c>
      <c r="C96" s="47">
        <v>353</v>
      </c>
      <c r="D96" s="47">
        <v>343</v>
      </c>
      <c r="E96" s="47">
        <v>341</v>
      </c>
      <c r="F96" s="47">
        <v>342</v>
      </c>
      <c r="G96" s="47">
        <v>350</v>
      </c>
      <c r="H96" s="47">
        <v>399</v>
      </c>
      <c r="I96" s="47">
        <v>407</v>
      </c>
      <c r="J96" s="47">
        <v>383</v>
      </c>
      <c r="K96" s="47">
        <v>373</v>
      </c>
      <c r="L96" s="47">
        <v>365</v>
      </c>
      <c r="M96" s="47">
        <v>359</v>
      </c>
    </row>
    <row r="97" spans="1:23" ht="15" customHeight="1">
      <c r="A97" s="48" t="s">
        <v>443</v>
      </c>
      <c r="B97" s="47">
        <v>363</v>
      </c>
      <c r="C97" s="47">
        <v>370</v>
      </c>
      <c r="D97" s="47">
        <v>359</v>
      </c>
      <c r="E97" s="47">
        <v>353</v>
      </c>
      <c r="F97" s="47">
        <v>362</v>
      </c>
      <c r="G97" s="47">
        <v>363</v>
      </c>
      <c r="H97" s="47">
        <v>365</v>
      </c>
      <c r="I97" s="47">
        <v>356</v>
      </c>
      <c r="J97" s="47">
        <v>373</v>
      </c>
      <c r="K97" s="47">
        <v>368</v>
      </c>
      <c r="L97" s="47">
        <v>360</v>
      </c>
      <c r="M97" s="47">
        <v>357</v>
      </c>
    </row>
    <row r="98" spans="1:23" ht="15" customHeight="1">
      <c r="A98" s="48" t="s">
        <v>444</v>
      </c>
      <c r="B98" s="47">
        <v>580</v>
      </c>
      <c r="C98" s="47">
        <v>581</v>
      </c>
      <c r="D98" s="47">
        <v>595</v>
      </c>
      <c r="E98" s="47">
        <v>586</v>
      </c>
      <c r="F98" s="47">
        <v>596</v>
      </c>
      <c r="G98" s="47">
        <v>567</v>
      </c>
      <c r="H98" s="47">
        <v>575</v>
      </c>
      <c r="I98" s="47">
        <v>580</v>
      </c>
      <c r="J98" s="47">
        <v>583</v>
      </c>
      <c r="K98" s="47">
        <v>583</v>
      </c>
      <c r="L98" s="47">
        <v>559</v>
      </c>
      <c r="M98" s="47">
        <v>554</v>
      </c>
    </row>
    <row r="99" spans="1:23" ht="15" customHeight="1">
      <c r="A99" s="48" t="s">
        <v>445</v>
      </c>
      <c r="B99" s="47">
        <v>922</v>
      </c>
      <c r="C99" s="47">
        <v>936</v>
      </c>
      <c r="D99" s="47">
        <v>893</v>
      </c>
      <c r="E99" s="47">
        <v>901</v>
      </c>
      <c r="F99" s="47">
        <v>878</v>
      </c>
      <c r="G99" s="47">
        <v>892</v>
      </c>
      <c r="H99" s="47">
        <v>875</v>
      </c>
      <c r="I99" s="47">
        <v>876</v>
      </c>
      <c r="J99" s="47">
        <v>860</v>
      </c>
      <c r="K99" s="47">
        <v>891</v>
      </c>
      <c r="L99" s="47">
        <v>860</v>
      </c>
      <c r="M99" s="47">
        <v>850</v>
      </c>
    </row>
    <row r="100" spans="1:23" ht="15" customHeight="1">
      <c r="A100" s="48" t="s">
        <v>446</v>
      </c>
      <c r="B100" s="47">
        <v>10</v>
      </c>
      <c r="C100" s="47">
        <v>12</v>
      </c>
      <c r="D100" s="47">
        <v>12</v>
      </c>
      <c r="E100" s="47">
        <v>12</v>
      </c>
      <c r="F100" s="47">
        <v>12</v>
      </c>
      <c r="G100" s="47">
        <v>12</v>
      </c>
      <c r="H100" s="47">
        <v>12</v>
      </c>
      <c r="I100" s="47">
        <v>14</v>
      </c>
      <c r="J100" s="47">
        <v>15</v>
      </c>
      <c r="K100" s="47">
        <v>13</v>
      </c>
      <c r="L100" s="47">
        <v>12</v>
      </c>
      <c r="M100" s="47">
        <v>11</v>
      </c>
    </row>
    <row r="101" spans="1:23" ht="15" customHeight="1">
      <c r="A101" s="48" t="s">
        <v>447</v>
      </c>
      <c r="B101" s="47">
        <v>236</v>
      </c>
      <c r="C101" s="47">
        <v>236</v>
      </c>
      <c r="D101" s="47">
        <v>248</v>
      </c>
      <c r="E101" s="47">
        <v>249</v>
      </c>
      <c r="F101" s="47">
        <v>246</v>
      </c>
      <c r="G101" s="47">
        <v>254</v>
      </c>
      <c r="H101" s="47">
        <v>247</v>
      </c>
      <c r="I101" s="47">
        <v>253</v>
      </c>
      <c r="J101" s="47">
        <v>249</v>
      </c>
      <c r="K101" s="47">
        <v>246</v>
      </c>
      <c r="L101" s="47">
        <v>240</v>
      </c>
      <c r="M101" s="47">
        <v>242</v>
      </c>
    </row>
    <row r="102" spans="1:23" ht="15" customHeight="1">
      <c r="A102" s="48" t="s">
        <v>448</v>
      </c>
      <c r="B102" s="47">
        <v>167</v>
      </c>
      <c r="C102" s="47">
        <v>162</v>
      </c>
      <c r="D102" s="47">
        <v>157</v>
      </c>
      <c r="E102" s="47">
        <v>155</v>
      </c>
      <c r="F102" s="47">
        <v>160</v>
      </c>
      <c r="G102" s="47">
        <v>159</v>
      </c>
      <c r="H102" s="47">
        <v>151</v>
      </c>
      <c r="I102" s="47">
        <v>155</v>
      </c>
      <c r="J102" s="47">
        <v>144</v>
      </c>
      <c r="K102" s="47">
        <v>144</v>
      </c>
      <c r="L102" s="47">
        <v>137</v>
      </c>
      <c r="M102" s="47">
        <v>152</v>
      </c>
    </row>
    <row r="103" spans="1:23" ht="15" customHeight="1">
      <c r="A103" s="49" t="s">
        <v>449</v>
      </c>
      <c r="B103" s="85">
        <v>698</v>
      </c>
      <c r="C103" s="85">
        <v>710</v>
      </c>
      <c r="D103" s="85">
        <v>718</v>
      </c>
      <c r="E103" s="85">
        <v>717</v>
      </c>
      <c r="F103" s="85">
        <v>704</v>
      </c>
      <c r="G103" s="85">
        <v>697</v>
      </c>
      <c r="H103" s="85">
        <v>701</v>
      </c>
      <c r="I103" s="85">
        <v>695</v>
      </c>
      <c r="J103" s="85">
        <v>700</v>
      </c>
      <c r="K103" s="85">
        <v>689</v>
      </c>
      <c r="L103" s="85">
        <v>673</v>
      </c>
      <c r="M103" s="85">
        <v>663</v>
      </c>
    </row>
    <row r="104" spans="1:23" ht="15" customHeight="1">
      <c r="A104" s="79" t="s">
        <v>416</v>
      </c>
      <c r="B104" s="97">
        <v>3494</v>
      </c>
      <c r="C104" s="97">
        <v>3490</v>
      </c>
      <c r="D104" s="97">
        <v>3489</v>
      </c>
      <c r="E104" s="97">
        <v>3486</v>
      </c>
      <c r="F104" s="97">
        <v>3411</v>
      </c>
      <c r="G104" s="97">
        <v>3398</v>
      </c>
      <c r="H104" s="97">
        <v>3422</v>
      </c>
      <c r="I104" s="97">
        <v>3469</v>
      </c>
      <c r="J104" s="97">
        <v>3400</v>
      </c>
      <c r="K104" s="97">
        <v>3434</v>
      </c>
      <c r="L104" s="97">
        <v>3365</v>
      </c>
      <c r="M104" s="97">
        <v>3376</v>
      </c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</row>
    <row r="105" spans="1:23" ht="15" customHeight="1">
      <c r="A105" s="48" t="s">
        <v>440</v>
      </c>
      <c r="B105" s="47">
        <v>4</v>
      </c>
      <c r="C105" s="47">
        <v>3</v>
      </c>
      <c r="D105" s="47">
        <v>3</v>
      </c>
      <c r="E105" s="47">
        <v>3</v>
      </c>
      <c r="F105" s="47">
        <v>4</v>
      </c>
      <c r="G105" s="47">
        <v>5</v>
      </c>
      <c r="H105" s="47">
        <v>5</v>
      </c>
      <c r="I105" s="47">
        <v>5</v>
      </c>
      <c r="J105" s="47">
        <v>4</v>
      </c>
      <c r="K105" s="47">
        <v>3</v>
      </c>
      <c r="L105" s="47">
        <v>3</v>
      </c>
      <c r="M105" s="47">
        <v>3</v>
      </c>
    </row>
    <row r="106" spans="1:23" ht="15" customHeight="1">
      <c r="A106" s="48" t="s">
        <v>441</v>
      </c>
      <c r="B106" s="47">
        <v>30</v>
      </c>
      <c r="C106" s="47">
        <v>32</v>
      </c>
      <c r="D106" s="47">
        <v>32</v>
      </c>
      <c r="E106" s="47">
        <v>31</v>
      </c>
      <c r="F106" s="47">
        <v>28</v>
      </c>
      <c r="G106" s="47">
        <v>29</v>
      </c>
      <c r="H106" s="47">
        <v>31</v>
      </c>
      <c r="I106" s="47">
        <v>30</v>
      </c>
      <c r="J106" s="47">
        <v>32</v>
      </c>
      <c r="K106" s="47">
        <v>32</v>
      </c>
      <c r="L106" s="47">
        <v>35</v>
      </c>
      <c r="M106" s="47">
        <v>34</v>
      </c>
    </row>
    <row r="107" spans="1:23" ht="15" customHeight="1">
      <c r="A107" s="48" t="s">
        <v>442</v>
      </c>
      <c r="B107" s="47">
        <v>287</v>
      </c>
      <c r="C107" s="47">
        <v>285</v>
      </c>
      <c r="D107" s="47">
        <v>293</v>
      </c>
      <c r="E107" s="47">
        <v>286</v>
      </c>
      <c r="F107" s="47">
        <v>271</v>
      </c>
      <c r="G107" s="47">
        <v>274</v>
      </c>
      <c r="H107" s="47">
        <v>323</v>
      </c>
      <c r="I107" s="47">
        <v>333</v>
      </c>
      <c r="J107" s="47">
        <v>284</v>
      </c>
      <c r="K107" s="47">
        <v>287</v>
      </c>
      <c r="L107" s="47">
        <v>282</v>
      </c>
      <c r="M107" s="47">
        <v>286</v>
      </c>
    </row>
    <row r="108" spans="1:23" ht="15" customHeight="1">
      <c r="A108" s="48" t="s">
        <v>443</v>
      </c>
      <c r="B108" s="47">
        <v>350</v>
      </c>
      <c r="C108" s="47">
        <v>341</v>
      </c>
      <c r="D108" s="47">
        <v>335</v>
      </c>
      <c r="E108" s="47">
        <v>342</v>
      </c>
      <c r="F108" s="47">
        <v>334</v>
      </c>
      <c r="G108" s="47">
        <v>336</v>
      </c>
      <c r="H108" s="47">
        <v>341</v>
      </c>
      <c r="I108" s="47">
        <v>351</v>
      </c>
      <c r="J108" s="47">
        <v>350</v>
      </c>
      <c r="K108" s="47">
        <v>351</v>
      </c>
      <c r="L108" s="47">
        <v>332</v>
      </c>
      <c r="M108" s="47">
        <v>334</v>
      </c>
    </row>
    <row r="109" spans="1:23" ht="15" customHeight="1">
      <c r="A109" s="48" t="s">
        <v>444</v>
      </c>
      <c r="B109" s="47">
        <v>463</v>
      </c>
      <c r="C109" s="47">
        <v>458</v>
      </c>
      <c r="D109" s="47">
        <v>463</v>
      </c>
      <c r="E109" s="47">
        <v>464</v>
      </c>
      <c r="F109" s="47">
        <v>456</v>
      </c>
      <c r="G109" s="47">
        <v>468</v>
      </c>
      <c r="H109" s="47">
        <v>459</v>
      </c>
      <c r="I109" s="47">
        <v>462</v>
      </c>
      <c r="J109" s="47">
        <v>457</v>
      </c>
      <c r="K109" s="47">
        <v>464</v>
      </c>
      <c r="L109" s="47">
        <v>459</v>
      </c>
      <c r="M109" s="47">
        <v>465</v>
      </c>
    </row>
    <row r="110" spans="1:23" ht="15" customHeight="1">
      <c r="A110" s="48" t="s">
        <v>445</v>
      </c>
      <c r="B110" s="47">
        <v>1045</v>
      </c>
      <c r="C110" s="47">
        <v>1038</v>
      </c>
      <c r="D110" s="47">
        <v>1036</v>
      </c>
      <c r="E110" s="47">
        <v>1050</v>
      </c>
      <c r="F110" s="47">
        <v>1041</v>
      </c>
      <c r="G110" s="47">
        <v>1020</v>
      </c>
      <c r="H110" s="47">
        <v>1019</v>
      </c>
      <c r="I110" s="47">
        <v>1026</v>
      </c>
      <c r="J110" s="47">
        <v>1016</v>
      </c>
      <c r="K110" s="47">
        <v>1011</v>
      </c>
      <c r="L110" s="47">
        <v>1009</v>
      </c>
      <c r="M110" s="47">
        <v>1004</v>
      </c>
    </row>
    <row r="111" spans="1:23" ht="15" customHeight="1">
      <c r="A111" s="48" t="s">
        <v>446</v>
      </c>
      <c r="B111" s="47">
        <v>30</v>
      </c>
      <c r="C111" s="47">
        <v>31</v>
      </c>
      <c r="D111" s="47">
        <v>34</v>
      </c>
      <c r="E111" s="47">
        <v>34</v>
      </c>
      <c r="F111" s="47">
        <v>34</v>
      </c>
      <c r="G111" s="47">
        <v>36</v>
      </c>
      <c r="H111" s="47">
        <v>34</v>
      </c>
      <c r="I111" s="47">
        <v>38</v>
      </c>
      <c r="J111" s="47">
        <v>35</v>
      </c>
      <c r="K111" s="47">
        <v>35</v>
      </c>
      <c r="L111" s="47">
        <v>34</v>
      </c>
      <c r="M111" s="47">
        <v>36</v>
      </c>
    </row>
    <row r="112" spans="1:23" ht="15" customHeight="1">
      <c r="A112" s="48" t="s">
        <v>447</v>
      </c>
      <c r="B112" s="47">
        <v>306</v>
      </c>
      <c r="C112" s="47">
        <v>300</v>
      </c>
      <c r="D112" s="47">
        <v>299</v>
      </c>
      <c r="E112" s="47">
        <v>292</v>
      </c>
      <c r="F112" s="47">
        <v>284</v>
      </c>
      <c r="G112" s="47">
        <v>275</v>
      </c>
      <c r="H112" s="47">
        <v>283</v>
      </c>
      <c r="I112" s="47">
        <v>293</v>
      </c>
      <c r="J112" s="47">
        <v>294</v>
      </c>
      <c r="K112" s="47">
        <v>295</v>
      </c>
      <c r="L112" s="47">
        <v>294</v>
      </c>
      <c r="M112" s="47">
        <v>285</v>
      </c>
    </row>
    <row r="113" spans="1:23" ht="15" customHeight="1">
      <c r="A113" s="48" t="s">
        <v>448</v>
      </c>
      <c r="B113" s="47">
        <v>181</v>
      </c>
      <c r="C113" s="47">
        <v>184</v>
      </c>
      <c r="D113" s="47">
        <v>185</v>
      </c>
      <c r="E113" s="47">
        <v>180</v>
      </c>
      <c r="F113" s="47">
        <v>173</v>
      </c>
      <c r="G113" s="47">
        <v>176</v>
      </c>
      <c r="H113" s="47">
        <v>177</v>
      </c>
      <c r="I113" s="47">
        <v>171</v>
      </c>
      <c r="J113" s="47">
        <v>166</v>
      </c>
      <c r="K113" s="47">
        <v>176</v>
      </c>
      <c r="L113" s="47">
        <v>177</v>
      </c>
      <c r="M113" s="47">
        <v>179</v>
      </c>
    </row>
    <row r="114" spans="1:23" ht="15" customHeight="1">
      <c r="A114" s="49" t="s">
        <v>449</v>
      </c>
      <c r="B114" s="85">
        <v>798</v>
      </c>
      <c r="C114" s="85">
        <v>818</v>
      </c>
      <c r="D114" s="85">
        <v>809</v>
      </c>
      <c r="E114" s="85">
        <v>804</v>
      </c>
      <c r="F114" s="85">
        <v>786</v>
      </c>
      <c r="G114" s="85">
        <v>779</v>
      </c>
      <c r="H114" s="85">
        <v>750</v>
      </c>
      <c r="I114" s="85">
        <v>760</v>
      </c>
      <c r="J114" s="85">
        <v>762</v>
      </c>
      <c r="K114" s="85">
        <v>780</v>
      </c>
      <c r="L114" s="85">
        <v>740</v>
      </c>
      <c r="M114" s="85">
        <v>750</v>
      </c>
    </row>
    <row r="115" spans="1:23" ht="15" customHeight="1">
      <c r="A115" s="79" t="s">
        <v>417</v>
      </c>
      <c r="B115" s="97">
        <v>5253</v>
      </c>
      <c r="C115" s="97">
        <v>5245</v>
      </c>
      <c r="D115" s="97">
        <v>5175</v>
      </c>
      <c r="E115" s="97">
        <v>5096</v>
      </c>
      <c r="F115" s="97">
        <v>5044</v>
      </c>
      <c r="G115" s="97">
        <v>5006</v>
      </c>
      <c r="H115" s="97">
        <v>5103</v>
      </c>
      <c r="I115" s="97">
        <v>5149</v>
      </c>
      <c r="J115" s="97">
        <v>5147</v>
      </c>
      <c r="K115" s="97">
        <v>5159</v>
      </c>
      <c r="L115" s="97">
        <v>5076</v>
      </c>
      <c r="M115" s="97">
        <v>5057</v>
      </c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</row>
    <row r="116" spans="1:23" ht="15" customHeight="1">
      <c r="A116" s="48" t="s">
        <v>440</v>
      </c>
      <c r="B116" s="47">
        <v>5</v>
      </c>
      <c r="C116" s="47">
        <v>5</v>
      </c>
      <c r="D116" s="47">
        <v>5</v>
      </c>
      <c r="E116" s="47">
        <v>6</v>
      </c>
      <c r="F116" s="47">
        <v>5</v>
      </c>
      <c r="G116" s="47">
        <v>5</v>
      </c>
      <c r="H116" s="47">
        <v>5</v>
      </c>
      <c r="I116" s="47">
        <v>5</v>
      </c>
      <c r="J116" s="47">
        <v>5</v>
      </c>
      <c r="K116" s="47">
        <v>4</v>
      </c>
      <c r="L116" s="47">
        <v>6</v>
      </c>
      <c r="M116" s="47">
        <v>6</v>
      </c>
    </row>
    <row r="117" spans="1:23" ht="15" customHeight="1">
      <c r="A117" s="48" t="s">
        <v>441</v>
      </c>
      <c r="B117" s="47">
        <v>78</v>
      </c>
      <c r="C117" s="47">
        <v>75</v>
      </c>
      <c r="D117" s="47">
        <v>70</v>
      </c>
      <c r="E117" s="47">
        <v>73</v>
      </c>
      <c r="F117" s="47">
        <v>74</v>
      </c>
      <c r="G117" s="47">
        <v>71</v>
      </c>
      <c r="H117" s="47">
        <v>70</v>
      </c>
      <c r="I117" s="47">
        <v>70</v>
      </c>
      <c r="J117" s="47">
        <v>67</v>
      </c>
      <c r="K117" s="47">
        <v>69</v>
      </c>
      <c r="L117" s="47">
        <v>71</v>
      </c>
      <c r="M117" s="47">
        <v>76</v>
      </c>
    </row>
    <row r="118" spans="1:23" ht="15" customHeight="1">
      <c r="A118" s="48" t="s">
        <v>442</v>
      </c>
      <c r="B118" s="47">
        <v>495</v>
      </c>
      <c r="C118" s="47">
        <v>495</v>
      </c>
      <c r="D118" s="47">
        <v>469</v>
      </c>
      <c r="E118" s="47">
        <v>447</v>
      </c>
      <c r="F118" s="47">
        <v>437</v>
      </c>
      <c r="G118" s="47">
        <v>444</v>
      </c>
      <c r="H118" s="47">
        <v>505</v>
      </c>
      <c r="I118" s="47">
        <v>522</v>
      </c>
      <c r="J118" s="47">
        <v>508</v>
      </c>
      <c r="K118" s="47">
        <v>481</v>
      </c>
      <c r="L118" s="47">
        <v>475</v>
      </c>
      <c r="M118" s="47">
        <v>480</v>
      </c>
    </row>
    <row r="119" spans="1:23" ht="15" customHeight="1">
      <c r="A119" s="48" t="s">
        <v>443</v>
      </c>
      <c r="B119" s="47">
        <v>450</v>
      </c>
      <c r="C119" s="47">
        <v>468</v>
      </c>
      <c r="D119" s="47">
        <v>474</v>
      </c>
      <c r="E119" s="47">
        <v>456</v>
      </c>
      <c r="F119" s="47">
        <v>439</v>
      </c>
      <c r="G119" s="47">
        <v>442</v>
      </c>
      <c r="H119" s="47">
        <v>444</v>
      </c>
      <c r="I119" s="47">
        <v>469</v>
      </c>
      <c r="J119" s="47">
        <v>459</v>
      </c>
      <c r="K119" s="47">
        <v>471</v>
      </c>
      <c r="L119" s="47">
        <v>447</v>
      </c>
      <c r="M119" s="47">
        <v>448</v>
      </c>
    </row>
    <row r="120" spans="1:23" ht="15" customHeight="1">
      <c r="A120" s="48" t="s">
        <v>444</v>
      </c>
      <c r="B120" s="47">
        <v>676</v>
      </c>
      <c r="C120" s="47">
        <v>677</v>
      </c>
      <c r="D120" s="47">
        <v>671</v>
      </c>
      <c r="E120" s="47">
        <v>655</v>
      </c>
      <c r="F120" s="47">
        <v>635</v>
      </c>
      <c r="G120" s="47">
        <v>642</v>
      </c>
      <c r="H120" s="47">
        <v>654</v>
      </c>
      <c r="I120" s="47">
        <v>668</v>
      </c>
      <c r="J120" s="47">
        <v>657</v>
      </c>
      <c r="K120" s="47">
        <v>652</v>
      </c>
      <c r="L120" s="47">
        <v>644</v>
      </c>
      <c r="M120" s="47">
        <v>647</v>
      </c>
    </row>
    <row r="121" spans="1:23" ht="15" customHeight="1">
      <c r="A121" s="48" t="s">
        <v>445</v>
      </c>
      <c r="B121" s="47">
        <v>1500</v>
      </c>
      <c r="C121" s="47">
        <v>1496</v>
      </c>
      <c r="D121" s="47">
        <v>1460</v>
      </c>
      <c r="E121" s="47">
        <v>1441</v>
      </c>
      <c r="F121" s="47">
        <v>1412</v>
      </c>
      <c r="G121" s="47">
        <v>1387</v>
      </c>
      <c r="H121" s="47">
        <v>1409</v>
      </c>
      <c r="I121" s="47">
        <v>1372</v>
      </c>
      <c r="J121" s="47">
        <v>1413</v>
      </c>
      <c r="K121" s="47">
        <v>1434</v>
      </c>
      <c r="L121" s="47">
        <v>1419</v>
      </c>
      <c r="M121" s="47">
        <v>1406</v>
      </c>
    </row>
    <row r="122" spans="1:23" ht="15" customHeight="1">
      <c r="A122" s="48" t="s">
        <v>446</v>
      </c>
      <c r="B122" s="47">
        <v>34</v>
      </c>
      <c r="C122" s="47">
        <v>30</v>
      </c>
      <c r="D122" s="47">
        <v>36</v>
      </c>
      <c r="E122" s="47">
        <v>36</v>
      </c>
      <c r="F122" s="47">
        <v>32</v>
      </c>
      <c r="G122" s="47">
        <v>31</v>
      </c>
      <c r="H122" s="47">
        <v>29</v>
      </c>
      <c r="I122" s="47">
        <v>32</v>
      </c>
      <c r="J122" s="47">
        <v>30</v>
      </c>
      <c r="K122" s="47">
        <v>31</v>
      </c>
      <c r="L122" s="47">
        <v>29</v>
      </c>
      <c r="M122" s="47">
        <v>31</v>
      </c>
    </row>
    <row r="123" spans="1:23" ht="15" customHeight="1">
      <c r="A123" s="48" t="s">
        <v>447</v>
      </c>
      <c r="B123" s="47">
        <v>447</v>
      </c>
      <c r="C123" s="47">
        <v>429</v>
      </c>
      <c r="D123" s="47">
        <v>424</v>
      </c>
      <c r="E123" s="47">
        <v>422</v>
      </c>
      <c r="F123" s="47">
        <v>422</v>
      </c>
      <c r="G123" s="47">
        <v>413</v>
      </c>
      <c r="H123" s="47">
        <v>414</v>
      </c>
      <c r="I123" s="47">
        <v>423</v>
      </c>
      <c r="J123" s="47">
        <v>420</v>
      </c>
      <c r="K123" s="47">
        <v>441</v>
      </c>
      <c r="L123" s="47">
        <v>448</v>
      </c>
      <c r="M123" s="47">
        <v>434</v>
      </c>
    </row>
    <row r="124" spans="1:23" ht="15" customHeight="1">
      <c r="A124" s="48" t="s">
        <v>448</v>
      </c>
      <c r="B124" s="47">
        <v>219</v>
      </c>
      <c r="C124" s="47">
        <v>209</v>
      </c>
      <c r="D124" s="47">
        <v>204</v>
      </c>
      <c r="E124" s="47">
        <v>207</v>
      </c>
      <c r="F124" s="47">
        <v>207</v>
      </c>
      <c r="G124" s="47">
        <v>195</v>
      </c>
      <c r="H124" s="47">
        <v>201</v>
      </c>
      <c r="I124" s="47">
        <v>208</v>
      </c>
      <c r="J124" s="47">
        <v>205</v>
      </c>
      <c r="K124" s="47">
        <v>200</v>
      </c>
      <c r="L124" s="47">
        <v>207</v>
      </c>
      <c r="M124" s="47">
        <v>209</v>
      </c>
    </row>
    <row r="125" spans="1:23" ht="15" customHeight="1">
      <c r="A125" s="49" t="s">
        <v>449</v>
      </c>
      <c r="B125" s="85">
        <v>1349</v>
      </c>
      <c r="C125" s="85">
        <v>1361</v>
      </c>
      <c r="D125" s="85">
        <v>1362</v>
      </c>
      <c r="E125" s="85">
        <v>1353</v>
      </c>
      <c r="F125" s="85">
        <v>1381</v>
      </c>
      <c r="G125" s="85">
        <v>1376</v>
      </c>
      <c r="H125" s="85">
        <v>1372</v>
      </c>
      <c r="I125" s="85">
        <v>1380</v>
      </c>
      <c r="J125" s="85">
        <v>1383</v>
      </c>
      <c r="K125" s="85">
        <v>1376</v>
      </c>
      <c r="L125" s="85">
        <v>1330</v>
      </c>
      <c r="M125" s="85">
        <v>1320</v>
      </c>
    </row>
    <row r="126" spans="1:23" ht="15" customHeight="1">
      <c r="A126" s="79" t="s">
        <v>418</v>
      </c>
      <c r="B126" s="97">
        <v>4868</v>
      </c>
      <c r="C126" s="97">
        <v>4849</v>
      </c>
      <c r="D126" s="97">
        <v>4807</v>
      </c>
      <c r="E126" s="97">
        <v>4730</v>
      </c>
      <c r="F126" s="97">
        <v>4666</v>
      </c>
      <c r="G126" s="97">
        <v>4566</v>
      </c>
      <c r="H126" s="97">
        <v>4547</v>
      </c>
      <c r="I126" s="97">
        <v>4571</v>
      </c>
      <c r="J126" s="97">
        <v>4600</v>
      </c>
      <c r="K126" s="97">
        <v>4657</v>
      </c>
      <c r="L126" s="97">
        <v>4535</v>
      </c>
      <c r="M126" s="97">
        <v>4500</v>
      </c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</row>
    <row r="127" spans="1:23" ht="15" customHeight="1">
      <c r="A127" s="48" t="s">
        <v>440</v>
      </c>
      <c r="B127" s="47">
        <v>3</v>
      </c>
      <c r="C127" s="47">
        <v>2</v>
      </c>
      <c r="D127" s="47">
        <v>2</v>
      </c>
      <c r="E127" s="47">
        <v>2</v>
      </c>
      <c r="F127" s="47">
        <v>2</v>
      </c>
      <c r="G127" s="47">
        <v>2</v>
      </c>
      <c r="H127" s="47">
        <v>1</v>
      </c>
      <c r="I127" s="47">
        <v>1</v>
      </c>
      <c r="J127" s="47">
        <v>2</v>
      </c>
      <c r="K127" s="47">
        <v>2</v>
      </c>
      <c r="L127" s="47">
        <v>1</v>
      </c>
      <c r="M127" s="47">
        <v>2</v>
      </c>
    </row>
    <row r="128" spans="1:23" ht="15" customHeight="1">
      <c r="A128" s="48" t="s">
        <v>441</v>
      </c>
      <c r="B128" s="47">
        <v>34</v>
      </c>
      <c r="C128" s="47">
        <v>35</v>
      </c>
      <c r="D128" s="47">
        <v>37</v>
      </c>
      <c r="E128" s="47">
        <v>40</v>
      </c>
      <c r="F128" s="47">
        <v>35</v>
      </c>
      <c r="G128" s="47">
        <v>36</v>
      </c>
      <c r="H128" s="47">
        <v>35</v>
      </c>
      <c r="I128" s="47">
        <v>39</v>
      </c>
      <c r="J128" s="47">
        <v>42</v>
      </c>
      <c r="K128" s="47">
        <v>40</v>
      </c>
      <c r="L128" s="47">
        <v>36</v>
      </c>
      <c r="M128" s="47">
        <v>40</v>
      </c>
    </row>
    <row r="129" spans="1:23" ht="15" customHeight="1">
      <c r="A129" s="48" t="s">
        <v>442</v>
      </c>
      <c r="B129" s="47">
        <v>358</v>
      </c>
      <c r="C129" s="47">
        <v>356</v>
      </c>
      <c r="D129" s="47">
        <v>348</v>
      </c>
      <c r="E129" s="47">
        <v>342</v>
      </c>
      <c r="F129" s="47">
        <v>318</v>
      </c>
      <c r="G129" s="47">
        <v>325</v>
      </c>
      <c r="H129" s="47">
        <v>352</v>
      </c>
      <c r="I129" s="47">
        <v>343</v>
      </c>
      <c r="J129" s="47">
        <v>320</v>
      </c>
      <c r="K129" s="47">
        <v>308</v>
      </c>
      <c r="L129" s="47">
        <v>291</v>
      </c>
      <c r="M129" s="47">
        <v>303</v>
      </c>
    </row>
    <row r="130" spans="1:23" ht="15" customHeight="1">
      <c r="A130" s="48" t="s">
        <v>443</v>
      </c>
      <c r="B130" s="47">
        <v>366</v>
      </c>
      <c r="C130" s="47">
        <v>355</v>
      </c>
      <c r="D130" s="47">
        <v>346</v>
      </c>
      <c r="E130" s="47">
        <v>347</v>
      </c>
      <c r="F130" s="47">
        <v>342</v>
      </c>
      <c r="G130" s="47">
        <v>328</v>
      </c>
      <c r="H130" s="47">
        <v>331</v>
      </c>
      <c r="I130" s="47">
        <v>338</v>
      </c>
      <c r="J130" s="47">
        <v>340</v>
      </c>
      <c r="K130" s="47">
        <v>343</v>
      </c>
      <c r="L130" s="47">
        <v>334</v>
      </c>
      <c r="M130" s="47">
        <v>334</v>
      </c>
    </row>
    <row r="131" spans="1:23" ht="15" customHeight="1">
      <c r="A131" s="48" t="s">
        <v>444</v>
      </c>
      <c r="B131" s="47">
        <v>522</v>
      </c>
      <c r="C131" s="47">
        <v>507</v>
      </c>
      <c r="D131" s="47">
        <v>513</v>
      </c>
      <c r="E131" s="47">
        <v>499</v>
      </c>
      <c r="F131" s="47">
        <v>496</v>
      </c>
      <c r="G131" s="47">
        <v>485</v>
      </c>
      <c r="H131" s="47">
        <v>484</v>
      </c>
      <c r="I131" s="47">
        <v>477</v>
      </c>
      <c r="J131" s="47">
        <v>479</v>
      </c>
      <c r="K131" s="47">
        <v>490</v>
      </c>
      <c r="L131" s="47">
        <v>460</v>
      </c>
      <c r="M131" s="47">
        <v>460</v>
      </c>
    </row>
    <row r="132" spans="1:23" ht="15" customHeight="1">
      <c r="A132" s="48" t="s">
        <v>445</v>
      </c>
      <c r="B132" s="47">
        <v>1379</v>
      </c>
      <c r="C132" s="47">
        <v>1381</v>
      </c>
      <c r="D132" s="47">
        <v>1356</v>
      </c>
      <c r="E132" s="47">
        <v>1328</v>
      </c>
      <c r="F132" s="47">
        <v>1331</v>
      </c>
      <c r="G132" s="47">
        <v>1297</v>
      </c>
      <c r="H132" s="47">
        <v>1306</v>
      </c>
      <c r="I132" s="47">
        <v>1317</v>
      </c>
      <c r="J132" s="47">
        <v>1321</v>
      </c>
      <c r="K132" s="47">
        <v>1359</v>
      </c>
      <c r="L132" s="47">
        <v>1322</v>
      </c>
      <c r="M132" s="47">
        <v>1305</v>
      </c>
    </row>
    <row r="133" spans="1:23" ht="15" customHeight="1">
      <c r="A133" s="48" t="s">
        <v>446</v>
      </c>
      <c r="B133" s="47">
        <v>55</v>
      </c>
      <c r="C133" s="47">
        <v>54</v>
      </c>
      <c r="D133" s="47">
        <v>50</v>
      </c>
      <c r="E133" s="47">
        <v>53</v>
      </c>
      <c r="F133" s="47">
        <v>50</v>
      </c>
      <c r="G133" s="47">
        <v>49</v>
      </c>
      <c r="H133" s="47">
        <v>52</v>
      </c>
      <c r="I133" s="47">
        <v>54</v>
      </c>
      <c r="J133" s="47">
        <v>54</v>
      </c>
      <c r="K133" s="47">
        <v>54</v>
      </c>
      <c r="L133" s="47">
        <v>52</v>
      </c>
      <c r="M133" s="47">
        <v>54</v>
      </c>
    </row>
    <row r="134" spans="1:23" ht="15" customHeight="1">
      <c r="A134" s="48" t="s">
        <v>447</v>
      </c>
      <c r="B134" s="47">
        <v>513</v>
      </c>
      <c r="C134" s="47">
        <v>510</v>
      </c>
      <c r="D134" s="47">
        <v>519</v>
      </c>
      <c r="E134" s="47">
        <v>516</v>
      </c>
      <c r="F134" s="47">
        <v>509</v>
      </c>
      <c r="G134" s="47">
        <v>486</v>
      </c>
      <c r="H134" s="47">
        <v>486</v>
      </c>
      <c r="I134" s="47">
        <v>485</v>
      </c>
      <c r="J134" s="47">
        <v>491</v>
      </c>
      <c r="K134" s="47">
        <v>487</v>
      </c>
      <c r="L134" s="47">
        <v>477</v>
      </c>
      <c r="M134" s="47">
        <v>468</v>
      </c>
    </row>
    <row r="135" spans="1:23" ht="15" customHeight="1">
      <c r="A135" s="48" t="s">
        <v>448</v>
      </c>
      <c r="B135" s="47">
        <v>245</v>
      </c>
      <c r="C135" s="47">
        <v>244</v>
      </c>
      <c r="D135" s="47">
        <v>249</v>
      </c>
      <c r="E135" s="47">
        <v>230</v>
      </c>
      <c r="F135" s="47">
        <v>221</v>
      </c>
      <c r="G135" s="47">
        <v>217</v>
      </c>
      <c r="H135" s="47">
        <v>207</v>
      </c>
      <c r="I135" s="47">
        <v>218</v>
      </c>
      <c r="J135" s="47">
        <v>218</v>
      </c>
      <c r="K135" s="47">
        <v>215</v>
      </c>
      <c r="L135" s="47">
        <v>220</v>
      </c>
      <c r="M135" s="47">
        <v>220</v>
      </c>
    </row>
    <row r="136" spans="1:23" ht="15" customHeight="1">
      <c r="A136" s="49" t="s">
        <v>449</v>
      </c>
      <c r="B136" s="85">
        <v>1393</v>
      </c>
      <c r="C136" s="85">
        <v>1405</v>
      </c>
      <c r="D136" s="85">
        <v>1387</v>
      </c>
      <c r="E136" s="85">
        <v>1373</v>
      </c>
      <c r="F136" s="85">
        <v>1362</v>
      </c>
      <c r="G136" s="85">
        <v>1341</v>
      </c>
      <c r="H136" s="85">
        <v>1293</v>
      </c>
      <c r="I136" s="85">
        <v>1299</v>
      </c>
      <c r="J136" s="85">
        <v>1333</v>
      </c>
      <c r="K136" s="85">
        <v>1359</v>
      </c>
      <c r="L136" s="85">
        <v>1342</v>
      </c>
      <c r="M136" s="85">
        <v>1314</v>
      </c>
    </row>
    <row r="137" spans="1:23" ht="15" customHeight="1">
      <c r="A137" s="79" t="s">
        <v>419</v>
      </c>
      <c r="B137" s="176">
        <v>3918</v>
      </c>
      <c r="C137" s="176">
        <v>3894</v>
      </c>
      <c r="D137" s="176">
        <v>3878</v>
      </c>
      <c r="E137" s="176">
        <v>3802</v>
      </c>
      <c r="F137" s="176">
        <v>3746</v>
      </c>
      <c r="G137" s="176">
        <v>3727</v>
      </c>
      <c r="H137" s="176">
        <v>3786</v>
      </c>
      <c r="I137" s="176">
        <v>3795</v>
      </c>
      <c r="J137" s="176">
        <v>3753</v>
      </c>
      <c r="K137" s="176">
        <v>3741</v>
      </c>
      <c r="L137" s="176">
        <v>3703</v>
      </c>
      <c r="M137" s="176">
        <v>3724</v>
      </c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</row>
    <row r="138" spans="1:23" ht="15" customHeight="1">
      <c r="A138" s="48" t="s">
        <v>440</v>
      </c>
      <c r="B138" s="47">
        <v>4</v>
      </c>
      <c r="C138" s="47">
        <v>4</v>
      </c>
      <c r="D138" s="47">
        <v>3</v>
      </c>
      <c r="E138" s="47">
        <v>3</v>
      </c>
      <c r="F138" s="47">
        <v>3</v>
      </c>
      <c r="G138" s="47">
        <v>5</v>
      </c>
      <c r="H138" s="47">
        <v>4</v>
      </c>
      <c r="I138" s="47">
        <v>4</v>
      </c>
      <c r="J138" s="47">
        <v>4</v>
      </c>
      <c r="K138" s="47">
        <v>4</v>
      </c>
      <c r="L138" s="47">
        <v>4</v>
      </c>
      <c r="M138" s="47">
        <v>4</v>
      </c>
    </row>
    <row r="139" spans="1:23" ht="15" customHeight="1">
      <c r="A139" s="48" t="s">
        <v>441</v>
      </c>
      <c r="B139" s="47">
        <v>82</v>
      </c>
      <c r="C139" s="47">
        <v>80</v>
      </c>
      <c r="D139" s="47">
        <v>80</v>
      </c>
      <c r="E139" s="47">
        <v>81</v>
      </c>
      <c r="F139" s="47">
        <v>83</v>
      </c>
      <c r="G139" s="47">
        <v>87</v>
      </c>
      <c r="H139" s="47">
        <v>90</v>
      </c>
      <c r="I139" s="47">
        <v>94</v>
      </c>
      <c r="J139" s="47">
        <v>86</v>
      </c>
      <c r="K139" s="47">
        <v>88</v>
      </c>
      <c r="L139" s="47">
        <v>92</v>
      </c>
      <c r="M139" s="47">
        <v>90</v>
      </c>
    </row>
    <row r="140" spans="1:23" ht="15" customHeight="1">
      <c r="A140" s="48" t="s">
        <v>442</v>
      </c>
      <c r="B140" s="47">
        <v>473</v>
      </c>
      <c r="C140" s="47">
        <v>448</v>
      </c>
      <c r="D140" s="47">
        <v>446</v>
      </c>
      <c r="E140" s="47">
        <v>444</v>
      </c>
      <c r="F140" s="47">
        <v>432</v>
      </c>
      <c r="G140" s="47">
        <v>449</v>
      </c>
      <c r="H140" s="47">
        <v>498</v>
      </c>
      <c r="I140" s="47">
        <v>496</v>
      </c>
      <c r="J140" s="47">
        <v>472</v>
      </c>
      <c r="K140" s="47">
        <v>460</v>
      </c>
      <c r="L140" s="47">
        <v>453</v>
      </c>
      <c r="M140" s="47">
        <v>473</v>
      </c>
    </row>
    <row r="141" spans="1:23" ht="15" customHeight="1">
      <c r="A141" s="48" t="s">
        <v>443</v>
      </c>
      <c r="B141" s="47">
        <v>388</v>
      </c>
      <c r="C141" s="47">
        <v>384</v>
      </c>
      <c r="D141" s="47">
        <v>383</v>
      </c>
      <c r="E141" s="47">
        <v>372</v>
      </c>
      <c r="F141" s="47">
        <v>374</v>
      </c>
      <c r="G141" s="47">
        <v>375</v>
      </c>
      <c r="H141" s="47">
        <v>384</v>
      </c>
      <c r="I141" s="47">
        <v>403</v>
      </c>
      <c r="J141" s="47">
        <v>397</v>
      </c>
      <c r="K141" s="47">
        <v>384</v>
      </c>
      <c r="L141" s="47">
        <v>370</v>
      </c>
      <c r="M141" s="47">
        <v>371</v>
      </c>
    </row>
    <row r="142" spans="1:23" ht="15" customHeight="1">
      <c r="A142" s="48" t="s">
        <v>444</v>
      </c>
      <c r="B142" s="47">
        <v>584</v>
      </c>
      <c r="C142" s="47">
        <v>571</v>
      </c>
      <c r="D142" s="47">
        <v>590</v>
      </c>
      <c r="E142" s="47">
        <v>588</v>
      </c>
      <c r="F142" s="47">
        <v>564</v>
      </c>
      <c r="G142" s="47">
        <v>576</v>
      </c>
      <c r="H142" s="47">
        <v>577</v>
      </c>
      <c r="I142" s="47">
        <v>582</v>
      </c>
      <c r="J142" s="47">
        <v>582</v>
      </c>
      <c r="K142" s="47">
        <v>577</v>
      </c>
      <c r="L142" s="47">
        <v>562</v>
      </c>
      <c r="M142" s="47">
        <v>561</v>
      </c>
    </row>
    <row r="143" spans="1:23" ht="15" customHeight="1">
      <c r="A143" s="48" t="s">
        <v>445</v>
      </c>
      <c r="B143" s="47">
        <v>1114</v>
      </c>
      <c r="C143" s="47">
        <v>1126</v>
      </c>
      <c r="D143" s="47">
        <v>1115</v>
      </c>
      <c r="E143" s="47">
        <v>1084</v>
      </c>
      <c r="F143" s="47">
        <v>1073</v>
      </c>
      <c r="G143" s="47">
        <v>1055</v>
      </c>
      <c r="H143" s="47">
        <v>1042</v>
      </c>
      <c r="I143" s="47">
        <v>1022</v>
      </c>
      <c r="J143" s="47">
        <v>1023</v>
      </c>
      <c r="K143" s="47">
        <v>1047</v>
      </c>
      <c r="L143" s="47">
        <v>1046</v>
      </c>
      <c r="M143" s="47">
        <v>1054</v>
      </c>
    </row>
    <row r="144" spans="1:23" ht="15" customHeight="1">
      <c r="A144" s="48" t="s">
        <v>446</v>
      </c>
      <c r="B144" s="47">
        <v>22</v>
      </c>
      <c r="C144" s="47">
        <v>23</v>
      </c>
      <c r="D144" s="47">
        <v>24</v>
      </c>
      <c r="E144" s="47">
        <v>27</v>
      </c>
      <c r="F144" s="47">
        <v>25</v>
      </c>
      <c r="G144" s="47">
        <v>21</v>
      </c>
      <c r="H144" s="47">
        <v>20</v>
      </c>
      <c r="I144" s="47">
        <v>21</v>
      </c>
      <c r="J144" s="47">
        <v>18</v>
      </c>
      <c r="K144" s="47">
        <v>18</v>
      </c>
      <c r="L144" s="47">
        <v>19</v>
      </c>
      <c r="M144" s="47">
        <v>22</v>
      </c>
    </row>
    <row r="145" spans="1:23" ht="15" customHeight="1">
      <c r="A145" s="48" t="s">
        <v>447</v>
      </c>
      <c r="B145" s="47">
        <v>326</v>
      </c>
      <c r="C145" s="47">
        <v>327</v>
      </c>
      <c r="D145" s="47">
        <v>314</v>
      </c>
      <c r="E145" s="47">
        <v>309</v>
      </c>
      <c r="F145" s="47">
        <v>303</v>
      </c>
      <c r="G145" s="47">
        <v>305</v>
      </c>
      <c r="H145" s="47">
        <v>299</v>
      </c>
      <c r="I145" s="47">
        <v>302</v>
      </c>
      <c r="J145" s="47">
        <v>297</v>
      </c>
      <c r="K145" s="47">
        <v>295</v>
      </c>
      <c r="L145" s="47">
        <v>287</v>
      </c>
      <c r="M145" s="47">
        <v>287</v>
      </c>
    </row>
    <row r="146" spans="1:23" ht="15" customHeight="1">
      <c r="A146" s="48" t="s">
        <v>448</v>
      </c>
      <c r="B146" s="47">
        <v>152</v>
      </c>
      <c r="C146" s="47">
        <v>160</v>
      </c>
      <c r="D146" s="47">
        <v>160</v>
      </c>
      <c r="E146" s="47">
        <v>153</v>
      </c>
      <c r="F146" s="47">
        <v>145</v>
      </c>
      <c r="G146" s="47">
        <v>140</v>
      </c>
      <c r="H146" s="47">
        <v>141</v>
      </c>
      <c r="I146" s="47">
        <v>146</v>
      </c>
      <c r="J146" s="47">
        <v>143</v>
      </c>
      <c r="K146" s="47">
        <v>146</v>
      </c>
      <c r="L146" s="47">
        <v>150</v>
      </c>
      <c r="M146" s="47">
        <v>147</v>
      </c>
    </row>
    <row r="147" spans="1:23" ht="15" customHeight="1">
      <c r="A147" s="49" t="s">
        <v>449</v>
      </c>
      <c r="B147" s="85">
        <v>773</v>
      </c>
      <c r="C147" s="85">
        <v>771</v>
      </c>
      <c r="D147" s="85">
        <v>763</v>
      </c>
      <c r="E147" s="85">
        <v>741</v>
      </c>
      <c r="F147" s="85">
        <v>744</v>
      </c>
      <c r="G147" s="85">
        <v>714</v>
      </c>
      <c r="H147" s="85">
        <v>731</v>
      </c>
      <c r="I147" s="85">
        <v>725</v>
      </c>
      <c r="J147" s="85">
        <v>731</v>
      </c>
      <c r="K147" s="85">
        <v>722</v>
      </c>
      <c r="L147" s="85">
        <v>720</v>
      </c>
      <c r="M147" s="85">
        <v>715</v>
      </c>
    </row>
    <row r="148" spans="1:23" ht="15" customHeight="1">
      <c r="A148" s="79" t="s">
        <v>420</v>
      </c>
      <c r="B148" s="177">
        <v>1978</v>
      </c>
      <c r="C148" s="177">
        <v>1977</v>
      </c>
      <c r="D148" s="177">
        <v>1949</v>
      </c>
      <c r="E148" s="177">
        <v>1906</v>
      </c>
      <c r="F148" s="177">
        <v>1868</v>
      </c>
      <c r="G148" s="177">
        <v>1825</v>
      </c>
      <c r="H148" s="177">
        <v>1887</v>
      </c>
      <c r="I148" s="177">
        <v>1916</v>
      </c>
      <c r="J148" s="177">
        <v>1856</v>
      </c>
      <c r="K148" s="177">
        <v>1866</v>
      </c>
      <c r="L148" s="177">
        <v>1849</v>
      </c>
      <c r="M148" s="80">
        <v>1844</v>
      </c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</row>
    <row r="149" spans="1:23" ht="15" customHeight="1">
      <c r="A149" s="48" t="s">
        <v>440</v>
      </c>
      <c r="B149" s="47">
        <v>1</v>
      </c>
      <c r="C149" s="47">
        <v>1</v>
      </c>
      <c r="D149" s="47">
        <v>1</v>
      </c>
      <c r="E149" s="47">
        <v>1</v>
      </c>
      <c r="F149" s="47">
        <v>2</v>
      </c>
      <c r="G149" s="47">
        <v>2</v>
      </c>
      <c r="H149" s="47">
        <v>2</v>
      </c>
      <c r="I149" s="47">
        <v>2</v>
      </c>
      <c r="J149" s="47">
        <v>2</v>
      </c>
      <c r="K149" s="47">
        <v>2</v>
      </c>
      <c r="L149" s="47">
        <v>2</v>
      </c>
      <c r="M149" s="47">
        <v>2</v>
      </c>
    </row>
    <row r="150" spans="1:23" ht="15" customHeight="1">
      <c r="A150" s="48" t="s">
        <v>441</v>
      </c>
      <c r="B150" s="47">
        <v>32</v>
      </c>
      <c r="C150" s="47">
        <v>31</v>
      </c>
      <c r="D150" s="47">
        <v>33</v>
      </c>
      <c r="E150" s="47">
        <v>32</v>
      </c>
      <c r="F150" s="47">
        <v>32</v>
      </c>
      <c r="G150" s="47">
        <v>28</v>
      </c>
      <c r="H150" s="47">
        <v>30</v>
      </c>
      <c r="I150" s="47">
        <v>31</v>
      </c>
      <c r="J150" s="47">
        <v>31</v>
      </c>
      <c r="K150" s="47">
        <v>33</v>
      </c>
      <c r="L150" s="47">
        <v>37</v>
      </c>
      <c r="M150" s="47">
        <v>41</v>
      </c>
    </row>
    <row r="151" spans="1:23" ht="15" customHeight="1">
      <c r="A151" s="48" t="s">
        <v>442</v>
      </c>
      <c r="B151" s="47">
        <v>331</v>
      </c>
      <c r="C151" s="47">
        <v>328</v>
      </c>
      <c r="D151" s="47">
        <v>319</v>
      </c>
      <c r="E151" s="47">
        <v>306</v>
      </c>
      <c r="F151" s="47">
        <v>286</v>
      </c>
      <c r="G151" s="47">
        <v>295</v>
      </c>
      <c r="H151" s="47">
        <v>336</v>
      </c>
      <c r="I151" s="47">
        <v>343</v>
      </c>
      <c r="J151" s="47">
        <v>305</v>
      </c>
      <c r="K151" s="47">
        <v>312</v>
      </c>
      <c r="L151" s="47">
        <v>315</v>
      </c>
      <c r="M151" s="47">
        <v>312</v>
      </c>
    </row>
    <row r="152" spans="1:23" ht="15" customHeight="1">
      <c r="A152" s="48" t="s">
        <v>443</v>
      </c>
      <c r="B152" s="47">
        <v>252</v>
      </c>
      <c r="C152" s="47">
        <v>249</v>
      </c>
      <c r="D152" s="47">
        <v>243</v>
      </c>
      <c r="E152" s="47">
        <v>235</v>
      </c>
      <c r="F152" s="47">
        <v>235</v>
      </c>
      <c r="G152" s="47">
        <v>223</v>
      </c>
      <c r="H152" s="47">
        <v>241</v>
      </c>
      <c r="I152" s="47">
        <v>236</v>
      </c>
      <c r="J152" s="47">
        <v>238</v>
      </c>
      <c r="K152" s="47">
        <v>242</v>
      </c>
      <c r="L152" s="47">
        <v>227</v>
      </c>
      <c r="M152" s="47">
        <v>218</v>
      </c>
    </row>
    <row r="153" spans="1:23" ht="15" customHeight="1">
      <c r="A153" s="48" t="s">
        <v>444</v>
      </c>
      <c r="B153" s="47">
        <v>308</v>
      </c>
      <c r="C153" s="47">
        <v>308</v>
      </c>
      <c r="D153" s="47">
        <v>304</v>
      </c>
      <c r="E153" s="47">
        <v>300</v>
      </c>
      <c r="F153" s="47">
        <v>290</v>
      </c>
      <c r="G153" s="47">
        <v>278</v>
      </c>
      <c r="H153" s="47">
        <v>276</v>
      </c>
      <c r="I153" s="47">
        <v>280</v>
      </c>
      <c r="J153" s="47">
        <v>273</v>
      </c>
      <c r="K153" s="47">
        <v>293</v>
      </c>
      <c r="L153" s="47">
        <v>288</v>
      </c>
      <c r="M153" s="47">
        <v>297</v>
      </c>
    </row>
    <row r="154" spans="1:23" ht="15" customHeight="1">
      <c r="A154" s="48" t="s">
        <v>445</v>
      </c>
      <c r="B154" s="47">
        <v>491</v>
      </c>
      <c r="C154" s="47">
        <v>484</v>
      </c>
      <c r="D154" s="47">
        <v>497</v>
      </c>
      <c r="E154" s="47">
        <v>479</v>
      </c>
      <c r="F154" s="47">
        <v>485</v>
      </c>
      <c r="G154" s="47">
        <v>468</v>
      </c>
      <c r="H154" s="47">
        <v>474</v>
      </c>
      <c r="I154" s="47">
        <v>477</v>
      </c>
      <c r="J154" s="47">
        <v>466</v>
      </c>
      <c r="K154" s="47">
        <v>466</v>
      </c>
      <c r="L154" s="47">
        <v>469</v>
      </c>
      <c r="M154" s="47">
        <v>459</v>
      </c>
    </row>
    <row r="155" spans="1:23" ht="15" customHeight="1">
      <c r="A155" s="48" t="s">
        <v>446</v>
      </c>
      <c r="B155" s="47">
        <v>23</v>
      </c>
      <c r="C155" s="47">
        <v>24</v>
      </c>
      <c r="D155" s="47">
        <v>23</v>
      </c>
      <c r="E155" s="47">
        <v>25</v>
      </c>
      <c r="F155" s="47">
        <v>23</v>
      </c>
      <c r="G155" s="47">
        <v>20</v>
      </c>
      <c r="H155" s="47">
        <v>22</v>
      </c>
      <c r="I155" s="47">
        <v>25</v>
      </c>
      <c r="J155" s="47">
        <v>19</v>
      </c>
      <c r="K155" s="47">
        <v>17</v>
      </c>
      <c r="L155" s="47">
        <v>16</v>
      </c>
      <c r="M155" s="47">
        <v>16</v>
      </c>
    </row>
    <row r="156" spans="1:23" ht="15" customHeight="1">
      <c r="A156" s="48" t="s">
        <v>447</v>
      </c>
      <c r="B156" s="47">
        <v>124</v>
      </c>
      <c r="C156" s="47">
        <v>125</v>
      </c>
      <c r="D156" s="47">
        <v>126</v>
      </c>
      <c r="E156" s="47">
        <v>129</v>
      </c>
      <c r="F156" s="47">
        <v>122</v>
      </c>
      <c r="G156" s="47">
        <v>121</v>
      </c>
      <c r="H156" s="47">
        <v>119</v>
      </c>
      <c r="I156" s="47">
        <v>130</v>
      </c>
      <c r="J156" s="47">
        <v>129</v>
      </c>
      <c r="K156" s="47">
        <v>122</v>
      </c>
      <c r="L156" s="47">
        <v>124</v>
      </c>
      <c r="M156" s="47">
        <v>130</v>
      </c>
    </row>
    <row r="157" spans="1:23" ht="15" customHeight="1">
      <c r="A157" s="48" t="s">
        <v>448</v>
      </c>
      <c r="B157" s="47">
        <v>65</v>
      </c>
      <c r="C157" s="47">
        <v>69</v>
      </c>
      <c r="D157" s="47">
        <v>67</v>
      </c>
      <c r="E157" s="47">
        <v>65</v>
      </c>
      <c r="F157" s="47">
        <v>66</v>
      </c>
      <c r="G157" s="47">
        <v>64</v>
      </c>
      <c r="H157" s="47">
        <v>57</v>
      </c>
      <c r="I157" s="47">
        <v>60</v>
      </c>
      <c r="J157" s="47">
        <v>59</v>
      </c>
      <c r="K157" s="47">
        <v>54</v>
      </c>
      <c r="L157" s="47">
        <v>57</v>
      </c>
      <c r="M157" s="47">
        <v>66</v>
      </c>
    </row>
    <row r="158" spans="1:23" ht="15" customHeight="1">
      <c r="A158" s="49" t="s">
        <v>449</v>
      </c>
      <c r="B158" s="85">
        <v>351</v>
      </c>
      <c r="C158" s="85">
        <v>358</v>
      </c>
      <c r="D158" s="85">
        <v>336</v>
      </c>
      <c r="E158" s="85">
        <v>334</v>
      </c>
      <c r="F158" s="85">
        <v>327</v>
      </c>
      <c r="G158" s="85">
        <v>326</v>
      </c>
      <c r="H158" s="85">
        <v>330</v>
      </c>
      <c r="I158" s="85">
        <v>332</v>
      </c>
      <c r="J158" s="85">
        <v>334</v>
      </c>
      <c r="K158" s="85">
        <v>325</v>
      </c>
      <c r="L158" s="85">
        <v>314</v>
      </c>
      <c r="M158" s="85">
        <v>303</v>
      </c>
    </row>
    <row r="159" spans="1:23" ht="15" customHeight="1">
      <c r="A159" s="79" t="s">
        <v>421</v>
      </c>
      <c r="B159" s="177">
        <v>1563</v>
      </c>
      <c r="C159" s="177">
        <v>1548</v>
      </c>
      <c r="D159" s="177">
        <v>1543</v>
      </c>
      <c r="E159" s="177">
        <v>1511</v>
      </c>
      <c r="F159" s="177">
        <v>1477</v>
      </c>
      <c r="G159" s="177">
        <v>1473</v>
      </c>
      <c r="H159" s="177">
        <v>1504</v>
      </c>
      <c r="I159" s="177">
        <v>1501</v>
      </c>
      <c r="J159" s="177">
        <v>1484</v>
      </c>
      <c r="K159" s="177">
        <v>1463</v>
      </c>
      <c r="L159" s="177">
        <v>1433</v>
      </c>
      <c r="M159" s="80">
        <v>1419</v>
      </c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</row>
    <row r="160" spans="1:23" ht="15" customHeight="1">
      <c r="A160" s="48" t="s">
        <v>440</v>
      </c>
      <c r="B160" s="47">
        <v>0</v>
      </c>
      <c r="C160" s="47">
        <v>0</v>
      </c>
      <c r="D160" s="47">
        <v>0</v>
      </c>
      <c r="E160" s="47">
        <v>0</v>
      </c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0</v>
      </c>
      <c r="L160" s="47">
        <v>0</v>
      </c>
      <c r="M160" s="47">
        <v>0</v>
      </c>
    </row>
    <row r="161" spans="1:23" ht="15" customHeight="1">
      <c r="A161" s="48" t="s">
        <v>441</v>
      </c>
      <c r="B161" s="47">
        <v>23</v>
      </c>
      <c r="C161" s="47">
        <v>21</v>
      </c>
      <c r="D161" s="47">
        <v>20</v>
      </c>
      <c r="E161" s="47">
        <v>19</v>
      </c>
      <c r="F161" s="47">
        <v>19</v>
      </c>
      <c r="G161" s="47">
        <v>18</v>
      </c>
      <c r="H161" s="47">
        <v>20</v>
      </c>
      <c r="I161" s="47">
        <v>20</v>
      </c>
      <c r="J161" s="47">
        <v>22</v>
      </c>
      <c r="K161" s="47">
        <v>23</v>
      </c>
      <c r="L161" s="47">
        <v>25</v>
      </c>
      <c r="M161" s="47">
        <v>25</v>
      </c>
    </row>
    <row r="162" spans="1:23" ht="15" customHeight="1">
      <c r="A162" s="48" t="s">
        <v>442</v>
      </c>
      <c r="B162" s="47">
        <v>246</v>
      </c>
      <c r="C162" s="47">
        <v>251</v>
      </c>
      <c r="D162" s="47">
        <v>247</v>
      </c>
      <c r="E162" s="47">
        <v>244</v>
      </c>
      <c r="F162" s="47">
        <v>242</v>
      </c>
      <c r="G162" s="47">
        <v>250</v>
      </c>
      <c r="H162" s="47">
        <v>290</v>
      </c>
      <c r="I162" s="47">
        <v>279</v>
      </c>
      <c r="J162" s="47">
        <v>267</v>
      </c>
      <c r="K162" s="47">
        <v>260</v>
      </c>
      <c r="L162" s="47">
        <v>258</v>
      </c>
      <c r="M162" s="47">
        <v>271</v>
      </c>
    </row>
    <row r="163" spans="1:23" ht="15" customHeight="1">
      <c r="A163" s="48" t="s">
        <v>443</v>
      </c>
      <c r="B163" s="47">
        <v>170</v>
      </c>
      <c r="C163" s="47">
        <v>165</v>
      </c>
      <c r="D163" s="47">
        <v>167</v>
      </c>
      <c r="E163" s="47">
        <v>169</v>
      </c>
      <c r="F163" s="47">
        <v>170</v>
      </c>
      <c r="G163" s="47">
        <v>178</v>
      </c>
      <c r="H163" s="47">
        <v>172</v>
      </c>
      <c r="I163" s="47">
        <v>177</v>
      </c>
      <c r="J163" s="47">
        <v>177</v>
      </c>
      <c r="K163" s="47">
        <v>166</v>
      </c>
      <c r="L163" s="47">
        <v>172</v>
      </c>
      <c r="M163" s="47">
        <v>168</v>
      </c>
    </row>
    <row r="164" spans="1:23" ht="15" customHeight="1">
      <c r="A164" s="48" t="s">
        <v>444</v>
      </c>
      <c r="B164" s="47">
        <v>236</v>
      </c>
      <c r="C164" s="47">
        <v>232</v>
      </c>
      <c r="D164" s="47">
        <v>231</v>
      </c>
      <c r="E164" s="47">
        <v>230</v>
      </c>
      <c r="F164" s="47">
        <v>225</v>
      </c>
      <c r="G164" s="47">
        <v>229</v>
      </c>
      <c r="H164" s="47">
        <v>230</v>
      </c>
      <c r="I164" s="47">
        <v>241</v>
      </c>
      <c r="J164" s="47">
        <v>236</v>
      </c>
      <c r="K164" s="47">
        <v>236</v>
      </c>
      <c r="L164" s="47">
        <v>229</v>
      </c>
      <c r="M164" s="47">
        <v>225</v>
      </c>
    </row>
    <row r="165" spans="1:23" ht="15" customHeight="1">
      <c r="A165" s="48" t="s">
        <v>445</v>
      </c>
      <c r="B165" s="47">
        <v>423</v>
      </c>
      <c r="C165" s="47">
        <v>409</v>
      </c>
      <c r="D165" s="47">
        <v>406</v>
      </c>
      <c r="E165" s="47">
        <v>391</v>
      </c>
      <c r="F165" s="47">
        <v>387</v>
      </c>
      <c r="G165" s="47">
        <v>380</v>
      </c>
      <c r="H165" s="47">
        <v>374</v>
      </c>
      <c r="I165" s="47">
        <v>379</v>
      </c>
      <c r="J165" s="47">
        <v>389</v>
      </c>
      <c r="K165" s="47">
        <v>382</v>
      </c>
      <c r="L165" s="47">
        <v>359</v>
      </c>
      <c r="M165" s="47">
        <v>345</v>
      </c>
    </row>
    <row r="166" spans="1:23" ht="15" customHeight="1">
      <c r="A166" s="48" t="s">
        <v>446</v>
      </c>
      <c r="B166" s="47">
        <v>5</v>
      </c>
      <c r="C166" s="47">
        <v>5</v>
      </c>
      <c r="D166" s="47">
        <v>6</v>
      </c>
      <c r="E166" s="47">
        <v>7</v>
      </c>
      <c r="F166" s="47">
        <v>5</v>
      </c>
      <c r="G166" s="47">
        <v>5</v>
      </c>
      <c r="H166" s="47">
        <v>5</v>
      </c>
      <c r="I166" s="47">
        <v>5</v>
      </c>
      <c r="J166" s="47">
        <v>6</v>
      </c>
      <c r="K166" s="47">
        <v>9</v>
      </c>
      <c r="L166" s="47">
        <v>11</v>
      </c>
      <c r="M166" s="47">
        <v>12</v>
      </c>
    </row>
    <row r="167" spans="1:23" ht="15" customHeight="1">
      <c r="A167" s="48" t="s">
        <v>447</v>
      </c>
      <c r="B167" s="47">
        <v>123</v>
      </c>
      <c r="C167" s="47">
        <v>123</v>
      </c>
      <c r="D167" s="47">
        <v>121</v>
      </c>
      <c r="E167" s="47">
        <v>118</v>
      </c>
      <c r="F167" s="47">
        <v>114</v>
      </c>
      <c r="G167" s="47">
        <v>112</v>
      </c>
      <c r="H167" s="47">
        <v>102</v>
      </c>
      <c r="I167" s="47">
        <v>103</v>
      </c>
      <c r="J167" s="47">
        <v>100</v>
      </c>
      <c r="K167" s="47">
        <v>98</v>
      </c>
      <c r="L167" s="47">
        <v>103</v>
      </c>
      <c r="M167" s="47">
        <v>98</v>
      </c>
    </row>
    <row r="168" spans="1:23" ht="15" customHeight="1">
      <c r="A168" s="48" t="s">
        <v>448</v>
      </c>
      <c r="B168" s="47">
        <v>52</v>
      </c>
      <c r="C168" s="47">
        <v>54</v>
      </c>
      <c r="D168" s="47">
        <v>50</v>
      </c>
      <c r="E168" s="47">
        <v>49</v>
      </c>
      <c r="F168" s="47">
        <v>48</v>
      </c>
      <c r="G168" s="47">
        <v>48</v>
      </c>
      <c r="H168" s="47">
        <v>51</v>
      </c>
      <c r="I168" s="47">
        <v>51</v>
      </c>
      <c r="J168" s="47">
        <v>46</v>
      </c>
      <c r="K168" s="47">
        <v>42</v>
      </c>
      <c r="L168" s="47">
        <v>38</v>
      </c>
      <c r="M168" s="47">
        <v>40</v>
      </c>
    </row>
    <row r="169" spans="1:23" ht="15" customHeight="1">
      <c r="A169" s="49" t="s">
        <v>449</v>
      </c>
      <c r="B169" s="85">
        <v>285</v>
      </c>
      <c r="C169" s="85">
        <v>288</v>
      </c>
      <c r="D169" s="85">
        <v>295</v>
      </c>
      <c r="E169" s="85">
        <v>284</v>
      </c>
      <c r="F169" s="85">
        <v>267</v>
      </c>
      <c r="G169" s="85">
        <v>253</v>
      </c>
      <c r="H169" s="85">
        <v>260</v>
      </c>
      <c r="I169" s="85">
        <v>246</v>
      </c>
      <c r="J169" s="85">
        <v>241</v>
      </c>
      <c r="K169" s="85">
        <v>247</v>
      </c>
      <c r="L169" s="85">
        <v>238</v>
      </c>
      <c r="M169" s="85">
        <v>235</v>
      </c>
    </row>
    <row r="170" spans="1:23" ht="15" customHeight="1">
      <c r="A170" s="79" t="s">
        <v>422</v>
      </c>
      <c r="B170" s="177">
        <v>4004</v>
      </c>
      <c r="C170" s="177">
        <v>3984</v>
      </c>
      <c r="D170" s="177">
        <v>3969</v>
      </c>
      <c r="E170" s="177">
        <v>3939</v>
      </c>
      <c r="F170" s="177">
        <v>3815</v>
      </c>
      <c r="G170" s="177">
        <v>3711</v>
      </c>
      <c r="H170" s="177">
        <v>3718</v>
      </c>
      <c r="I170" s="177">
        <v>3752</v>
      </c>
      <c r="J170" s="177">
        <v>3724</v>
      </c>
      <c r="K170" s="177">
        <v>3791</v>
      </c>
      <c r="L170" s="177">
        <v>3681</v>
      </c>
      <c r="M170" s="80">
        <v>3706</v>
      </c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</row>
    <row r="171" spans="1:23" ht="15" customHeight="1">
      <c r="A171" s="48" t="s">
        <v>440</v>
      </c>
      <c r="B171" s="47">
        <v>2</v>
      </c>
      <c r="C171" s="47">
        <v>2</v>
      </c>
      <c r="D171" s="47">
        <v>3</v>
      </c>
      <c r="E171" s="47">
        <v>3</v>
      </c>
      <c r="F171" s="47">
        <v>2</v>
      </c>
      <c r="G171" s="47">
        <v>2</v>
      </c>
      <c r="H171" s="47">
        <v>1</v>
      </c>
      <c r="I171" s="47">
        <v>1</v>
      </c>
      <c r="J171" s="47">
        <v>0</v>
      </c>
      <c r="K171" s="47">
        <v>1</v>
      </c>
      <c r="L171" s="47">
        <v>0</v>
      </c>
      <c r="M171" s="47">
        <v>0</v>
      </c>
    </row>
    <row r="172" spans="1:23" ht="15" customHeight="1">
      <c r="A172" s="48" t="s">
        <v>441</v>
      </c>
      <c r="B172" s="47">
        <v>36</v>
      </c>
      <c r="C172" s="47">
        <v>33</v>
      </c>
      <c r="D172" s="47">
        <v>30</v>
      </c>
      <c r="E172" s="47">
        <v>32</v>
      </c>
      <c r="F172" s="47">
        <v>28</v>
      </c>
      <c r="G172" s="47">
        <v>29</v>
      </c>
      <c r="H172" s="47">
        <v>29</v>
      </c>
      <c r="I172" s="47">
        <v>33</v>
      </c>
      <c r="J172" s="47">
        <v>29</v>
      </c>
      <c r="K172" s="47">
        <v>29</v>
      </c>
      <c r="L172" s="47">
        <v>31</v>
      </c>
      <c r="M172" s="47">
        <v>28</v>
      </c>
    </row>
    <row r="173" spans="1:23" ht="15" customHeight="1">
      <c r="A173" s="48" t="s">
        <v>442</v>
      </c>
      <c r="B173" s="47">
        <v>273</v>
      </c>
      <c r="C173" s="47">
        <v>265</v>
      </c>
      <c r="D173" s="47">
        <v>263</v>
      </c>
      <c r="E173" s="47">
        <v>261</v>
      </c>
      <c r="F173" s="47">
        <v>246</v>
      </c>
      <c r="G173" s="47">
        <v>257</v>
      </c>
      <c r="H173" s="47">
        <v>273</v>
      </c>
      <c r="I173" s="47">
        <v>278</v>
      </c>
      <c r="J173" s="47">
        <v>250</v>
      </c>
      <c r="K173" s="47">
        <v>250</v>
      </c>
      <c r="L173" s="47">
        <v>234</v>
      </c>
      <c r="M173" s="47">
        <v>232</v>
      </c>
    </row>
    <row r="174" spans="1:23" ht="15" customHeight="1">
      <c r="A174" s="48" t="s">
        <v>443</v>
      </c>
      <c r="B174" s="47">
        <v>271</v>
      </c>
      <c r="C174" s="47">
        <v>252</v>
      </c>
      <c r="D174" s="47">
        <v>267</v>
      </c>
      <c r="E174" s="47">
        <v>260</v>
      </c>
      <c r="F174" s="47">
        <v>259</v>
      </c>
      <c r="G174" s="47">
        <v>265</v>
      </c>
      <c r="H174" s="47">
        <v>271</v>
      </c>
      <c r="I174" s="47">
        <v>274</v>
      </c>
      <c r="J174" s="47">
        <v>268</v>
      </c>
      <c r="K174" s="47">
        <v>262</v>
      </c>
      <c r="L174" s="47">
        <v>250</v>
      </c>
      <c r="M174" s="47">
        <v>263</v>
      </c>
    </row>
    <row r="175" spans="1:23" ht="15" customHeight="1">
      <c r="A175" s="48" t="s">
        <v>444</v>
      </c>
      <c r="B175" s="47">
        <v>403</v>
      </c>
      <c r="C175" s="47">
        <v>413</v>
      </c>
      <c r="D175" s="47">
        <v>413</v>
      </c>
      <c r="E175" s="47">
        <v>403</v>
      </c>
      <c r="F175" s="47">
        <v>411</v>
      </c>
      <c r="G175" s="47">
        <v>408</v>
      </c>
      <c r="H175" s="47">
        <v>411</v>
      </c>
      <c r="I175" s="47">
        <v>400</v>
      </c>
      <c r="J175" s="47">
        <v>402</v>
      </c>
      <c r="K175" s="47">
        <v>396</v>
      </c>
      <c r="L175" s="47">
        <v>422</v>
      </c>
      <c r="M175" s="47">
        <v>399</v>
      </c>
    </row>
    <row r="176" spans="1:23" ht="15" customHeight="1">
      <c r="A176" s="48" t="s">
        <v>445</v>
      </c>
      <c r="B176" s="47">
        <v>1070</v>
      </c>
      <c r="C176" s="47">
        <v>1071</v>
      </c>
      <c r="D176" s="47">
        <v>1057</v>
      </c>
      <c r="E176" s="47">
        <v>1057</v>
      </c>
      <c r="F176" s="47">
        <v>1028</v>
      </c>
      <c r="G176" s="47">
        <v>985</v>
      </c>
      <c r="H176" s="47">
        <v>996</v>
      </c>
      <c r="I176" s="47">
        <v>1000</v>
      </c>
      <c r="J176" s="47">
        <v>1024</v>
      </c>
      <c r="K176" s="47">
        <v>1036</v>
      </c>
      <c r="L176" s="47">
        <v>997</v>
      </c>
      <c r="M176" s="47">
        <v>1013</v>
      </c>
    </row>
    <row r="177" spans="1:23" ht="15" customHeight="1">
      <c r="A177" s="48" t="s">
        <v>446</v>
      </c>
      <c r="B177" s="47">
        <v>41</v>
      </c>
      <c r="C177" s="47">
        <v>40</v>
      </c>
      <c r="D177" s="47">
        <v>37</v>
      </c>
      <c r="E177" s="47">
        <v>35</v>
      </c>
      <c r="F177" s="47">
        <v>32</v>
      </c>
      <c r="G177" s="47">
        <v>33</v>
      </c>
      <c r="H177" s="47">
        <v>31</v>
      </c>
      <c r="I177" s="47">
        <v>32</v>
      </c>
      <c r="J177" s="47">
        <v>27</v>
      </c>
      <c r="K177" s="47">
        <v>33</v>
      </c>
      <c r="L177" s="47">
        <v>32</v>
      </c>
      <c r="M177" s="47">
        <v>34</v>
      </c>
    </row>
    <row r="178" spans="1:23" ht="15" customHeight="1">
      <c r="A178" s="48" t="s">
        <v>447</v>
      </c>
      <c r="B178" s="47">
        <v>402</v>
      </c>
      <c r="C178" s="47">
        <v>402</v>
      </c>
      <c r="D178" s="47">
        <v>394</v>
      </c>
      <c r="E178" s="47">
        <v>393</v>
      </c>
      <c r="F178" s="47">
        <v>364</v>
      </c>
      <c r="G178" s="47">
        <v>352</v>
      </c>
      <c r="H178" s="47">
        <v>352</v>
      </c>
      <c r="I178" s="47">
        <v>354</v>
      </c>
      <c r="J178" s="47">
        <v>358</v>
      </c>
      <c r="K178" s="47">
        <v>356</v>
      </c>
      <c r="L178" s="47">
        <v>340</v>
      </c>
      <c r="M178" s="47">
        <v>341</v>
      </c>
    </row>
    <row r="179" spans="1:23" ht="15" customHeight="1">
      <c r="A179" s="48" t="s">
        <v>448</v>
      </c>
      <c r="B179" s="47">
        <v>166</v>
      </c>
      <c r="C179" s="47">
        <v>173</v>
      </c>
      <c r="D179" s="47">
        <v>173</v>
      </c>
      <c r="E179" s="47">
        <v>173</v>
      </c>
      <c r="F179" s="47">
        <v>168</v>
      </c>
      <c r="G179" s="47">
        <v>169</v>
      </c>
      <c r="H179" s="47">
        <v>167</v>
      </c>
      <c r="I179" s="47">
        <v>170</v>
      </c>
      <c r="J179" s="47">
        <v>165</v>
      </c>
      <c r="K179" s="47">
        <v>167</v>
      </c>
      <c r="L179" s="47">
        <v>165</v>
      </c>
      <c r="M179" s="47">
        <v>167</v>
      </c>
    </row>
    <row r="180" spans="1:23" ht="15" customHeight="1">
      <c r="A180" s="49" t="s">
        <v>449</v>
      </c>
      <c r="B180" s="85">
        <v>1340</v>
      </c>
      <c r="C180" s="85">
        <v>1333</v>
      </c>
      <c r="D180" s="85">
        <v>1332</v>
      </c>
      <c r="E180" s="85">
        <v>1322</v>
      </c>
      <c r="F180" s="85">
        <v>1277</v>
      </c>
      <c r="G180" s="85">
        <v>1211</v>
      </c>
      <c r="H180" s="85">
        <v>1187</v>
      </c>
      <c r="I180" s="85">
        <v>1210</v>
      </c>
      <c r="J180" s="85">
        <v>1201</v>
      </c>
      <c r="K180" s="85">
        <v>1261</v>
      </c>
      <c r="L180" s="85">
        <v>1210</v>
      </c>
      <c r="M180" s="85">
        <v>1229</v>
      </c>
    </row>
    <row r="181" spans="1:23" ht="15" customHeight="1">
      <c r="A181" s="79" t="s">
        <v>423</v>
      </c>
      <c r="B181" s="177">
        <v>3053</v>
      </c>
      <c r="C181" s="177">
        <v>3002</v>
      </c>
      <c r="D181" s="177">
        <v>2992</v>
      </c>
      <c r="E181" s="177">
        <v>2977</v>
      </c>
      <c r="F181" s="177">
        <v>2928</v>
      </c>
      <c r="G181" s="177">
        <v>2926</v>
      </c>
      <c r="H181" s="177">
        <v>2946</v>
      </c>
      <c r="I181" s="177">
        <v>2950</v>
      </c>
      <c r="J181" s="177">
        <v>2940</v>
      </c>
      <c r="K181" s="177">
        <v>2975</v>
      </c>
      <c r="L181" s="177">
        <v>2947</v>
      </c>
      <c r="M181" s="80">
        <v>2936</v>
      </c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</row>
    <row r="182" spans="1:23" ht="15" customHeight="1">
      <c r="A182" s="48" t="s">
        <v>440</v>
      </c>
      <c r="B182" s="47">
        <v>2</v>
      </c>
      <c r="C182" s="47">
        <v>2</v>
      </c>
      <c r="D182" s="47">
        <v>1</v>
      </c>
      <c r="E182" s="47">
        <v>1</v>
      </c>
      <c r="F182" s="47">
        <v>2</v>
      </c>
      <c r="G182" s="47">
        <v>2</v>
      </c>
      <c r="H182" s="47">
        <v>2</v>
      </c>
      <c r="I182" s="47">
        <v>3</v>
      </c>
      <c r="J182" s="47">
        <v>4</v>
      </c>
      <c r="K182" s="47">
        <v>4</v>
      </c>
      <c r="L182" s="47">
        <v>4</v>
      </c>
      <c r="M182" s="47">
        <v>4</v>
      </c>
    </row>
    <row r="183" spans="1:23" ht="15" customHeight="1">
      <c r="A183" s="48" t="s">
        <v>441</v>
      </c>
      <c r="B183" s="47">
        <v>29</v>
      </c>
      <c r="C183" s="47">
        <v>24</v>
      </c>
      <c r="D183" s="47">
        <v>25</v>
      </c>
      <c r="E183" s="47">
        <v>23</v>
      </c>
      <c r="F183" s="47">
        <v>23</v>
      </c>
      <c r="G183" s="47">
        <v>24</v>
      </c>
      <c r="H183" s="47">
        <v>24</v>
      </c>
      <c r="I183" s="47">
        <v>23</v>
      </c>
      <c r="J183" s="47">
        <v>27</v>
      </c>
      <c r="K183" s="47">
        <v>29</v>
      </c>
      <c r="L183" s="47">
        <v>28</v>
      </c>
      <c r="M183" s="47">
        <v>27</v>
      </c>
    </row>
    <row r="184" spans="1:23" ht="15" customHeight="1">
      <c r="A184" s="48" t="s">
        <v>442</v>
      </c>
      <c r="B184" s="47">
        <v>205</v>
      </c>
      <c r="C184" s="47">
        <v>197</v>
      </c>
      <c r="D184" s="47">
        <v>182</v>
      </c>
      <c r="E184" s="47">
        <v>186</v>
      </c>
      <c r="F184" s="47">
        <v>184</v>
      </c>
      <c r="G184" s="47">
        <v>204</v>
      </c>
      <c r="H184" s="47">
        <v>232</v>
      </c>
      <c r="I184" s="47">
        <v>225</v>
      </c>
      <c r="J184" s="47">
        <v>221</v>
      </c>
      <c r="K184" s="47">
        <v>220</v>
      </c>
      <c r="L184" s="47">
        <v>221</v>
      </c>
      <c r="M184" s="47">
        <v>218</v>
      </c>
    </row>
    <row r="185" spans="1:23" ht="15" customHeight="1">
      <c r="A185" s="48" t="s">
        <v>443</v>
      </c>
      <c r="B185" s="47">
        <v>249</v>
      </c>
      <c r="C185" s="47">
        <v>240</v>
      </c>
      <c r="D185" s="47">
        <v>246</v>
      </c>
      <c r="E185" s="47">
        <v>236</v>
      </c>
      <c r="F185" s="47">
        <v>246</v>
      </c>
      <c r="G185" s="47">
        <v>239</v>
      </c>
      <c r="H185" s="47">
        <v>240</v>
      </c>
      <c r="I185" s="47">
        <v>251</v>
      </c>
      <c r="J185" s="47">
        <v>245</v>
      </c>
      <c r="K185" s="47">
        <v>243</v>
      </c>
      <c r="L185" s="47">
        <v>246</v>
      </c>
      <c r="M185" s="47">
        <v>254</v>
      </c>
    </row>
    <row r="186" spans="1:23" ht="15" customHeight="1">
      <c r="A186" s="48" t="s">
        <v>444</v>
      </c>
      <c r="B186" s="47">
        <v>356</v>
      </c>
      <c r="C186" s="47">
        <v>349</v>
      </c>
      <c r="D186" s="47">
        <v>355</v>
      </c>
      <c r="E186" s="47">
        <v>361</v>
      </c>
      <c r="F186" s="47">
        <v>357</v>
      </c>
      <c r="G186" s="47">
        <v>359</v>
      </c>
      <c r="H186" s="47">
        <v>365</v>
      </c>
      <c r="I186" s="47">
        <v>372</v>
      </c>
      <c r="J186" s="47">
        <v>375</v>
      </c>
      <c r="K186" s="47">
        <v>374</v>
      </c>
      <c r="L186" s="47">
        <v>387</v>
      </c>
      <c r="M186" s="47">
        <v>385</v>
      </c>
    </row>
    <row r="187" spans="1:23" ht="15" customHeight="1">
      <c r="A187" s="48" t="s">
        <v>445</v>
      </c>
      <c r="B187" s="47">
        <v>822</v>
      </c>
      <c r="C187" s="47">
        <v>803</v>
      </c>
      <c r="D187" s="47">
        <v>809</v>
      </c>
      <c r="E187" s="47">
        <v>813</v>
      </c>
      <c r="F187" s="47">
        <v>795</v>
      </c>
      <c r="G187" s="47">
        <v>774</v>
      </c>
      <c r="H187" s="47">
        <v>771</v>
      </c>
      <c r="I187" s="47">
        <v>784</v>
      </c>
      <c r="J187" s="47">
        <v>786</v>
      </c>
      <c r="K187" s="47">
        <v>817</v>
      </c>
      <c r="L187" s="47">
        <v>797</v>
      </c>
      <c r="M187" s="47">
        <v>771</v>
      </c>
    </row>
    <row r="188" spans="1:23" ht="15" customHeight="1">
      <c r="A188" s="48" t="s">
        <v>446</v>
      </c>
      <c r="B188" s="47">
        <v>25</v>
      </c>
      <c r="C188" s="47">
        <v>20</v>
      </c>
      <c r="D188" s="47">
        <v>23</v>
      </c>
      <c r="E188" s="47">
        <v>22</v>
      </c>
      <c r="F188" s="47">
        <v>20</v>
      </c>
      <c r="G188" s="47">
        <v>19</v>
      </c>
      <c r="H188" s="47">
        <v>18</v>
      </c>
      <c r="I188" s="47">
        <v>19</v>
      </c>
      <c r="J188" s="47">
        <v>20</v>
      </c>
      <c r="K188" s="47">
        <v>20</v>
      </c>
      <c r="L188" s="47">
        <v>18</v>
      </c>
      <c r="M188" s="47">
        <v>20</v>
      </c>
    </row>
    <row r="189" spans="1:23" ht="15" customHeight="1">
      <c r="A189" s="48" t="s">
        <v>447</v>
      </c>
      <c r="B189" s="47">
        <v>323</v>
      </c>
      <c r="C189" s="47">
        <v>323</v>
      </c>
      <c r="D189" s="47">
        <v>316</v>
      </c>
      <c r="E189" s="47">
        <v>313</v>
      </c>
      <c r="F189" s="47">
        <v>294</v>
      </c>
      <c r="G189" s="47">
        <v>300</v>
      </c>
      <c r="H189" s="47">
        <v>298</v>
      </c>
      <c r="I189" s="47">
        <v>300</v>
      </c>
      <c r="J189" s="47">
        <v>290</v>
      </c>
      <c r="K189" s="47">
        <v>288</v>
      </c>
      <c r="L189" s="47">
        <v>287</v>
      </c>
      <c r="M189" s="47">
        <v>288</v>
      </c>
    </row>
    <row r="190" spans="1:23" ht="15" customHeight="1">
      <c r="A190" s="48" t="s">
        <v>448</v>
      </c>
      <c r="B190" s="47">
        <v>176</v>
      </c>
      <c r="C190" s="47">
        <v>165</v>
      </c>
      <c r="D190" s="47">
        <v>167</v>
      </c>
      <c r="E190" s="47">
        <v>163</v>
      </c>
      <c r="F190" s="47">
        <v>153</v>
      </c>
      <c r="G190" s="47">
        <v>153</v>
      </c>
      <c r="H190" s="47">
        <v>156</v>
      </c>
      <c r="I190" s="47">
        <v>152</v>
      </c>
      <c r="J190" s="47">
        <v>154</v>
      </c>
      <c r="K190" s="47">
        <v>149</v>
      </c>
      <c r="L190" s="47">
        <v>148</v>
      </c>
      <c r="M190" s="47">
        <v>147</v>
      </c>
    </row>
    <row r="191" spans="1:23" ht="15" customHeight="1">
      <c r="A191" s="49" t="s">
        <v>449</v>
      </c>
      <c r="B191" s="85">
        <v>866</v>
      </c>
      <c r="C191" s="85">
        <v>879</v>
      </c>
      <c r="D191" s="85">
        <v>868</v>
      </c>
      <c r="E191" s="85">
        <v>859</v>
      </c>
      <c r="F191" s="85">
        <v>854</v>
      </c>
      <c r="G191" s="85">
        <v>852</v>
      </c>
      <c r="H191" s="85">
        <v>840</v>
      </c>
      <c r="I191" s="85">
        <v>821</v>
      </c>
      <c r="J191" s="85">
        <v>818</v>
      </c>
      <c r="K191" s="85">
        <v>831</v>
      </c>
      <c r="L191" s="85">
        <v>811</v>
      </c>
      <c r="M191" s="85">
        <v>822</v>
      </c>
    </row>
    <row r="192" spans="1:23" ht="15" customHeight="1">
      <c r="A192" s="79" t="s">
        <v>424</v>
      </c>
      <c r="B192" s="177">
        <v>318</v>
      </c>
      <c r="C192" s="177">
        <v>319</v>
      </c>
      <c r="D192" s="177">
        <v>307</v>
      </c>
      <c r="E192" s="177">
        <v>289</v>
      </c>
      <c r="F192" s="177">
        <v>281</v>
      </c>
      <c r="G192" s="177">
        <v>276</v>
      </c>
      <c r="H192" s="177">
        <v>289</v>
      </c>
      <c r="I192" s="177">
        <v>295</v>
      </c>
      <c r="J192" s="177">
        <v>283</v>
      </c>
      <c r="K192" s="177">
        <v>292</v>
      </c>
      <c r="L192" s="177">
        <v>287</v>
      </c>
      <c r="M192" s="80">
        <v>297</v>
      </c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</row>
    <row r="193" spans="1:23" ht="15" customHeight="1">
      <c r="A193" s="48" t="s">
        <v>440</v>
      </c>
      <c r="B193" s="47">
        <v>0</v>
      </c>
      <c r="C193" s="47">
        <v>0</v>
      </c>
      <c r="D193" s="47">
        <v>0</v>
      </c>
      <c r="E193" s="47">
        <v>0</v>
      </c>
      <c r="F193" s="47">
        <v>0</v>
      </c>
      <c r="G193" s="47">
        <v>0</v>
      </c>
      <c r="H193" s="47">
        <v>0</v>
      </c>
      <c r="I193" s="47">
        <v>0</v>
      </c>
      <c r="J193" s="47">
        <v>0</v>
      </c>
      <c r="K193" s="47">
        <v>0</v>
      </c>
      <c r="L193" s="47">
        <v>0</v>
      </c>
      <c r="M193" s="47">
        <v>0</v>
      </c>
    </row>
    <row r="194" spans="1:23" ht="15" customHeight="1">
      <c r="A194" s="48" t="s">
        <v>441</v>
      </c>
      <c r="B194" s="47">
        <v>7</v>
      </c>
      <c r="C194" s="47">
        <v>7</v>
      </c>
      <c r="D194" s="47">
        <v>7</v>
      </c>
      <c r="E194" s="47">
        <v>6</v>
      </c>
      <c r="F194" s="47">
        <v>6</v>
      </c>
      <c r="G194" s="47">
        <v>4</v>
      </c>
      <c r="H194" s="47">
        <v>4</v>
      </c>
      <c r="I194" s="47">
        <v>5</v>
      </c>
      <c r="J194" s="47">
        <v>4</v>
      </c>
      <c r="K194" s="47">
        <v>3</v>
      </c>
      <c r="L194" s="47">
        <v>2</v>
      </c>
      <c r="M194" s="47">
        <v>2</v>
      </c>
    </row>
    <row r="195" spans="1:23" ht="15" customHeight="1">
      <c r="A195" s="48" t="s">
        <v>442</v>
      </c>
      <c r="B195" s="47">
        <v>34</v>
      </c>
      <c r="C195" s="47">
        <v>33</v>
      </c>
      <c r="D195" s="47">
        <v>33</v>
      </c>
      <c r="E195" s="47">
        <v>32</v>
      </c>
      <c r="F195" s="47">
        <v>28</v>
      </c>
      <c r="G195" s="47">
        <v>32</v>
      </c>
      <c r="H195" s="47">
        <v>35</v>
      </c>
      <c r="I195" s="47">
        <v>36</v>
      </c>
      <c r="J195" s="47">
        <v>38</v>
      </c>
      <c r="K195" s="47">
        <v>35</v>
      </c>
      <c r="L195" s="47">
        <v>39</v>
      </c>
      <c r="M195" s="47">
        <v>42</v>
      </c>
    </row>
    <row r="196" spans="1:23" ht="15" customHeight="1">
      <c r="A196" s="48" t="s">
        <v>443</v>
      </c>
      <c r="B196" s="47">
        <v>26</v>
      </c>
      <c r="C196" s="47">
        <v>27</v>
      </c>
      <c r="D196" s="47">
        <v>25</v>
      </c>
      <c r="E196" s="47">
        <v>23</v>
      </c>
      <c r="F196" s="47">
        <v>21</v>
      </c>
      <c r="G196" s="47">
        <v>22</v>
      </c>
      <c r="H196" s="47">
        <v>26</v>
      </c>
      <c r="I196" s="47">
        <v>28</v>
      </c>
      <c r="J196" s="47">
        <v>24</v>
      </c>
      <c r="K196" s="47">
        <v>26</v>
      </c>
      <c r="L196" s="47">
        <v>24</v>
      </c>
      <c r="M196" s="47">
        <v>27</v>
      </c>
    </row>
    <row r="197" spans="1:23" ht="15" customHeight="1">
      <c r="A197" s="48" t="s">
        <v>444</v>
      </c>
      <c r="B197" s="47">
        <v>46</v>
      </c>
      <c r="C197" s="47">
        <v>44</v>
      </c>
      <c r="D197" s="47">
        <v>40</v>
      </c>
      <c r="E197" s="47">
        <v>38</v>
      </c>
      <c r="F197" s="47">
        <v>37</v>
      </c>
      <c r="G197" s="47">
        <v>37</v>
      </c>
      <c r="H197" s="47">
        <v>36</v>
      </c>
      <c r="I197" s="47">
        <v>36</v>
      </c>
      <c r="J197" s="47">
        <v>36</v>
      </c>
      <c r="K197" s="47">
        <v>36</v>
      </c>
      <c r="L197" s="47">
        <v>38</v>
      </c>
      <c r="M197" s="47">
        <v>38</v>
      </c>
    </row>
    <row r="198" spans="1:23" ht="15" customHeight="1">
      <c r="A198" s="48" t="s">
        <v>445</v>
      </c>
      <c r="B198" s="47">
        <v>68</v>
      </c>
      <c r="C198" s="47">
        <v>65</v>
      </c>
      <c r="D198" s="47">
        <v>63</v>
      </c>
      <c r="E198" s="47">
        <v>59</v>
      </c>
      <c r="F198" s="47">
        <v>66</v>
      </c>
      <c r="G198" s="47">
        <v>63</v>
      </c>
      <c r="H198" s="47">
        <v>61</v>
      </c>
      <c r="I198" s="47">
        <v>65</v>
      </c>
      <c r="J198" s="47">
        <v>67</v>
      </c>
      <c r="K198" s="47">
        <v>71</v>
      </c>
      <c r="L198" s="47">
        <v>67</v>
      </c>
      <c r="M198" s="47">
        <v>67</v>
      </c>
    </row>
    <row r="199" spans="1:23" ht="15" customHeight="1">
      <c r="A199" s="48" t="s">
        <v>446</v>
      </c>
      <c r="B199" s="47">
        <v>6</v>
      </c>
      <c r="C199" s="47">
        <v>7</v>
      </c>
      <c r="D199" s="47">
        <v>7</v>
      </c>
      <c r="E199" s="47">
        <v>6</v>
      </c>
      <c r="F199" s="47">
        <v>7</v>
      </c>
      <c r="G199" s="47">
        <v>7</v>
      </c>
      <c r="H199" s="47">
        <v>6</v>
      </c>
      <c r="I199" s="47">
        <v>7</v>
      </c>
      <c r="J199" s="47">
        <v>7</v>
      </c>
      <c r="K199" s="47">
        <v>9</v>
      </c>
      <c r="L199" s="47">
        <v>7</v>
      </c>
      <c r="M199" s="47">
        <v>9</v>
      </c>
    </row>
    <row r="200" spans="1:23" ht="15" customHeight="1">
      <c r="A200" s="48" t="s">
        <v>447</v>
      </c>
      <c r="B200" s="47">
        <v>30</v>
      </c>
      <c r="C200" s="47">
        <v>33</v>
      </c>
      <c r="D200" s="47">
        <v>30</v>
      </c>
      <c r="E200" s="47">
        <v>28</v>
      </c>
      <c r="F200" s="47">
        <v>25</v>
      </c>
      <c r="G200" s="47">
        <v>24</v>
      </c>
      <c r="H200" s="47">
        <v>25</v>
      </c>
      <c r="I200" s="47">
        <v>26</v>
      </c>
      <c r="J200" s="47">
        <v>21</v>
      </c>
      <c r="K200" s="47">
        <v>20</v>
      </c>
      <c r="L200" s="47">
        <v>23</v>
      </c>
      <c r="M200" s="47">
        <v>25</v>
      </c>
    </row>
    <row r="201" spans="1:23" ht="15" customHeight="1">
      <c r="A201" s="48" t="s">
        <v>448</v>
      </c>
      <c r="B201" s="47">
        <v>15</v>
      </c>
      <c r="C201" s="47">
        <v>14</v>
      </c>
      <c r="D201" s="47">
        <v>12</v>
      </c>
      <c r="E201" s="47">
        <v>12</v>
      </c>
      <c r="F201" s="47">
        <v>13</v>
      </c>
      <c r="G201" s="47">
        <v>14</v>
      </c>
      <c r="H201" s="47">
        <v>14</v>
      </c>
      <c r="I201" s="47">
        <v>15</v>
      </c>
      <c r="J201" s="47">
        <v>14</v>
      </c>
      <c r="K201" s="47">
        <v>14</v>
      </c>
      <c r="L201" s="47">
        <v>15</v>
      </c>
      <c r="M201" s="47">
        <v>16</v>
      </c>
    </row>
    <row r="202" spans="1:23" ht="15" customHeight="1">
      <c r="A202" s="49" t="s">
        <v>449</v>
      </c>
      <c r="B202" s="85">
        <v>86</v>
      </c>
      <c r="C202" s="85">
        <v>89</v>
      </c>
      <c r="D202" s="85">
        <v>90</v>
      </c>
      <c r="E202" s="85">
        <v>85</v>
      </c>
      <c r="F202" s="85">
        <v>78</v>
      </c>
      <c r="G202" s="85">
        <v>73</v>
      </c>
      <c r="H202" s="85">
        <v>82</v>
      </c>
      <c r="I202" s="85">
        <v>77</v>
      </c>
      <c r="J202" s="85">
        <v>72</v>
      </c>
      <c r="K202" s="85">
        <v>78</v>
      </c>
      <c r="L202" s="85">
        <v>72</v>
      </c>
      <c r="M202" s="85">
        <v>71</v>
      </c>
    </row>
    <row r="203" spans="1:23" ht="15" customHeight="1">
      <c r="A203" s="79" t="s">
        <v>425</v>
      </c>
      <c r="B203" s="80">
        <v>1043</v>
      </c>
      <c r="C203" s="80">
        <v>1054</v>
      </c>
      <c r="D203" s="80">
        <v>1037</v>
      </c>
      <c r="E203" s="80">
        <v>1037</v>
      </c>
      <c r="F203" s="80">
        <v>1014</v>
      </c>
      <c r="G203" s="80">
        <v>1014</v>
      </c>
      <c r="H203" s="80">
        <v>1030</v>
      </c>
      <c r="I203" s="80">
        <v>1061</v>
      </c>
      <c r="J203" s="80">
        <v>1031</v>
      </c>
      <c r="K203" s="80">
        <v>1051</v>
      </c>
      <c r="L203" s="80">
        <v>1022</v>
      </c>
      <c r="M203" s="80">
        <v>1018</v>
      </c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</row>
    <row r="204" spans="1:23" ht="15" customHeight="1">
      <c r="A204" s="48" t="s">
        <v>440</v>
      </c>
      <c r="B204" s="178">
        <v>0</v>
      </c>
      <c r="C204" s="178">
        <v>1</v>
      </c>
      <c r="D204" s="178">
        <v>1</v>
      </c>
      <c r="E204" s="178">
        <v>1</v>
      </c>
      <c r="F204" s="178">
        <v>1</v>
      </c>
      <c r="G204" s="178">
        <v>1</v>
      </c>
      <c r="H204" s="178">
        <v>1</v>
      </c>
      <c r="I204" s="178">
        <v>1</v>
      </c>
      <c r="J204" s="178">
        <v>1</v>
      </c>
      <c r="K204" s="178">
        <v>1</v>
      </c>
      <c r="L204" s="178">
        <v>1</v>
      </c>
      <c r="M204" s="178">
        <v>1</v>
      </c>
    </row>
    <row r="205" spans="1:23" ht="15" customHeight="1">
      <c r="A205" s="48" t="s">
        <v>441</v>
      </c>
      <c r="B205" s="178">
        <v>7</v>
      </c>
      <c r="C205" s="178">
        <v>7</v>
      </c>
      <c r="D205" s="178">
        <v>7</v>
      </c>
      <c r="E205" s="178">
        <v>7</v>
      </c>
      <c r="F205" s="178">
        <v>8</v>
      </c>
      <c r="G205" s="178">
        <v>7</v>
      </c>
      <c r="H205" s="178">
        <v>8</v>
      </c>
      <c r="I205" s="178">
        <v>8</v>
      </c>
      <c r="J205" s="178">
        <v>8</v>
      </c>
      <c r="K205" s="178">
        <v>8</v>
      </c>
      <c r="L205" s="178">
        <v>8</v>
      </c>
      <c r="M205" s="47">
        <v>7</v>
      </c>
    </row>
    <row r="206" spans="1:23" ht="15" customHeight="1">
      <c r="A206" s="48" t="s">
        <v>442</v>
      </c>
      <c r="B206" s="47">
        <v>68</v>
      </c>
      <c r="C206" s="47">
        <v>66</v>
      </c>
      <c r="D206" s="47">
        <v>66</v>
      </c>
      <c r="E206" s="47">
        <v>65</v>
      </c>
      <c r="F206" s="47">
        <v>57</v>
      </c>
      <c r="G206" s="47">
        <v>59</v>
      </c>
      <c r="H206" s="47">
        <v>71</v>
      </c>
      <c r="I206" s="47">
        <v>76</v>
      </c>
      <c r="J206" s="47">
        <v>66</v>
      </c>
      <c r="K206" s="47">
        <v>71</v>
      </c>
      <c r="L206" s="47">
        <v>69</v>
      </c>
      <c r="M206" s="47">
        <v>67</v>
      </c>
    </row>
    <row r="207" spans="1:23" ht="15" customHeight="1">
      <c r="A207" s="48" t="s">
        <v>443</v>
      </c>
      <c r="B207" s="47">
        <v>80</v>
      </c>
      <c r="C207" s="47">
        <v>78</v>
      </c>
      <c r="D207" s="47">
        <v>79</v>
      </c>
      <c r="E207" s="47">
        <v>80</v>
      </c>
      <c r="F207" s="47">
        <v>80</v>
      </c>
      <c r="G207" s="47">
        <v>80</v>
      </c>
      <c r="H207" s="47">
        <v>81</v>
      </c>
      <c r="I207" s="47">
        <v>87</v>
      </c>
      <c r="J207" s="47">
        <v>81</v>
      </c>
      <c r="K207" s="47">
        <v>79</v>
      </c>
      <c r="L207" s="47">
        <v>78</v>
      </c>
      <c r="M207" s="47">
        <v>76</v>
      </c>
    </row>
    <row r="208" spans="1:23" ht="15" customHeight="1">
      <c r="A208" s="48" t="s">
        <v>444</v>
      </c>
      <c r="B208" s="47">
        <v>113</v>
      </c>
      <c r="C208" s="47">
        <v>120</v>
      </c>
      <c r="D208" s="47">
        <v>123</v>
      </c>
      <c r="E208" s="47">
        <v>122</v>
      </c>
      <c r="F208" s="47">
        <v>117</v>
      </c>
      <c r="G208" s="47">
        <v>111</v>
      </c>
      <c r="H208" s="47">
        <v>113</v>
      </c>
      <c r="I208" s="47">
        <v>120</v>
      </c>
      <c r="J208" s="47">
        <v>124</v>
      </c>
      <c r="K208" s="47">
        <v>129</v>
      </c>
      <c r="L208" s="47">
        <v>124</v>
      </c>
      <c r="M208" s="47">
        <v>127</v>
      </c>
    </row>
    <row r="209" spans="1:23" ht="15" customHeight="1">
      <c r="A209" s="48" t="s">
        <v>445</v>
      </c>
      <c r="B209" s="47">
        <v>305</v>
      </c>
      <c r="C209" s="47">
        <v>308</v>
      </c>
      <c r="D209" s="47">
        <v>299</v>
      </c>
      <c r="E209" s="47">
        <v>284</v>
      </c>
      <c r="F209" s="47">
        <v>288</v>
      </c>
      <c r="G209" s="47">
        <v>289</v>
      </c>
      <c r="H209" s="47">
        <v>284</v>
      </c>
      <c r="I209" s="47">
        <v>286</v>
      </c>
      <c r="J209" s="47">
        <v>291</v>
      </c>
      <c r="K209" s="47">
        <v>300</v>
      </c>
      <c r="L209" s="47">
        <v>286</v>
      </c>
      <c r="M209" s="47">
        <v>279</v>
      </c>
    </row>
    <row r="210" spans="1:23" ht="15" customHeight="1">
      <c r="A210" s="48" t="s">
        <v>446</v>
      </c>
      <c r="B210" s="47">
        <v>10</v>
      </c>
      <c r="C210" s="47">
        <v>8</v>
      </c>
      <c r="D210" s="47">
        <v>8</v>
      </c>
      <c r="E210" s="47">
        <v>8</v>
      </c>
      <c r="F210" s="47">
        <v>11</v>
      </c>
      <c r="G210" s="47">
        <v>11</v>
      </c>
      <c r="H210" s="47">
        <v>12</v>
      </c>
      <c r="I210" s="47">
        <v>10</v>
      </c>
      <c r="J210" s="47">
        <v>11</v>
      </c>
      <c r="K210" s="47">
        <v>10</v>
      </c>
      <c r="L210" s="47">
        <v>10</v>
      </c>
      <c r="M210" s="47">
        <v>10</v>
      </c>
    </row>
    <row r="211" spans="1:23" ht="15" customHeight="1">
      <c r="A211" s="48" t="s">
        <v>447</v>
      </c>
      <c r="B211" s="47">
        <v>115</v>
      </c>
      <c r="C211" s="47">
        <v>116</v>
      </c>
      <c r="D211" s="47">
        <v>114</v>
      </c>
      <c r="E211" s="47">
        <v>119</v>
      </c>
      <c r="F211" s="47">
        <v>106</v>
      </c>
      <c r="G211" s="47">
        <v>108</v>
      </c>
      <c r="H211" s="47">
        <v>107</v>
      </c>
      <c r="I211" s="47">
        <v>113</v>
      </c>
      <c r="J211" s="47">
        <v>103</v>
      </c>
      <c r="K211" s="47">
        <v>106</v>
      </c>
      <c r="L211" s="47">
        <v>108</v>
      </c>
      <c r="M211" s="47">
        <v>116</v>
      </c>
    </row>
    <row r="212" spans="1:23" ht="15" customHeight="1">
      <c r="A212" s="48" t="s">
        <v>448</v>
      </c>
      <c r="B212" s="47">
        <v>57</v>
      </c>
      <c r="C212" s="47">
        <v>58</v>
      </c>
      <c r="D212" s="47">
        <v>56</v>
      </c>
      <c r="E212" s="47">
        <v>56</v>
      </c>
      <c r="F212" s="47">
        <v>56</v>
      </c>
      <c r="G212" s="47">
        <v>56</v>
      </c>
      <c r="H212" s="47">
        <v>59</v>
      </c>
      <c r="I212" s="47">
        <v>62</v>
      </c>
      <c r="J212" s="47">
        <v>60</v>
      </c>
      <c r="K212" s="47">
        <v>58</v>
      </c>
      <c r="L212" s="47">
        <v>54</v>
      </c>
      <c r="M212" s="47">
        <v>54</v>
      </c>
    </row>
    <row r="213" spans="1:23" ht="15" customHeight="1">
      <c r="A213" s="49" t="s">
        <v>449</v>
      </c>
      <c r="B213" s="85">
        <v>288</v>
      </c>
      <c r="C213" s="85">
        <v>292</v>
      </c>
      <c r="D213" s="85">
        <v>284</v>
      </c>
      <c r="E213" s="85">
        <v>295</v>
      </c>
      <c r="F213" s="85">
        <v>290</v>
      </c>
      <c r="G213" s="85">
        <v>292</v>
      </c>
      <c r="H213" s="85">
        <v>294</v>
      </c>
      <c r="I213" s="85">
        <v>298</v>
      </c>
      <c r="J213" s="85">
        <v>286</v>
      </c>
      <c r="K213" s="85">
        <v>289</v>
      </c>
      <c r="L213" s="85">
        <v>284</v>
      </c>
      <c r="M213" s="85">
        <v>281</v>
      </c>
    </row>
    <row r="214" spans="1:23" ht="15" customHeight="1">
      <c r="A214" s="79" t="s">
        <v>426</v>
      </c>
      <c r="B214" s="80">
        <v>1382</v>
      </c>
      <c r="C214" s="80">
        <v>1382</v>
      </c>
      <c r="D214" s="80">
        <v>1348</v>
      </c>
      <c r="E214" s="80">
        <v>1340</v>
      </c>
      <c r="F214" s="80">
        <v>1335</v>
      </c>
      <c r="G214" s="80">
        <v>1338</v>
      </c>
      <c r="H214" s="80">
        <v>1333</v>
      </c>
      <c r="I214" s="80">
        <v>1352</v>
      </c>
      <c r="J214" s="80">
        <v>1311</v>
      </c>
      <c r="K214" s="80">
        <v>1330</v>
      </c>
      <c r="L214" s="80">
        <v>1329</v>
      </c>
      <c r="M214" s="80">
        <v>1298</v>
      </c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</row>
    <row r="215" spans="1:23" ht="15" customHeight="1">
      <c r="A215" s="48" t="s">
        <v>440</v>
      </c>
      <c r="B215" s="47">
        <v>0</v>
      </c>
      <c r="C215" s="47">
        <v>0</v>
      </c>
      <c r="D215" s="47">
        <v>0</v>
      </c>
      <c r="E215" s="47">
        <v>0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  <c r="L215" s="47">
        <v>0</v>
      </c>
      <c r="M215" s="47">
        <v>0</v>
      </c>
    </row>
    <row r="216" spans="1:23" ht="15" customHeight="1">
      <c r="A216" s="48" t="s">
        <v>441</v>
      </c>
      <c r="B216" s="178">
        <v>15</v>
      </c>
      <c r="C216" s="178">
        <v>13</v>
      </c>
      <c r="D216" s="178">
        <v>11</v>
      </c>
      <c r="E216" s="178">
        <v>13</v>
      </c>
      <c r="F216" s="178">
        <v>12</v>
      </c>
      <c r="G216" s="178">
        <v>13</v>
      </c>
      <c r="H216" s="178">
        <v>13</v>
      </c>
      <c r="I216" s="178">
        <v>14</v>
      </c>
      <c r="J216" s="178">
        <v>15</v>
      </c>
      <c r="K216" s="178">
        <v>13</v>
      </c>
      <c r="L216" s="178">
        <v>13</v>
      </c>
      <c r="M216" s="47">
        <v>12</v>
      </c>
    </row>
    <row r="217" spans="1:23" ht="15" customHeight="1">
      <c r="A217" s="48" t="s">
        <v>442</v>
      </c>
      <c r="B217" s="47">
        <v>87</v>
      </c>
      <c r="C217" s="47">
        <v>85</v>
      </c>
      <c r="D217" s="47">
        <v>81</v>
      </c>
      <c r="E217" s="47">
        <v>76</v>
      </c>
      <c r="F217" s="47">
        <v>76</v>
      </c>
      <c r="G217" s="47">
        <v>75</v>
      </c>
      <c r="H217" s="47">
        <v>98</v>
      </c>
      <c r="I217" s="47">
        <v>95</v>
      </c>
      <c r="J217" s="47">
        <v>81</v>
      </c>
      <c r="K217" s="47">
        <v>86</v>
      </c>
      <c r="L217" s="47">
        <v>86</v>
      </c>
      <c r="M217" s="47">
        <v>89</v>
      </c>
    </row>
    <row r="218" spans="1:23" ht="15" customHeight="1">
      <c r="A218" s="48" t="s">
        <v>443</v>
      </c>
      <c r="B218" s="47">
        <v>100</v>
      </c>
      <c r="C218" s="47">
        <v>101</v>
      </c>
      <c r="D218" s="47">
        <v>93</v>
      </c>
      <c r="E218" s="47">
        <v>99</v>
      </c>
      <c r="F218" s="47">
        <v>90</v>
      </c>
      <c r="G218" s="47">
        <v>100</v>
      </c>
      <c r="H218" s="47">
        <v>99</v>
      </c>
      <c r="I218" s="47">
        <v>111</v>
      </c>
      <c r="J218" s="47">
        <v>109</v>
      </c>
      <c r="K218" s="47">
        <v>99</v>
      </c>
      <c r="L218" s="47">
        <v>98</v>
      </c>
      <c r="M218" s="47">
        <v>101</v>
      </c>
    </row>
    <row r="219" spans="1:23" ht="15" customHeight="1">
      <c r="A219" s="48" t="s">
        <v>444</v>
      </c>
      <c r="B219" s="47">
        <v>184</v>
      </c>
      <c r="C219" s="47">
        <v>177</v>
      </c>
      <c r="D219" s="47">
        <v>178</v>
      </c>
      <c r="E219" s="47">
        <v>180</v>
      </c>
      <c r="F219" s="47">
        <v>179</v>
      </c>
      <c r="G219" s="47">
        <v>174</v>
      </c>
      <c r="H219" s="47">
        <v>169</v>
      </c>
      <c r="I219" s="47">
        <v>173</v>
      </c>
      <c r="J219" s="47">
        <v>164</v>
      </c>
      <c r="K219" s="47">
        <v>171</v>
      </c>
      <c r="L219" s="47">
        <v>167</v>
      </c>
      <c r="M219" s="47">
        <v>165</v>
      </c>
    </row>
    <row r="220" spans="1:23" ht="15" customHeight="1">
      <c r="A220" s="48" t="s">
        <v>445</v>
      </c>
      <c r="B220" s="47">
        <v>381</v>
      </c>
      <c r="C220" s="47">
        <v>376</v>
      </c>
      <c r="D220" s="47">
        <v>378</v>
      </c>
      <c r="E220" s="47">
        <v>365</v>
      </c>
      <c r="F220" s="47">
        <v>369</v>
      </c>
      <c r="G220" s="47">
        <v>377</v>
      </c>
      <c r="H220" s="47">
        <v>366</v>
      </c>
      <c r="I220" s="47">
        <v>372</v>
      </c>
      <c r="J220" s="47">
        <v>368</v>
      </c>
      <c r="K220" s="47">
        <v>369</v>
      </c>
      <c r="L220" s="47">
        <v>392</v>
      </c>
      <c r="M220" s="47">
        <v>361</v>
      </c>
    </row>
    <row r="221" spans="1:23" ht="15" customHeight="1">
      <c r="A221" s="48" t="s">
        <v>446</v>
      </c>
      <c r="B221" s="47">
        <v>16</v>
      </c>
      <c r="C221" s="47">
        <v>13</v>
      </c>
      <c r="D221" s="47">
        <v>14</v>
      </c>
      <c r="E221" s="47">
        <v>17</v>
      </c>
      <c r="F221" s="47">
        <v>14</v>
      </c>
      <c r="G221" s="47">
        <v>15</v>
      </c>
      <c r="H221" s="47">
        <v>16</v>
      </c>
      <c r="I221" s="47">
        <v>15</v>
      </c>
      <c r="J221" s="47">
        <v>13</v>
      </c>
      <c r="K221" s="47">
        <v>15</v>
      </c>
      <c r="L221" s="47">
        <v>15</v>
      </c>
      <c r="M221" s="47">
        <v>14</v>
      </c>
    </row>
    <row r="222" spans="1:23" ht="15" customHeight="1">
      <c r="A222" s="48" t="s">
        <v>447</v>
      </c>
      <c r="B222" s="47">
        <v>126</v>
      </c>
      <c r="C222" s="47">
        <v>125</v>
      </c>
      <c r="D222" s="47">
        <v>124</v>
      </c>
      <c r="E222" s="47">
        <v>129</v>
      </c>
      <c r="F222" s="47">
        <v>129</v>
      </c>
      <c r="G222" s="47">
        <v>121</v>
      </c>
      <c r="H222" s="47">
        <v>117</v>
      </c>
      <c r="I222" s="47">
        <v>125</v>
      </c>
      <c r="J222" s="47">
        <v>117</v>
      </c>
      <c r="K222" s="47">
        <v>125</v>
      </c>
      <c r="L222" s="47">
        <v>120</v>
      </c>
      <c r="M222" s="47">
        <v>116</v>
      </c>
    </row>
    <row r="223" spans="1:23" ht="15" customHeight="1">
      <c r="A223" s="48" t="s">
        <v>448</v>
      </c>
      <c r="B223" s="47">
        <v>88</v>
      </c>
      <c r="C223" s="47">
        <v>89</v>
      </c>
      <c r="D223" s="47">
        <v>86</v>
      </c>
      <c r="E223" s="47">
        <v>85</v>
      </c>
      <c r="F223" s="47">
        <v>85</v>
      </c>
      <c r="G223" s="47">
        <v>80</v>
      </c>
      <c r="H223" s="47">
        <v>81</v>
      </c>
      <c r="I223" s="47">
        <v>77</v>
      </c>
      <c r="J223" s="47">
        <v>74</v>
      </c>
      <c r="K223" s="47">
        <v>79</v>
      </c>
      <c r="L223" s="47">
        <v>83</v>
      </c>
      <c r="M223" s="47">
        <v>84</v>
      </c>
    </row>
    <row r="224" spans="1:23" ht="15" customHeight="1">
      <c r="A224" s="49" t="s">
        <v>449</v>
      </c>
      <c r="B224" s="85">
        <v>385</v>
      </c>
      <c r="C224" s="85">
        <v>403</v>
      </c>
      <c r="D224" s="85">
        <v>383</v>
      </c>
      <c r="E224" s="85">
        <v>376</v>
      </c>
      <c r="F224" s="85">
        <v>381</v>
      </c>
      <c r="G224" s="85">
        <v>383</v>
      </c>
      <c r="H224" s="85">
        <v>374</v>
      </c>
      <c r="I224" s="85">
        <v>370</v>
      </c>
      <c r="J224" s="85">
        <v>370</v>
      </c>
      <c r="K224" s="85">
        <v>373</v>
      </c>
      <c r="L224" s="85">
        <v>355</v>
      </c>
      <c r="M224" s="85">
        <v>356</v>
      </c>
    </row>
    <row r="225" spans="1:23" ht="15" customHeight="1">
      <c r="A225" s="79" t="s">
        <v>93</v>
      </c>
      <c r="B225" s="80">
        <v>317</v>
      </c>
      <c r="C225" s="80">
        <v>280</v>
      </c>
      <c r="D225" s="80">
        <v>272</v>
      </c>
      <c r="E225" s="80">
        <v>271</v>
      </c>
      <c r="F225" s="80">
        <v>257</v>
      </c>
      <c r="G225" s="80">
        <v>252</v>
      </c>
      <c r="H225" s="80">
        <v>255</v>
      </c>
      <c r="I225" s="80">
        <v>269</v>
      </c>
      <c r="J225" s="80">
        <v>260</v>
      </c>
      <c r="K225" s="80">
        <v>264</v>
      </c>
      <c r="L225" s="80">
        <v>249</v>
      </c>
      <c r="M225" s="80">
        <v>239</v>
      </c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</row>
    <row r="226" spans="1:23" ht="15" customHeight="1">
      <c r="A226" s="48" t="s">
        <v>440</v>
      </c>
      <c r="B226" s="47">
        <v>1</v>
      </c>
      <c r="C226" s="47">
        <v>1</v>
      </c>
      <c r="D226" s="47">
        <v>1</v>
      </c>
      <c r="E226" s="47">
        <v>1</v>
      </c>
      <c r="F226" s="47">
        <v>1</v>
      </c>
      <c r="G226" s="47">
        <v>1</v>
      </c>
      <c r="H226" s="47">
        <v>1</v>
      </c>
      <c r="I226" s="47">
        <v>1</v>
      </c>
      <c r="J226" s="47">
        <v>1</v>
      </c>
      <c r="K226" s="47">
        <v>1</v>
      </c>
      <c r="L226" s="47">
        <v>1</v>
      </c>
      <c r="M226" s="47">
        <v>1</v>
      </c>
    </row>
    <row r="227" spans="1:23" ht="15" customHeight="1">
      <c r="A227" s="48" t="s">
        <v>441</v>
      </c>
      <c r="B227" s="178">
        <v>3</v>
      </c>
      <c r="C227" s="178">
        <v>1</v>
      </c>
      <c r="D227" s="178">
        <v>1</v>
      </c>
      <c r="E227" s="178">
        <v>1</v>
      </c>
      <c r="F227" s="178">
        <v>1</v>
      </c>
      <c r="G227" s="178">
        <v>1</v>
      </c>
      <c r="H227" s="178">
        <v>0</v>
      </c>
      <c r="I227" s="178">
        <v>0</v>
      </c>
      <c r="J227" s="178">
        <v>1</v>
      </c>
      <c r="K227" s="178">
        <v>1</v>
      </c>
      <c r="L227" s="178">
        <v>1</v>
      </c>
      <c r="M227" s="47">
        <v>2</v>
      </c>
    </row>
    <row r="228" spans="1:23" ht="15" customHeight="1">
      <c r="A228" s="48" t="s">
        <v>442</v>
      </c>
      <c r="B228" s="47">
        <v>23</v>
      </c>
      <c r="C228" s="47">
        <v>16</v>
      </c>
      <c r="D228" s="47">
        <v>15</v>
      </c>
      <c r="E228" s="47">
        <v>15</v>
      </c>
      <c r="F228" s="47">
        <v>14</v>
      </c>
      <c r="G228" s="47">
        <v>12</v>
      </c>
      <c r="H228" s="47">
        <v>19</v>
      </c>
      <c r="I228" s="47">
        <v>22</v>
      </c>
      <c r="J228" s="47">
        <v>20</v>
      </c>
      <c r="K228" s="47">
        <v>19</v>
      </c>
      <c r="L228" s="47">
        <v>18</v>
      </c>
      <c r="M228" s="47">
        <v>14</v>
      </c>
    </row>
    <row r="229" spans="1:23" ht="15" customHeight="1">
      <c r="A229" s="48" t="s">
        <v>443</v>
      </c>
      <c r="B229" s="47">
        <v>25</v>
      </c>
      <c r="C229" s="47">
        <v>19</v>
      </c>
      <c r="D229" s="47">
        <v>18</v>
      </c>
      <c r="E229" s="47">
        <v>18</v>
      </c>
      <c r="F229" s="47">
        <v>18</v>
      </c>
      <c r="G229" s="47">
        <v>17</v>
      </c>
      <c r="H229" s="47">
        <v>16</v>
      </c>
      <c r="I229" s="47">
        <v>21</v>
      </c>
      <c r="J229" s="47">
        <v>17</v>
      </c>
      <c r="K229" s="47">
        <v>17</v>
      </c>
      <c r="L229" s="47">
        <v>16</v>
      </c>
      <c r="M229" s="47">
        <v>16</v>
      </c>
    </row>
    <row r="230" spans="1:23" ht="15" customHeight="1">
      <c r="A230" s="48" t="s">
        <v>444</v>
      </c>
      <c r="B230" s="47">
        <v>34</v>
      </c>
      <c r="C230" s="47">
        <v>27</v>
      </c>
      <c r="D230" s="47">
        <v>26</v>
      </c>
      <c r="E230" s="47">
        <v>28</v>
      </c>
      <c r="F230" s="47">
        <v>29</v>
      </c>
      <c r="G230" s="47">
        <v>29</v>
      </c>
      <c r="H230" s="47">
        <v>27</v>
      </c>
      <c r="I230" s="47">
        <v>29</v>
      </c>
      <c r="J230" s="47">
        <v>28</v>
      </c>
      <c r="K230" s="47">
        <v>27</v>
      </c>
      <c r="L230" s="47">
        <v>27</v>
      </c>
      <c r="M230" s="47">
        <v>27</v>
      </c>
    </row>
    <row r="231" spans="1:23" ht="15" customHeight="1">
      <c r="A231" s="48" t="s">
        <v>445</v>
      </c>
      <c r="B231" s="47">
        <v>72</v>
      </c>
      <c r="C231" s="47">
        <v>61</v>
      </c>
      <c r="D231" s="47">
        <v>64</v>
      </c>
      <c r="E231" s="47">
        <v>63</v>
      </c>
      <c r="F231" s="47">
        <v>55</v>
      </c>
      <c r="G231" s="47">
        <v>58</v>
      </c>
      <c r="H231" s="47">
        <v>63</v>
      </c>
      <c r="I231" s="47">
        <v>70</v>
      </c>
      <c r="J231" s="47">
        <v>69</v>
      </c>
      <c r="K231" s="47">
        <v>63</v>
      </c>
      <c r="L231" s="47">
        <v>61</v>
      </c>
      <c r="M231" s="47">
        <v>59</v>
      </c>
    </row>
    <row r="232" spans="1:23" ht="15" customHeight="1">
      <c r="A232" s="48" t="s">
        <v>446</v>
      </c>
      <c r="B232" s="47">
        <v>3</v>
      </c>
      <c r="C232" s="47">
        <v>4</v>
      </c>
      <c r="D232" s="47">
        <v>4</v>
      </c>
      <c r="E232" s="47">
        <v>5</v>
      </c>
      <c r="F232" s="47">
        <v>5</v>
      </c>
      <c r="G232" s="47">
        <v>4</v>
      </c>
      <c r="H232" s="47">
        <v>2</v>
      </c>
      <c r="I232" s="47">
        <v>2</v>
      </c>
      <c r="J232" s="47">
        <v>2</v>
      </c>
      <c r="K232" s="47">
        <v>3</v>
      </c>
      <c r="L232" s="47">
        <v>2</v>
      </c>
      <c r="M232" s="47">
        <v>2</v>
      </c>
    </row>
    <row r="233" spans="1:23" ht="15" customHeight="1">
      <c r="A233" s="48" t="s">
        <v>447</v>
      </c>
      <c r="B233" s="47">
        <v>18</v>
      </c>
      <c r="C233" s="47">
        <v>20</v>
      </c>
      <c r="D233" s="47">
        <v>16</v>
      </c>
      <c r="E233" s="47">
        <v>14</v>
      </c>
      <c r="F233" s="47">
        <v>13</v>
      </c>
      <c r="G233" s="47">
        <v>13</v>
      </c>
      <c r="H233" s="47">
        <v>10</v>
      </c>
      <c r="I233" s="47">
        <v>11</v>
      </c>
      <c r="J233" s="47">
        <v>11</v>
      </c>
      <c r="K233" s="47">
        <v>12</v>
      </c>
      <c r="L233" s="47">
        <v>12</v>
      </c>
      <c r="M233" s="47">
        <v>12</v>
      </c>
    </row>
    <row r="234" spans="1:23" ht="15" customHeight="1">
      <c r="A234" s="48" t="s">
        <v>448</v>
      </c>
      <c r="B234" s="47">
        <v>4</v>
      </c>
      <c r="C234" s="47">
        <v>5</v>
      </c>
      <c r="D234" s="47">
        <v>8</v>
      </c>
      <c r="E234" s="47">
        <v>5</v>
      </c>
      <c r="F234" s="47">
        <v>5</v>
      </c>
      <c r="G234" s="47">
        <v>5</v>
      </c>
      <c r="H234" s="47">
        <v>8</v>
      </c>
      <c r="I234" s="47">
        <v>9</v>
      </c>
      <c r="J234" s="47">
        <v>8</v>
      </c>
      <c r="K234" s="47">
        <v>10</v>
      </c>
      <c r="L234" s="47">
        <v>10</v>
      </c>
      <c r="M234" s="47">
        <v>9</v>
      </c>
    </row>
    <row r="235" spans="1:23" ht="15" customHeight="1">
      <c r="A235" s="49" t="s">
        <v>449</v>
      </c>
      <c r="B235" s="85">
        <v>134</v>
      </c>
      <c r="C235" s="85">
        <v>126</v>
      </c>
      <c r="D235" s="85">
        <v>119</v>
      </c>
      <c r="E235" s="85">
        <v>121</v>
      </c>
      <c r="F235" s="85">
        <v>116</v>
      </c>
      <c r="G235" s="85">
        <v>112</v>
      </c>
      <c r="H235" s="85">
        <v>109</v>
      </c>
      <c r="I235" s="85">
        <v>104</v>
      </c>
      <c r="J235" s="85">
        <v>103</v>
      </c>
      <c r="K235" s="85">
        <v>111</v>
      </c>
      <c r="L235" s="85">
        <v>101</v>
      </c>
      <c r="M235" s="85">
        <v>97</v>
      </c>
    </row>
    <row r="236" spans="1:23" ht="15" customHeight="1">
      <c r="A236" s="37" t="s">
        <v>450</v>
      </c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</row>
    <row r="237" spans="1:23" ht="15" customHeight="1">
      <c r="A237" s="39" t="s">
        <v>451</v>
      </c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</row>
    <row r="238" spans="1:23" ht="15" customHeight="1">
      <c r="A238" s="39" t="s">
        <v>452</v>
      </c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</row>
    <row r="239" spans="1:23" ht="15" customHeight="1">
      <c r="A239" s="39" t="s">
        <v>453</v>
      </c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</row>
    <row r="240" spans="1:23" ht="15" customHeight="1">
      <c r="A240" s="37" t="s">
        <v>215</v>
      </c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</row>
    <row r="241" spans="1:13" ht="1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</row>
    <row r="242" spans="1:13" ht="1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</row>
    <row r="243" spans="1:13" ht="1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</row>
    <row r="249" spans="1:13" ht="1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</row>
    <row r="250" spans="1:13" ht="1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</row>
  </sheetData>
  <pageMargins left="0.23622047244094491" right="0.23622047244094491" top="0.39370078740157483" bottom="0.34" header="0" footer="0.11811023622047245"/>
  <pageSetup paperSize="9" scale="7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8"/>
  <sheetViews>
    <sheetView zoomScaleNormal="100" workbookViewId="0"/>
  </sheetViews>
  <sheetFormatPr baseColWidth="10" defaultColWidth="11.42578125" defaultRowHeight="15" customHeight="1"/>
  <cols>
    <col min="1" max="1" width="10.7109375" style="385" customWidth="1"/>
    <col min="2" max="16" width="7.140625" style="385" customWidth="1"/>
    <col min="17" max="16384" width="11.42578125" style="385"/>
  </cols>
  <sheetData>
    <row r="1" spans="1:18" ht="15" customHeight="1">
      <c r="A1" s="318" t="s">
        <v>131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35"/>
      <c r="O1" s="335"/>
      <c r="P1" s="320"/>
      <c r="Q1" s="320"/>
      <c r="R1" s="320"/>
    </row>
    <row r="2" spans="1:18" ht="15" customHeight="1">
      <c r="A2" s="321" t="s">
        <v>132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35"/>
      <c r="O2" s="335"/>
      <c r="P2" s="320"/>
      <c r="Q2" s="320"/>
      <c r="R2" s="320"/>
    </row>
    <row r="3" spans="1:18" ht="15" customHeight="1">
      <c r="A3" s="386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35"/>
      <c r="P3" s="320"/>
      <c r="Q3" s="320"/>
      <c r="R3" s="320"/>
    </row>
    <row r="4" spans="1:18" ht="15" customHeight="1">
      <c r="A4" s="322"/>
      <c r="B4" s="420" t="s">
        <v>54</v>
      </c>
      <c r="C4" s="420"/>
      <c r="D4" s="420"/>
      <c r="E4" s="420" t="s">
        <v>0</v>
      </c>
      <c r="F4" s="420"/>
      <c r="G4" s="420"/>
      <c r="H4" s="420" t="s">
        <v>1</v>
      </c>
      <c r="I4" s="420"/>
      <c r="J4" s="420"/>
      <c r="K4" s="420" t="s">
        <v>2</v>
      </c>
      <c r="L4" s="420"/>
      <c r="M4" s="420"/>
      <c r="N4" s="420" t="s">
        <v>32</v>
      </c>
      <c r="O4" s="420"/>
      <c r="P4" s="420"/>
      <c r="Q4" s="320"/>
      <c r="R4" s="320"/>
    </row>
    <row r="5" spans="1:18" ht="15" customHeight="1">
      <c r="A5" s="322"/>
      <c r="B5" s="323" t="s">
        <v>3</v>
      </c>
      <c r="C5" s="323" t="s">
        <v>4</v>
      </c>
      <c r="D5" s="323" t="s">
        <v>5</v>
      </c>
      <c r="E5" s="323" t="s">
        <v>3</v>
      </c>
      <c r="F5" s="323" t="s">
        <v>4</v>
      </c>
      <c r="G5" s="323" t="s">
        <v>5</v>
      </c>
      <c r="H5" s="323" t="s">
        <v>3</v>
      </c>
      <c r="I5" s="323" t="s">
        <v>4</v>
      </c>
      <c r="J5" s="323" t="s">
        <v>5</v>
      </c>
      <c r="K5" s="323" t="s">
        <v>3</v>
      </c>
      <c r="L5" s="323" t="s">
        <v>4</v>
      </c>
      <c r="M5" s="323" t="s">
        <v>5</v>
      </c>
      <c r="N5" s="323" t="s">
        <v>3</v>
      </c>
      <c r="O5" s="323" t="s">
        <v>4</v>
      </c>
      <c r="P5" s="323" t="s">
        <v>5</v>
      </c>
      <c r="Q5" s="320"/>
      <c r="R5" s="320"/>
    </row>
    <row r="6" spans="1:18" ht="15" customHeight="1">
      <c r="A6" s="387" t="s">
        <v>3</v>
      </c>
      <c r="B6" s="388">
        <f>AVERAGE(E6,H6,K6,N6)</f>
        <v>411.8</v>
      </c>
      <c r="C6" s="388">
        <f t="shared" ref="C6:D6" si="0">AVERAGE(F6,I6,L6,O6)</f>
        <v>206.625</v>
      </c>
      <c r="D6" s="388">
        <f t="shared" si="0"/>
        <v>205.07500000000002</v>
      </c>
      <c r="E6" s="388">
        <f>SUM(E7:E10)</f>
        <v>403.79999999999995</v>
      </c>
      <c r="F6" s="388">
        <f t="shared" ref="F6:P6" si="1">SUM(F7:F10)</f>
        <v>203.1</v>
      </c>
      <c r="G6" s="388">
        <f>SUM(G7:G10)</f>
        <v>200.6</v>
      </c>
      <c r="H6" s="388">
        <f t="shared" si="1"/>
        <v>405.20000000000005</v>
      </c>
      <c r="I6" s="388">
        <f t="shared" si="1"/>
        <v>207.1</v>
      </c>
      <c r="J6" s="388">
        <f t="shared" si="1"/>
        <v>198</v>
      </c>
      <c r="K6" s="388">
        <f t="shared" si="1"/>
        <v>430.7</v>
      </c>
      <c r="L6" s="388">
        <f t="shared" si="1"/>
        <v>215.7</v>
      </c>
      <c r="M6" s="388">
        <f t="shared" si="1"/>
        <v>215</v>
      </c>
      <c r="N6" s="388">
        <f t="shared" si="1"/>
        <v>407.5</v>
      </c>
      <c r="O6" s="388">
        <f t="shared" si="1"/>
        <v>200.60000000000002</v>
      </c>
      <c r="P6" s="388">
        <f t="shared" si="1"/>
        <v>206.70000000000002</v>
      </c>
      <c r="Q6" s="320"/>
      <c r="R6" s="326"/>
    </row>
    <row r="7" spans="1:18" ht="15" customHeight="1">
      <c r="A7" s="346" t="s">
        <v>79</v>
      </c>
      <c r="B7" s="380">
        <f t="shared" ref="B7:D10" si="2">AVERAGE(E7,H7,K7,N7)</f>
        <v>24.175000000000001</v>
      </c>
      <c r="C7" s="380">
        <f>AVERAGE(F7,I7,L7,O7)</f>
        <v>14.600000000000001</v>
      </c>
      <c r="D7" s="380">
        <f>AVERAGE(G7,J7,M7,P7)</f>
        <v>9.5250000000000004</v>
      </c>
      <c r="E7" s="380">
        <v>25.5</v>
      </c>
      <c r="F7" s="380">
        <v>16.600000000000001</v>
      </c>
      <c r="G7" s="380">
        <v>8.8000000000000007</v>
      </c>
      <c r="H7" s="380">
        <v>25.5</v>
      </c>
      <c r="I7" s="380">
        <v>15.3</v>
      </c>
      <c r="J7" s="380">
        <v>10.1</v>
      </c>
      <c r="K7" s="380">
        <v>25</v>
      </c>
      <c r="L7" s="380">
        <v>15.2</v>
      </c>
      <c r="M7" s="380">
        <v>9.8000000000000007</v>
      </c>
      <c r="N7" s="380">
        <v>20.7</v>
      </c>
      <c r="O7" s="380">
        <v>11.3</v>
      </c>
      <c r="P7" s="380">
        <v>9.4</v>
      </c>
      <c r="Q7" s="320"/>
      <c r="R7" s="320"/>
    </row>
    <row r="8" spans="1:18" ht="15" customHeight="1">
      <c r="A8" s="346" t="s">
        <v>80</v>
      </c>
      <c r="B8" s="380">
        <f t="shared" si="2"/>
        <v>42.9</v>
      </c>
      <c r="C8" s="380">
        <f t="shared" si="2"/>
        <v>19.899999999999999</v>
      </c>
      <c r="D8" s="380">
        <f t="shared" si="2"/>
        <v>22.95</v>
      </c>
      <c r="E8" s="380">
        <v>36.799999999999997</v>
      </c>
      <c r="F8" s="380">
        <v>17.2</v>
      </c>
      <c r="G8" s="380">
        <v>19.5</v>
      </c>
      <c r="H8" s="380">
        <v>40</v>
      </c>
      <c r="I8" s="380">
        <v>20.5</v>
      </c>
      <c r="J8" s="380">
        <v>19.5</v>
      </c>
      <c r="K8" s="380">
        <v>48.5</v>
      </c>
      <c r="L8" s="380">
        <v>20.5</v>
      </c>
      <c r="M8" s="380">
        <v>28</v>
      </c>
      <c r="N8" s="380">
        <v>46.3</v>
      </c>
      <c r="O8" s="380">
        <v>21.4</v>
      </c>
      <c r="P8" s="380">
        <v>24.8</v>
      </c>
      <c r="Q8" s="320"/>
      <c r="R8" s="320"/>
    </row>
    <row r="9" spans="1:18" ht="15" customHeight="1">
      <c r="A9" s="346" t="s">
        <v>81</v>
      </c>
      <c r="B9" s="380">
        <f t="shared" si="2"/>
        <v>255.75</v>
      </c>
      <c r="C9" s="380">
        <f t="shared" si="2"/>
        <v>127.02500000000001</v>
      </c>
      <c r="D9" s="380">
        <f t="shared" si="2"/>
        <v>128.72499999999999</v>
      </c>
      <c r="E9" s="380">
        <v>255.4</v>
      </c>
      <c r="F9" s="380">
        <v>126.8</v>
      </c>
      <c r="G9" s="380">
        <v>128.69999999999999</v>
      </c>
      <c r="H9" s="380">
        <v>256.8</v>
      </c>
      <c r="I9" s="380">
        <v>130.19999999999999</v>
      </c>
      <c r="J9" s="380">
        <v>126.6</v>
      </c>
      <c r="K9" s="380">
        <v>265</v>
      </c>
      <c r="L9" s="380">
        <v>130</v>
      </c>
      <c r="M9" s="380">
        <v>135</v>
      </c>
      <c r="N9" s="380">
        <v>245.8</v>
      </c>
      <c r="O9" s="380">
        <v>121.1</v>
      </c>
      <c r="P9" s="380">
        <v>124.6</v>
      </c>
      <c r="Q9" s="320"/>
      <c r="R9" s="320"/>
    </row>
    <row r="10" spans="1:18" ht="15" customHeight="1">
      <c r="A10" s="389" t="s">
        <v>13</v>
      </c>
      <c r="B10" s="390">
        <f t="shared" si="2"/>
        <v>88.974999999999994</v>
      </c>
      <c r="C10" s="390">
        <f t="shared" si="2"/>
        <v>45.099999999999994</v>
      </c>
      <c r="D10" s="390">
        <f t="shared" si="2"/>
        <v>43.875</v>
      </c>
      <c r="E10" s="390">
        <v>86.1</v>
      </c>
      <c r="F10" s="390">
        <v>42.5</v>
      </c>
      <c r="G10" s="390">
        <v>43.6</v>
      </c>
      <c r="H10" s="390">
        <v>82.9</v>
      </c>
      <c r="I10" s="390">
        <v>41.1</v>
      </c>
      <c r="J10" s="390">
        <v>41.8</v>
      </c>
      <c r="K10" s="390">
        <v>92.2</v>
      </c>
      <c r="L10" s="390">
        <v>50</v>
      </c>
      <c r="M10" s="390">
        <v>42.2</v>
      </c>
      <c r="N10" s="390">
        <v>94.7</v>
      </c>
      <c r="O10" s="390">
        <v>46.8</v>
      </c>
      <c r="P10" s="390">
        <v>47.9</v>
      </c>
      <c r="Q10" s="320"/>
      <c r="R10" s="320"/>
    </row>
    <row r="11" spans="1:18" ht="15" customHeight="1">
      <c r="A11" s="331" t="s">
        <v>106</v>
      </c>
      <c r="B11" s="332"/>
      <c r="C11" s="332"/>
      <c r="D11" s="379"/>
      <c r="E11" s="332"/>
      <c r="F11" s="332"/>
      <c r="G11" s="379"/>
      <c r="H11" s="332"/>
      <c r="I11" s="332"/>
      <c r="J11" s="379"/>
      <c r="K11" s="332"/>
      <c r="L11" s="332"/>
      <c r="M11" s="333"/>
      <c r="N11" s="333"/>
      <c r="O11" s="359"/>
      <c r="P11" s="332"/>
      <c r="Q11" s="320"/>
      <c r="R11" s="320"/>
    </row>
    <row r="12" spans="1:18" ht="15" customHeight="1">
      <c r="A12" s="331" t="s">
        <v>105</v>
      </c>
      <c r="B12" s="332"/>
      <c r="C12" s="332"/>
      <c r="D12" s="332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20"/>
      <c r="R12" s="320"/>
    </row>
    <row r="13" spans="1:18" ht="15" customHeight="1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</row>
    <row r="14" spans="1:18" ht="15" customHeight="1">
      <c r="A14" s="320"/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</row>
    <row r="15" spans="1:18" ht="15" customHeight="1">
      <c r="A15" s="320"/>
      <c r="B15" s="320"/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</row>
    <row r="16" spans="1:18" ht="15" customHeight="1">
      <c r="A16" s="320"/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</row>
    <row r="17" spans="1:18" ht="15" customHeight="1">
      <c r="A17" s="320"/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</row>
    <row r="18" spans="1:18" ht="15" customHeight="1">
      <c r="A18" s="320"/>
      <c r="B18" s="320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</row>
    <row r="19" spans="1:18" ht="15" customHeight="1">
      <c r="A19" s="320"/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</row>
    <row r="20" spans="1:18" ht="15" customHeight="1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</row>
    <row r="21" spans="1:18" ht="15" customHeight="1">
      <c r="A21" s="320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</row>
    <row r="22" spans="1:18" ht="15" customHeight="1">
      <c r="A22" s="320"/>
      <c r="B22" s="320"/>
      <c r="C22" s="320"/>
      <c r="D22" s="320"/>
      <c r="E22" s="320"/>
      <c r="F22" s="320"/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</row>
    <row r="46" spans="1:13" ht="15" customHeight="1">
      <c r="A46" s="391"/>
      <c r="B46" s="391"/>
      <c r="C46" s="391"/>
      <c r="D46" s="391"/>
      <c r="E46" s="391"/>
      <c r="F46" s="391"/>
      <c r="G46" s="391"/>
      <c r="H46" s="391"/>
      <c r="I46" s="391"/>
      <c r="J46" s="391"/>
      <c r="K46" s="391"/>
      <c r="L46" s="391"/>
      <c r="M46" s="391"/>
    </row>
    <row r="47" spans="1:13" ht="15" customHeight="1">
      <c r="A47" s="391"/>
      <c r="B47" s="391"/>
      <c r="C47" s="391"/>
      <c r="D47" s="391"/>
      <c r="E47" s="391"/>
      <c r="F47" s="391"/>
      <c r="G47" s="391"/>
      <c r="H47" s="391"/>
      <c r="I47" s="391"/>
      <c r="J47" s="391"/>
      <c r="K47" s="391"/>
      <c r="L47" s="391"/>
      <c r="M47" s="391"/>
    </row>
    <row r="48" spans="1:13" ht="15" customHeight="1">
      <c r="A48" s="391"/>
      <c r="B48" s="391"/>
      <c r="C48" s="391"/>
      <c r="D48" s="391"/>
      <c r="E48" s="391"/>
      <c r="F48" s="391"/>
      <c r="G48" s="391"/>
      <c r="H48" s="391"/>
      <c r="I48" s="391"/>
      <c r="J48" s="391"/>
      <c r="K48" s="391"/>
      <c r="L48" s="391"/>
      <c r="M48" s="391"/>
    </row>
    <row r="49" spans="1:13" ht="15" customHeight="1">
      <c r="A49" s="391"/>
      <c r="B49" s="391"/>
      <c r="C49" s="391"/>
      <c r="D49" s="391"/>
      <c r="E49" s="391"/>
      <c r="F49" s="391"/>
      <c r="G49" s="391"/>
      <c r="H49" s="391"/>
      <c r="I49" s="391"/>
      <c r="J49" s="391"/>
      <c r="K49" s="391"/>
      <c r="L49" s="391"/>
      <c r="M49" s="391"/>
    </row>
    <row r="50" spans="1:13" ht="15" customHeight="1">
      <c r="A50" s="391"/>
      <c r="B50" s="391"/>
      <c r="C50" s="391"/>
      <c r="D50" s="391"/>
      <c r="E50" s="391"/>
      <c r="F50" s="391"/>
      <c r="G50" s="391"/>
      <c r="H50" s="391"/>
      <c r="I50" s="391"/>
      <c r="J50" s="391"/>
      <c r="K50" s="391"/>
      <c r="L50" s="391"/>
      <c r="M50" s="391"/>
    </row>
    <row r="51" spans="1:13" ht="15" customHeight="1">
      <c r="A51" s="391"/>
      <c r="B51" s="391"/>
      <c r="C51" s="391"/>
      <c r="D51" s="391"/>
      <c r="E51" s="391"/>
      <c r="F51" s="391"/>
      <c r="G51" s="391"/>
      <c r="H51" s="391"/>
      <c r="I51" s="391"/>
      <c r="J51" s="391"/>
      <c r="K51" s="391"/>
      <c r="L51" s="391"/>
      <c r="M51" s="391"/>
    </row>
    <row r="52" spans="1:13" ht="15" customHeight="1">
      <c r="A52" s="391"/>
      <c r="B52" s="391"/>
      <c r="C52" s="391"/>
      <c r="D52" s="391"/>
      <c r="E52" s="391"/>
      <c r="F52" s="391"/>
      <c r="G52" s="391"/>
      <c r="H52" s="391"/>
      <c r="I52" s="391"/>
      <c r="J52" s="391"/>
      <c r="K52" s="391"/>
      <c r="L52" s="391"/>
      <c r="M52" s="391"/>
    </row>
    <row r="53" spans="1:13" ht="15" customHeight="1">
      <c r="A53" s="391"/>
      <c r="B53" s="391"/>
      <c r="C53" s="391"/>
      <c r="D53" s="391"/>
      <c r="E53" s="391"/>
      <c r="F53" s="391"/>
      <c r="G53" s="391"/>
      <c r="H53" s="391"/>
      <c r="I53" s="391"/>
      <c r="J53" s="391"/>
      <c r="K53" s="391"/>
      <c r="L53" s="391"/>
      <c r="M53" s="391"/>
    </row>
    <row r="54" spans="1:13" ht="15" customHeight="1">
      <c r="A54" s="391"/>
      <c r="B54" s="391"/>
      <c r="C54" s="391"/>
      <c r="D54" s="391"/>
      <c r="E54" s="391"/>
      <c r="F54" s="391"/>
      <c r="G54" s="391"/>
      <c r="H54" s="391"/>
      <c r="I54" s="391"/>
      <c r="J54" s="391"/>
      <c r="K54" s="391"/>
      <c r="L54" s="391"/>
      <c r="M54" s="391"/>
    </row>
    <row r="55" spans="1:13" ht="15" customHeight="1">
      <c r="A55" s="391"/>
      <c r="B55" s="391"/>
      <c r="C55" s="391"/>
      <c r="D55" s="391"/>
      <c r="E55" s="391"/>
      <c r="F55" s="391"/>
      <c r="G55" s="391"/>
      <c r="H55" s="391"/>
      <c r="I55" s="391"/>
      <c r="J55" s="391"/>
      <c r="K55" s="391"/>
      <c r="L55" s="391"/>
      <c r="M55" s="391"/>
    </row>
    <row r="56" spans="1:13" ht="15" customHeight="1">
      <c r="A56" s="391"/>
      <c r="B56" s="391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1"/>
    </row>
    <row r="57" spans="1:13" ht="15" customHeight="1">
      <c r="A57" s="391"/>
      <c r="B57" s="391"/>
      <c r="C57" s="391"/>
      <c r="D57" s="391"/>
      <c r="E57" s="391"/>
      <c r="F57" s="391"/>
      <c r="G57" s="391"/>
      <c r="H57" s="391"/>
      <c r="I57" s="391"/>
      <c r="J57" s="391"/>
      <c r="K57" s="391"/>
      <c r="L57" s="391"/>
      <c r="M57" s="391"/>
    </row>
    <row r="58" spans="1:13" ht="15" customHeight="1">
      <c r="A58" s="391"/>
      <c r="B58" s="391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1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scale="8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59"/>
  <sheetViews>
    <sheetView workbookViewId="0"/>
  </sheetViews>
  <sheetFormatPr baseColWidth="10" defaultColWidth="11.42578125" defaultRowHeight="15" customHeight="1"/>
  <cols>
    <col min="1" max="1" width="21.42578125" style="145" customWidth="1"/>
    <col min="2" max="13" width="10" style="145" customWidth="1"/>
    <col min="14" max="16384" width="11.42578125" style="145"/>
  </cols>
  <sheetData>
    <row r="1" spans="1:22" ht="15" customHeight="1">
      <c r="A1" s="15" t="s">
        <v>478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22" ht="15" customHeight="1">
      <c r="A2" s="19" t="s">
        <v>479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22" ht="15" customHeight="1">
      <c r="A3" s="3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"/>
    </row>
    <row r="4" spans="1:22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</row>
    <row r="5" spans="1:22" ht="15" customHeight="1">
      <c r="A5" s="79" t="s">
        <v>19</v>
      </c>
      <c r="B5" s="169">
        <f>SUM(B11,B17,B23,B29,B35,B41,B47,B53,B59,B65,B71,B77,B83,B89,B95,B101,B107,B113,B119,B125)</f>
        <v>49410</v>
      </c>
      <c r="C5" s="169">
        <f t="shared" ref="C5:M5" si="0">SUM(C11,C17,C23,C29,C35,C41,C47,C53,C59,C65,C71,C77,C83,C89,C95,C101,C107,C113,C119,C125)</f>
        <v>49171</v>
      </c>
      <c r="D5" s="169">
        <f t="shared" si="0"/>
        <v>48816</v>
      </c>
      <c r="E5" s="169">
        <f t="shared" si="0"/>
        <v>48316</v>
      </c>
      <c r="F5" s="169">
        <f t="shared" si="0"/>
        <v>47563</v>
      </c>
      <c r="G5" s="169">
        <f t="shared" si="0"/>
        <v>47185</v>
      </c>
      <c r="H5" s="169">
        <f t="shared" si="0"/>
        <v>47819</v>
      </c>
      <c r="I5" s="169">
        <f t="shared" si="0"/>
        <v>48313</v>
      </c>
      <c r="J5" s="169">
        <f t="shared" si="0"/>
        <v>47742</v>
      </c>
      <c r="K5" s="169">
        <f t="shared" si="0"/>
        <v>47905</v>
      </c>
      <c r="L5" s="169">
        <f t="shared" si="0"/>
        <v>47028</v>
      </c>
      <c r="M5" s="169">
        <f t="shared" si="0"/>
        <v>46942</v>
      </c>
    </row>
    <row r="6" spans="1:22" ht="15" customHeight="1">
      <c r="A6" s="48" t="s">
        <v>456</v>
      </c>
      <c r="B6" s="170">
        <f t="shared" ref="B6:M10" si="1">SUM(B12,B18,B24,B30,B36,B42,B48,B54,B60,B66,B72,B78,B84,B90,B96,B102,B108,B114,B120,B126)</f>
        <v>354</v>
      </c>
      <c r="C6" s="170">
        <f t="shared" si="1"/>
        <v>343</v>
      </c>
      <c r="D6" s="170">
        <f t="shared" si="1"/>
        <v>333</v>
      </c>
      <c r="E6" s="170">
        <f t="shared" si="1"/>
        <v>328</v>
      </c>
      <c r="F6" s="170">
        <f t="shared" si="1"/>
        <v>325</v>
      </c>
      <c r="G6" s="170">
        <f t="shared" si="1"/>
        <v>325</v>
      </c>
      <c r="H6" s="170">
        <f t="shared" si="1"/>
        <v>321</v>
      </c>
      <c r="I6" s="170">
        <f t="shared" si="1"/>
        <v>331</v>
      </c>
      <c r="J6" s="170">
        <f t="shared" si="1"/>
        <v>321</v>
      </c>
      <c r="K6" s="170">
        <f t="shared" si="1"/>
        <v>322</v>
      </c>
      <c r="L6" s="170">
        <f t="shared" si="1"/>
        <v>324</v>
      </c>
      <c r="M6" s="170">
        <f t="shared" si="1"/>
        <v>318</v>
      </c>
    </row>
    <row r="7" spans="1:22" ht="15" customHeight="1">
      <c r="A7" s="48" t="s">
        <v>457</v>
      </c>
      <c r="B7" s="170">
        <f t="shared" si="1"/>
        <v>1050</v>
      </c>
      <c r="C7" s="170">
        <f t="shared" si="1"/>
        <v>1018</v>
      </c>
      <c r="D7" s="170">
        <f t="shared" si="1"/>
        <v>1018</v>
      </c>
      <c r="E7" s="170">
        <f t="shared" si="1"/>
        <v>990</v>
      </c>
      <c r="F7" s="170">
        <f t="shared" si="1"/>
        <v>977</v>
      </c>
      <c r="G7" s="170">
        <f t="shared" si="1"/>
        <v>951</v>
      </c>
      <c r="H7" s="170">
        <f t="shared" si="1"/>
        <v>979</v>
      </c>
      <c r="I7" s="170">
        <f t="shared" si="1"/>
        <v>963</v>
      </c>
      <c r="J7" s="170">
        <f t="shared" si="1"/>
        <v>947</v>
      </c>
      <c r="K7" s="170">
        <f t="shared" si="1"/>
        <v>917</v>
      </c>
      <c r="L7" s="170">
        <f t="shared" si="1"/>
        <v>891</v>
      </c>
      <c r="M7" s="170">
        <f t="shared" si="1"/>
        <v>813</v>
      </c>
    </row>
    <row r="8" spans="1:22" ht="15" customHeight="1">
      <c r="A8" s="48" t="s">
        <v>458</v>
      </c>
      <c r="B8" s="170">
        <f t="shared" si="1"/>
        <v>1297</v>
      </c>
      <c r="C8" s="170">
        <f t="shared" si="1"/>
        <v>1301</v>
      </c>
      <c r="D8" s="170">
        <f t="shared" si="1"/>
        <v>1299</v>
      </c>
      <c r="E8" s="170">
        <f t="shared" si="1"/>
        <v>1268</v>
      </c>
      <c r="F8" s="170">
        <f t="shared" si="1"/>
        <v>1256</v>
      </c>
      <c r="G8" s="170">
        <f t="shared" si="1"/>
        <v>1222</v>
      </c>
      <c r="H8" s="170">
        <f t="shared" si="1"/>
        <v>1208</v>
      </c>
      <c r="I8" s="170">
        <f t="shared" si="1"/>
        <v>1236</v>
      </c>
      <c r="J8" s="170">
        <f t="shared" si="1"/>
        <v>1220</v>
      </c>
      <c r="K8" s="170">
        <f t="shared" si="1"/>
        <v>1223</v>
      </c>
      <c r="L8" s="170">
        <f t="shared" si="1"/>
        <v>1178</v>
      </c>
      <c r="M8" s="170">
        <f t="shared" si="1"/>
        <v>1190</v>
      </c>
    </row>
    <row r="9" spans="1:22" ht="15" customHeight="1">
      <c r="A9" s="48" t="s">
        <v>459</v>
      </c>
      <c r="B9" s="170">
        <f t="shared" si="1"/>
        <v>37586</v>
      </c>
      <c r="C9" s="170">
        <f t="shared" si="1"/>
        <v>37617</v>
      </c>
      <c r="D9" s="170">
        <f t="shared" si="1"/>
        <v>37430</v>
      </c>
      <c r="E9" s="170">
        <f t="shared" si="1"/>
        <v>37111</v>
      </c>
      <c r="F9" s="170">
        <f t="shared" si="1"/>
        <v>36499</v>
      </c>
      <c r="G9" s="170">
        <f t="shared" si="1"/>
        <v>36144</v>
      </c>
      <c r="H9" s="170">
        <f t="shared" si="1"/>
        <v>36047</v>
      </c>
      <c r="I9" s="170">
        <f t="shared" si="1"/>
        <v>36315</v>
      </c>
      <c r="J9" s="170">
        <f t="shared" si="1"/>
        <v>36287</v>
      </c>
      <c r="K9" s="170">
        <f t="shared" si="1"/>
        <v>36597</v>
      </c>
      <c r="L9" s="170">
        <f t="shared" si="1"/>
        <v>35932</v>
      </c>
      <c r="M9" s="170">
        <f t="shared" si="1"/>
        <v>35890</v>
      </c>
    </row>
    <row r="10" spans="1:22" ht="15" customHeight="1">
      <c r="A10" s="49" t="s">
        <v>460</v>
      </c>
      <c r="B10" s="171">
        <f t="shared" si="1"/>
        <v>9123</v>
      </c>
      <c r="C10" s="171">
        <f t="shared" si="1"/>
        <v>8892</v>
      </c>
      <c r="D10" s="171">
        <f t="shared" si="1"/>
        <v>8736</v>
      </c>
      <c r="E10" s="171">
        <f t="shared" si="1"/>
        <v>8619</v>
      </c>
      <c r="F10" s="171">
        <f t="shared" si="1"/>
        <v>8506</v>
      </c>
      <c r="G10" s="171">
        <f t="shared" si="1"/>
        <v>8543</v>
      </c>
      <c r="H10" s="171">
        <f t="shared" si="1"/>
        <v>9264</v>
      </c>
      <c r="I10" s="171">
        <f t="shared" si="1"/>
        <v>9468</v>
      </c>
      <c r="J10" s="171">
        <f t="shared" si="1"/>
        <v>8967</v>
      </c>
      <c r="K10" s="171">
        <f t="shared" si="1"/>
        <v>8846</v>
      </c>
      <c r="L10" s="171">
        <f t="shared" si="1"/>
        <v>8703</v>
      </c>
      <c r="M10" s="171">
        <f t="shared" si="1"/>
        <v>8731</v>
      </c>
    </row>
    <row r="11" spans="1:22" ht="15" customHeight="1">
      <c r="A11" s="79" t="s">
        <v>408</v>
      </c>
      <c r="B11" s="172">
        <v>1285</v>
      </c>
      <c r="C11" s="172">
        <v>1260</v>
      </c>
      <c r="D11" s="172">
        <v>1260</v>
      </c>
      <c r="E11" s="172">
        <v>1259</v>
      </c>
      <c r="F11" s="172">
        <v>1251</v>
      </c>
      <c r="G11" s="172">
        <v>1239</v>
      </c>
      <c r="H11" s="172">
        <v>1274</v>
      </c>
      <c r="I11" s="172">
        <v>1291</v>
      </c>
      <c r="J11" s="172">
        <v>1254</v>
      </c>
      <c r="K11" s="172">
        <v>1257</v>
      </c>
      <c r="L11" s="172">
        <v>1239</v>
      </c>
      <c r="M11" s="172">
        <v>1253</v>
      </c>
      <c r="N11" s="173"/>
      <c r="O11" s="173"/>
      <c r="P11" s="173"/>
      <c r="Q11" s="173"/>
      <c r="R11" s="173"/>
      <c r="S11" s="173"/>
      <c r="T11" s="173"/>
      <c r="U11" s="173"/>
      <c r="V11" s="173"/>
    </row>
    <row r="12" spans="1:22" ht="15" customHeight="1">
      <c r="A12" s="48" t="s">
        <v>456</v>
      </c>
      <c r="B12" s="170">
        <v>13</v>
      </c>
      <c r="C12" s="170">
        <v>13</v>
      </c>
      <c r="D12" s="170">
        <v>13</v>
      </c>
      <c r="E12" s="170">
        <v>12</v>
      </c>
      <c r="F12" s="170">
        <v>11</v>
      </c>
      <c r="G12" s="170">
        <v>14</v>
      </c>
      <c r="H12" s="170">
        <v>13</v>
      </c>
      <c r="I12" s="170">
        <v>13</v>
      </c>
      <c r="J12" s="170">
        <v>12</v>
      </c>
      <c r="K12" s="170">
        <v>15</v>
      </c>
      <c r="L12" s="170">
        <v>12</v>
      </c>
      <c r="M12" s="170">
        <v>12</v>
      </c>
    </row>
    <row r="13" spans="1:22" ht="15" customHeight="1">
      <c r="A13" s="48" t="s">
        <v>457</v>
      </c>
      <c r="B13" s="170">
        <v>42</v>
      </c>
      <c r="C13" s="170">
        <v>39</v>
      </c>
      <c r="D13" s="170">
        <v>34</v>
      </c>
      <c r="E13" s="170">
        <v>34</v>
      </c>
      <c r="F13" s="170">
        <v>34</v>
      </c>
      <c r="G13" s="170">
        <v>28</v>
      </c>
      <c r="H13" s="170">
        <v>33</v>
      </c>
      <c r="I13" s="170">
        <v>29</v>
      </c>
      <c r="J13" s="170">
        <v>24</v>
      </c>
      <c r="K13" s="170">
        <v>23</v>
      </c>
      <c r="L13" s="170">
        <v>24</v>
      </c>
      <c r="M13" s="170">
        <v>24</v>
      </c>
    </row>
    <row r="14" spans="1:22" ht="15" customHeight="1">
      <c r="A14" s="48" t="s">
        <v>458</v>
      </c>
      <c r="B14" s="170">
        <v>33</v>
      </c>
      <c r="C14" s="170">
        <v>32</v>
      </c>
      <c r="D14" s="170">
        <v>35</v>
      </c>
      <c r="E14" s="170">
        <v>33</v>
      </c>
      <c r="F14" s="170">
        <v>33</v>
      </c>
      <c r="G14" s="170">
        <v>29</v>
      </c>
      <c r="H14" s="170">
        <v>29</v>
      </c>
      <c r="I14" s="170">
        <v>25</v>
      </c>
      <c r="J14" s="170">
        <v>21</v>
      </c>
      <c r="K14" s="170">
        <v>24</v>
      </c>
      <c r="L14" s="170">
        <v>26</v>
      </c>
      <c r="M14" s="170">
        <v>27</v>
      </c>
    </row>
    <row r="15" spans="1:22" ht="15" customHeight="1">
      <c r="A15" s="48" t="s">
        <v>459</v>
      </c>
      <c r="B15" s="170">
        <v>875</v>
      </c>
      <c r="C15" s="170">
        <v>855</v>
      </c>
      <c r="D15" s="170">
        <v>869</v>
      </c>
      <c r="E15" s="170">
        <v>870</v>
      </c>
      <c r="F15" s="170">
        <v>868</v>
      </c>
      <c r="G15" s="170">
        <v>845</v>
      </c>
      <c r="H15" s="170">
        <v>846</v>
      </c>
      <c r="I15" s="170">
        <v>863</v>
      </c>
      <c r="J15" s="170">
        <v>855</v>
      </c>
      <c r="K15" s="170">
        <v>857</v>
      </c>
      <c r="L15" s="170">
        <v>836</v>
      </c>
      <c r="M15" s="170">
        <v>844</v>
      </c>
    </row>
    <row r="16" spans="1:22" ht="15" customHeight="1">
      <c r="A16" s="49" t="s">
        <v>460</v>
      </c>
      <c r="B16" s="171">
        <v>322</v>
      </c>
      <c r="C16" s="171">
        <v>321</v>
      </c>
      <c r="D16" s="171">
        <v>309</v>
      </c>
      <c r="E16" s="171">
        <v>310</v>
      </c>
      <c r="F16" s="171">
        <v>305</v>
      </c>
      <c r="G16" s="171">
        <v>323</v>
      </c>
      <c r="H16" s="171">
        <v>353</v>
      </c>
      <c r="I16" s="171">
        <v>361</v>
      </c>
      <c r="J16" s="171">
        <v>342</v>
      </c>
      <c r="K16" s="171">
        <v>338</v>
      </c>
      <c r="L16" s="171">
        <v>341</v>
      </c>
      <c r="M16" s="171">
        <v>346</v>
      </c>
    </row>
    <row r="17" spans="1:23" ht="15" customHeight="1">
      <c r="A17" s="79" t="s">
        <v>430</v>
      </c>
      <c r="B17" s="106">
        <v>1721</v>
      </c>
      <c r="C17" s="106">
        <v>1691</v>
      </c>
      <c r="D17" s="106">
        <v>1664</v>
      </c>
      <c r="E17" s="106">
        <v>1659</v>
      </c>
      <c r="F17" s="106">
        <v>1657</v>
      </c>
      <c r="G17" s="106">
        <v>1649</v>
      </c>
      <c r="H17" s="106">
        <v>1734</v>
      </c>
      <c r="I17" s="106">
        <v>1789</v>
      </c>
      <c r="J17" s="106">
        <v>1715</v>
      </c>
      <c r="K17" s="106">
        <v>1677</v>
      </c>
      <c r="L17" s="106">
        <v>1673</v>
      </c>
      <c r="M17" s="106">
        <v>1687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</row>
    <row r="18" spans="1:23" ht="15" customHeight="1">
      <c r="A18" s="48" t="s">
        <v>456</v>
      </c>
      <c r="B18" s="170">
        <v>11</v>
      </c>
      <c r="C18" s="170">
        <v>8</v>
      </c>
      <c r="D18" s="170">
        <v>8</v>
      </c>
      <c r="E18" s="170">
        <v>8</v>
      </c>
      <c r="F18" s="170">
        <v>7</v>
      </c>
      <c r="G18" s="170">
        <v>7</v>
      </c>
      <c r="H18" s="170">
        <v>6</v>
      </c>
      <c r="I18" s="170">
        <v>6</v>
      </c>
      <c r="J18" s="170">
        <v>5</v>
      </c>
      <c r="K18" s="170">
        <v>7</v>
      </c>
      <c r="L18" s="170">
        <v>7</v>
      </c>
      <c r="M18" s="170">
        <v>6</v>
      </c>
    </row>
    <row r="19" spans="1:23" ht="15" customHeight="1">
      <c r="A19" s="48" t="s">
        <v>457</v>
      </c>
      <c r="B19" s="170">
        <v>22</v>
      </c>
      <c r="C19" s="170">
        <v>24</v>
      </c>
      <c r="D19" s="170">
        <v>20</v>
      </c>
      <c r="E19" s="170">
        <v>19</v>
      </c>
      <c r="F19" s="170">
        <v>22</v>
      </c>
      <c r="G19" s="170">
        <v>20</v>
      </c>
      <c r="H19" s="170">
        <v>19</v>
      </c>
      <c r="I19" s="170">
        <v>21</v>
      </c>
      <c r="J19" s="170">
        <v>27</v>
      </c>
      <c r="K19" s="170">
        <v>25</v>
      </c>
      <c r="L19" s="170">
        <v>23</v>
      </c>
      <c r="M19" s="170">
        <v>19</v>
      </c>
    </row>
    <row r="20" spans="1:23" ht="15" customHeight="1">
      <c r="A20" s="48" t="s">
        <v>458</v>
      </c>
      <c r="B20" s="170">
        <v>28</v>
      </c>
      <c r="C20" s="170">
        <v>36</v>
      </c>
      <c r="D20" s="170">
        <v>35</v>
      </c>
      <c r="E20" s="170">
        <v>39</v>
      </c>
      <c r="F20" s="170">
        <v>38</v>
      </c>
      <c r="G20" s="170">
        <v>37</v>
      </c>
      <c r="H20" s="170">
        <v>42</v>
      </c>
      <c r="I20" s="170">
        <v>38</v>
      </c>
      <c r="J20" s="170">
        <v>37</v>
      </c>
      <c r="K20" s="170">
        <v>41</v>
      </c>
      <c r="L20" s="170">
        <v>39</v>
      </c>
      <c r="M20" s="170">
        <v>39</v>
      </c>
    </row>
    <row r="21" spans="1:23" ht="15" customHeight="1">
      <c r="A21" s="48" t="s">
        <v>459</v>
      </c>
      <c r="B21" s="170">
        <v>1103</v>
      </c>
      <c r="C21" s="170">
        <v>1083</v>
      </c>
      <c r="D21" s="170">
        <v>1064</v>
      </c>
      <c r="E21" s="170">
        <v>1071</v>
      </c>
      <c r="F21" s="170">
        <v>1074</v>
      </c>
      <c r="G21" s="170">
        <v>1064</v>
      </c>
      <c r="H21" s="170">
        <v>1111</v>
      </c>
      <c r="I21" s="170">
        <v>1144</v>
      </c>
      <c r="J21" s="170">
        <v>1123</v>
      </c>
      <c r="K21" s="170">
        <v>1087</v>
      </c>
      <c r="L21" s="170">
        <v>1070</v>
      </c>
      <c r="M21" s="170">
        <v>1078</v>
      </c>
    </row>
    <row r="22" spans="1:23" ht="15" customHeight="1">
      <c r="A22" s="49" t="s">
        <v>460</v>
      </c>
      <c r="B22" s="171">
        <v>557</v>
      </c>
      <c r="C22" s="171">
        <v>540</v>
      </c>
      <c r="D22" s="171">
        <v>537</v>
      </c>
      <c r="E22" s="171">
        <v>522</v>
      </c>
      <c r="F22" s="171">
        <v>516</v>
      </c>
      <c r="G22" s="171">
        <v>521</v>
      </c>
      <c r="H22" s="171">
        <v>556</v>
      </c>
      <c r="I22" s="171">
        <v>580</v>
      </c>
      <c r="J22" s="171">
        <v>523</v>
      </c>
      <c r="K22" s="171">
        <v>517</v>
      </c>
      <c r="L22" s="171">
        <v>534</v>
      </c>
      <c r="M22" s="171">
        <v>545</v>
      </c>
    </row>
    <row r="23" spans="1:23" ht="15" customHeight="1">
      <c r="A23" s="79" t="s">
        <v>410</v>
      </c>
      <c r="B23" s="106">
        <v>2419</v>
      </c>
      <c r="C23" s="106">
        <v>2350</v>
      </c>
      <c r="D23" s="106">
        <v>2324</v>
      </c>
      <c r="E23" s="106">
        <v>2321</v>
      </c>
      <c r="F23" s="106">
        <v>2318</v>
      </c>
      <c r="G23" s="106">
        <v>2337</v>
      </c>
      <c r="H23" s="106">
        <v>2381</v>
      </c>
      <c r="I23" s="106">
        <v>2386</v>
      </c>
      <c r="J23" s="106">
        <v>2359</v>
      </c>
      <c r="K23" s="106">
        <v>2358</v>
      </c>
      <c r="L23" s="106">
        <v>2314</v>
      </c>
      <c r="M23" s="106">
        <v>2329</v>
      </c>
      <c r="N23" s="173"/>
      <c r="O23" s="173"/>
      <c r="P23" s="173"/>
      <c r="Q23" s="173"/>
      <c r="R23" s="173"/>
      <c r="S23" s="173"/>
      <c r="T23" s="173"/>
      <c r="U23" s="173"/>
      <c r="V23" s="173"/>
      <c r="W23" s="173"/>
    </row>
    <row r="24" spans="1:23" ht="15" customHeight="1">
      <c r="A24" s="48" t="s">
        <v>456</v>
      </c>
      <c r="B24" s="170">
        <v>18</v>
      </c>
      <c r="C24" s="170">
        <v>19</v>
      </c>
      <c r="D24" s="170">
        <v>16</v>
      </c>
      <c r="E24" s="170">
        <v>14</v>
      </c>
      <c r="F24" s="170">
        <v>14</v>
      </c>
      <c r="G24" s="170">
        <v>15</v>
      </c>
      <c r="H24" s="170">
        <v>14</v>
      </c>
      <c r="I24" s="170">
        <v>15</v>
      </c>
      <c r="J24" s="170">
        <v>13</v>
      </c>
      <c r="K24" s="170">
        <v>13</v>
      </c>
      <c r="L24" s="170">
        <v>15</v>
      </c>
      <c r="M24" s="170">
        <v>17</v>
      </c>
    </row>
    <row r="25" spans="1:23" ht="15" customHeight="1">
      <c r="A25" s="48" t="s">
        <v>457</v>
      </c>
      <c r="B25" s="170">
        <v>45</v>
      </c>
      <c r="C25" s="170">
        <v>45</v>
      </c>
      <c r="D25" s="170">
        <v>48</v>
      </c>
      <c r="E25" s="170">
        <v>46</v>
      </c>
      <c r="F25" s="170">
        <v>39</v>
      </c>
      <c r="G25" s="170">
        <v>38</v>
      </c>
      <c r="H25" s="170">
        <v>34</v>
      </c>
      <c r="I25" s="170">
        <v>34</v>
      </c>
      <c r="J25" s="170">
        <v>32</v>
      </c>
      <c r="K25" s="170">
        <v>27</v>
      </c>
      <c r="L25" s="170">
        <v>29</v>
      </c>
      <c r="M25" s="170">
        <v>24</v>
      </c>
    </row>
    <row r="26" spans="1:23" ht="15" customHeight="1">
      <c r="A26" s="48" t="s">
        <v>458</v>
      </c>
      <c r="B26" s="170">
        <v>61</v>
      </c>
      <c r="C26" s="170">
        <v>58</v>
      </c>
      <c r="D26" s="170">
        <v>58</v>
      </c>
      <c r="E26" s="170">
        <v>58</v>
      </c>
      <c r="F26" s="170">
        <v>57</v>
      </c>
      <c r="G26" s="170">
        <v>58</v>
      </c>
      <c r="H26" s="170">
        <v>56</v>
      </c>
      <c r="I26" s="170">
        <v>59</v>
      </c>
      <c r="J26" s="170">
        <v>54</v>
      </c>
      <c r="K26" s="170">
        <v>47</v>
      </c>
      <c r="L26" s="170">
        <v>42</v>
      </c>
      <c r="M26" s="170">
        <v>41</v>
      </c>
    </row>
    <row r="27" spans="1:23" ht="15" customHeight="1">
      <c r="A27" s="48" t="s">
        <v>459</v>
      </c>
      <c r="B27" s="170">
        <v>1613</v>
      </c>
      <c r="C27" s="170">
        <v>1572</v>
      </c>
      <c r="D27" s="170">
        <v>1550</v>
      </c>
      <c r="E27" s="170">
        <v>1554</v>
      </c>
      <c r="F27" s="170">
        <v>1543</v>
      </c>
      <c r="G27" s="170">
        <v>1553</v>
      </c>
      <c r="H27" s="170">
        <v>1551</v>
      </c>
      <c r="I27" s="170">
        <v>1544</v>
      </c>
      <c r="J27" s="170">
        <v>1572</v>
      </c>
      <c r="K27" s="170">
        <v>1579</v>
      </c>
      <c r="L27" s="170">
        <v>1553</v>
      </c>
      <c r="M27" s="170">
        <v>1566</v>
      </c>
    </row>
    <row r="28" spans="1:23" ht="15" customHeight="1">
      <c r="A28" s="49" t="s">
        <v>460</v>
      </c>
      <c r="B28" s="171">
        <v>682</v>
      </c>
      <c r="C28" s="171">
        <v>656</v>
      </c>
      <c r="D28" s="171">
        <v>652</v>
      </c>
      <c r="E28" s="171">
        <v>649</v>
      </c>
      <c r="F28" s="171">
        <v>665</v>
      </c>
      <c r="G28" s="171">
        <v>673</v>
      </c>
      <c r="H28" s="171">
        <v>726</v>
      </c>
      <c r="I28" s="171">
        <v>734</v>
      </c>
      <c r="J28" s="171">
        <v>688</v>
      </c>
      <c r="K28" s="171">
        <v>692</v>
      </c>
      <c r="L28" s="171">
        <v>675</v>
      </c>
      <c r="M28" s="171">
        <v>681</v>
      </c>
    </row>
    <row r="29" spans="1:23" ht="15" customHeight="1">
      <c r="A29" s="79" t="s">
        <v>411</v>
      </c>
      <c r="B29" s="106">
        <v>1882</v>
      </c>
      <c r="C29" s="106">
        <v>1881</v>
      </c>
      <c r="D29" s="106">
        <v>1912</v>
      </c>
      <c r="E29" s="106">
        <v>1904</v>
      </c>
      <c r="F29" s="106">
        <v>1871</v>
      </c>
      <c r="G29" s="106">
        <v>1866</v>
      </c>
      <c r="H29" s="106">
        <v>1890</v>
      </c>
      <c r="I29" s="106">
        <v>1903</v>
      </c>
      <c r="J29" s="106">
        <v>1854</v>
      </c>
      <c r="K29" s="106">
        <v>1879</v>
      </c>
      <c r="L29" s="106">
        <v>1881</v>
      </c>
      <c r="M29" s="106">
        <v>1862</v>
      </c>
      <c r="N29" s="173"/>
      <c r="O29" s="173"/>
      <c r="P29" s="173"/>
      <c r="Q29" s="173"/>
      <c r="R29" s="173"/>
      <c r="S29" s="173"/>
      <c r="T29" s="173"/>
      <c r="U29" s="173"/>
      <c r="V29" s="173"/>
      <c r="W29" s="173"/>
    </row>
    <row r="30" spans="1:23" ht="15" customHeight="1">
      <c r="A30" s="48" t="s">
        <v>456</v>
      </c>
      <c r="B30" s="170">
        <v>11</v>
      </c>
      <c r="C30" s="170">
        <v>7</v>
      </c>
      <c r="D30" s="170">
        <v>9</v>
      </c>
      <c r="E30" s="170">
        <v>9</v>
      </c>
      <c r="F30" s="170">
        <v>10</v>
      </c>
      <c r="G30" s="170">
        <v>10</v>
      </c>
      <c r="H30" s="170">
        <v>10</v>
      </c>
      <c r="I30" s="170">
        <v>11</v>
      </c>
      <c r="J30" s="170">
        <v>11</v>
      </c>
      <c r="K30" s="170">
        <v>12</v>
      </c>
      <c r="L30" s="170">
        <v>9</v>
      </c>
      <c r="M30" s="170">
        <v>8</v>
      </c>
    </row>
    <row r="31" spans="1:23" ht="15" customHeight="1">
      <c r="A31" s="48" t="s">
        <v>457</v>
      </c>
      <c r="B31" s="170">
        <v>45</v>
      </c>
      <c r="C31" s="170">
        <v>43</v>
      </c>
      <c r="D31" s="170">
        <v>48</v>
      </c>
      <c r="E31" s="170">
        <v>46</v>
      </c>
      <c r="F31" s="170">
        <v>46</v>
      </c>
      <c r="G31" s="170">
        <v>50</v>
      </c>
      <c r="H31" s="170">
        <v>49</v>
      </c>
      <c r="I31" s="170">
        <v>46</v>
      </c>
      <c r="J31" s="170">
        <v>42</v>
      </c>
      <c r="K31" s="170">
        <v>35</v>
      </c>
      <c r="L31" s="170">
        <v>41</v>
      </c>
      <c r="M31" s="170">
        <v>34</v>
      </c>
    </row>
    <row r="32" spans="1:23" ht="15" customHeight="1">
      <c r="A32" s="48" t="s">
        <v>458</v>
      </c>
      <c r="B32" s="170">
        <v>57</v>
      </c>
      <c r="C32" s="170">
        <v>60</v>
      </c>
      <c r="D32" s="170">
        <v>59</v>
      </c>
      <c r="E32" s="170">
        <v>57</v>
      </c>
      <c r="F32" s="170">
        <v>56</v>
      </c>
      <c r="G32" s="170">
        <v>50</v>
      </c>
      <c r="H32" s="170">
        <v>52</v>
      </c>
      <c r="I32" s="170">
        <v>52</v>
      </c>
      <c r="J32" s="170">
        <v>50</v>
      </c>
      <c r="K32" s="170">
        <v>56</v>
      </c>
      <c r="L32" s="170">
        <v>49</v>
      </c>
      <c r="M32" s="170">
        <v>47</v>
      </c>
    </row>
    <row r="33" spans="1:23" ht="15" customHeight="1">
      <c r="A33" s="48" t="s">
        <v>459</v>
      </c>
      <c r="B33" s="170">
        <v>1348</v>
      </c>
      <c r="C33" s="170">
        <v>1364</v>
      </c>
      <c r="D33" s="170">
        <v>1404</v>
      </c>
      <c r="E33" s="170">
        <v>1392</v>
      </c>
      <c r="F33" s="170">
        <v>1357</v>
      </c>
      <c r="G33" s="170">
        <v>1356</v>
      </c>
      <c r="H33" s="170">
        <v>1354</v>
      </c>
      <c r="I33" s="170">
        <v>1344</v>
      </c>
      <c r="J33" s="170">
        <v>1336</v>
      </c>
      <c r="K33" s="170">
        <v>1365</v>
      </c>
      <c r="L33" s="170">
        <v>1363</v>
      </c>
      <c r="M33" s="170">
        <v>1359</v>
      </c>
    </row>
    <row r="34" spans="1:23" ht="15" customHeight="1">
      <c r="A34" s="49" t="s">
        <v>460</v>
      </c>
      <c r="B34" s="171">
        <v>421</v>
      </c>
      <c r="C34" s="171">
        <v>407</v>
      </c>
      <c r="D34" s="171">
        <v>392</v>
      </c>
      <c r="E34" s="171">
        <v>400</v>
      </c>
      <c r="F34" s="171">
        <v>402</v>
      </c>
      <c r="G34" s="171">
        <v>400</v>
      </c>
      <c r="H34" s="171">
        <v>425</v>
      </c>
      <c r="I34" s="171">
        <v>450</v>
      </c>
      <c r="J34" s="171">
        <v>415</v>
      </c>
      <c r="K34" s="171">
        <v>411</v>
      </c>
      <c r="L34" s="171">
        <v>419</v>
      </c>
      <c r="M34" s="171">
        <v>414</v>
      </c>
    </row>
    <row r="35" spans="1:23" ht="15" customHeight="1">
      <c r="A35" s="79" t="s">
        <v>431</v>
      </c>
      <c r="B35" s="106">
        <v>2957</v>
      </c>
      <c r="C35" s="106">
        <v>2955</v>
      </c>
      <c r="D35" s="106">
        <v>2939</v>
      </c>
      <c r="E35" s="106">
        <v>2897</v>
      </c>
      <c r="F35" s="106">
        <v>2828</v>
      </c>
      <c r="G35" s="106">
        <v>2850</v>
      </c>
      <c r="H35" s="106">
        <v>2891</v>
      </c>
      <c r="I35" s="106">
        <v>2925</v>
      </c>
      <c r="J35" s="106">
        <v>2900</v>
      </c>
      <c r="K35" s="106">
        <v>2909</v>
      </c>
      <c r="L35" s="106">
        <v>2849</v>
      </c>
      <c r="M35" s="106">
        <v>2830</v>
      </c>
      <c r="N35" s="173"/>
      <c r="O35" s="173"/>
      <c r="P35" s="173"/>
      <c r="Q35" s="173"/>
      <c r="R35" s="173"/>
      <c r="S35" s="173"/>
      <c r="T35" s="173"/>
      <c r="U35" s="173"/>
      <c r="V35" s="173"/>
      <c r="W35" s="173"/>
    </row>
    <row r="36" spans="1:23" ht="15" customHeight="1">
      <c r="A36" s="48" t="s">
        <v>456</v>
      </c>
      <c r="B36" s="170">
        <v>32</v>
      </c>
      <c r="C36" s="170">
        <v>33</v>
      </c>
      <c r="D36" s="170">
        <v>28</v>
      </c>
      <c r="E36" s="170">
        <v>27</v>
      </c>
      <c r="F36" s="170">
        <v>27</v>
      </c>
      <c r="G36" s="170">
        <v>27</v>
      </c>
      <c r="H36" s="170">
        <v>26</v>
      </c>
      <c r="I36" s="170">
        <v>29</v>
      </c>
      <c r="J36" s="170">
        <v>26</v>
      </c>
      <c r="K36" s="170">
        <v>26</v>
      </c>
      <c r="L36" s="170">
        <v>25</v>
      </c>
      <c r="M36" s="170">
        <v>25</v>
      </c>
    </row>
    <row r="37" spans="1:23" ht="15" customHeight="1">
      <c r="A37" s="48" t="s">
        <v>457</v>
      </c>
      <c r="B37" s="170">
        <v>84</v>
      </c>
      <c r="C37" s="170">
        <v>82</v>
      </c>
      <c r="D37" s="170">
        <v>84</v>
      </c>
      <c r="E37" s="170">
        <v>81</v>
      </c>
      <c r="F37" s="170">
        <v>82</v>
      </c>
      <c r="G37" s="170">
        <v>83</v>
      </c>
      <c r="H37" s="170">
        <v>84</v>
      </c>
      <c r="I37" s="170">
        <v>78</v>
      </c>
      <c r="J37" s="170">
        <v>75</v>
      </c>
      <c r="K37" s="170">
        <v>70</v>
      </c>
      <c r="L37" s="170">
        <v>65</v>
      </c>
      <c r="M37" s="170">
        <v>59</v>
      </c>
    </row>
    <row r="38" spans="1:23" ht="15" customHeight="1">
      <c r="A38" s="48" t="s">
        <v>458</v>
      </c>
      <c r="B38" s="170">
        <v>95</v>
      </c>
      <c r="C38" s="170">
        <v>85</v>
      </c>
      <c r="D38" s="170">
        <v>90</v>
      </c>
      <c r="E38" s="170">
        <v>86</v>
      </c>
      <c r="F38" s="170">
        <v>81</v>
      </c>
      <c r="G38" s="170">
        <v>92</v>
      </c>
      <c r="H38" s="170">
        <v>87</v>
      </c>
      <c r="I38" s="170">
        <v>87</v>
      </c>
      <c r="J38" s="170">
        <v>88</v>
      </c>
      <c r="K38" s="170">
        <v>88</v>
      </c>
      <c r="L38" s="170">
        <v>81</v>
      </c>
      <c r="M38" s="170">
        <v>74</v>
      </c>
    </row>
    <row r="39" spans="1:23" ht="15" customHeight="1">
      <c r="A39" s="48" t="s">
        <v>459</v>
      </c>
      <c r="B39" s="170">
        <v>2183</v>
      </c>
      <c r="C39" s="170">
        <v>2210</v>
      </c>
      <c r="D39" s="170">
        <v>2198</v>
      </c>
      <c r="E39" s="170">
        <v>2163</v>
      </c>
      <c r="F39" s="170">
        <v>2110</v>
      </c>
      <c r="G39" s="170">
        <v>2124</v>
      </c>
      <c r="H39" s="170">
        <v>2119</v>
      </c>
      <c r="I39" s="170">
        <v>2140</v>
      </c>
      <c r="J39" s="170">
        <v>2160</v>
      </c>
      <c r="K39" s="170">
        <v>2198</v>
      </c>
      <c r="L39" s="170">
        <v>2152</v>
      </c>
      <c r="M39" s="170">
        <v>2142</v>
      </c>
    </row>
    <row r="40" spans="1:23" ht="15" customHeight="1">
      <c r="A40" s="49" t="s">
        <v>460</v>
      </c>
      <c r="B40" s="171">
        <v>563</v>
      </c>
      <c r="C40" s="171">
        <v>545</v>
      </c>
      <c r="D40" s="171">
        <v>539</v>
      </c>
      <c r="E40" s="171">
        <v>540</v>
      </c>
      <c r="F40" s="171">
        <v>528</v>
      </c>
      <c r="G40" s="171">
        <v>524</v>
      </c>
      <c r="H40" s="171">
        <v>575</v>
      </c>
      <c r="I40" s="171">
        <v>591</v>
      </c>
      <c r="J40" s="171">
        <v>551</v>
      </c>
      <c r="K40" s="171">
        <v>527</v>
      </c>
      <c r="L40" s="171">
        <v>526</v>
      </c>
      <c r="M40" s="171">
        <v>530</v>
      </c>
    </row>
    <row r="41" spans="1:23" ht="15" customHeight="1">
      <c r="A41" s="79" t="s">
        <v>432</v>
      </c>
      <c r="B41" s="106">
        <v>1123</v>
      </c>
      <c r="C41" s="106">
        <v>1131</v>
      </c>
      <c r="D41" s="106">
        <v>1108</v>
      </c>
      <c r="E41" s="106">
        <v>1091</v>
      </c>
      <c r="F41" s="106">
        <v>1079</v>
      </c>
      <c r="G41" s="106">
        <v>1074</v>
      </c>
      <c r="H41" s="106">
        <v>1115</v>
      </c>
      <c r="I41" s="106">
        <v>1149</v>
      </c>
      <c r="J41" s="106">
        <v>1124</v>
      </c>
      <c r="K41" s="106">
        <v>1089</v>
      </c>
      <c r="L41" s="106">
        <v>1055</v>
      </c>
      <c r="M41" s="106">
        <v>1048</v>
      </c>
      <c r="N41" s="173"/>
      <c r="O41" s="173"/>
      <c r="P41" s="173"/>
      <c r="Q41" s="173"/>
      <c r="R41" s="173"/>
      <c r="S41" s="173"/>
      <c r="T41" s="173"/>
      <c r="U41" s="173"/>
      <c r="V41" s="173"/>
      <c r="W41" s="173"/>
    </row>
    <row r="42" spans="1:23" ht="15" customHeight="1">
      <c r="A42" s="48" t="s">
        <v>456</v>
      </c>
      <c r="B42" s="170">
        <v>9</v>
      </c>
      <c r="C42" s="170">
        <v>10</v>
      </c>
      <c r="D42" s="170">
        <v>10</v>
      </c>
      <c r="E42" s="170">
        <v>11</v>
      </c>
      <c r="F42" s="170">
        <v>9</v>
      </c>
      <c r="G42" s="170">
        <v>10</v>
      </c>
      <c r="H42" s="170">
        <v>10</v>
      </c>
      <c r="I42" s="170">
        <v>9</v>
      </c>
      <c r="J42" s="170">
        <v>10</v>
      </c>
      <c r="K42" s="170">
        <v>10</v>
      </c>
      <c r="L42" s="170">
        <v>11</v>
      </c>
      <c r="M42" s="170">
        <v>10</v>
      </c>
    </row>
    <row r="43" spans="1:23" ht="15" customHeight="1">
      <c r="A43" s="48" t="s">
        <v>457</v>
      </c>
      <c r="B43" s="170">
        <v>18</v>
      </c>
      <c r="C43" s="170">
        <v>19</v>
      </c>
      <c r="D43" s="170">
        <v>17</v>
      </c>
      <c r="E43" s="170">
        <v>20</v>
      </c>
      <c r="F43" s="170">
        <v>20</v>
      </c>
      <c r="G43" s="170">
        <v>23</v>
      </c>
      <c r="H43" s="170">
        <v>23</v>
      </c>
      <c r="I43" s="170">
        <v>25</v>
      </c>
      <c r="J43" s="170">
        <v>23</v>
      </c>
      <c r="K43" s="170">
        <v>20</v>
      </c>
      <c r="L43" s="170">
        <v>18</v>
      </c>
      <c r="M43" s="170">
        <v>16</v>
      </c>
    </row>
    <row r="44" spans="1:23" ht="15" customHeight="1">
      <c r="A44" s="48" t="s">
        <v>458</v>
      </c>
      <c r="B44" s="170">
        <v>26</v>
      </c>
      <c r="C44" s="170">
        <v>32</v>
      </c>
      <c r="D44" s="170">
        <v>32</v>
      </c>
      <c r="E44" s="170">
        <v>30</v>
      </c>
      <c r="F44" s="170">
        <v>25</v>
      </c>
      <c r="G44" s="170">
        <v>23</v>
      </c>
      <c r="H44" s="170">
        <v>22</v>
      </c>
      <c r="I44" s="170">
        <v>27</v>
      </c>
      <c r="J44" s="170">
        <v>30</v>
      </c>
      <c r="K44" s="170">
        <v>31</v>
      </c>
      <c r="L44" s="170">
        <v>28</v>
      </c>
      <c r="M44" s="170">
        <v>29</v>
      </c>
    </row>
    <row r="45" spans="1:23" ht="15" customHeight="1">
      <c r="A45" s="48" t="s">
        <v>459</v>
      </c>
      <c r="B45" s="170">
        <v>637</v>
      </c>
      <c r="C45" s="170">
        <v>641</v>
      </c>
      <c r="D45" s="170">
        <v>631</v>
      </c>
      <c r="E45" s="170">
        <v>619</v>
      </c>
      <c r="F45" s="170">
        <v>608</v>
      </c>
      <c r="G45" s="170">
        <v>600</v>
      </c>
      <c r="H45" s="170">
        <v>613</v>
      </c>
      <c r="I45" s="170">
        <v>622</v>
      </c>
      <c r="J45" s="170">
        <v>625</v>
      </c>
      <c r="K45" s="170">
        <v>629</v>
      </c>
      <c r="L45" s="170">
        <v>600</v>
      </c>
      <c r="M45" s="170">
        <v>585</v>
      </c>
    </row>
    <row r="46" spans="1:23" ht="15" customHeight="1">
      <c r="A46" s="49" t="s">
        <v>460</v>
      </c>
      <c r="B46" s="171">
        <v>433</v>
      </c>
      <c r="C46" s="171">
        <v>429</v>
      </c>
      <c r="D46" s="171">
        <v>418</v>
      </c>
      <c r="E46" s="171">
        <v>411</v>
      </c>
      <c r="F46" s="171">
        <v>417</v>
      </c>
      <c r="G46" s="171">
        <v>418</v>
      </c>
      <c r="H46" s="171">
        <v>447</v>
      </c>
      <c r="I46" s="171">
        <v>466</v>
      </c>
      <c r="J46" s="171">
        <v>436</v>
      </c>
      <c r="K46" s="171">
        <v>399</v>
      </c>
      <c r="L46" s="171">
        <v>398</v>
      </c>
      <c r="M46" s="171">
        <v>408</v>
      </c>
    </row>
    <row r="47" spans="1:23" ht="15" customHeight="1">
      <c r="A47" s="79" t="s">
        <v>433</v>
      </c>
      <c r="B47" s="106">
        <v>3463</v>
      </c>
      <c r="C47" s="106">
        <v>3476</v>
      </c>
      <c r="D47" s="106">
        <v>3475</v>
      </c>
      <c r="E47" s="106">
        <v>3442</v>
      </c>
      <c r="F47" s="106">
        <v>3372</v>
      </c>
      <c r="G47" s="106">
        <v>3320</v>
      </c>
      <c r="H47" s="106">
        <v>3346</v>
      </c>
      <c r="I47" s="106">
        <v>3409</v>
      </c>
      <c r="J47" s="106">
        <v>3395</v>
      </c>
      <c r="K47" s="106">
        <v>3367</v>
      </c>
      <c r="L47" s="106">
        <v>3297</v>
      </c>
      <c r="M47" s="106">
        <v>3297</v>
      </c>
      <c r="N47" s="173"/>
      <c r="O47" s="173"/>
      <c r="P47" s="173"/>
      <c r="Q47" s="173"/>
      <c r="R47" s="173"/>
      <c r="S47" s="173"/>
      <c r="T47" s="173"/>
      <c r="U47" s="173"/>
      <c r="V47" s="173"/>
      <c r="W47" s="173"/>
    </row>
    <row r="48" spans="1:23" ht="15" customHeight="1">
      <c r="A48" s="48" t="s">
        <v>456</v>
      </c>
      <c r="B48" s="170">
        <v>25</v>
      </c>
      <c r="C48" s="170">
        <v>21</v>
      </c>
      <c r="D48" s="170">
        <v>21</v>
      </c>
      <c r="E48" s="170">
        <v>24</v>
      </c>
      <c r="F48" s="170">
        <v>28</v>
      </c>
      <c r="G48" s="170">
        <v>28</v>
      </c>
      <c r="H48" s="170">
        <v>24</v>
      </c>
      <c r="I48" s="170">
        <v>25</v>
      </c>
      <c r="J48" s="170">
        <v>24</v>
      </c>
      <c r="K48" s="170">
        <v>20</v>
      </c>
      <c r="L48" s="170">
        <v>23</v>
      </c>
      <c r="M48" s="170">
        <v>22</v>
      </c>
    </row>
    <row r="49" spans="1:23" ht="15" customHeight="1">
      <c r="A49" s="48" t="s">
        <v>457</v>
      </c>
      <c r="B49" s="170">
        <v>114</v>
      </c>
      <c r="C49" s="170">
        <v>109</v>
      </c>
      <c r="D49" s="170">
        <v>111</v>
      </c>
      <c r="E49" s="170">
        <v>109</v>
      </c>
      <c r="F49" s="170">
        <v>104</v>
      </c>
      <c r="G49" s="170">
        <v>99</v>
      </c>
      <c r="H49" s="170">
        <v>104</v>
      </c>
      <c r="I49" s="170">
        <v>96</v>
      </c>
      <c r="J49" s="170">
        <v>102</v>
      </c>
      <c r="K49" s="170">
        <v>96</v>
      </c>
      <c r="L49" s="170">
        <v>87</v>
      </c>
      <c r="M49" s="170">
        <v>85</v>
      </c>
    </row>
    <row r="50" spans="1:23" ht="15" customHeight="1">
      <c r="A50" s="48" t="s">
        <v>458</v>
      </c>
      <c r="B50" s="170">
        <v>158</v>
      </c>
      <c r="C50" s="170">
        <v>157</v>
      </c>
      <c r="D50" s="170">
        <v>151</v>
      </c>
      <c r="E50" s="170">
        <v>142</v>
      </c>
      <c r="F50" s="170">
        <v>147</v>
      </c>
      <c r="G50" s="170">
        <v>132</v>
      </c>
      <c r="H50" s="170">
        <v>139</v>
      </c>
      <c r="I50" s="170">
        <v>148</v>
      </c>
      <c r="J50" s="170">
        <v>146</v>
      </c>
      <c r="K50" s="170">
        <v>145</v>
      </c>
      <c r="L50" s="170">
        <v>136</v>
      </c>
      <c r="M50" s="170">
        <v>136</v>
      </c>
    </row>
    <row r="51" spans="1:23" ht="15" customHeight="1">
      <c r="A51" s="48" t="s">
        <v>459</v>
      </c>
      <c r="B51" s="170">
        <v>2668</v>
      </c>
      <c r="C51" s="170">
        <v>2700</v>
      </c>
      <c r="D51" s="170">
        <v>2713</v>
      </c>
      <c r="E51" s="170">
        <v>2690</v>
      </c>
      <c r="F51" s="170">
        <v>2642</v>
      </c>
      <c r="G51" s="170">
        <v>2607</v>
      </c>
      <c r="H51" s="170">
        <v>2581</v>
      </c>
      <c r="I51" s="170">
        <v>2616</v>
      </c>
      <c r="J51" s="170">
        <v>2611</v>
      </c>
      <c r="K51" s="170">
        <v>2604</v>
      </c>
      <c r="L51" s="170">
        <v>2573</v>
      </c>
      <c r="M51" s="170">
        <v>2566</v>
      </c>
    </row>
    <row r="52" spans="1:23" ht="15" customHeight="1">
      <c r="A52" s="49" t="s">
        <v>460</v>
      </c>
      <c r="B52" s="171">
        <v>498</v>
      </c>
      <c r="C52" s="171">
        <v>489</v>
      </c>
      <c r="D52" s="171">
        <v>479</v>
      </c>
      <c r="E52" s="171">
        <v>477</v>
      </c>
      <c r="F52" s="171">
        <v>451</v>
      </c>
      <c r="G52" s="171">
        <v>454</v>
      </c>
      <c r="H52" s="171">
        <v>498</v>
      </c>
      <c r="I52" s="171">
        <v>524</v>
      </c>
      <c r="J52" s="171">
        <v>512</v>
      </c>
      <c r="K52" s="171">
        <v>502</v>
      </c>
      <c r="L52" s="171">
        <v>478</v>
      </c>
      <c r="M52" s="171">
        <v>488</v>
      </c>
    </row>
    <row r="53" spans="1:23" ht="15" customHeight="1">
      <c r="A53" s="79" t="s">
        <v>415</v>
      </c>
      <c r="B53" s="106">
        <v>3369</v>
      </c>
      <c r="C53" s="106">
        <v>3403</v>
      </c>
      <c r="D53" s="106">
        <v>3368</v>
      </c>
      <c r="E53" s="106">
        <v>3359</v>
      </c>
      <c r="F53" s="106">
        <v>3345</v>
      </c>
      <c r="G53" s="106">
        <v>3338</v>
      </c>
      <c r="H53" s="106">
        <v>3368</v>
      </c>
      <c r="I53" s="106">
        <v>3381</v>
      </c>
      <c r="J53" s="106">
        <v>3352</v>
      </c>
      <c r="K53" s="106">
        <v>3346</v>
      </c>
      <c r="L53" s="106">
        <v>3244</v>
      </c>
      <c r="M53" s="106">
        <v>3222</v>
      </c>
      <c r="N53" s="173"/>
      <c r="O53" s="173"/>
      <c r="P53" s="173"/>
      <c r="Q53" s="173"/>
      <c r="R53" s="173"/>
      <c r="S53" s="173"/>
      <c r="T53" s="173"/>
      <c r="U53" s="173"/>
      <c r="V53" s="173"/>
      <c r="W53" s="173"/>
    </row>
    <row r="54" spans="1:23" ht="15" customHeight="1">
      <c r="A54" s="48" t="s">
        <v>456</v>
      </c>
      <c r="B54" s="170">
        <v>30</v>
      </c>
      <c r="C54" s="170">
        <v>25</v>
      </c>
      <c r="D54" s="170">
        <v>27</v>
      </c>
      <c r="E54" s="170">
        <v>22</v>
      </c>
      <c r="F54" s="170">
        <v>26</v>
      </c>
      <c r="G54" s="170">
        <v>24</v>
      </c>
      <c r="H54" s="170">
        <v>25</v>
      </c>
      <c r="I54" s="170">
        <v>23</v>
      </c>
      <c r="J54" s="170">
        <v>23</v>
      </c>
      <c r="K54" s="170">
        <v>23</v>
      </c>
      <c r="L54" s="170">
        <v>21</v>
      </c>
      <c r="M54" s="170">
        <v>23</v>
      </c>
    </row>
    <row r="55" spans="1:23" ht="15" customHeight="1">
      <c r="A55" s="48" t="s">
        <v>457</v>
      </c>
      <c r="B55" s="170">
        <v>61</v>
      </c>
      <c r="C55" s="170">
        <v>60</v>
      </c>
      <c r="D55" s="170">
        <v>58</v>
      </c>
      <c r="E55" s="170">
        <v>60</v>
      </c>
      <c r="F55" s="170">
        <v>60</v>
      </c>
      <c r="G55" s="170">
        <v>59</v>
      </c>
      <c r="H55" s="170">
        <v>67</v>
      </c>
      <c r="I55" s="170">
        <v>67</v>
      </c>
      <c r="J55" s="170">
        <v>62</v>
      </c>
      <c r="K55" s="170">
        <v>55</v>
      </c>
      <c r="L55" s="170">
        <v>54</v>
      </c>
      <c r="M55" s="170">
        <v>48</v>
      </c>
    </row>
    <row r="56" spans="1:23" ht="15" customHeight="1">
      <c r="A56" s="48" t="s">
        <v>458</v>
      </c>
      <c r="B56" s="170">
        <v>78</v>
      </c>
      <c r="C56" s="170">
        <v>82</v>
      </c>
      <c r="D56" s="170">
        <v>84</v>
      </c>
      <c r="E56" s="170">
        <v>87</v>
      </c>
      <c r="F56" s="170">
        <v>83</v>
      </c>
      <c r="G56" s="170">
        <v>85</v>
      </c>
      <c r="H56" s="170">
        <v>79</v>
      </c>
      <c r="I56" s="170">
        <v>76</v>
      </c>
      <c r="J56" s="170">
        <v>73</v>
      </c>
      <c r="K56" s="170">
        <v>72</v>
      </c>
      <c r="L56" s="170">
        <v>71</v>
      </c>
      <c r="M56" s="170">
        <v>76</v>
      </c>
    </row>
    <row r="57" spans="1:23" ht="15" customHeight="1">
      <c r="A57" s="48" t="s">
        <v>459</v>
      </c>
      <c r="B57" s="170">
        <v>2537</v>
      </c>
      <c r="C57" s="170">
        <v>2574</v>
      </c>
      <c r="D57" s="170">
        <v>2550</v>
      </c>
      <c r="E57" s="170">
        <v>2549</v>
      </c>
      <c r="F57" s="170">
        <v>2520</v>
      </c>
      <c r="G57" s="170">
        <v>2517</v>
      </c>
      <c r="H57" s="170">
        <v>2507</v>
      </c>
      <c r="I57" s="170">
        <v>2520</v>
      </c>
      <c r="J57" s="170">
        <v>2504</v>
      </c>
      <c r="K57" s="170">
        <v>2510</v>
      </c>
      <c r="L57" s="170">
        <v>2426</v>
      </c>
      <c r="M57" s="170">
        <v>2417</v>
      </c>
    </row>
    <row r="58" spans="1:23" ht="15" customHeight="1">
      <c r="A58" s="49" t="s">
        <v>460</v>
      </c>
      <c r="B58" s="171">
        <v>663</v>
      </c>
      <c r="C58" s="171">
        <v>662</v>
      </c>
      <c r="D58" s="171">
        <v>649</v>
      </c>
      <c r="E58" s="171">
        <v>641</v>
      </c>
      <c r="F58" s="171">
        <v>656</v>
      </c>
      <c r="G58" s="171">
        <v>653</v>
      </c>
      <c r="H58" s="171">
        <v>690</v>
      </c>
      <c r="I58" s="171">
        <v>695</v>
      </c>
      <c r="J58" s="171">
        <v>690</v>
      </c>
      <c r="K58" s="171">
        <v>686</v>
      </c>
      <c r="L58" s="171">
        <v>672</v>
      </c>
      <c r="M58" s="171">
        <v>658</v>
      </c>
    </row>
    <row r="59" spans="1:23" ht="15" customHeight="1">
      <c r="A59" s="79" t="s">
        <v>416</v>
      </c>
      <c r="B59" s="106">
        <v>3494</v>
      </c>
      <c r="C59" s="106">
        <v>3490</v>
      </c>
      <c r="D59" s="106">
        <v>3489</v>
      </c>
      <c r="E59" s="106">
        <v>3486</v>
      </c>
      <c r="F59" s="106">
        <v>3411</v>
      </c>
      <c r="G59" s="106">
        <v>3398</v>
      </c>
      <c r="H59" s="106">
        <v>3422</v>
      </c>
      <c r="I59" s="106">
        <v>3469</v>
      </c>
      <c r="J59" s="106">
        <v>3400</v>
      </c>
      <c r="K59" s="106">
        <v>3434</v>
      </c>
      <c r="L59" s="106">
        <v>3365</v>
      </c>
      <c r="M59" s="106">
        <v>3376</v>
      </c>
      <c r="N59" s="173"/>
      <c r="O59" s="173"/>
      <c r="P59" s="173"/>
      <c r="Q59" s="173"/>
      <c r="R59" s="173"/>
      <c r="S59" s="173"/>
      <c r="T59" s="173"/>
      <c r="U59" s="173"/>
      <c r="V59" s="173"/>
      <c r="W59" s="173"/>
    </row>
    <row r="60" spans="1:23" ht="15" customHeight="1">
      <c r="A60" s="48" t="s">
        <v>456</v>
      </c>
      <c r="B60" s="170">
        <v>44</v>
      </c>
      <c r="C60" s="170">
        <v>43</v>
      </c>
      <c r="D60" s="170">
        <v>43</v>
      </c>
      <c r="E60" s="170">
        <v>38</v>
      </c>
      <c r="F60" s="170">
        <v>36</v>
      </c>
      <c r="G60" s="170">
        <v>34</v>
      </c>
      <c r="H60" s="170">
        <v>35</v>
      </c>
      <c r="I60" s="170">
        <v>38</v>
      </c>
      <c r="J60" s="170">
        <v>34</v>
      </c>
      <c r="K60" s="170">
        <v>34</v>
      </c>
      <c r="L60" s="170">
        <v>32</v>
      </c>
      <c r="M60" s="170">
        <v>33</v>
      </c>
    </row>
    <row r="61" spans="1:23" ht="15" customHeight="1">
      <c r="A61" s="48" t="s">
        <v>457</v>
      </c>
      <c r="B61" s="170">
        <v>68</v>
      </c>
      <c r="C61" s="170">
        <v>66</v>
      </c>
      <c r="D61" s="170">
        <v>66</v>
      </c>
      <c r="E61" s="170">
        <v>66</v>
      </c>
      <c r="F61" s="170">
        <v>69</v>
      </c>
      <c r="G61" s="170">
        <v>65</v>
      </c>
      <c r="H61" s="170">
        <v>59</v>
      </c>
      <c r="I61" s="170">
        <v>62</v>
      </c>
      <c r="J61" s="170">
        <v>55</v>
      </c>
      <c r="K61" s="170">
        <v>53</v>
      </c>
      <c r="L61" s="170">
        <v>52</v>
      </c>
      <c r="M61" s="170">
        <v>48</v>
      </c>
    </row>
    <row r="62" spans="1:23" ht="15" customHeight="1">
      <c r="A62" s="48" t="s">
        <v>458</v>
      </c>
      <c r="B62" s="170">
        <v>108</v>
      </c>
      <c r="C62" s="170">
        <v>103</v>
      </c>
      <c r="D62" s="170">
        <v>103</v>
      </c>
      <c r="E62" s="170">
        <v>113</v>
      </c>
      <c r="F62" s="170">
        <v>111</v>
      </c>
      <c r="G62" s="170">
        <v>107</v>
      </c>
      <c r="H62" s="170">
        <v>103</v>
      </c>
      <c r="I62" s="170">
        <v>112</v>
      </c>
      <c r="J62" s="170">
        <v>97</v>
      </c>
      <c r="K62" s="170">
        <v>93</v>
      </c>
      <c r="L62" s="170">
        <v>83</v>
      </c>
      <c r="M62" s="170">
        <v>83</v>
      </c>
    </row>
    <row r="63" spans="1:23" ht="15" customHeight="1">
      <c r="A63" s="48" t="s">
        <v>459</v>
      </c>
      <c r="B63" s="170">
        <v>2730</v>
      </c>
      <c r="C63" s="170">
        <v>2760</v>
      </c>
      <c r="D63" s="170">
        <v>2763</v>
      </c>
      <c r="E63" s="170">
        <v>2745</v>
      </c>
      <c r="F63" s="170">
        <v>2688</v>
      </c>
      <c r="G63" s="170">
        <v>2689</v>
      </c>
      <c r="H63" s="170">
        <v>2677</v>
      </c>
      <c r="I63" s="170">
        <v>2697</v>
      </c>
      <c r="J63" s="170">
        <v>2695</v>
      </c>
      <c r="K63" s="170">
        <v>2725</v>
      </c>
      <c r="L63" s="170">
        <v>2685</v>
      </c>
      <c r="M63" s="170">
        <v>2698</v>
      </c>
    </row>
    <row r="64" spans="1:23" ht="15" customHeight="1">
      <c r="A64" s="49" t="s">
        <v>460</v>
      </c>
      <c r="B64" s="171">
        <v>544</v>
      </c>
      <c r="C64" s="171">
        <v>518</v>
      </c>
      <c r="D64" s="171">
        <v>514</v>
      </c>
      <c r="E64" s="171">
        <v>524</v>
      </c>
      <c r="F64" s="171">
        <v>507</v>
      </c>
      <c r="G64" s="171">
        <v>503</v>
      </c>
      <c r="H64" s="171">
        <v>548</v>
      </c>
      <c r="I64" s="171">
        <v>560</v>
      </c>
      <c r="J64" s="171">
        <v>519</v>
      </c>
      <c r="K64" s="171">
        <v>529</v>
      </c>
      <c r="L64" s="171">
        <v>513</v>
      </c>
      <c r="M64" s="171">
        <v>514</v>
      </c>
    </row>
    <row r="65" spans="1:23" ht="15" customHeight="1">
      <c r="A65" s="79" t="s">
        <v>417</v>
      </c>
      <c r="B65" s="106">
        <v>5253</v>
      </c>
      <c r="C65" s="106">
        <v>5245</v>
      </c>
      <c r="D65" s="106">
        <v>5175</v>
      </c>
      <c r="E65" s="106">
        <v>5096</v>
      </c>
      <c r="F65" s="106">
        <v>5044</v>
      </c>
      <c r="G65" s="106">
        <v>5006</v>
      </c>
      <c r="H65" s="106">
        <v>5103</v>
      </c>
      <c r="I65" s="106">
        <v>5149</v>
      </c>
      <c r="J65" s="106">
        <v>5147</v>
      </c>
      <c r="K65" s="106">
        <v>5159</v>
      </c>
      <c r="L65" s="106">
        <v>5076</v>
      </c>
      <c r="M65" s="106">
        <v>5057</v>
      </c>
      <c r="N65" s="173"/>
      <c r="O65" s="173"/>
      <c r="P65" s="173"/>
      <c r="Q65" s="173"/>
      <c r="R65" s="173"/>
      <c r="S65" s="173"/>
      <c r="T65" s="173"/>
      <c r="U65" s="173"/>
      <c r="V65" s="173"/>
      <c r="W65" s="173"/>
    </row>
    <row r="66" spans="1:23" ht="15" customHeight="1">
      <c r="A66" s="48" t="s">
        <v>456</v>
      </c>
      <c r="B66" s="170">
        <v>48</v>
      </c>
      <c r="C66" s="170">
        <v>46</v>
      </c>
      <c r="D66" s="170">
        <v>46</v>
      </c>
      <c r="E66" s="170">
        <v>49</v>
      </c>
      <c r="F66" s="170">
        <v>49</v>
      </c>
      <c r="G66" s="170">
        <v>52</v>
      </c>
      <c r="H66" s="170">
        <v>51</v>
      </c>
      <c r="I66" s="170">
        <v>51</v>
      </c>
      <c r="J66" s="170">
        <v>50</v>
      </c>
      <c r="K66" s="170">
        <v>52</v>
      </c>
      <c r="L66" s="170">
        <v>58</v>
      </c>
      <c r="M66" s="170">
        <v>57</v>
      </c>
    </row>
    <row r="67" spans="1:23" ht="15" customHeight="1">
      <c r="A67" s="48" t="s">
        <v>457</v>
      </c>
      <c r="B67" s="170">
        <v>108</v>
      </c>
      <c r="C67" s="170">
        <v>100</v>
      </c>
      <c r="D67" s="170">
        <v>102</v>
      </c>
      <c r="E67" s="170">
        <v>97</v>
      </c>
      <c r="F67" s="170">
        <v>96</v>
      </c>
      <c r="G67" s="170">
        <v>94</v>
      </c>
      <c r="H67" s="170">
        <v>96</v>
      </c>
      <c r="I67" s="170">
        <v>90</v>
      </c>
      <c r="J67" s="170">
        <v>92</v>
      </c>
      <c r="K67" s="170">
        <v>104</v>
      </c>
      <c r="L67" s="170">
        <v>102</v>
      </c>
      <c r="M67" s="170">
        <v>94</v>
      </c>
    </row>
    <row r="68" spans="1:23" ht="15" customHeight="1">
      <c r="A68" s="48" t="s">
        <v>458</v>
      </c>
      <c r="B68" s="170">
        <v>165</v>
      </c>
      <c r="C68" s="170">
        <v>166</v>
      </c>
      <c r="D68" s="170">
        <v>168</v>
      </c>
      <c r="E68" s="170">
        <v>160</v>
      </c>
      <c r="F68" s="170">
        <v>160</v>
      </c>
      <c r="G68" s="170">
        <v>152</v>
      </c>
      <c r="H68" s="170">
        <v>150</v>
      </c>
      <c r="I68" s="170">
        <v>156</v>
      </c>
      <c r="J68" s="170">
        <v>164</v>
      </c>
      <c r="K68" s="170">
        <v>159</v>
      </c>
      <c r="L68" s="170">
        <v>156</v>
      </c>
      <c r="M68" s="170">
        <v>169</v>
      </c>
    </row>
    <row r="69" spans="1:23" ht="15" customHeight="1">
      <c r="A69" s="48" t="s">
        <v>459</v>
      </c>
      <c r="B69" s="170">
        <v>4113</v>
      </c>
      <c r="C69" s="170">
        <v>4118</v>
      </c>
      <c r="D69" s="170">
        <v>4084</v>
      </c>
      <c r="E69" s="170">
        <v>4057</v>
      </c>
      <c r="F69" s="170">
        <v>4007</v>
      </c>
      <c r="G69" s="170">
        <v>3984</v>
      </c>
      <c r="H69" s="170">
        <v>4010</v>
      </c>
      <c r="I69" s="170">
        <v>4026</v>
      </c>
      <c r="J69" s="170">
        <v>4046</v>
      </c>
      <c r="K69" s="170">
        <v>4047</v>
      </c>
      <c r="L69" s="170">
        <v>3999</v>
      </c>
      <c r="M69" s="170">
        <v>3978</v>
      </c>
    </row>
    <row r="70" spans="1:23" ht="15" customHeight="1">
      <c r="A70" s="49" t="s">
        <v>460</v>
      </c>
      <c r="B70" s="171">
        <v>819</v>
      </c>
      <c r="C70" s="171">
        <v>815</v>
      </c>
      <c r="D70" s="171">
        <v>775</v>
      </c>
      <c r="E70" s="171">
        <v>733</v>
      </c>
      <c r="F70" s="171">
        <v>732</v>
      </c>
      <c r="G70" s="171">
        <v>724</v>
      </c>
      <c r="H70" s="171">
        <v>796</v>
      </c>
      <c r="I70" s="171">
        <v>826</v>
      </c>
      <c r="J70" s="171">
        <v>795</v>
      </c>
      <c r="K70" s="171">
        <v>797</v>
      </c>
      <c r="L70" s="171">
        <v>761</v>
      </c>
      <c r="M70" s="171">
        <v>759</v>
      </c>
    </row>
    <row r="71" spans="1:23" ht="15" customHeight="1">
      <c r="A71" s="79" t="s">
        <v>418</v>
      </c>
      <c r="B71" s="106">
        <v>4868</v>
      </c>
      <c r="C71" s="106">
        <v>4849</v>
      </c>
      <c r="D71" s="106">
        <v>4807</v>
      </c>
      <c r="E71" s="106">
        <v>4730</v>
      </c>
      <c r="F71" s="106">
        <v>4666</v>
      </c>
      <c r="G71" s="106">
        <v>4566</v>
      </c>
      <c r="H71" s="106">
        <v>4547</v>
      </c>
      <c r="I71" s="106">
        <v>4571</v>
      </c>
      <c r="J71" s="106">
        <v>4600</v>
      </c>
      <c r="K71" s="106">
        <v>4657</v>
      </c>
      <c r="L71" s="106">
        <v>4535</v>
      </c>
      <c r="M71" s="106">
        <v>4500</v>
      </c>
      <c r="N71" s="173"/>
      <c r="O71" s="173"/>
      <c r="P71" s="173"/>
      <c r="Q71" s="173"/>
      <c r="R71" s="173"/>
      <c r="S71" s="173"/>
      <c r="T71" s="173"/>
      <c r="U71" s="173"/>
      <c r="V71" s="173"/>
      <c r="W71" s="173"/>
    </row>
    <row r="72" spans="1:23" ht="15" customHeight="1">
      <c r="A72" s="48" t="s">
        <v>456</v>
      </c>
      <c r="B72" s="170">
        <v>15</v>
      </c>
      <c r="C72" s="170">
        <v>16</v>
      </c>
      <c r="D72" s="170">
        <v>15</v>
      </c>
      <c r="E72" s="170">
        <v>16</v>
      </c>
      <c r="F72" s="170">
        <v>13</v>
      </c>
      <c r="G72" s="170">
        <v>14</v>
      </c>
      <c r="H72" s="170">
        <v>13</v>
      </c>
      <c r="I72" s="170">
        <v>12</v>
      </c>
      <c r="J72" s="170">
        <v>12</v>
      </c>
      <c r="K72" s="170">
        <v>11</v>
      </c>
      <c r="L72" s="170">
        <v>14</v>
      </c>
      <c r="M72" s="170">
        <v>11</v>
      </c>
    </row>
    <row r="73" spans="1:23" ht="15" customHeight="1">
      <c r="A73" s="48" t="s">
        <v>457</v>
      </c>
      <c r="B73" s="170">
        <v>77</v>
      </c>
      <c r="C73" s="170">
        <v>75</v>
      </c>
      <c r="D73" s="170">
        <v>70</v>
      </c>
      <c r="E73" s="170">
        <v>66</v>
      </c>
      <c r="F73" s="170">
        <v>67</v>
      </c>
      <c r="G73" s="170">
        <v>67</v>
      </c>
      <c r="H73" s="170">
        <v>67</v>
      </c>
      <c r="I73" s="170">
        <v>66</v>
      </c>
      <c r="J73" s="170">
        <v>77</v>
      </c>
      <c r="K73" s="170">
        <v>79</v>
      </c>
      <c r="L73" s="170">
        <v>75</v>
      </c>
      <c r="M73" s="170">
        <v>72</v>
      </c>
    </row>
    <row r="74" spans="1:23" ht="15" customHeight="1">
      <c r="A74" s="48" t="s">
        <v>458</v>
      </c>
      <c r="B74" s="170">
        <v>77</v>
      </c>
      <c r="C74" s="170">
        <v>76</v>
      </c>
      <c r="D74" s="170">
        <v>69</v>
      </c>
      <c r="E74" s="170">
        <v>64</v>
      </c>
      <c r="F74" s="170">
        <v>60</v>
      </c>
      <c r="G74" s="170">
        <v>59</v>
      </c>
      <c r="H74" s="170">
        <v>58</v>
      </c>
      <c r="I74" s="170">
        <v>59</v>
      </c>
      <c r="J74" s="170">
        <v>61</v>
      </c>
      <c r="K74" s="170">
        <v>67</v>
      </c>
      <c r="L74" s="170">
        <v>65</v>
      </c>
      <c r="M74" s="170">
        <v>64</v>
      </c>
    </row>
    <row r="75" spans="1:23" ht="15" customHeight="1">
      <c r="A75" s="48" t="s">
        <v>459</v>
      </c>
      <c r="B75" s="170">
        <v>4157</v>
      </c>
      <c r="C75" s="170">
        <v>4137</v>
      </c>
      <c r="D75" s="170">
        <v>4127</v>
      </c>
      <c r="E75" s="170">
        <v>4066</v>
      </c>
      <c r="F75" s="170">
        <v>4017</v>
      </c>
      <c r="G75" s="170">
        <v>3927</v>
      </c>
      <c r="H75" s="170">
        <v>3877</v>
      </c>
      <c r="I75" s="170">
        <v>3896</v>
      </c>
      <c r="J75" s="170">
        <v>3918</v>
      </c>
      <c r="K75" s="170">
        <v>3994</v>
      </c>
      <c r="L75" s="170">
        <v>3901</v>
      </c>
      <c r="M75" s="170">
        <v>3874</v>
      </c>
    </row>
    <row r="76" spans="1:23" ht="15" customHeight="1">
      <c r="A76" s="49" t="s">
        <v>460</v>
      </c>
      <c r="B76" s="171">
        <v>542</v>
      </c>
      <c r="C76" s="171">
        <v>545</v>
      </c>
      <c r="D76" s="171">
        <v>526</v>
      </c>
      <c r="E76" s="171">
        <v>518</v>
      </c>
      <c r="F76" s="171">
        <v>509</v>
      </c>
      <c r="G76" s="171">
        <v>499</v>
      </c>
      <c r="H76" s="171">
        <v>532</v>
      </c>
      <c r="I76" s="171">
        <v>538</v>
      </c>
      <c r="J76" s="171">
        <v>532</v>
      </c>
      <c r="K76" s="171">
        <v>506</v>
      </c>
      <c r="L76" s="171">
        <v>480</v>
      </c>
      <c r="M76" s="171">
        <v>479</v>
      </c>
    </row>
    <row r="77" spans="1:23" ht="15" customHeight="1">
      <c r="A77" s="79" t="s">
        <v>419</v>
      </c>
      <c r="B77" s="172">
        <v>3918</v>
      </c>
      <c r="C77" s="172">
        <v>3894</v>
      </c>
      <c r="D77" s="172">
        <v>3878</v>
      </c>
      <c r="E77" s="172">
        <v>3802</v>
      </c>
      <c r="F77" s="172">
        <v>3746</v>
      </c>
      <c r="G77" s="172">
        <v>3727</v>
      </c>
      <c r="H77" s="172">
        <v>3786</v>
      </c>
      <c r="I77" s="172">
        <v>3795</v>
      </c>
      <c r="J77" s="172">
        <v>3753</v>
      </c>
      <c r="K77" s="172">
        <v>3741</v>
      </c>
      <c r="L77" s="172">
        <v>3703</v>
      </c>
      <c r="M77" s="172">
        <v>3724</v>
      </c>
      <c r="N77" s="173"/>
      <c r="O77" s="173"/>
      <c r="P77" s="173"/>
      <c r="Q77" s="173"/>
      <c r="R77" s="173"/>
      <c r="S77" s="173"/>
      <c r="T77" s="173"/>
      <c r="U77" s="173"/>
      <c r="V77" s="173"/>
      <c r="W77" s="173"/>
    </row>
    <row r="78" spans="1:23" ht="15" customHeight="1">
      <c r="A78" s="48" t="s">
        <v>456</v>
      </c>
      <c r="B78" s="170">
        <v>24</v>
      </c>
      <c r="C78" s="170">
        <v>30</v>
      </c>
      <c r="D78" s="170">
        <v>30</v>
      </c>
      <c r="E78" s="170">
        <v>27</v>
      </c>
      <c r="F78" s="170">
        <v>26</v>
      </c>
      <c r="G78" s="170">
        <v>23</v>
      </c>
      <c r="H78" s="170">
        <v>25</v>
      </c>
      <c r="I78" s="170">
        <v>27</v>
      </c>
      <c r="J78" s="170">
        <v>33</v>
      </c>
      <c r="K78" s="170">
        <v>33</v>
      </c>
      <c r="L78" s="170">
        <v>33</v>
      </c>
      <c r="M78" s="170">
        <v>33</v>
      </c>
    </row>
    <row r="79" spans="1:23" ht="15" customHeight="1">
      <c r="A79" s="48" t="s">
        <v>457</v>
      </c>
      <c r="B79" s="170">
        <v>81</v>
      </c>
      <c r="C79" s="170">
        <v>79</v>
      </c>
      <c r="D79" s="170">
        <v>84</v>
      </c>
      <c r="E79" s="170">
        <v>79</v>
      </c>
      <c r="F79" s="170">
        <v>73</v>
      </c>
      <c r="G79" s="170">
        <v>66</v>
      </c>
      <c r="H79" s="170">
        <v>71</v>
      </c>
      <c r="I79" s="170">
        <v>76</v>
      </c>
      <c r="J79" s="170">
        <v>73</v>
      </c>
      <c r="K79" s="170">
        <v>78</v>
      </c>
      <c r="L79" s="170">
        <v>79</v>
      </c>
      <c r="M79" s="170">
        <v>78</v>
      </c>
    </row>
    <row r="80" spans="1:23" ht="15" customHeight="1">
      <c r="A80" s="48" t="s">
        <v>458</v>
      </c>
      <c r="B80" s="170">
        <v>76</v>
      </c>
      <c r="C80" s="170">
        <v>76</v>
      </c>
      <c r="D80" s="170">
        <v>74</v>
      </c>
      <c r="E80" s="170">
        <v>76</v>
      </c>
      <c r="F80" s="170">
        <v>83</v>
      </c>
      <c r="G80" s="170">
        <v>84</v>
      </c>
      <c r="H80" s="170">
        <v>81</v>
      </c>
      <c r="I80" s="170">
        <v>77</v>
      </c>
      <c r="J80" s="170">
        <v>75</v>
      </c>
      <c r="K80" s="170">
        <v>78</v>
      </c>
      <c r="L80" s="170">
        <v>83</v>
      </c>
      <c r="M80" s="170">
        <v>87</v>
      </c>
    </row>
    <row r="81" spans="1:23" ht="15" customHeight="1">
      <c r="A81" s="48" t="s">
        <v>459</v>
      </c>
      <c r="B81" s="170">
        <v>2969</v>
      </c>
      <c r="C81" s="170">
        <v>2988</v>
      </c>
      <c r="D81" s="170">
        <v>2970</v>
      </c>
      <c r="E81" s="170">
        <v>2906</v>
      </c>
      <c r="F81" s="170">
        <v>2874</v>
      </c>
      <c r="G81" s="170">
        <v>2852</v>
      </c>
      <c r="H81" s="170">
        <v>2835</v>
      </c>
      <c r="I81" s="170">
        <v>2848</v>
      </c>
      <c r="J81" s="170">
        <v>2846</v>
      </c>
      <c r="K81" s="170">
        <v>2838</v>
      </c>
      <c r="L81" s="170">
        <v>2805</v>
      </c>
      <c r="M81" s="170">
        <v>2823</v>
      </c>
    </row>
    <row r="82" spans="1:23" ht="15" customHeight="1">
      <c r="A82" s="49" t="s">
        <v>460</v>
      </c>
      <c r="B82" s="171">
        <v>768</v>
      </c>
      <c r="C82" s="171">
        <v>721</v>
      </c>
      <c r="D82" s="171">
        <v>720</v>
      </c>
      <c r="E82" s="171">
        <v>714</v>
      </c>
      <c r="F82" s="171">
        <v>690</v>
      </c>
      <c r="G82" s="171">
        <v>702</v>
      </c>
      <c r="H82" s="171">
        <v>774</v>
      </c>
      <c r="I82" s="171">
        <v>767</v>
      </c>
      <c r="J82" s="171">
        <v>726</v>
      </c>
      <c r="K82" s="171">
        <v>714</v>
      </c>
      <c r="L82" s="171">
        <v>703</v>
      </c>
      <c r="M82" s="171">
        <v>703</v>
      </c>
    </row>
    <row r="83" spans="1:23" ht="15" customHeight="1">
      <c r="A83" s="79" t="s">
        <v>420</v>
      </c>
      <c r="B83" s="175">
        <v>1978</v>
      </c>
      <c r="C83" s="175">
        <v>1977</v>
      </c>
      <c r="D83" s="175">
        <v>1949</v>
      </c>
      <c r="E83" s="175">
        <v>1906</v>
      </c>
      <c r="F83" s="175">
        <v>1868</v>
      </c>
      <c r="G83" s="175">
        <v>1825</v>
      </c>
      <c r="H83" s="175">
        <v>1887</v>
      </c>
      <c r="I83" s="175">
        <v>1916</v>
      </c>
      <c r="J83" s="175">
        <v>1856</v>
      </c>
      <c r="K83" s="175">
        <v>1866</v>
      </c>
      <c r="L83" s="175">
        <v>1849</v>
      </c>
      <c r="M83" s="169">
        <v>1844</v>
      </c>
      <c r="N83" s="173"/>
      <c r="O83" s="173"/>
      <c r="P83" s="173"/>
      <c r="Q83" s="173"/>
      <c r="R83" s="173"/>
      <c r="S83" s="173"/>
      <c r="T83" s="173"/>
      <c r="U83" s="173"/>
      <c r="V83" s="173"/>
      <c r="W83" s="173"/>
    </row>
    <row r="84" spans="1:23" ht="15" customHeight="1">
      <c r="A84" s="48" t="s">
        <v>456</v>
      </c>
      <c r="B84" s="170">
        <v>10</v>
      </c>
      <c r="C84" s="170">
        <v>10</v>
      </c>
      <c r="D84" s="170">
        <v>9</v>
      </c>
      <c r="E84" s="170">
        <v>11</v>
      </c>
      <c r="F84" s="170">
        <v>9</v>
      </c>
      <c r="G84" s="170">
        <v>10</v>
      </c>
      <c r="H84" s="170">
        <v>10</v>
      </c>
      <c r="I84" s="170">
        <v>11</v>
      </c>
      <c r="J84" s="170">
        <v>11</v>
      </c>
      <c r="K84" s="170">
        <v>7</v>
      </c>
      <c r="L84" s="170">
        <v>7</v>
      </c>
      <c r="M84" s="170">
        <v>7</v>
      </c>
    </row>
    <row r="85" spans="1:23" ht="15" customHeight="1">
      <c r="A85" s="48" t="s">
        <v>457</v>
      </c>
      <c r="B85" s="170">
        <v>55</v>
      </c>
      <c r="C85" s="170">
        <v>55</v>
      </c>
      <c r="D85" s="170">
        <v>54</v>
      </c>
      <c r="E85" s="170">
        <v>47</v>
      </c>
      <c r="F85" s="170">
        <v>52</v>
      </c>
      <c r="G85" s="170">
        <v>48</v>
      </c>
      <c r="H85" s="170">
        <v>54</v>
      </c>
      <c r="I85" s="170">
        <v>53</v>
      </c>
      <c r="J85" s="170">
        <v>51</v>
      </c>
      <c r="K85" s="170">
        <v>54</v>
      </c>
      <c r="L85" s="170">
        <v>57</v>
      </c>
      <c r="M85" s="170">
        <v>50</v>
      </c>
    </row>
    <row r="86" spans="1:23" ht="15" customHeight="1">
      <c r="A86" s="48" t="s">
        <v>458</v>
      </c>
      <c r="B86" s="170">
        <v>48</v>
      </c>
      <c r="C86" s="170">
        <v>46</v>
      </c>
      <c r="D86" s="170">
        <v>48</v>
      </c>
      <c r="E86" s="170">
        <v>48</v>
      </c>
      <c r="F86" s="170">
        <v>51</v>
      </c>
      <c r="G86" s="170">
        <v>51</v>
      </c>
      <c r="H86" s="170">
        <v>51</v>
      </c>
      <c r="I86" s="170">
        <v>54</v>
      </c>
      <c r="J86" s="170">
        <v>58</v>
      </c>
      <c r="K86" s="170">
        <v>58</v>
      </c>
      <c r="L86" s="170">
        <v>60</v>
      </c>
      <c r="M86" s="170">
        <v>60</v>
      </c>
    </row>
    <row r="87" spans="1:23" ht="15" customHeight="1">
      <c r="A87" s="48" t="s">
        <v>459</v>
      </c>
      <c r="B87" s="170">
        <v>1320</v>
      </c>
      <c r="C87" s="170">
        <v>1328</v>
      </c>
      <c r="D87" s="170">
        <v>1317</v>
      </c>
      <c r="E87" s="170">
        <v>1298</v>
      </c>
      <c r="F87" s="170">
        <v>1268</v>
      </c>
      <c r="G87" s="170">
        <v>1236</v>
      </c>
      <c r="H87" s="170">
        <v>1246</v>
      </c>
      <c r="I87" s="170">
        <v>1265</v>
      </c>
      <c r="J87" s="170">
        <v>1247</v>
      </c>
      <c r="K87" s="170">
        <v>1259</v>
      </c>
      <c r="L87" s="170">
        <v>1236</v>
      </c>
      <c r="M87" s="170">
        <v>1241</v>
      </c>
    </row>
    <row r="88" spans="1:23" ht="15" customHeight="1">
      <c r="A88" s="49" t="s">
        <v>460</v>
      </c>
      <c r="B88" s="171">
        <v>545</v>
      </c>
      <c r="C88" s="171">
        <v>538</v>
      </c>
      <c r="D88" s="171">
        <v>521</v>
      </c>
      <c r="E88" s="171">
        <v>502</v>
      </c>
      <c r="F88" s="171">
        <v>488</v>
      </c>
      <c r="G88" s="171">
        <v>480</v>
      </c>
      <c r="H88" s="171">
        <v>526</v>
      </c>
      <c r="I88" s="171">
        <v>533</v>
      </c>
      <c r="J88" s="171">
        <v>489</v>
      </c>
      <c r="K88" s="171">
        <v>488</v>
      </c>
      <c r="L88" s="171">
        <v>489</v>
      </c>
      <c r="M88" s="171">
        <v>486</v>
      </c>
    </row>
    <row r="89" spans="1:23" ht="15" customHeight="1">
      <c r="A89" s="79" t="s">
        <v>421</v>
      </c>
      <c r="B89" s="175">
        <v>1563</v>
      </c>
      <c r="C89" s="175">
        <v>1548</v>
      </c>
      <c r="D89" s="175">
        <v>1543</v>
      </c>
      <c r="E89" s="175">
        <v>1511</v>
      </c>
      <c r="F89" s="175">
        <v>1477</v>
      </c>
      <c r="G89" s="175">
        <v>1473</v>
      </c>
      <c r="H89" s="175">
        <v>1504</v>
      </c>
      <c r="I89" s="175">
        <v>1501</v>
      </c>
      <c r="J89" s="175">
        <v>1484</v>
      </c>
      <c r="K89" s="175">
        <v>1463</v>
      </c>
      <c r="L89" s="175">
        <v>1433</v>
      </c>
      <c r="M89" s="169">
        <v>1419</v>
      </c>
      <c r="N89" s="173"/>
      <c r="O89" s="173"/>
      <c r="P89" s="173"/>
      <c r="Q89" s="173"/>
      <c r="R89" s="173"/>
      <c r="S89" s="173"/>
      <c r="T89" s="173"/>
      <c r="U89" s="173"/>
      <c r="V89" s="173"/>
      <c r="W89" s="173"/>
    </row>
    <row r="90" spans="1:23" ht="15" customHeight="1">
      <c r="A90" s="48" t="s">
        <v>456</v>
      </c>
      <c r="B90" s="170">
        <v>14</v>
      </c>
      <c r="C90" s="170">
        <v>15</v>
      </c>
      <c r="D90" s="170">
        <v>12</v>
      </c>
      <c r="E90" s="170">
        <v>13</v>
      </c>
      <c r="F90" s="170">
        <v>12</v>
      </c>
      <c r="G90" s="170">
        <v>10</v>
      </c>
      <c r="H90" s="170">
        <v>11</v>
      </c>
      <c r="I90" s="170">
        <v>11</v>
      </c>
      <c r="J90" s="170">
        <v>11</v>
      </c>
      <c r="K90" s="170">
        <v>12</v>
      </c>
      <c r="L90" s="170">
        <v>11</v>
      </c>
      <c r="M90" s="170">
        <v>11</v>
      </c>
    </row>
    <row r="91" spans="1:23" ht="15" customHeight="1">
      <c r="A91" s="48" t="s">
        <v>457</v>
      </c>
      <c r="B91" s="170">
        <v>43</v>
      </c>
      <c r="C91" s="170">
        <v>42</v>
      </c>
      <c r="D91" s="170">
        <v>45</v>
      </c>
      <c r="E91" s="170">
        <v>41</v>
      </c>
      <c r="F91" s="170">
        <v>38</v>
      </c>
      <c r="G91" s="170">
        <v>35</v>
      </c>
      <c r="H91" s="170">
        <v>42</v>
      </c>
      <c r="I91" s="170">
        <v>38</v>
      </c>
      <c r="J91" s="170">
        <v>35</v>
      </c>
      <c r="K91" s="170">
        <v>33</v>
      </c>
      <c r="L91" s="170">
        <v>31</v>
      </c>
      <c r="M91" s="170">
        <v>25</v>
      </c>
    </row>
    <row r="92" spans="1:23" ht="15" customHeight="1">
      <c r="A92" s="48" t="s">
        <v>458</v>
      </c>
      <c r="B92" s="170">
        <v>36</v>
      </c>
      <c r="C92" s="170">
        <v>39</v>
      </c>
      <c r="D92" s="170">
        <v>40</v>
      </c>
      <c r="E92" s="170">
        <v>34</v>
      </c>
      <c r="F92" s="170">
        <v>28</v>
      </c>
      <c r="G92" s="170">
        <v>31</v>
      </c>
      <c r="H92" s="170">
        <v>30</v>
      </c>
      <c r="I92" s="170">
        <v>36</v>
      </c>
      <c r="J92" s="170">
        <v>35</v>
      </c>
      <c r="K92" s="170">
        <v>36</v>
      </c>
      <c r="L92" s="170">
        <v>33</v>
      </c>
      <c r="M92" s="170">
        <v>33</v>
      </c>
    </row>
    <row r="93" spans="1:23" ht="15" customHeight="1">
      <c r="A93" s="48" t="s">
        <v>459</v>
      </c>
      <c r="B93" s="170">
        <v>1063</v>
      </c>
      <c r="C93" s="170">
        <v>1058</v>
      </c>
      <c r="D93" s="170">
        <v>1060</v>
      </c>
      <c r="E93" s="170">
        <v>1043</v>
      </c>
      <c r="F93" s="170">
        <v>1014</v>
      </c>
      <c r="G93" s="170">
        <v>1003</v>
      </c>
      <c r="H93" s="170">
        <v>996</v>
      </c>
      <c r="I93" s="170">
        <v>992</v>
      </c>
      <c r="J93" s="170">
        <v>979</v>
      </c>
      <c r="K93" s="170">
        <v>971</v>
      </c>
      <c r="L93" s="170">
        <v>954</v>
      </c>
      <c r="M93" s="170">
        <v>942</v>
      </c>
    </row>
    <row r="94" spans="1:23" ht="15" customHeight="1">
      <c r="A94" s="49" t="s">
        <v>460</v>
      </c>
      <c r="B94" s="171">
        <v>407</v>
      </c>
      <c r="C94" s="171">
        <v>394</v>
      </c>
      <c r="D94" s="171">
        <v>386</v>
      </c>
      <c r="E94" s="171">
        <v>380</v>
      </c>
      <c r="F94" s="171">
        <v>385</v>
      </c>
      <c r="G94" s="171">
        <v>394</v>
      </c>
      <c r="H94" s="171">
        <v>425</v>
      </c>
      <c r="I94" s="171">
        <v>424</v>
      </c>
      <c r="J94" s="171">
        <v>424</v>
      </c>
      <c r="K94" s="171">
        <v>411</v>
      </c>
      <c r="L94" s="171">
        <v>404</v>
      </c>
      <c r="M94" s="171">
        <v>408</v>
      </c>
    </row>
    <row r="95" spans="1:23" ht="15" customHeight="1">
      <c r="A95" s="79" t="s">
        <v>422</v>
      </c>
      <c r="B95" s="175">
        <v>4004</v>
      </c>
      <c r="C95" s="175">
        <v>3984</v>
      </c>
      <c r="D95" s="175">
        <v>3969</v>
      </c>
      <c r="E95" s="175">
        <v>3939</v>
      </c>
      <c r="F95" s="175">
        <v>3815</v>
      </c>
      <c r="G95" s="175">
        <v>3711</v>
      </c>
      <c r="H95" s="175">
        <v>3718</v>
      </c>
      <c r="I95" s="175">
        <v>3752</v>
      </c>
      <c r="J95" s="175">
        <v>3724</v>
      </c>
      <c r="K95" s="175">
        <v>3791</v>
      </c>
      <c r="L95" s="175">
        <v>3681</v>
      </c>
      <c r="M95" s="169">
        <v>3706</v>
      </c>
      <c r="N95" s="173"/>
      <c r="O95" s="173"/>
      <c r="P95" s="173"/>
      <c r="Q95" s="173"/>
      <c r="R95" s="173"/>
      <c r="S95" s="173"/>
      <c r="T95" s="173"/>
      <c r="U95" s="173"/>
      <c r="V95" s="173"/>
      <c r="W95" s="173"/>
    </row>
    <row r="96" spans="1:23" ht="15" customHeight="1">
      <c r="A96" s="48" t="s">
        <v>456</v>
      </c>
      <c r="B96" s="170">
        <v>13</v>
      </c>
      <c r="C96" s="170">
        <v>14</v>
      </c>
      <c r="D96" s="170">
        <v>12</v>
      </c>
      <c r="E96" s="170">
        <v>13</v>
      </c>
      <c r="F96" s="170">
        <v>13</v>
      </c>
      <c r="G96" s="170">
        <v>10</v>
      </c>
      <c r="H96" s="170">
        <v>8</v>
      </c>
      <c r="I96" s="170">
        <v>9</v>
      </c>
      <c r="J96" s="170">
        <v>8</v>
      </c>
      <c r="K96" s="170">
        <v>7</v>
      </c>
      <c r="L96" s="170">
        <v>8</v>
      </c>
      <c r="M96" s="170">
        <v>8</v>
      </c>
    </row>
    <row r="97" spans="1:23" ht="15" customHeight="1">
      <c r="A97" s="48" t="s">
        <v>457</v>
      </c>
      <c r="B97" s="170">
        <v>51</v>
      </c>
      <c r="C97" s="170">
        <v>46</v>
      </c>
      <c r="D97" s="170">
        <v>47</v>
      </c>
      <c r="E97" s="170">
        <v>53</v>
      </c>
      <c r="F97" s="170">
        <v>50</v>
      </c>
      <c r="G97" s="170">
        <v>46</v>
      </c>
      <c r="H97" s="170">
        <v>48</v>
      </c>
      <c r="I97" s="170">
        <v>47</v>
      </c>
      <c r="J97" s="170">
        <v>45</v>
      </c>
      <c r="K97" s="170">
        <v>38</v>
      </c>
      <c r="L97" s="170">
        <v>41</v>
      </c>
      <c r="M97" s="170">
        <v>38</v>
      </c>
    </row>
    <row r="98" spans="1:23" ht="15" customHeight="1">
      <c r="A98" s="48" t="s">
        <v>458</v>
      </c>
      <c r="B98" s="170">
        <v>83</v>
      </c>
      <c r="C98" s="170">
        <v>86</v>
      </c>
      <c r="D98" s="170">
        <v>87</v>
      </c>
      <c r="E98" s="170">
        <v>79</v>
      </c>
      <c r="F98" s="170">
        <v>72</v>
      </c>
      <c r="G98" s="170">
        <v>66</v>
      </c>
      <c r="H98" s="170">
        <v>67</v>
      </c>
      <c r="I98" s="170">
        <v>69</v>
      </c>
      <c r="J98" s="170">
        <v>66</v>
      </c>
      <c r="K98" s="170">
        <v>68</v>
      </c>
      <c r="L98" s="170">
        <v>67</v>
      </c>
      <c r="M98" s="170">
        <v>68</v>
      </c>
    </row>
    <row r="99" spans="1:23" ht="15" customHeight="1">
      <c r="A99" s="48" t="s">
        <v>459</v>
      </c>
      <c r="B99" s="170">
        <v>3333</v>
      </c>
      <c r="C99" s="170">
        <v>3334</v>
      </c>
      <c r="D99" s="170">
        <v>3304</v>
      </c>
      <c r="E99" s="170">
        <v>3286</v>
      </c>
      <c r="F99" s="170">
        <v>3186</v>
      </c>
      <c r="G99" s="170">
        <v>3080</v>
      </c>
      <c r="H99" s="170">
        <v>3053</v>
      </c>
      <c r="I99" s="170">
        <v>3078</v>
      </c>
      <c r="J99" s="170">
        <v>3109</v>
      </c>
      <c r="K99" s="170">
        <v>3180</v>
      </c>
      <c r="L99" s="170">
        <v>3085</v>
      </c>
      <c r="M99" s="170">
        <v>3108</v>
      </c>
    </row>
    <row r="100" spans="1:23" ht="15" customHeight="1">
      <c r="A100" s="49" t="s">
        <v>460</v>
      </c>
      <c r="B100" s="171">
        <v>524</v>
      </c>
      <c r="C100" s="171">
        <v>504</v>
      </c>
      <c r="D100" s="171">
        <v>519</v>
      </c>
      <c r="E100" s="171">
        <v>508</v>
      </c>
      <c r="F100" s="171">
        <v>494</v>
      </c>
      <c r="G100" s="171">
        <v>509</v>
      </c>
      <c r="H100" s="171">
        <v>542</v>
      </c>
      <c r="I100" s="171">
        <v>549</v>
      </c>
      <c r="J100" s="171">
        <v>496</v>
      </c>
      <c r="K100" s="171">
        <v>498</v>
      </c>
      <c r="L100" s="171">
        <v>480</v>
      </c>
      <c r="M100" s="171">
        <v>484</v>
      </c>
    </row>
    <row r="101" spans="1:23" ht="15" customHeight="1">
      <c r="A101" s="79" t="s">
        <v>423</v>
      </c>
      <c r="B101" s="175">
        <v>3053</v>
      </c>
      <c r="C101" s="175">
        <v>3002</v>
      </c>
      <c r="D101" s="175">
        <v>2992</v>
      </c>
      <c r="E101" s="175">
        <v>2977</v>
      </c>
      <c r="F101" s="175">
        <v>2928</v>
      </c>
      <c r="G101" s="175">
        <v>2926</v>
      </c>
      <c r="H101" s="175">
        <v>2946</v>
      </c>
      <c r="I101" s="175">
        <v>2950</v>
      </c>
      <c r="J101" s="175">
        <v>2940</v>
      </c>
      <c r="K101" s="175">
        <v>2975</v>
      </c>
      <c r="L101" s="175">
        <v>2947</v>
      </c>
      <c r="M101" s="169">
        <v>2936</v>
      </c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</row>
    <row r="102" spans="1:23" ht="15" customHeight="1">
      <c r="A102" s="48" t="s">
        <v>456</v>
      </c>
      <c r="B102" s="170">
        <v>13</v>
      </c>
      <c r="C102" s="170">
        <v>11</v>
      </c>
      <c r="D102" s="170">
        <v>12</v>
      </c>
      <c r="E102" s="170">
        <v>13</v>
      </c>
      <c r="F102" s="170">
        <v>12</v>
      </c>
      <c r="G102" s="170">
        <v>13</v>
      </c>
      <c r="H102" s="170">
        <v>12</v>
      </c>
      <c r="I102" s="170">
        <v>13</v>
      </c>
      <c r="J102" s="170">
        <v>12</v>
      </c>
      <c r="K102" s="170">
        <v>13</v>
      </c>
      <c r="L102" s="170">
        <v>12</v>
      </c>
      <c r="M102" s="170">
        <v>13</v>
      </c>
    </row>
    <row r="103" spans="1:23" ht="15" customHeight="1">
      <c r="A103" s="48" t="s">
        <v>457</v>
      </c>
      <c r="B103" s="170">
        <v>39</v>
      </c>
      <c r="C103" s="170">
        <v>39</v>
      </c>
      <c r="D103" s="170">
        <v>38</v>
      </c>
      <c r="E103" s="170">
        <v>41</v>
      </c>
      <c r="F103" s="170">
        <v>42</v>
      </c>
      <c r="G103" s="170">
        <v>46</v>
      </c>
      <c r="H103" s="170">
        <v>43</v>
      </c>
      <c r="I103" s="170">
        <v>44</v>
      </c>
      <c r="J103" s="170">
        <v>45</v>
      </c>
      <c r="K103" s="170">
        <v>44</v>
      </c>
      <c r="L103" s="170">
        <v>39</v>
      </c>
      <c r="M103" s="170">
        <v>39</v>
      </c>
    </row>
    <row r="104" spans="1:23" ht="15" customHeight="1">
      <c r="A104" s="48" t="s">
        <v>458</v>
      </c>
      <c r="B104" s="170">
        <v>77</v>
      </c>
      <c r="C104" s="170">
        <v>78</v>
      </c>
      <c r="D104" s="170">
        <v>75</v>
      </c>
      <c r="E104" s="170">
        <v>72</v>
      </c>
      <c r="F104" s="170">
        <v>76</v>
      </c>
      <c r="G104" s="170">
        <v>76</v>
      </c>
      <c r="H104" s="170">
        <v>79</v>
      </c>
      <c r="I104" s="170">
        <v>77</v>
      </c>
      <c r="J104" s="170">
        <v>81</v>
      </c>
      <c r="K104" s="170">
        <v>74</v>
      </c>
      <c r="L104" s="170">
        <v>78</v>
      </c>
      <c r="M104" s="170">
        <v>72</v>
      </c>
    </row>
    <row r="105" spans="1:23" ht="15" customHeight="1">
      <c r="A105" s="48" t="s">
        <v>459</v>
      </c>
      <c r="B105" s="170">
        <v>2476</v>
      </c>
      <c r="C105" s="170">
        <v>2436</v>
      </c>
      <c r="D105" s="170">
        <v>2425</v>
      </c>
      <c r="E105" s="170">
        <v>2409</v>
      </c>
      <c r="F105" s="170">
        <v>2371</v>
      </c>
      <c r="G105" s="170">
        <v>2356</v>
      </c>
      <c r="H105" s="170">
        <v>2336</v>
      </c>
      <c r="I105" s="170">
        <v>2343</v>
      </c>
      <c r="J105" s="170">
        <v>2333</v>
      </c>
      <c r="K105" s="170">
        <v>2382</v>
      </c>
      <c r="L105" s="170">
        <v>2352</v>
      </c>
      <c r="M105" s="170">
        <v>2354</v>
      </c>
    </row>
    <row r="106" spans="1:23" ht="15" customHeight="1">
      <c r="A106" s="49" t="s">
        <v>460</v>
      </c>
      <c r="B106" s="171">
        <v>448</v>
      </c>
      <c r="C106" s="171">
        <v>438</v>
      </c>
      <c r="D106" s="171">
        <v>442</v>
      </c>
      <c r="E106" s="171">
        <v>442</v>
      </c>
      <c r="F106" s="171">
        <v>427</v>
      </c>
      <c r="G106" s="171">
        <v>435</v>
      </c>
      <c r="H106" s="171">
        <v>476</v>
      </c>
      <c r="I106" s="171">
        <v>473</v>
      </c>
      <c r="J106" s="171">
        <v>469</v>
      </c>
      <c r="K106" s="171">
        <v>462</v>
      </c>
      <c r="L106" s="171">
        <v>466</v>
      </c>
      <c r="M106" s="171">
        <v>458</v>
      </c>
    </row>
    <row r="107" spans="1:23" ht="15" customHeight="1">
      <c r="A107" s="79" t="s">
        <v>424</v>
      </c>
      <c r="B107" s="175">
        <v>318</v>
      </c>
      <c r="C107" s="175">
        <v>319</v>
      </c>
      <c r="D107" s="175">
        <v>307</v>
      </c>
      <c r="E107" s="175">
        <v>289</v>
      </c>
      <c r="F107" s="175">
        <v>281</v>
      </c>
      <c r="G107" s="175">
        <v>276</v>
      </c>
      <c r="H107" s="175">
        <v>289</v>
      </c>
      <c r="I107" s="175">
        <v>295</v>
      </c>
      <c r="J107" s="175">
        <v>283</v>
      </c>
      <c r="K107" s="175">
        <v>292</v>
      </c>
      <c r="L107" s="175">
        <v>287</v>
      </c>
      <c r="M107" s="169">
        <v>297</v>
      </c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</row>
    <row r="108" spans="1:23" ht="15" customHeight="1">
      <c r="A108" s="48" t="s">
        <v>456</v>
      </c>
      <c r="B108" s="170">
        <v>2</v>
      </c>
      <c r="C108" s="170">
        <v>2</v>
      </c>
      <c r="D108" s="170">
        <v>2</v>
      </c>
      <c r="E108" s="170">
        <v>2</v>
      </c>
      <c r="F108" s="170">
        <v>2</v>
      </c>
      <c r="G108" s="170">
        <v>2</v>
      </c>
      <c r="H108" s="170">
        <v>3</v>
      </c>
      <c r="I108" s="170">
        <v>3</v>
      </c>
      <c r="J108" s="170">
        <v>2</v>
      </c>
      <c r="K108" s="170">
        <v>2</v>
      </c>
      <c r="L108" s="170">
        <v>2</v>
      </c>
      <c r="M108" s="170">
        <v>2</v>
      </c>
    </row>
    <row r="109" spans="1:23" ht="15" customHeight="1">
      <c r="A109" s="48" t="s">
        <v>457</v>
      </c>
      <c r="B109" s="170">
        <v>2</v>
      </c>
      <c r="C109" s="170">
        <v>1</v>
      </c>
      <c r="D109" s="170">
        <v>1</v>
      </c>
      <c r="E109" s="170">
        <v>1</v>
      </c>
      <c r="F109" s="170">
        <v>1</v>
      </c>
      <c r="G109" s="170">
        <v>2</v>
      </c>
      <c r="H109" s="170">
        <v>2</v>
      </c>
      <c r="I109" s="170">
        <v>2</v>
      </c>
      <c r="J109" s="170">
        <v>2</v>
      </c>
      <c r="K109" s="170">
        <v>2</v>
      </c>
      <c r="L109" s="170">
        <v>3</v>
      </c>
      <c r="M109" s="170">
        <v>2</v>
      </c>
    </row>
    <row r="110" spans="1:23" ht="15" customHeight="1">
      <c r="A110" s="48" t="s">
        <v>458</v>
      </c>
      <c r="B110" s="170">
        <v>3</v>
      </c>
      <c r="C110" s="170">
        <v>3</v>
      </c>
      <c r="D110" s="170">
        <v>3</v>
      </c>
      <c r="E110" s="170">
        <v>3</v>
      </c>
      <c r="F110" s="170">
        <v>4</v>
      </c>
      <c r="G110" s="170">
        <v>3</v>
      </c>
      <c r="H110" s="170">
        <v>3</v>
      </c>
      <c r="I110" s="170">
        <v>3</v>
      </c>
      <c r="J110" s="170">
        <v>4</v>
      </c>
      <c r="K110" s="170">
        <v>3</v>
      </c>
      <c r="L110" s="170">
        <v>3</v>
      </c>
      <c r="M110" s="170">
        <v>3</v>
      </c>
    </row>
    <row r="111" spans="1:23" ht="15" customHeight="1">
      <c r="A111" s="48" t="s">
        <v>459</v>
      </c>
      <c r="B111" s="170">
        <v>252</v>
      </c>
      <c r="C111" s="170">
        <v>257</v>
      </c>
      <c r="D111" s="170">
        <v>246</v>
      </c>
      <c r="E111" s="170">
        <v>235</v>
      </c>
      <c r="F111" s="170">
        <v>230</v>
      </c>
      <c r="G111" s="170">
        <v>219</v>
      </c>
      <c r="H111" s="170">
        <v>224</v>
      </c>
      <c r="I111" s="170">
        <v>224</v>
      </c>
      <c r="J111" s="170">
        <v>217</v>
      </c>
      <c r="K111" s="170">
        <v>229</v>
      </c>
      <c r="L111" s="170">
        <v>225</v>
      </c>
      <c r="M111" s="170">
        <v>232</v>
      </c>
    </row>
    <row r="112" spans="1:23" ht="15" customHeight="1">
      <c r="A112" s="49" t="s">
        <v>460</v>
      </c>
      <c r="B112" s="171">
        <v>59</v>
      </c>
      <c r="C112" s="171">
        <v>56</v>
      </c>
      <c r="D112" s="171">
        <v>55</v>
      </c>
      <c r="E112" s="171">
        <v>48</v>
      </c>
      <c r="F112" s="171">
        <v>44</v>
      </c>
      <c r="G112" s="171">
        <v>50</v>
      </c>
      <c r="H112" s="171">
        <v>57</v>
      </c>
      <c r="I112" s="171">
        <v>63</v>
      </c>
      <c r="J112" s="171">
        <v>58</v>
      </c>
      <c r="K112" s="171">
        <v>56</v>
      </c>
      <c r="L112" s="171">
        <v>54</v>
      </c>
      <c r="M112" s="171">
        <v>58</v>
      </c>
    </row>
    <row r="113" spans="1:23" ht="15" customHeight="1">
      <c r="A113" s="79" t="s">
        <v>425</v>
      </c>
      <c r="B113" s="175">
        <v>1043</v>
      </c>
      <c r="C113" s="175">
        <v>1054</v>
      </c>
      <c r="D113" s="175">
        <v>1037</v>
      </c>
      <c r="E113" s="175">
        <v>1037</v>
      </c>
      <c r="F113" s="175">
        <v>1014</v>
      </c>
      <c r="G113" s="175">
        <v>1014</v>
      </c>
      <c r="H113" s="175">
        <v>1030</v>
      </c>
      <c r="I113" s="175">
        <v>1061</v>
      </c>
      <c r="J113" s="175">
        <v>1031</v>
      </c>
      <c r="K113" s="175">
        <v>1051</v>
      </c>
      <c r="L113" s="175">
        <v>1022</v>
      </c>
      <c r="M113" s="169">
        <v>1018</v>
      </c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</row>
    <row r="114" spans="1:23" ht="15" customHeight="1">
      <c r="A114" s="48" t="s">
        <v>456</v>
      </c>
      <c r="B114" s="170">
        <v>4</v>
      </c>
      <c r="C114" s="170">
        <v>4</v>
      </c>
      <c r="D114" s="170">
        <v>3</v>
      </c>
      <c r="E114" s="170">
        <v>3</v>
      </c>
      <c r="F114" s="170">
        <v>4</v>
      </c>
      <c r="G114" s="170">
        <v>3</v>
      </c>
      <c r="H114" s="170">
        <v>4</v>
      </c>
      <c r="I114" s="170">
        <v>6</v>
      </c>
      <c r="J114" s="170">
        <v>6</v>
      </c>
      <c r="K114" s="170">
        <v>6</v>
      </c>
      <c r="L114" s="170">
        <v>6</v>
      </c>
      <c r="M114" s="170">
        <v>5</v>
      </c>
    </row>
    <row r="115" spans="1:23" ht="15" customHeight="1">
      <c r="A115" s="48" t="s">
        <v>457</v>
      </c>
      <c r="B115" s="170">
        <v>21</v>
      </c>
      <c r="C115" s="170">
        <v>18</v>
      </c>
      <c r="D115" s="170">
        <v>21</v>
      </c>
      <c r="E115" s="170">
        <v>17</v>
      </c>
      <c r="F115" s="170">
        <v>19</v>
      </c>
      <c r="G115" s="170">
        <v>19</v>
      </c>
      <c r="H115" s="170">
        <v>19</v>
      </c>
      <c r="I115" s="170">
        <v>19</v>
      </c>
      <c r="J115" s="170">
        <v>17</v>
      </c>
      <c r="K115" s="170">
        <v>14</v>
      </c>
      <c r="L115" s="170">
        <v>11</v>
      </c>
      <c r="M115" s="170">
        <v>10</v>
      </c>
    </row>
    <row r="116" spans="1:23" ht="15" customHeight="1">
      <c r="A116" s="48" t="s">
        <v>458</v>
      </c>
      <c r="B116" s="170">
        <v>29</v>
      </c>
      <c r="C116" s="170">
        <v>31</v>
      </c>
      <c r="D116" s="170">
        <v>32</v>
      </c>
      <c r="E116" s="170">
        <v>33</v>
      </c>
      <c r="F116" s="170">
        <v>31</v>
      </c>
      <c r="G116" s="170">
        <v>28</v>
      </c>
      <c r="H116" s="170">
        <v>29</v>
      </c>
      <c r="I116" s="170">
        <v>34</v>
      </c>
      <c r="J116" s="170">
        <v>33</v>
      </c>
      <c r="K116" s="170">
        <v>31</v>
      </c>
      <c r="L116" s="170">
        <v>31</v>
      </c>
      <c r="M116" s="170">
        <v>31</v>
      </c>
    </row>
    <row r="117" spans="1:23" ht="15" customHeight="1">
      <c r="A117" s="48" t="s">
        <v>459</v>
      </c>
      <c r="B117" s="170">
        <v>858</v>
      </c>
      <c r="C117" s="170">
        <v>873</v>
      </c>
      <c r="D117" s="170">
        <v>853</v>
      </c>
      <c r="E117" s="170">
        <v>860</v>
      </c>
      <c r="F117" s="170">
        <v>838</v>
      </c>
      <c r="G117" s="170">
        <v>842</v>
      </c>
      <c r="H117" s="170">
        <v>849</v>
      </c>
      <c r="I117" s="170">
        <v>867</v>
      </c>
      <c r="J117" s="170">
        <v>846</v>
      </c>
      <c r="K117" s="170">
        <v>856</v>
      </c>
      <c r="L117" s="170">
        <v>836</v>
      </c>
      <c r="M117" s="170">
        <v>841</v>
      </c>
    </row>
    <row r="118" spans="1:23" ht="15" customHeight="1">
      <c r="A118" s="49" t="s">
        <v>460</v>
      </c>
      <c r="B118" s="171">
        <v>131</v>
      </c>
      <c r="C118" s="171">
        <v>128</v>
      </c>
      <c r="D118" s="171">
        <v>128</v>
      </c>
      <c r="E118" s="171">
        <v>124</v>
      </c>
      <c r="F118" s="171">
        <v>122</v>
      </c>
      <c r="G118" s="171">
        <v>122</v>
      </c>
      <c r="H118" s="171">
        <v>129</v>
      </c>
      <c r="I118" s="171">
        <v>135</v>
      </c>
      <c r="J118" s="171">
        <v>129</v>
      </c>
      <c r="K118" s="171">
        <v>144</v>
      </c>
      <c r="L118" s="171">
        <v>138</v>
      </c>
      <c r="M118" s="171">
        <v>131</v>
      </c>
    </row>
    <row r="119" spans="1:23" ht="15" customHeight="1">
      <c r="A119" s="79" t="s">
        <v>426</v>
      </c>
      <c r="B119" s="175">
        <v>1382</v>
      </c>
      <c r="C119" s="175">
        <v>1382</v>
      </c>
      <c r="D119" s="175">
        <v>1348</v>
      </c>
      <c r="E119" s="175">
        <v>1340</v>
      </c>
      <c r="F119" s="175">
        <v>1335</v>
      </c>
      <c r="G119" s="175">
        <v>1338</v>
      </c>
      <c r="H119" s="175">
        <v>1333</v>
      </c>
      <c r="I119" s="175">
        <v>1352</v>
      </c>
      <c r="J119" s="175">
        <v>1311</v>
      </c>
      <c r="K119" s="175">
        <v>1330</v>
      </c>
      <c r="L119" s="175">
        <v>1329</v>
      </c>
      <c r="M119" s="169">
        <v>1298</v>
      </c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</row>
    <row r="120" spans="1:23" ht="15" customHeight="1">
      <c r="A120" s="48" t="s">
        <v>456</v>
      </c>
      <c r="B120" s="170">
        <v>14</v>
      </c>
      <c r="C120" s="170">
        <v>12</v>
      </c>
      <c r="D120" s="170">
        <v>12</v>
      </c>
      <c r="E120" s="170">
        <v>12</v>
      </c>
      <c r="F120" s="170">
        <v>13</v>
      </c>
      <c r="G120" s="170">
        <v>14</v>
      </c>
      <c r="H120" s="170">
        <v>16</v>
      </c>
      <c r="I120" s="170">
        <v>16</v>
      </c>
      <c r="J120" s="170">
        <v>15</v>
      </c>
      <c r="K120" s="170">
        <v>16</v>
      </c>
      <c r="L120" s="170">
        <v>15</v>
      </c>
      <c r="M120" s="170">
        <v>12</v>
      </c>
    </row>
    <row r="121" spans="1:23" ht="15" customHeight="1">
      <c r="A121" s="48" t="s">
        <v>457</v>
      </c>
      <c r="B121" s="170">
        <v>24</v>
      </c>
      <c r="C121" s="170">
        <v>27</v>
      </c>
      <c r="D121" s="170">
        <v>27</v>
      </c>
      <c r="E121" s="170">
        <v>27</v>
      </c>
      <c r="F121" s="170">
        <v>27</v>
      </c>
      <c r="G121" s="170">
        <v>29</v>
      </c>
      <c r="H121" s="170">
        <v>30</v>
      </c>
      <c r="I121" s="170">
        <v>33</v>
      </c>
      <c r="J121" s="170">
        <v>31</v>
      </c>
      <c r="K121" s="170">
        <v>29</v>
      </c>
      <c r="L121" s="170">
        <v>25</v>
      </c>
      <c r="M121" s="170">
        <v>20</v>
      </c>
    </row>
    <row r="122" spans="1:23" ht="15" customHeight="1">
      <c r="A122" s="48" t="s">
        <v>458</v>
      </c>
      <c r="B122" s="170">
        <v>42</v>
      </c>
      <c r="C122" s="170">
        <v>40</v>
      </c>
      <c r="D122" s="170">
        <v>38</v>
      </c>
      <c r="E122" s="170">
        <v>37</v>
      </c>
      <c r="F122" s="170">
        <v>43</v>
      </c>
      <c r="G122" s="170">
        <v>42</v>
      </c>
      <c r="H122" s="170">
        <v>37</v>
      </c>
      <c r="I122" s="170">
        <v>35</v>
      </c>
      <c r="J122" s="170">
        <v>36</v>
      </c>
      <c r="K122" s="170">
        <v>40</v>
      </c>
      <c r="L122" s="170">
        <v>37</v>
      </c>
      <c r="M122" s="170">
        <v>39</v>
      </c>
    </row>
    <row r="123" spans="1:23" ht="15" customHeight="1">
      <c r="A123" s="48" t="s">
        <v>459</v>
      </c>
      <c r="B123" s="170">
        <v>1138</v>
      </c>
      <c r="C123" s="170">
        <v>1143</v>
      </c>
      <c r="D123" s="170">
        <v>1118</v>
      </c>
      <c r="E123" s="170">
        <v>1114</v>
      </c>
      <c r="F123" s="170">
        <v>1109</v>
      </c>
      <c r="G123" s="170">
        <v>1111</v>
      </c>
      <c r="H123" s="170">
        <v>1084</v>
      </c>
      <c r="I123" s="170">
        <v>1099</v>
      </c>
      <c r="J123" s="170">
        <v>1081</v>
      </c>
      <c r="K123" s="170">
        <v>1100</v>
      </c>
      <c r="L123" s="170">
        <v>1107</v>
      </c>
      <c r="M123" s="170">
        <v>1072</v>
      </c>
    </row>
    <row r="124" spans="1:23" ht="15" customHeight="1">
      <c r="A124" s="49" t="s">
        <v>460</v>
      </c>
      <c r="B124" s="171">
        <v>164</v>
      </c>
      <c r="C124" s="171">
        <v>160</v>
      </c>
      <c r="D124" s="171">
        <v>153</v>
      </c>
      <c r="E124" s="171">
        <v>150</v>
      </c>
      <c r="F124" s="171">
        <v>143</v>
      </c>
      <c r="G124" s="171">
        <v>142</v>
      </c>
      <c r="H124" s="171">
        <v>166</v>
      </c>
      <c r="I124" s="171">
        <v>169</v>
      </c>
      <c r="J124" s="171">
        <v>148</v>
      </c>
      <c r="K124" s="171">
        <v>145</v>
      </c>
      <c r="L124" s="171">
        <v>145</v>
      </c>
      <c r="M124" s="171">
        <v>155</v>
      </c>
    </row>
    <row r="125" spans="1:23" ht="15" customHeight="1">
      <c r="A125" s="79" t="s">
        <v>93</v>
      </c>
      <c r="B125" s="175">
        <v>317</v>
      </c>
      <c r="C125" s="175">
        <v>280</v>
      </c>
      <c r="D125" s="175">
        <v>272</v>
      </c>
      <c r="E125" s="175">
        <v>271</v>
      </c>
      <c r="F125" s="175">
        <v>257</v>
      </c>
      <c r="G125" s="175">
        <v>252</v>
      </c>
      <c r="H125" s="175">
        <v>255</v>
      </c>
      <c r="I125" s="175">
        <v>269</v>
      </c>
      <c r="J125" s="175">
        <v>260</v>
      </c>
      <c r="K125" s="175">
        <v>264</v>
      </c>
      <c r="L125" s="175">
        <v>249</v>
      </c>
      <c r="M125" s="169">
        <v>239</v>
      </c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</row>
    <row r="126" spans="1:23" ht="15" customHeight="1">
      <c r="A126" s="48" t="s">
        <v>456</v>
      </c>
      <c r="B126" s="170">
        <v>4</v>
      </c>
      <c r="C126" s="170">
        <v>4</v>
      </c>
      <c r="D126" s="170">
        <v>5</v>
      </c>
      <c r="E126" s="170">
        <v>4</v>
      </c>
      <c r="F126" s="170">
        <v>4</v>
      </c>
      <c r="G126" s="170">
        <v>5</v>
      </c>
      <c r="H126" s="170">
        <v>5</v>
      </c>
      <c r="I126" s="170">
        <v>3</v>
      </c>
      <c r="J126" s="170">
        <v>3</v>
      </c>
      <c r="K126" s="170">
        <v>3</v>
      </c>
      <c r="L126" s="170">
        <v>3</v>
      </c>
      <c r="M126" s="170">
        <v>3</v>
      </c>
    </row>
    <row r="127" spans="1:23" ht="15" customHeight="1">
      <c r="A127" s="48" t="s">
        <v>457</v>
      </c>
      <c r="B127" s="170">
        <v>50</v>
      </c>
      <c r="C127" s="170">
        <v>49</v>
      </c>
      <c r="D127" s="170">
        <v>43</v>
      </c>
      <c r="E127" s="170">
        <v>40</v>
      </c>
      <c r="F127" s="170">
        <v>36</v>
      </c>
      <c r="G127" s="170">
        <v>34</v>
      </c>
      <c r="H127" s="170">
        <v>35</v>
      </c>
      <c r="I127" s="170">
        <v>37</v>
      </c>
      <c r="J127" s="170">
        <v>37</v>
      </c>
      <c r="K127" s="170">
        <v>38</v>
      </c>
      <c r="L127" s="170">
        <v>35</v>
      </c>
      <c r="M127" s="170">
        <v>28</v>
      </c>
    </row>
    <row r="128" spans="1:23" ht="15" customHeight="1">
      <c r="A128" s="48" t="s">
        <v>458</v>
      </c>
      <c r="B128" s="170">
        <v>17</v>
      </c>
      <c r="C128" s="170">
        <v>15</v>
      </c>
      <c r="D128" s="170">
        <v>18</v>
      </c>
      <c r="E128" s="170">
        <v>17</v>
      </c>
      <c r="F128" s="170">
        <v>17</v>
      </c>
      <c r="G128" s="170">
        <v>17</v>
      </c>
      <c r="H128" s="170">
        <v>14</v>
      </c>
      <c r="I128" s="170">
        <v>12</v>
      </c>
      <c r="J128" s="170">
        <v>11</v>
      </c>
      <c r="K128" s="170">
        <v>12</v>
      </c>
      <c r="L128" s="170">
        <v>10</v>
      </c>
      <c r="M128" s="170">
        <v>12</v>
      </c>
    </row>
    <row r="129" spans="1:13" ht="15" customHeight="1">
      <c r="A129" s="48" t="s">
        <v>459</v>
      </c>
      <c r="B129" s="170">
        <v>213</v>
      </c>
      <c r="C129" s="170">
        <v>186</v>
      </c>
      <c r="D129" s="170">
        <v>184</v>
      </c>
      <c r="E129" s="170">
        <v>184</v>
      </c>
      <c r="F129" s="170">
        <v>175</v>
      </c>
      <c r="G129" s="170">
        <v>179</v>
      </c>
      <c r="H129" s="170">
        <v>178</v>
      </c>
      <c r="I129" s="170">
        <v>187</v>
      </c>
      <c r="J129" s="170">
        <v>184</v>
      </c>
      <c r="K129" s="170">
        <v>187</v>
      </c>
      <c r="L129" s="170">
        <v>174</v>
      </c>
      <c r="M129" s="170">
        <v>170</v>
      </c>
    </row>
    <row r="130" spans="1:13" ht="15" customHeight="1">
      <c r="A130" s="49" t="s">
        <v>460</v>
      </c>
      <c r="B130" s="171">
        <v>33</v>
      </c>
      <c r="C130" s="171">
        <v>26</v>
      </c>
      <c r="D130" s="171">
        <v>22</v>
      </c>
      <c r="E130" s="171">
        <v>26</v>
      </c>
      <c r="F130" s="171">
        <v>25</v>
      </c>
      <c r="G130" s="171">
        <v>17</v>
      </c>
      <c r="H130" s="171">
        <v>23</v>
      </c>
      <c r="I130" s="171">
        <v>30</v>
      </c>
      <c r="J130" s="171">
        <v>25</v>
      </c>
      <c r="K130" s="171">
        <v>24</v>
      </c>
      <c r="L130" s="171">
        <v>27</v>
      </c>
      <c r="M130" s="171">
        <v>26</v>
      </c>
    </row>
    <row r="131" spans="1:13" ht="15" customHeight="1">
      <c r="A131" s="37" t="s">
        <v>215</v>
      </c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</row>
    <row r="132" spans="1:13" ht="15" customHeight="1"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</row>
    <row r="133" spans="1:13" ht="1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</row>
    <row r="134" spans="1:13" ht="1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</row>
    <row r="135" spans="1:13" ht="1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</row>
    <row r="136" spans="1:13" ht="1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</row>
    <row r="137" spans="1:13" ht="1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</row>
    <row r="138" spans="1:13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</row>
    <row r="139" spans="1:13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</row>
    <row r="140" spans="1:13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</row>
    <row r="141" spans="1:13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</row>
    <row r="142" spans="1:13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</row>
    <row r="143" spans="1:13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</row>
    <row r="144" spans="1:13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</row>
    <row r="145" spans="1:13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</row>
    <row r="146" spans="1:13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</row>
    <row r="147" spans="1:13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</row>
    <row r="148" spans="1:13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</row>
    <row r="149" spans="1:13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</row>
    <row r="150" spans="1:13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</row>
    <row r="151" spans="1:13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</row>
    <row r="152" spans="1:13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</row>
    <row r="153" spans="1:13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</row>
    <row r="154" spans="1:13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</row>
    <row r="155" spans="1:13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</row>
    <row r="156" spans="1:13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</row>
    <row r="157" spans="1:13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</row>
    <row r="158" spans="1:13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</row>
    <row r="159" spans="1:13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</row>
  </sheetData>
  <pageMargins left="0.23622047244094491" right="0.23622047244094491" top="0.39370078740157483" bottom="0.34" header="0" footer="0.11811023622047245"/>
  <pageSetup paperSize="9" scale="7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79"/>
  <sheetViews>
    <sheetView workbookViewId="0"/>
  </sheetViews>
  <sheetFormatPr baseColWidth="10" defaultColWidth="11.42578125" defaultRowHeight="15" customHeight="1"/>
  <cols>
    <col min="1" max="1" width="21.42578125" style="145" customWidth="1"/>
    <col min="2" max="13" width="10" style="145" customWidth="1"/>
    <col min="14" max="16384" width="11.42578125" style="145"/>
  </cols>
  <sheetData>
    <row r="1" spans="1:22" ht="15" customHeight="1">
      <c r="A1" s="15" t="s">
        <v>480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22" ht="15" customHeight="1">
      <c r="A2" s="19" t="s">
        <v>481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22" ht="15" customHeight="1">
      <c r="A3" s="3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"/>
    </row>
    <row r="4" spans="1:22" ht="15" customHeight="1">
      <c r="A4" s="22"/>
      <c r="B4" s="114" t="s">
        <v>181</v>
      </c>
      <c r="C4" s="114" t="s">
        <v>182</v>
      </c>
      <c r="D4" s="114" t="s">
        <v>183</v>
      </c>
      <c r="E4" s="114" t="s">
        <v>184</v>
      </c>
      <c r="F4" s="114" t="s">
        <v>185</v>
      </c>
      <c r="G4" s="114" t="s">
        <v>186</v>
      </c>
      <c r="H4" s="114" t="s">
        <v>187</v>
      </c>
      <c r="I4" s="114" t="s">
        <v>188</v>
      </c>
      <c r="J4" s="114" t="s">
        <v>189</v>
      </c>
      <c r="K4" s="114" t="s">
        <v>190</v>
      </c>
      <c r="L4" s="114" t="s">
        <v>191</v>
      </c>
      <c r="M4" s="114" t="s">
        <v>192</v>
      </c>
    </row>
    <row r="5" spans="1:22" ht="15" customHeight="1">
      <c r="A5" s="79" t="s">
        <v>19</v>
      </c>
      <c r="B5" s="169">
        <f>SUM(B12,B19,B26,B33,B40,B47,B54,B61,B68,B75,B82,B89,B96,B103,B110,B117,B124,B131,B138,B145)</f>
        <v>49410</v>
      </c>
      <c r="C5" s="169">
        <f t="shared" ref="C5:M5" si="0">SUM(C12,C19,C26,C33,C40,C47,C54,C61,C68,C75,C82,C89,C96,C103,C110,C117,C124,C131,C138,C145)</f>
        <v>49171</v>
      </c>
      <c r="D5" s="169">
        <f t="shared" si="0"/>
        <v>48816</v>
      </c>
      <c r="E5" s="169">
        <f t="shared" si="0"/>
        <v>48316</v>
      </c>
      <c r="F5" s="169">
        <f t="shared" si="0"/>
        <v>47563</v>
      </c>
      <c r="G5" s="169">
        <f t="shared" si="0"/>
        <v>47185</v>
      </c>
      <c r="H5" s="169">
        <f t="shared" si="0"/>
        <v>47819</v>
      </c>
      <c r="I5" s="169">
        <f t="shared" si="0"/>
        <v>48313</v>
      </c>
      <c r="J5" s="169">
        <f t="shared" si="0"/>
        <v>47742</v>
      </c>
      <c r="K5" s="169">
        <f t="shared" si="0"/>
        <v>47905</v>
      </c>
      <c r="L5" s="169">
        <f t="shared" si="0"/>
        <v>47028</v>
      </c>
      <c r="M5" s="169">
        <f t="shared" si="0"/>
        <v>46942</v>
      </c>
    </row>
    <row r="6" spans="1:22" ht="15" customHeight="1">
      <c r="A6" s="48" t="s">
        <v>463</v>
      </c>
      <c r="B6" s="170">
        <f t="shared" ref="B6:M11" si="1">SUM(B13,B20,B27,B34,B41,B48,B55,B62,B69,B76,B83,B90,B97,B104,B111,B118,B125,B132,B139,B146)</f>
        <v>5541</v>
      </c>
      <c r="C6" s="170">
        <f t="shared" si="1"/>
        <v>4803</v>
      </c>
      <c r="D6" s="170">
        <f t="shared" si="1"/>
        <v>4501</v>
      </c>
      <c r="E6" s="170">
        <f t="shared" si="1"/>
        <v>3778</v>
      </c>
      <c r="F6" s="170">
        <f t="shared" si="1"/>
        <v>4354</v>
      </c>
      <c r="G6" s="170">
        <f t="shared" si="1"/>
        <v>4307</v>
      </c>
      <c r="H6" s="170">
        <f t="shared" si="1"/>
        <v>4928</v>
      </c>
      <c r="I6" s="170">
        <f t="shared" si="1"/>
        <v>3686</v>
      </c>
      <c r="J6" s="170">
        <f t="shared" si="1"/>
        <v>4974</v>
      </c>
      <c r="K6" s="170">
        <f t="shared" si="1"/>
        <v>5007</v>
      </c>
      <c r="L6" s="170">
        <f t="shared" si="1"/>
        <v>4278</v>
      </c>
      <c r="M6" s="170">
        <f t="shared" si="1"/>
        <v>3709</v>
      </c>
    </row>
    <row r="7" spans="1:22" ht="15" customHeight="1">
      <c r="A7" s="48" t="s">
        <v>464</v>
      </c>
      <c r="B7" s="170">
        <f t="shared" si="1"/>
        <v>5932</v>
      </c>
      <c r="C7" s="170">
        <f t="shared" si="1"/>
        <v>6584</v>
      </c>
      <c r="D7" s="170">
        <f t="shared" si="1"/>
        <v>7246</v>
      </c>
      <c r="E7" s="170">
        <f t="shared" si="1"/>
        <v>6638</v>
      </c>
      <c r="F7" s="170">
        <f t="shared" si="1"/>
        <v>5487</v>
      </c>
      <c r="G7" s="170">
        <f t="shared" si="1"/>
        <v>5634</v>
      </c>
      <c r="H7" s="170">
        <f t="shared" si="1"/>
        <v>6146</v>
      </c>
      <c r="I7" s="170">
        <f t="shared" si="1"/>
        <v>7355</v>
      </c>
      <c r="J7" s="170">
        <f t="shared" si="1"/>
        <v>6000</v>
      </c>
      <c r="K7" s="170">
        <f t="shared" si="1"/>
        <v>6290</v>
      </c>
      <c r="L7" s="170">
        <f t="shared" si="1"/>
        <v>7029</v>
      </c>
      <c r="M7" s="170">
        <f t="shared" si="1"/>
        <v>6866</v>
      </c>
    </row>
    <row r="8" spans="1:22" ht="15" customHeight="1">
      <c r="A8" s="48" t="s">
        <v>465</v>
      </c>
      <c r="B8" s="170">
        <f t="shared" si="1"/>
        <v>6162</v>
      </c>
      <c r="C8" s="170">
        <f t="shared" si="1"/>
        <v>6311</v>
      </c>
      <c r="D8" s="170">
        <f t="shared" si="1"/>
        <v>5513</v>
      </c>
      <c r="E8" s="170">
        <f t="shared" si="1"/>
        <v>6011</v>
      </c>
      <c r="F8" s="170">
        <f t="shared" si="1"/>
        <v>5879</v>
      </c>
      <c r="G8" s="170">
        <f t="shared" si="1"/>
        <v>5717</v>
      </c>
      <c r="H8" s="170">
        <f t="shared" si="1"/>
        <v>4995</v>
      </c>
      <c r="I8" s="170">
        <f t="shared" si="1"/>
        <v>5254</v>
      </c>
      <c r="J8" s="170">
        <f t="shared" si="1"/>
        <v>5088</v>
      </c>
      <c r="K8" s="170">
        <f t="shared" si="1"/>
        <v>5459</v>
      </c>
      <c r="L8" s="170">
        <f t="shared" si="1"/>
        <v>5060</v>
      </c>
      <c r="M8" s="170">
        <f t="shared" si="1"/>
        <v>5575</v>
      </c>
    </row>
    <row r="9" spans="1:22" ht="15" customHeight="1">
      <c r="A9" s="48" t="s">
        <v>466</v>
      </c>
      <c r="B9" s="170">
        <f t="shared" si="1"/>
        <v>6391</v>
      </c>
      <c r="C9" s="170">
        <f t="shared" si="1"/>
        <v>6149</v>
      </c>
      <c r="D9" s="170">
        <f t="shared" si="1"/>
        <v>6279</v>
      </c>
      <c r="E9" s="170">
        <f t="shared" si="1"/>
        <v>6650</v>
      </c>
      <c r="F9" s="170">
        <f t="shared" si="1"/>
        <v>6763</v>
      </c>
      <c r="G9" s="170">
        <f t="shared" si="1"/>
        <v>6434</v>
      </c>
      <c r="H9" s="170">
        <f t="shared" si="1"/>
        <v>6648</v>
      </c>
      <c r="I9" s="170">
        <f t="shared" si="1"/>
        <v>6800</v>
      </c>
      <c r="J9" s="170">
        <f t="shared" si="1"/>
        <v>6382</v>
      </c>
      <c r="K9" s="170">
        <f t="shared" si="1"/>
        <v>6115</v>
      </c>
      <c r="L9" s="170">
        <f t="shared" si="1"/>
        <v>5878</v>
      </c>
      <c r="M9" s="170">
        <f t="shared" si="1"/>
        <v>6028</v>
      </c>
    </row>
    <row r="10" spans="1:22" ht="15" customHeight="1">
      <c r="A10" s="48" t="s">
        <v>467</v>
      </c>
      <c r="B10" s="170">
        <f t="shared" si="1"/>
        <v>5327</v>
      </c>
      <c r="C10" s="170">
        <f t="shared" si="1"/>
        <v>5534</v>
      </c>
      <c r="D10" s="170">
        <f t="shared" si="1"/>
        <v>5900</v>
      </c>
      <c r="E10" s="170">
        <f t="shared" si="1"/>
        <v>6046</v>
      </c>
      <c r="F10" s="170">
        <f t="shared" si="1"/>
        <v>6135</v>
      </c>
      <c r="G10" s="170">
        <f t="shared" si="1"/>
        <v>6322</v>
      </c>
      <c r="H10" s="170">
        <f t="shared" si="1"/>
        <v>6572</v>
      </c>
      <c r="I10" s="170">
        <f t="shared" si="1"/>
        <v>6772</v>
      </c>
      <c r="J10" s="170">
        <f t="shared" si="1"/>
        <v>7029</v>
      </c>
      <c r="K10" s="170">
        <f t="shared" si="1"/>
        <v>6885</v>
      </c>
      <c r="L10" s="170">
        <f t="shared" si="1"/>
        <v>6775</v>
      </c>
      <c r="M10" s="170">
        <f t="shared" si="1"/>
        <v>6836</v>
      </c>
    </row>
    <row r="11" spans="1:22" ht="15" customHeight="1">
      <c r="A11" s="49" t="s">
        <v>468</v>
      </c>
      <c r="B11" s="171">
        <f t="shared" si="1"/>
        <v>20057</v>
      </c>
      <c r="C11" s="171">
        <f t="shared" si="1"/>
        <v>19790</v>
      </c>
      <c r="D11" s="171">
        <f t="shared" si="1"/>
        <v>19377</v>
      </c>
      <c r="E11" s="171">
        <f t="shared" si="1"/>
        <v>19193</v>
      </c>
      <c r="F11" s="171">
        <f t="shared" si="1"/>
        <v>18945</v>
      </c>
      <c r="G11" s="171">
        <f t="shared" si="1"/>
        <v>18771</v>
      </c>
      <c r="H11" s="171">
        <f t="shared" si="1"/>
        <v>18530</v>
      </c>
      <c r="I11" s="171">
        <f t="shared" si="1"/>
        <v>18446</v>
      </c>
      <c r="J11" s="171">
        <f t="shared" si="1"/>
        <v>18269</v>
      </c>
      <c r="K11" s="171">
        <f t="shared" si="1"/>
        <v>18149</v>
      </c>
      <c r="L11" s="171">
        <f t="shared" si="1"/>
        <v>18008</v>
      </c>
      <c r="M11" s="171">
        <f t="shared" si="1"/>
        <v>17928</v>
      </c>
    </row>
    <row r="12" spans="1:22" ht="15" customHeight="1">
      <c r="A12" s="79" t="s">
        <v>408</v>
      </c>
      <c r="B12" s="172">
        <v>1285</v>
      </c>
      <c r="C12" s="172">
        <v>1260</v>
      </c>
      <c r="D12" s="172">
        <v>1260</v>
      </c>
      <c r="E12" s="172">
        <v>1259</v>
      </c>
      <c r="F12" s="172">
        <v>1251</v>
      </c>
      <c r="G12" s="172">
        <v>1239</v>
      </c>
      <c r="H12" s="172">
        <v>1274</v>
      </c>
      <c r="I12" s="172">
        <v>1291</v>
      </c>
      <c r="J12" s="172">
        <v>1254</v>
      </c>
      <c r="K12" s="172">
        <v>1257</v>
      </c>
      <c r="L12" s="172">
        <v>1239</v>
      </c>
      <c r="M12" s="172">
        <v>1253</v>
      </c>
      <c r="N12" s="173"/>
      <c r="O12" s="173"/>
      <c r="P12" s="173"/>
      <c r="Q12" s="173"/>
      <c r="R12" s="173"/>
      <c r="S12" s="173"/>
      <c r="T12" s="173"/>
      <c r="U12" s="173"/>
      <c r="V12" s="173"/>
    </row>
    <row r="13" spans="1:22" ht="15" customHeight="1">
      <c r="A13" s="48" t="s">
        <v>463</v>
      </c>
      <c r="B13" s="170">
        <v>150</v>
      </c>
      <c r="C13" s="170">
        <v>137</v>
      </c>
      <c r="D13" s="170">
        <v>143</v>
      </c>
      <c r="E13" s="170">
        <v>108</v>
      </c>
      <c r="F13" s="170">
        <v>117</v>
      </c>
      <c r="G13" s="170">
        <v>115</v>
      </c>
      <c r="H13" s="170">
        <v>130</v>
      </c>
      <c r="I13" s="170">
        <v>120</v>
      </c>
      <c r="J13" s="170">
        <v>129</v>
      </c>
      <c r="K13" s="170">
        <v>141</v>
      </c>
      <c r="L13" s="170">
        <v>130</v>
      </c>
      <c r="M13" s="170">
        <v>112</v>
      </c>
    </row>
    <row r="14" spans="1:22" ht="15" customHeight="1">
      <c r="A14" s="48" t="s">
        <v>464</v>
      </c>
      <c r="B14" s="170">
        <v>183</v>
      </c>
      <c r="C14" s="170">
        <v>182</v>
      </c>
      <c r="D14" s="170">
        <v>193</v>
      </c>
      <c r="E14" s="170">
        <v>206</v>
      </c>
      <c r="F14" s="170">
        <v>170</v>
      </c>
      <c r="G14" s="170">
        <v>158</v>
      </c>
      <c r="H14" s="170">
        <v>172</v>
      </c>
      <c r="I14" s="170">
        <v>195</v>
      </c>
      <c r="J14" s="170">
        <v>168</v>
      </c>
      <c r="K14" s="170">
        <v>171</v>
      </c>
      <c r="L14" s="170">
        <v>181</v>
      </c>
      <c r="M14" s="170">
        <v>194</v>
      </c>
    </row>
    <row r="15" spans="1:22" ht="15" customHeight="1">
      <c r="A15" s="48" t="s">
        <v>465</v>
      </c>
      <c r="B15" s="170">
        <v>197</v>
      </c>
      <c r="C15" s="170">
        <v>191</v>
      </c>
      <c r="D15" s="170">
        <v>170</v>
      </c>
      <c r="E15" s="170">
        <v>168</v>
      </c>
      <c r="F15" s="170">
        <v>162</v>
      </c>
      <c r="G15" s="170">
        <v>167</v>
      </c>
      <c r="H15" s="170">
        <v>154</v>
      </c>
      <c r="I15" s="170">
        <v>163</v>
      </c>
      <c r="J15" s="170">
        <v>147</v>
      </c>
      <c r="K15" s="170">
        <v>143</v>
      </c>
      <c r="L15" s="170">
        <v>143</v>
      </c>
      <c r="M15" s="170">
        <v>153</v>
      </c>
    </row>
    <row r="16" spans="1:22" ht="15" customHeight="1">
      <c r="A16" s="48" t="s">
        <v>466</v>
      </c>
      <c r="B16" s="170">
        <v>178</v>
      </c>
      <c r="C16" s="170">
        <v>185</v>
      </c>
      <c r="D16" s="170">
        <v>178</v>
      </c>
      <c r="E16" s="170">
        <v>185</v>
      </c>
      <c r="F16" s="170">
        <v>203</v>
      </c>
      <c r="G16" s="170">
        <v>205</v>
      </c>
      <c r="H16" s="170">
        <v>220</v>
      </c>
      <c r="I16" s="170">
        <v>211</v>
      </c>
      <c r="J16" s="170">
        <v>202</v>
      </c>
      <c r="K16" s="170">
        <v>194</v>
      </c>
      <c r="L16" s="170">
        <v>185</v>
      </c>
      <c r="M16" s="170">
        <v>189</v>
      </c>
    </row>
    <row r="17" spans="1:23" ht="15" customHeight="1">
      <c r="A17" s="48" t="s">
        <v>467</v>
      </c>
      <c r="B17" s="170">
        <v>150</v>
      </c>
      <c r="C17" s="170">
        <v>150</v>
      </c>
      <c r="D17" s="170">
        <v>172</v>
      </c>
      <c r="E17" s="170">
        <v>187</v>
      </c>
      <c r="F17" s="170">
        <v>191</v>
      </c>
      <c r="G17" s="170">
        <v>190</v>
      </c>
      <c r="H17" s="170">
        <v>200</v>
      </c>
      <c r="I17" s="170">
        <v>209</v>
      </c>
      <c r="J17" s="170">
        <v>218</v>
      </c>
      <c r="K17" s="170">
        <v>212</v>
      </c>
      <c r="L17" s="170">
        <v>202</v>
      </c>
      <c r="M17" s="170">
        <v>205</v>
      </c>
    </row>
    <row r="18" spans="1:23" ht="15" customHeight="1">
      <c r="A18" s="49" t="s">
        <v>468</v>
      </c>
      <c r="B18" s="171">
        <v>427</v>
      </c>
      <c r="C18" s="171">
        <v>415</v>
      </c>
      <c r="D18" s="171">
        <v>404</v>
      </c>
      <c r="E18" s="171">
        <v>405</v>
      </c>
      <c r="F18" s="171">
        <v>408</v>
      </c>
      <c r="G18" s="171">
        <v>404</v>
      </c>
      <c r="H18" s="171">
        <v>398</v>
      </c>
      <c r="I18" s="171">
        <v>393</v>
      </c>
      <c r="J18" s="171">
        <v>390</v>
      </c>
      <c r="K18" s="171">
        <v>396</v>
      </c>
      <c r="L18" s="171">
        <v>398</v>
      </c>
      <c r="M18" s="171">
        <v>400</v>
      </c>
    </row>
    <row r="19" spans="1:23" ht="15" customHeight="1">
      <c r="A19" s="79" t="s">
        <v>430</v>
      </c>
      <c r="B19" s="106">
        <v>1721</v>
      </c>
      <c r="C19" s="106">
        <v>1691</v>
      </c>
      <c r="D19" s="106">
        <v>1664</v>
      </c>
      <c r="E19" s="106">
        <v>1659</v>
      </c>
      <c r="F19" s="106">
        <v>1657</v>
      </c>
      <c r="G19" s="106">
        <v>1649</v>
      </c>
      <c r="H19" s="106">
        <v>1734</v>
      </c>
      <c r="I19" s="106">
        <v>1789</v>
      </c>
      <c r="J19" s="106">
        <v>1715</v>
      </c>
      <c r="K19" s="106">
        <v>1677</v>
      </c>
      <c r="L19" s="106">
        <v>1673</v>
      </c>
      <c r="M19" s="106">
        <v>1687</v>
      </c>
      <c r="N19" s="173"/>
      <c r="O19" s="173"/>
      <c r="P19" s="173"/>
      <c r="Q19" s="173"/>
      <c r="R19" s="173"/>
      <c r="S19" s="173"/>
      <c r="T19" s="173"/>
      <c r="U19" s="173"/>
      <c r="V19" s="173"/>
      <c r="W19" s="173"/>
    </row>
    <row r="20" spans="1:23" ht="15" customHeight="1">
      <c r="A20" s="48" t="s">
        <v>463</v>
      </c>
      <c r="B20" s="170">
        <v>184</v>
      </c>
      <c r="C20" s="170">
        <v>141</v>
      </c>
      <c r="D20" s="170">
        <v>158</v>
      </c>
      <c r="E20" s="170">
        <v>132</v>
      </c>
      <c r="F20" s="170">
        <v>173</v>
      </c>
      <c r="G20" s="170">
        <v>171</v>
      </c>
      <c r="H20" s="170">
        <v>200</v>
      </c>
      <c r="I20" s="170">
        <v>136</v>
      </c>
      <c r="J20" s="170">
        <v>163</v>
      </c>
      <c r="K20" s="170">
        <v>159</v>
      </c>
      <c r="L20" s="170">
        <v>152</v>
      </c>
      <c r="M20" s="170">
        <v>134</v>
      </c>
    </row>
    <row r="21" spans="1:23" ht="15" customHeight="1">
      <c r="A21" s="48" t="s">
        <v>464</v>
      </c>
      <c r="B21" s="170">
        <v>209</v>
      </c>
      <c r="C21" s="170">
        <v>228</v>
      </c>
      <c r="D21" s="170">
        <v>230</v>
      </c>
      <c r="E21" s="170">
        <v>216</v>
      </c>
      <c r="F21" s="170">
        <v>176</v>
      </c>
      <c r="G21" s="170">
        <v>202</v>
      </c>
      <c r="H21" s="170">
        <v>253</v>
      </c>
      <c r="I21" s="170">
        <v>321</v>
      </c>
      <c r="J21" s="170">
        <v>232</v>
      </c>
      <c r="K21" s="170">
        <v>202</v>
      </c>
      <c r="L21" s="170">
        <v>231</v>
      </c>
      <c r="M21" s="170">
        <v>240</v>
      </c>
    </row>
    <row r="22" spans="1:23" ht="15" customHeight="1">
      <c r="A22" s="48" t="s">
        <v>465</v>
      </c>
      <c r="B22" s="170">
        <v>207</v>
      </c>
      <c r="C22" s="170">
        <v>220</v>
      </c>
      <c r="D22" s="170">
        <v>188</v>
      </c>
      <c r="E22" s="170">
        <v>207</v>
      </c>
      <c r="F22" s="170">
        <v>204</v>
      </c>
      <c r="G22" s="170">
        <v>192</v>
      </c>
      <c r="H22" s="170">
        <v>164</v>
      </c>
      <c r="I22" s="170">
        <v>188</v>
      </c>
      <c r="J22" s="170">
        <v>195</v>
      </c>
      <c r="K22" s="170">
        <v>217</v>
      </c>
      <c r="L22" s="170">
        <v>188</v>
      </c>
      <c r="M22" s="170">
        <v>203</v>
      </c>
    </row>
    <row r="23" spans="1:23" ht="15" customHeight="1">
      <c r="A23" s="48" t="s">
        <v>466</v>
      </c>
      <c r="B23" s="170">
        <v>237</v>
      </c>
      <c r="C23" s="170">
        <v>224</v>
      </c>
      <c r="D23" s="170">
        <v>205</v>
      </c>
      <c r="E23" s="170">
        <v>216</v>
      </c>
      <c r="F23" s="170">
        <v>216</v>
      </c>
      <c r="G23" s="170">
        <v>208</v>
      </c>
      <c r="H23" s="170">
        <v>236</v>
      </c>
      <c r="I23" s="170">
        <v>247</v>
      </c>
      <c r="J23" s="170">
        <v>242</v>
      </c>
      <c r="K23" s="170">
        <v>236</v>
      </c>
      <c r="L23" s="170">
        <v>229</v>
      </c>
      <c r="M23" s="170">
        <v>228</v>
      </c>
    </row>
    <row r="24" spans="1:23" ht="15" customHeight="1">
      <c r="A24" s="48" t="s">
        <v>467</v>
      </c>
      <c r="B24" s="170">
        <v>210</v>
      </c>
      <c r="C24" s="170">
        <v>214</v>
      </c>
      <c r="D24" s="170">
        <v>241</v>
      </c>
      <c r="E24" s="170">
        <v>249</v>
      </c>
      <c r="F24" s="170">
        <v>242</v>
      </c>
      <c r="G24" s="170">
        <v>236</v>
      </c>
      <c r="H24" s="170">
        <v>247</v>
      </c>
      <c r="I24" s="170">
        <v>257</v>
      </c>
      <c r="J24" s="170">
        <v>251</v>
      </c>
      <c r="K24" s="170">
        <v>246</v>
      </c>
      <c r="L24" s="170">
        <v>258</v>
      </c>
      <c r="M24" s="170">
        <v>255</v>
      </c>
    </row>
    <row r="25" spans="1:23" ht="15" customHeight="1">
      <c r="A25" s="49" t="s">
        <v>468</v>
      </c>
      <c r="B25" s="171">
        <v>674</v>
      </c>
      <c r="C25" s="171">
        <v>664</v>
      </c>
      <c r="D25" s="171">
        <v>642</v>
      </c>
      <c r="E25" s="171">
        <v>639</v>
      </c>
      <c r="F25" s="171">
        <v>646</v>
      </c>
      <c r="G25" s="171">
        <v>640</v>
      </c>
      <c r="H25" s="171">
        <v>634</v>
      </c>
      <c r="I25" s="171">
        <v>640</v>
      </c>
      <c r="J25" s="171">
        <v>632</v>
      </c>
      <c r="K25" s="171">
        <v>617</v>
      </c>
      <c r="L25" s="171">
        <v>615</v>
      </c>
      <c r="M25" s="171">
        <v>627</v>
      </c>
    </row>
    <row r="26" spans="1:23" ht="15" customHeight="1">
      <c r="A26" s="79" t="s">
        <v>410</v>
      </c>
      <c r="B26" s="106">
        <v>2419</v>
      </c>
      <c r="C26" s="106">
        <v>2350</v>
      </c>
      <c r="D26" s="106">
        <v>2324</v>
      </c>
      <c r="E26" s="106">
        <v>2321</v>
      </c>
      <c r="F26" s="106">
        <v>2318</v>
      </c>
      <c r="G26" s="106">
        <v>2337</v>
      </c>
      <c r="H26" s="106">
        <v>2381</v>
      </c>
      <c r="I26" s="106">
        <v>2386</v>
      </c>
      <c r="J26" s="106">
        <v>2359</v>
      </c>
      <c r="K26" s="106">
        <v>2358</v>
      </c>
      <c r="L26" s="106">
        <v>2314</v>
      </c>
      <c r="M26" s="106">
        <v>2329</v>
      </c>
      <c r="N26" s="173"/>
      <c r="O26" s="173"/>
      <c r="P26" s="173"/>
      <c r="Q26" s="173"/>
      <c r="R26" s="173"/>
      <c r="S26" s="173"/>
      <c r="T26" s="173"/>
      <c r="U26" s="173"/>
      <c r="V26" s="173"/>
      <c r="W26" s="173"/>
    </row>
    <row r="27" spans="1:23" ht="15" customHeight="1">
      <c r="A27" s="48" t="s">
        <v>463</v>
      </c>
      <c r="B27" s="170">
        <v>282</v>
      </c>
      <c r="C27" s="170">
        <v>216</v>
      </c>
      <c r="D27" s="170">
        <v>220</v>
      </c>
      <c r="E27" s="170">
        <v>214</v>
      </c>
      <c r="F27" s="170">
        <v>256</v>
      </c>
      <c r="G27" s="170">
        <v>251</v>
      </c>
      <c r="H27" s="170">
        <v>271</v>
      </c>
      <c r="I27" s="170">
        <v>170</v>
      </c>
      <c r="J27" s="170">
        <v>290</v>
      </c>
      <c r="K27" s="170">
        <v>256</v>
      </c>
      <c r="L27" s="170">
        <v>216</v>
      </c>
      <c r="M27" s="170">
        <v>204</v>
      </c>
    </row>
    <row r="28" spans="1:23" ht="15" customHeight="1">
      <c r="A28" s="48" t="s">
        <v>464</v>
      </c>
      <c r="B28" s="170">
        <v>326</v>
      </c>
      <c r="C28" s="170">
        <v>343</v>
      </c>
      <c r="D28" s="170">
        <v>333</v>
      </c>
      <c r="E28" s="170">
        <v>297</v>
      </c>
      <c r="F28" s="170">
        <v>279</v>
      </c>
      <c r="G28" s="170">
        <v>320</v>
      </c>
      <c r="H28" s="170">
        <v>349</v>
      </c>
      <c r="I28" s="170">
        <v>412</v>
      </c>
      <c r="J28" s="170">
        <v>291</v>
      </c>
      <c r="K28" s="170">
        <v>323</v>
      </c>
      <c r="L28" s="170">
        <v>380</v>
      </c>
      <c r="M28" s="170">
        <v>357</v>
      </c>
    </row>
    <row r="29" spans="1:23" ht="15" customHeight="1">
      <c r="A29" s="48" t="s">
        <v>465</v>
      </c>
      <c r="B29" s="170">
        <v>280</v>
      </c>
      <c r="C29" s="170">
        <v>284</v>
      </c>
      <c r="D29" s="170">
        <v>258</v>
      </c>
      <c r="E29" s="170">
        <v>302</v>
      </c>
      <c r="F29" s="170">
        <v>284</v>
      </c>
      <c r="G29" s="170">
        <v>263</v>
      </c>
      <c r="H29" s="170">
        <v>259</v>
      </c>
      <c r="I29" s="170">
        <v>302</v>
      </c>
      <c r="J29" s="170">
        <v>297</v>
      </c>
      <c r="K29" s="170">
        <v>311</v>
      </c>
      <c r="L29" s="170">
        <v>267</v>
      </c>
      <c r="M29" s="170">
        <v>286</v>
      </c>
    </row>
    <row r="30" spans="1:23" ht="15" customHeight="1">
      <c r="A30" s="48" t="s">
        <v>466</v>
      </c>
      <c r="B30" s="170">
        <v>332</v>
      </c>
      <c r="C30" s="170">
        <v>298</v>
      </c>
      <c r="D30" s="170">
        <v>315</v>
      </c>
      <c r="E30" s="170">
        <v>304</v>
      </c>
      <c r="F30" s="170">
        <v>313</v>
      </c>
      <c r="G30" s="170">
        <v>320</v>
      </c>
      <c r="H30" s="170">
        <v>310</v>
      </c>
      <c r="I30" s="170">
        <v>300</v>
      </c>
      <c r="J30" s="170">
        <v>296</v>
      </c>
      <c r="K30" s="170">
        <v>303</v>
      </c>
      <c r="L30" s="170">
        <v>305</v>
      </c>
      <c r="M30" s="170">
        <v>337</v>
      </c>
    </row>
    <row r="31" spans="1:23" ht="15" customHeight="1">
      <c r="A31" s="48" t="s">
        <v>467</v>
      </c>
      <c r="B31" s="170">
        <v>249</v>
      </c>
      <c r="C31" s="170">
        <v>284</v>
      </c>
      <c r="D31" s="170">
        <v>292</v>
      </c>
      <c r="E31" s="170">
        <v>305</v>
      </c>
      <c r="F31" s="170">
        <v>297</v>
      </c>
      <c r="G31" s="170">
        <v>306</v>
      </c>
      <c r="H31" s="170">
        <v>325</v>
      </c>
      <c r="I31" s="170">
        <v>342</v>
      </c>
      <c r="J31" s="170">
        <v>347</v>
      </c>
      <c r="K31" s="170">
        <v>331</v>
      </c>
      <c r="L31" s="170">
        <v>330</v>
      </c>
      <c r="M31" s="170">
        <v>328</v>
      </c>
    </row>
    <row r="32" spans="1:23" ht="15" customHeight="1">
      <c r="A32" s="49" t="s">
        <v>468</v>
      </c>
      <c r="B32" s="171">
        <v>950</v>
      </c>
      <c r="C32" s="171">
        <v>925</v>
      </c>
      <c r="D32" s="171">
        <v>906</v>
      </c>
      <c r="E32" s="171">
        <v>899</v>
      </c>
      <c r="F32" s="171">
        <v>889</v>
      </c>
      <c r="G32" s="171">
        <v>877</v>
      </c>
      <c r="H32" s="171">
        <v>867</v>
      </c>
      <c r="I32" s="171">
        <v>860</v>
      </c>
      <c r="J32" s="171">
        <v>838</v>
      </c>
      <c r="K32" s="171">
        <v>834</v>
      </c>
      <c r="L32" s="171">
        <v>816</v>
      </c>
      <c r="M32" s="171">
        <v>817</v>
      </c>
    </row>
    <row r="33" spans="1:23" ht="15" customHeight="1">
      <c r="A33" s="79" t="s">
        <v>411</v>
      </c>
      <c r="B33" s="106">
        <v>1882</v>
      </c>
      <c r="C33" s="106">
        <v>1881</v>
      </c>
      <c r="D33" s="106">
        <v>1912</v>
      </c>
      <c r="E33" s="106">
        <v>1904</v>
      </c>
      <c r="F33" s="106">
        <v>1871</v>
      </c>
      <c r="G33" s="106">
        <v>1866</v>
      </c>
      <c r="H33" s="106">
        <v>1890</v>
      </c>
      <c r="I33" s="106">
        <v>1903</v>
      </c>
      <c r="J33" s="106">
        <v>1854</v>
      </c>
      <c r="K33" s="106">
        <v>1879</v>
      </c>
      <c r="L33" s="106">
        <v>1881</v>
      </c>
      <c r="M33" s="106">
        <v>1862</v>
      </c>
      <c r="N33" s="173"/>
      <c r="O33" s="173"/>
      <c r="P33" s="173"/>
      <c r="Q33" s="173"/>
      <c r="R33" s="173"/>
      <c r="S33" s="173"/>
      <c r="T33" s="173"/>
      <c r="U33" s="173"/>
      <c r="V33" s="173"/>
      <c r="W33" s="173"/>
    </row>
    <row r="34" spans="1:23" ht="15" customHeight="1">
      <c r="A34" s="48" t="s">
        <v>463</v>
      </c>
      <c r="B34" s="170">
        <v>207</v>
      </c>
      <c r="C34" s="170">
        <v>209</v>
      </c>
      <c r="D34" s="170">
        <v>197</v>
      </c>
      <c r="E34" s="170">
        <v>175</v>
      </c>
      <c r="F34" s="170">
        <v>181</v>
      </c>
      <c r="G34" s="170">
        <v>192</v>
      </c>
      <c r="H34" s="170">
        <v>219</v>
      </c>
      <c r="I34" s="170">
        <v>157</v>
      </c>
      <c r="J34" s="170">
        <v>189</v>
      </c>
      <c r="K34" s="170">
        <v>203</v>
      </c>
      <c r="L34" s="170">
        <v>196</v>
      </c>
      <c r="M34" s="170">
        <v>148</v>
      </c>
    </row>
    <row r="35" spans="1:23" ht="15" customHeight="1">
      <c r="A35" s="48" t="s">
        <v>464</v>
      </c>
      <c r="B35" s="170">
        <v>242</v>
      </c>
      <c r="C35" s="170">
        <v>257</v>
      </c>
      <c r="D35" s="170">
        <v>306</v>
      </c>
      <c r="E35" s="170">
        <v>296</v>
      </c>
      <c r="F35" s="170">
        <v>235</v>
      </c>
      <c r="G35" s="170">
        <v>243</v>
      </c>
      <c r="H35" s="170">
        <v>253</v>
      </c>
      <c r="I35" s="170">
        <v>305</v>
      </c>
      <c r="J35" s="170">
        <v>260</v>
      </c>
      <c r="K35" s="170">
        <v>261</v>
      </c>
      <c r="L35" s="170">
        <v>292</v>
      </c>
      <c r="M35" s="170">
        <v>301</v>
      </c>
    </row>
    <row r="36" spans="1:23" ht="15" customHeight="1">
      <c r="A36" s="48" t="s">
        <v>465</v>
      </c>
      <c r="B36" s="170">
        <v>292</v>
      </c>
      <c r="C36" s="170">
        <v>294</v>
      </c>
      <c r="D36" s="170">
        <v>245</v>
      </c>
      <c r="E36" s="170">
        <v>249</v>
      </c>
      <c r="F36" s="170">
        <v>254</v>
      </c>
      <c r="G36" s="170">
        <v>242</v>
      </c>
      <c r="H36" s="170">
        <v>222</v>
      </c>
      <c r="I36" s="170">
        <v>213</v>
      </c>
      <c r="J36" s="170">
        <v>195</v>
      </c>
      <c r="K36" s="170">
        <v>214</v>
      </c>
      <c r="L36" s="170">
        <v>206</v>
      </c>
      <c r="M36" s="170">
        <v>224</v>
      </c>
    </row>
    <row r="37" spans="1:23" ht="15" customHeight="1">
      <c r="A37" s="48" t="s">
        <v>466</v>
      </c>
      <c r="B37" s="170">
        <v>240</v>
      </c>
      <c r="C37" s="170">
        <v>225</v>
      </c>
      <c r="D37" s="170">
        <v>258</v>
      </c>
      <c r="E37" s="170">
        <v>286</v>
      </c>
      <c r="F37" s="170">
        <v>300</v>
      </c>
      <c r="G37" s="170">
        <v>296</v>
      </c>
      <c r="H37" s="170">
        <v>306</v>
      </c>
      <c r="I37" s="170">
        <v>324</v>
      </c>
      <c r="J37" s="170">
        <v>287</v>
      </c>
      <c r="K37" s="170">
        <v>269</v>
      </c>
      <c r="L37" s="170">
        <v>258</v>
      </c>
      <c r="M37" s="170">
        <v>261</v>
      </c>
    </row>
    <row r="38" spans="1:23" ht="15" customHeight="1">
      <c r="A38" s="48" t="s">
        <v>467</v>
      </c>
      <c r="B38" s="170">
        <v>203</v>
      </c>
      <c r="C38" s="170">
        <v>211</v>
      </c>
      <c r="D38" s="170">
        <v>226</v>
      </c>
      <c r="E38" s="170">
        <v>215</v>
      </c>
      <c r="F38" s="170">
        <v>224</v>
      </c>
      <c r="G38" s="170">
        <v>227</v>
      </c>
      <c r="H38" s="170">
        <v>235</v>
      </c>
      <c r="I38" s="170">
        <v>250</v>
      </c>
      <c r="J38" s="170">
        <v>271</v>
      </c>
      <c r="K38" s="170">
        <v>286</v>
      </c>
      <c r="L38" s="170">
        <v>288</v>
      </c>
      <c r="M38" s="170">
        <v>292</v>
      </c>
    </row>
    <row r="39" spans="1:23" ht="15" customHeight="1">
      <c r="A39" s="49" t="s">
        <v>468</v>
      </c>
      <c r="B39" s="171">
        <v>698</v>
      </c>
      <c r="C39" s="171">
        <v>685</v>
      </c>
      <c r="D39" s="171">
        <v>680</v>
      </c>
      <c r="E39" s="171">
        <v>683</v>
      </c>
      <c r="F39" s="171">
        <v>677</v>
      </c>
      <c r="G39" s="171">
        <v>666</v>
      </c>
      <c r="H39" s="171">
        <v>655</v>
      </c>
      <c r="I39" s="171">
        <v>654</v>
      </c>
      <c r="J39" s="171">
        <v>652</v>
      </c>
      <c r="K39" s="171">
        <v>646</v>
      </c>
      <c r="L39" s="171">
        <v>641</v>
      </c>
      <c r="M39" s="171">
        <v>636</v>
      </c>
    </row>
    <row r="40" spans="1:23" ht="15" customHeight="1">
      <c r="A40" s="79" t="s">
        <v>431</v>
      </c>
      <c r="B40" s="106">
        <v>2957</v>
      </c>
      <c r="C40" s="106">
        <v>2955</v>
      </c>
      <c r="D40" s="106">
        <v>2939</v>
      </c>
      <c r="E40" s="106">
        <v>2897</v>
      </c>
      <c r="F40" s="106">
        <v>2828</v>
      </c>
      <c r="G40" s="106">
        <v>2850</v>
      </c>
      <c r="H40" s="106">
        <v>2891</v>
      </c>
      <c r="I40" s="106">
        <v>2925</v>
      </c>
      <c r="J40" s="106">
        <v>2900</v>
      </c>
      <c r="K40" s="106">
        <v>2909</v>
      </c>
      <c r="L40" s="106">
        <v>2849</v>
      </c>
      <c r="M40" s="106">
        <v>2830</v>
      </c>
      <c r="N40" s="173"/>
      <c r="O40" s="173"/>
      <c r="P40" s="173"/>
      <c r="Q40" s="173"/>
      <c r="R40" s="173"/>
      <c r="S40" s="173"/>
      <c r="T40" s="173"/>
      <c r="U40" s="173"/>
      <c r="V40" s="173"/>
      <c r="W40" s="173"/>
    </row>
    <row r="41" spans="1:23" ht="15" customHeight="1">
      <c r="A41" s="48" t="s">
        <v>463</v>
      </c>
      <c r="B41" s="170">
        <v>310</v>
      </c>
      <c r="C41" s="170">
        <v>305</v>
      </c>
      <c r="D41" s="170">
        <v>268</v>
      </c>
      <c r="E41" s="170">
        <v>225</v>
      </c>
      <c r="F41" s="170">
        <v>259</v>
      </c>
      <c r="G41" s="170">
        <v>250</v>
      </c>
      <c r="H41" s="170">
        <v>302</v>
      </c>
      <c r="I41" s="170">
        <v>237</v>
      </c>
      <c r="J41" s="170">
        <v>289</v>
      </c>
      <c r="K41" s="170">
        <v>301</v>
      </c>
      <c r="L41" s="170">
        <v>256</v>
      </c>
      <c r="M41" s="170">
        <v>215</v>
      </c>
    </row>
    <row r="42" spans="1:23" ht="15" customHeight="1">
      <c r="A42" s="48" t="s">
        <v>464</v>
      </c>
      <c r="B42" s="170">
        <v>335</v>
      </c>
      <c r="C42" s="170">
        <v>370</v>
      </c>
      <c r="D42" s="170">
        <v>437</v>
      </c>
      <c r="E42" s="170">
        <v>403</v>
      </c>
      <c r="F42" s="170">
        <v>325</v>
      </c>
      <c r="G42" s="170">
        <v>345</v>
      </c>
      <c r="H42" s="170">
        <v>359</v>
      </c>
      <c r="I42" s="170">
        <v>440</v>
      </c>
      <c r="J42" s="170">
        <v>383</v>
      </c>
      <c r="K42" s="170">
        <v>391</v>
      </c>
      <c r="L42" s="170">
        <v>411</v>
      </c>
      <c r="M42" s="170">
        <v>421</v>
      </c>
    </row>
    <row r="43" spans="1:23" ht="15" customHeight="1">
      <c r="A43" s="48" t="s">
        <v>465</v>
      </c>
      <c r="B43" s="170">
        <v>382</v>
      </c>
      <c r="C43" s="170">
        <v>377</v>
      </c>
      <c r="D43" s="170">
        <v>315</v>
      </c>
      <c r="E43" s="170">
        <v>342</v>
      </c>
      <c r="F43" s="170">
        <v>364</v>
      </c>
      <c r="G43" s="170">
        <v>364</v>
      </c>
      <c r="H43" s="170">
        <v>329</v>
      </c>
      <c r="I43" s="170">
        <v>309</v>
      </c>
      <c r="J43" s="170">
        <v>298</v>
      </c>
      <c r="K43" s="170">
        <v>318</v>
      </c>
      <c r="L43" s="170">
        <v>327</v>
      </c>
      <c r="M43" s="170">
        <v>344</v>
      </c>
    </row>
    <row r="44" spans="1:23" ht="15" customHeight="1">
      <c r="A44" s="48" t="s">
        <v>466</v>
      </c>
      <c r="B44" s="170">
        <v>387</v>
      </c>
      <c r="C44" s="170">
        <v>367</v>
      </c>
      <c r="D44" s="170">
        <v>377</v>
      </c>
      <c r="E44" s="170">
        <v>377</v>
      </c>
      <c r="F44" s="170">
        <v>374</v>
      </c>
      <c r="G44" s="170">
        <v>363</v>
      </c>
      <c r="H44" s="170">
        <v>381</v>
      </c>
      <c r="I44" s="170">
        <v>402</v>
      </c>
      <c r="J44" s="170">
        <v>386</v>
      </c>
      <c r="K44" s="170">
        <v>374</v>
      </c>
      <c r="L44" s="170">
        <v>355</v>
      </c>
      <c r="M44" s="170">
        <v>361</v>
      </c>
    </row>
    <row r="45" spans="1:23" ht="15" customHeight="1">
      <c r="A45" s="48" t="s">
        <v>467</v>
      </c>
      <c r="B45" s="170">
        <v>355</v>
      </c>
      <c r="C45" s="170">
        <v>365</v>
      </c>
      <c r="D45" s="170">
        <v>390</v>
      </c>
      <c r="E45" s="170">
        <v>410</v>
      </c>
      <c r="F45" s="170">
        <v>386</v>
      </c>
      <c r="G45" s="170">
        <v>410</v>
      </c>
      <c r="H45" s="170">
        <v>419</v>
      </c>
      <c r="I45" s="170">
        <v>429</v>
      </c>
      <c r="J45" s="170">
        <v>442</v>
      </c>
      <c r="K45" s="170">
        <v>421</v>
      </c>
      <c r="L45" s="170">
        <v>401</v>
      </c>
      <c r="M45" s="170">
        <v>399</v>
      </c>
    </row>
    <row r="46" spans="1:23" ht="15" customHeight="1">
      <c r="A46" s="49" t="s">
        <v>468</v>
      </c>
      <c r="B46" s="171">
        <v>1188</v>
      </c>
      <c r="C46" s="171">
        <v>1171</v>
      </c>
      <c r="D46" s="171">
        <v>1152</v>
      </c>
      <c r="E46" s="171">
        <v>1140</v>
      </c>
      <c r="F46" s="171">
        <v>1120</v>
      </c>
      <c r="G46" s="171">
        <v>1118</v>
      </c>
      <c r="H46" s="171">
        <v>1101</v>
      </c>
      <c r="I46" s="171">
        <v>1108</v>
      </c>
      <c r="J46" s="171">
        <v>1102</v>
      </c>
      <c r="K46" s="171">
        <v>1104</v>
      </c>
      <c r="L46" s="171">
        <v>1099</v>
      </c>
      <c r="M46" s="171">
        <v>1090</v>
      </c>
    </row>
    <row r="47" spans="1:23" ht="15" customHeight="1">
      <c r="A47" s="79" t="s">
        <v>432</v>
      </c>
      <c r="B47" s="106">
        <v>1123</v>
      </c>
      <c r="C47" s="106">
        <v>1131</v>
      </c>
      <c r="D47" s="106">
        <v>1108</v>
      </c>
      <c r="E47" s="106">
        <v>1091</v>
      </c>
      <c r="F47" s="106">
        <v>1079</v>
      </c>
      <c r="G47" s="106">
        <v>1074</v>
      </c>
      <c r="H47" s="106">
        <v>1115</v>
      </c>
      <c r="I47" s="106">
        <v>1149</v>
      </c>
      <c r="J47" s="106">
        <v>1124</v>
      </c>
      <c r="K47" s="106">
        <v>1089</v>
      </c>
      <c r="L47" s="106">
        <v>1055</v>
      </c>
      <c r="M47" s="106">
        <v>1048</v>
      </c>
      <c r="N47" s="173"/>
      <c r="O47" s="173"/>
      <c r="P47" s="173"/>
      <c r="Q47" s="173"/>
      <c r="R47" s="173"/>
      <c r="S47" s="173"/>
      <c r="T47" s="173"/>
      <c r="U47" s="173"/>
      <c r="V47" s="173"/>
      <c r="W47" s="173"/>
    </row>
    <row r="48" spans="1:23" ht="15" customHeight="1">
      <c r="A48" s="48" t="s">
        <v>463</v>
      </c>
      <c r="B48" s="170">
        <v>144</v>
      </c>
      <c r="C48" s="170">
        <v>125</v>
      </c>
      <c r="D48" s="170">
        <v>102</v>
      </c>
      <c r="E48" s="170">
        <v>106</v>
      </c>
      <c r="F48" s="170">
        <v>114</v>
      </c>
      <c r="G48" s="170">
        <v>114</v>
      </c>
      <c r="H48" s="170">
        <v>134</v>
      </c>
      <c r="I48" s="170">
        <v>103</v>
      </c>
      <c r="J48" s="170">
        <v>127</v>
      </c>
      <c r="K48" s="170">
        <v>107</v>
      </c>
      <c r="L48" s="170">
        <v>98</v>
      </c>
      <c r="M48" s="170">
        <v>93</v>
      </c>
    </row>
    <row r="49" spans="1:23" ht="15" customHeight="1">
      <c r="A49" s="48" t="s">
        <v>464</v>
      </c>
      <c r="B49" s="170">
        <v>173</v>
      </c>
      <c r="C49" s="170">
        <v>182</v>
      </c>
      <c r="D49" s="170">
        <v>188</v>
      </c>
      <c r="E49" s="170">
        <v>148</v>
      </c>
      <c r="F49" s="170">
        <v>142</v>
      </c>
      <c r="G49" s="170">
        <v>160</v>
      </c>
      <c r="H49" s="170">
        <v>175</v>
      </c>
      <c r="I49" s="170">
        <v>212</v>
      </c>
      <c r="J49" s="170">
        <v>168</v>
      </c>
      <c r="K49" s="170">
        <v>160</v>
      </c>
      <c r="L49" s="170">
        <v>155</v>
      </c>
      <c r="M49" s="170">
        <v>150</v>
      </c>
    </row>
    <row r="50" spans="1:23" ht="15" customHeight="1">
      <c r="A50" s="48" t="s">
        <v>465</v>
      </c>
      <c r="B50" s="170">
        <v>155</v>
      </c>
      <c r="C50" s="170">
        <v>168</v>
      </c>
      <c r="D50" s="170">
        <v>155</v>
      </c>
      <c r="E50" s="170">
        <v>159</v>
      </c>
      <c r="F50" s="170">
        <v>141</v>
      </c>
      <c r="G50" s="170">
        <v>123</v>
      </c>
      <c r="H50" s="170">
        <v>119</v>
      </c>
      <c r="I50" s="170">
        <v>146</v>
      </c>
      <c r="J50" s="170">
        <v>158</v>
      </c>
      <c r="K50" s="170">
        <v>167</v>
      </c>
      <c r="L50" s="170">
        <v>145</v>
      </c>
      <c r="M50" s="170">
        <v>141</v>
      </c>
    </row>
    <row r="51" spans="1:23" ht="15" customHeight="1">
      <c r="A51" s="48" t="s">
        <v>466</v>
      </c>
      <c r="B51" s="170">
        <v>134</v>
      </c>
      <c r="C51" s="170">
        <v>138</v>
      </c>
      <c r="D51" s="170">
        <v>140</v>
      </c>
      <c r="E51" s="170">
        <v>163</v>
      </c>
      <c r="F51" s="170">
        <v>165</v>
      </c>
      <c r="G51" s="170">
        <v>164</v>
      </c>
      <c r="H51" s="170">
        <v>176</v>
      </c>
      <c r="I51" s="170">
        <v>174</v>
      </c>
      <c r="J51" s="170">
        <v>152</v>
      </c>
      <c r="K51" s="170">
        <v>150</v>
      </c>
      <c r="L51" s="170">
        <v>162</v>
      </c>
      <c r="M51" s="170">
        <v>157</v>
      </c>
    </row>
    <row r="52" spans="1:23" ht="15" customHeight="1">
      <c r="A52" s="48" t="s">
        <v>467</v>
      </c>
      <c r="B52" s="170">
        <v>126</v>
      </c>
      <c r="C52" s="170">
        <v>131</v>
      </c>
      <c r="D52" s="170">
        <v>138</v>
      </c>
      <c r="E52" s="170">
        <v>139</v>
      </c>
      <c r="F52" s="170">
        <v>147</v>
      </c>
      <c r="G52" s="170">
        <v>146</v>
      </c>
      <c r="H52" s="170">
        <v>147</v>
      </c>
      <c r="I52" s="170">
        <v>145</v>
      </c>
      <c r="J52" s="170">
        <v>159</v>
      </c>
      <c r="K52" s="170">
        <v>158</v>
      </c>
      <c r="L52" s="170">
        <v>161</v>
      </c>
      <c r="M52" s="170">
        <v>170</v>
      </c>
    </row>
    <row r="53" spans="1:23" ht="15" customHeight="1">
      <c r="A53" s="49" t="s">
        <v>468</v>
      </c>
      <c r="B53" s="171">
        <v>391</v>
      </c>
      <c r="C53" s="171">
        <v>387</v>
      </c>
      <c r="D53" s="171">
        <v>385</v>
      </c>
      <c r="E53" s="171">
        <v>376</v>
      </c>
      <c r="F53" s="171">
        <v>370</v>
      </c>
      <c r="G53" s="171">
        <v>367</v>
      </c>
      <c r="H53" s="171">
        <v>364</v>
      </c>
      <c r="I53" s="171">
        <v>369</v>
      </c>
      <c r="J53" s="171">
        <v>360</v>
      </c>
      <c r="K53" s="171">
        <v>347</v>
      </c>
      <c r="L53" s="171">
        <v>334</v>
      </c>
      <c r="M53" s="171">
        <v>337</v>
      </c>
    </row>
    <row r="54" spans="1:23" ht="15" customHeight="1">
      <c r="A54" s="79" t="s">
        <v>433</v>
      </c>
      <c r="B54" s="106">
        <v>3463</v>
      </c>
      <c r="C54" s="106">
        <v>3476</v>
      </c>
      <c r="D54" s="106">
        <v>3475</v>
      </c>
      <c r="E54" s="106">
        <v>3442</v>
      </c>
      <c r="F54" s="106">
        <v>3372</v>
      </c>
      <c r="G54" s="106">
        <v>3320</v>
      </c>
      <c r="H54" s="106">
        <v>3346</v>
      </c>
      <c r="I54" s="106">
        <v>3409</v>
      </c>
      <c r="J54" s="106">
        <v>3395</v>
      </c>
      <c r="K54" s="106">
        <v>3367</v>
      </c>
      <c r="L54" s="106">
        <v>3297</v>
      </c>
      <c r="M54" s="106">
        <v>3297</v>
      </c>
      <c r="N54" s="173"/>
      <c r="O54" s="173"/>
      <c r="P54" s="173"/>
      <c r="Q54" s="173"/>
      <c r="R54" s="173"/>
      <c r="S54" s="173"/>
      <c r="T54" s="173"/>
      <c r="U54" s="173"/>
      <c r="V54" s="173"/>
      <c r="W54" s="173"/>
    </row>
    <row r="55" spans="1:23" ht="15" customHeight="1">
      <c r="A55" s="48" t="s">
        <v>463</v>
      </c>
      <c r="B55" s="170">
        <v>410</v>
      </c>
      <c r="C55" s="170">
        <v>401</v>
      </c>
      <c r="D55" s="170">
        <v>352</v>
      </c>
      <c r="E55" s="170">
        <v>276</v>
      </c>
      <c r="F55" s="170">
        <v>333</v>
      </c>
      <c r="G55" s="170">
        <v>308</v>
      </c>
      <c r="H55" s="170">
        <v>350</v>
      </c>
      <c r="I55" s="170">
        <v>289</v>
      </c>
      <c r="J55" s="170">
        <v>372</v>
      </c>
      <c r="K55" s="170">
        <v>353</v>
      </c>
      <c r="L55" s="170">
        <v>328</v>
      </c>
      <c r="M55" s="170">
        <v>269</v>
      </c>
    </row>
    <row r="56" spans="1:23" ht="15" customHeight="1">
      <c r="A56" s="48" t="s">
        <v>464</v>
      </c>
      <c r="B56" s="170">
        <v>415</v>
      </c>
      <c r="C56" s="170">
        <v>476</v>
      </c>
      <c r="D56" s="170">
        <v>583</v>
      </c>
      <c r="E56" s="170">
        <v>554</v>
      </c>
      <c r="F56" s="170">
        <v>409</v>
      </c>
      <c r="G56" s="170">
        <v>406</v>
      </c>
      <c r="H56" s="170">
        <v>452</v>
      </c>
      <c r="I56" s="170">
        <v>525</v>
      </c>
      <c r="J56" s="170">
        <v>458</v>
      </c>
      <c r="K56" s="170">
        <v>449</v>
      </c>
      <c r="L56" s="170">
        <v>487</v>
      </c>
      <c r="M56" s="170">
        <v>507</v>
      </c>
    </row>
    <row r="57" spans="1:23" ht="15" customHeight="1">
      <c r="A57" s="48" t="s">
        <v>465</v>
      </c>
      <c r="B57" s="170">
        <v>455</v>
      </c>
      <c r="C57" s="170">
        <v>435</v>
      </c>
      <c r="D57" s="170">
        <v>388</v>
      </c>
      <c r="E57" s="170">
        <v>419</v>
      </c>
      <c r="F57" s="170">
        <v>448</v>
      </c>
      <c r="G57" s="170">
        <v>449</v>
      </c>
      <c r="H57" s="170">
        <v>360</v>
      </c>
      <c r="I57" s="170">
        <v>377</v>
      </c>
      <c r="J57" s="170">
        <v>374</v>
      </c>
      <c r="K57" s="170">
        <v>416</v>
      </c>
      <c r="L57" s="170">
        <v>362</v>
      </c>
      <c r="M57" s="170">
        <v>374</v>
      </c>
    </row>
    <row r="58" spans="1:23" ht="15" customHeight="1">
      <c r="A58" s="48" t="s">
        <v>466</v>
      </c>
      <c r="B58" s="170">
        <v>459</v>
      </c>
      <c r="C58" s="170">
        <v>446</v>
      </c>
      <c r="D58" s="170">
        <v>450</v>
      </c>
      <c r="E58" s="170">
        <v>495</v>
      </c>
      <c r="F58" s="170">
        <v>503</v>
      </c>
      <c r="G58" s="170">
        <v>470</v>
      </c>
      <c r="H58" s="170">
        <v>476</v>
      </c>
      <c r="I58" s="170">
        <v>496</v>
      </c>
      <c r="J58" s="170">
        <v>454</v>
      </c>
      <c r="K58" s="170">
        <v>428</v>
      </c>
      <c r="L58" s="170">
        <v>408</v>
      </c>
      <c r="M58" s="170">
        <v>442</v>
      </c>
    </row>
    <row r="59" spans="1:23" ht="15" customHeight="1">
      <c r="A59" s="48" t="s">
        <v>467</v>
      </c>
      <c r="B59" s="170">
        <v>318</v>
      </c>
      <c r="C59" s="170">
        <v>338</v>
      </c>
      <c r="D59" s="170">
        <v>358</v>
      </c>
      <c r="E59" s="170">
        <v>365</v>
      </c>
      <c r="F59" s="170">
        <v>368</v>
      </c>
      <c r="G59" s="170">
        <v>384</v>
      </c>
      <c r="H59" s="170">
        <v>429</v>
      </c>
      <c r="I59" s="170">
        <v>464</v>
      </c>
      <c r="J59" s="170">
        <v>483</v>
      </c>
      <c r="K59" s="170">
        <v>469</v>
      </c>
      <c r="L59" s="170">
        <v>464</v>
      </c>
      <c r="M59" s="170">
        <v>468</v>
      </c>
    </row>
    <row r="60" spans="1:23" ht="15" customHeight="1">
      <c r="A60" s="49" t="s">
        <v>468</v>
      </c>
      <c r="B60" s="171">
        <v>1406</v>
      </c>
      <c r="C60" s="171">
        <v>1380</v>
      </c>
      <c r="D60" s="171">
        <v>1344</v>
      </c>
      <c r="E60" s="171">
        <v>1333</v>
      </c>
      <c r="F60" s="171">
        <v>1311</v>
      </c>
      <c r="G60" s="171">
        <v>1303</v>
      </c>
      <c r="H60" s="171">
        <v>1279</v>
      </c>
      <c r="I60" s="171">
        <v>1258</v>
      </c>
      <c r="J60" s="171">
        <v>1254</v>
      </c>
      <c r="K60" s="171">
        <v>1252</v>
      </c>
      <c r="L60" s="171">
        <v>1248</v>
      </c>
      <c r="M60" s="171">
        <v>1237</v>
      </c>
    </row>
    <row r="61" spans="1:23" ht="15" customHeight="1">
      <c r="A61" s="79" t="s">
        <v>415</v>
      </c>
      <c r="B61" s="106">
        <v>3369</v>
      </c>
      <c r="C61" s="106">
        <v>3403</v>
      </c>
      <c r="D61" s="106">
        <v>3368</v>
      </c>
      <c r="E61" s="106">
        <v>3359</v>
      </c>
      <c r="F61" s="106">
        <v>3345</v>
      </c>
      <c r="G61" s="106">
        <v>3338</v>
      </c>
      <c r="H61" s="106">
        <v>3368</v>
      </c>
      <c r="I61" s="106">
        <v>3381</v>
      </c>
      <c r="J61" s="106">
        <v>3352</v>
      </c>
      <c r="K61" s="106">
        <v>3346</v>
      </c>
      <c r="L61" s="106">
        <v>3244</v>
      </c>
      <c r="M61" s="106">
        <v>3222</v>
      </c>
      <c r="N61" s="173"/>
      <c r="O61" s="173"/>
      <c r="P61" s="173"/>
      <c r="Q61" s="173"/>
      <c r="R61" s="173"/>
      <c r="S61" s="173"/>
      <c r="T61" s="173"/>
      <c r="U61" s="173"/>
      <c r="V61" s="173"/>
      <c r="W61" s="173"/>
    </row>
    <row r="62" spans="1:23" ht="15" customHeight="1">
      <c r="A62" s="48" t="s">
        <v>463</v>
      </c>
      <c r="B62" s="170">
        <v>379</v>
      </c>
      <c r="C62" s="170">
        <v>350</v>
      </c>
      <c r="D62" s="170">
        <v>290</v>
      </c>
      <c r="E62" s="170">
        <v>258</v>
      </c>
      <c r="F62" s="170">
        <v>290</v>
      </c>
      <c r="G62" s="170">
        <v>287</v>
      </c>
      <c r="H62" s="170">
        <v>345</v>
      </c>
      <c r="I62" s="170">
        <v>227</v>
      </c>
      <c r="J62" s="170">
        <v>356</v>
      </c>
      <c r="K62" s="170">
        <v>340</v>
      </c>
      <c r="L62" s="170">
        <v>256</v>
      </c>
      <c r="M62" s="170">
        <v>247</v>
      </c>
    </row>
    <row r="63" spans="1:23" ht="15" customHeight="1">
      <c r="A63" s="48" t="s">
        <v>464</v>
      </c>
      <c r="B63" s="170">
        <v>400</v>
      </c>
      <c r="C63" s="170">
        <v>459</v>
      </c>
      <c r="D63" s="170">
        <v>509</v>
      </c>
      <c r="E63" s="170">
        <v>450</v>
      </c>
      <c r="F63" s="170">
        <v>374</v>
      </c>
      <c r="G63" s="170">
        <v>378</v>
      </c>
      <c r="H63" s="170">
        <v>413</v>
      </c>
      <c r="I63" s="170">
        <v>521</v>
      </c>
      <c r="J63" s="170">
        <v>411</v>
      </c>
      <c r="K63" s="170">
        <v>435</v>
      </c>
      <c r="L63" s="170">
        <v>492</v>
      </c>
      <c r="M63" s="170">
        <v>428</v>
      </c>
    </row>
    <row r="64" spans="1:23" ht="15" customHeight="1">
      <c r="A64" s="48" t="s">
        <v>465</v>
      </c>
      <c r="B64" s="170">
        <v>376</v>
      </c>
      <c r="C64" s="170">
        <v>409</v>
      </c>
      <c r="D64" s="170">
        <v>378</v>
      </c>
      <c r="E64" s="170">
        <v>433</v>
      </c>
      <c r="F64" s="170">
        <v>432</v>
      </c>
      <c r="G64" s="170">
        <v>427</v>
      </c>
      <c r="H64" s="170">
        <v>354</v>
      </c>
      <c r="I64" s="170">
        <v>354</v>
      </c>
      <c r="J64" s="170">
        <v>345</v>
      </c>
      <c r="K64" s="170">
        <v>378</v>
      </c>
      <c r="L64" s="170">
        <v>339</v>
      </c>
      <c r="M64" s="170">
        <v>387</v>
      </c>
    </row>
    <row r="65" spans="1:23" ht="15" customHeight="1">
      <c r="A65" s="48" t="s">
        <v>466</v>
      </c>
      <c r="B65" s="170">
        <v>408</v>
      </c>
      <c r="C65" s="170">
        <v>386</v>
      </c>
      <c r="D65" s="170">
        <v>406</v>
      </c>
      <c r="E65" s="170">
        <v>433</v>
      </c>
      <c r="F65" s="170">
        <v>453</v>
      </c>
      <c r="G65" s="170">
        <v>439</v>
      </c>
      <c r="H65" s="170">
        <v>445</v>
      </c>
      <c r="I65" s="170">
        <v>469</v>
      </c>
      <c r="J65" s="170">
        <v>443</v>
      </c>
      <c r="K65" s="170">
        <v>428</v>
      </c>
      <c r="L65" s="170">
        <v>414</v>
      </c>
      <c r="M65" s="170">
        <v>413</v>
      </c>
    </row>
    <row r="66" spans="1:23" ht="15" customHeight="1">
      <c r="A66" s="48" t="s">
        <v>467</v>
      </c>
      <c r="B66" s="170">
        <v>362</v>
      </c>
      <c r="C66" s="170">
        <v>363</v>
      </c>
      <c r="D66" s="170">
        <v>378</v>
      </c>
      <c r="E66" s="170">
        <v>388</v>
      </c>
      <c r="F66" s="170">
        <v>420</v>
      </c>
      <c r="G66" s="170">
        <v>448</v>
      </c>
      <c r="H66" s="170">
        <v>469</v>
      </c>
      <c r="I66" s="170">
        <v>481</v>
      </c>
      <c r="J66" s="170">
        <v>468</v>
      </c>
      <c r="K66" s="170">
        <v>447</v>
      </c>
      <c r="L66" s="170">
        <v>437</v>
      </c>
      <c r="M66" s="170">
        <v>455</v>
      </c>
    </row>
    <row r="67" spans="1:23" ht="15" customHeight="1">
      <c r="A67" s="49" t="s">
        <v>468</v>
      </c>
      <c r="B67" s="171">
        <v>1444</v>
      </c>
      <c r="C67" s="171">
        <v>1436</v>
      </c>
      <c r="D67" s="171">
        <v>1407</v>
      </c>
      <c r="E67" s="171">
        <v>1397</v>
      </c>
      <c r="F67" s="171">
        <v>1376</v>
      </c>
      <c r="G67" s="171">
        <v>1359</v>
      </c>
      <c r="H67" s="171">
        <v>1342</v>
      </c>
      <c r="I67" s="171">
        <v>1329</v>
      </c>
      <c r="J67" s="171">
        <v>1329</v>
      </c>
      <c r="K67" s="171">
        <v>1318</v>
      </c>
      <c r="L67" s="171">
        <v>1306</v>
      </c>
      <c r="M67" s="171">
        <v>1292</v>
      </c>
    </row>
    <row r="68" spans="1:23" ht="15" customHeight="1">
      <c r="A68" s="79" t="s">
        <v>416</v>
      </c>
      <c r="B68" s="106">
        <v>3494</v>
      </c>
      <c r="C68" s="106">
        <v>3490</v>
      </c>
      <c r="D68" s="106">
        <v>3489</v>
      </c>
      <c r="E68" s="106">
        <v>3486</v>
      </c>
      <c r="F68" s="106">
        <v>3411</v>
      </c>
      <c r="G68" s="106">
        <v>3398</v>
      </c>
      <c r="H68" s="106">
        <v>3422</v>
      </c>
      <c r="I68" s="106">
        <v>3469</v>
      </c>
      <c r="J68" s="106">
        <v>3400</v>
      </c>
      <c r="K68" s="106">
        <v>3434</v>
      </c>
      <c r="L68" s="106">
        <v>3365</v>
      </c>
      <c r="M68" s="106">
        <v>3376</v>
      </c>
      <c r="N68" s="173"/>
      <c r="O68" s="173"/>
      <c r="P68" s="173"/>
      <c r="Q68" s="173"/>
      <c r="R68" s="173"/>
      <c r="S68" s="173"/>
      <c r="T68" s="173"/>
      <c r="U68" s="173"/>
      <c r="V68" s="173"/>
      <c r="W68" s="173"/>
    </row>
    <row r="69" spans="1:23" ht="15" customHeight="1">
      <c r="A69" s="48" t="s">
        <v>463</v>
      </c>
      <c r="B69" s="170">
        <v>399</v>
      </c>
      <c r="C69" s="170">
        <v>333</v>
      </c>
      <c r="D69" s="170">
        <v>305</v>
      </c>
      <c r="E69" s="170">
        <v>269</v>
      </c>
      <c r="F69" s="170">
        <v>304</v>
      </c>
      <c r="G69" s="170">
        <v>321</v>
      </c>
      <c r="H69" s="170">
        <v>341</v>
      </c>
      <c r="I69" s="170">
        <v>274</v>
      </c>
      <c r="J69" s="170">
        <v>312</v>
      </c>
      <c r="K69" s="170">
        <v>368</v>
      </c>
      <c r="L69" s="170">
        <v>302</v>
      </c>
      <c r="M69" s="170">
        <v>256</v>
      </c>
    </row>
    <row r="70" spans="1:23" ht="15" customHeight="1">
      <c r="A70" s="48" t="s">
        <v>464</v>
      </c>
      <c r="B70" s="170">
        <v>370</v>
      </c>
      <c r="C70" s="170">
        <v>458</v>
      </c>
      <c r="D70" s="170">
        <v>506</v>
      </c>
      <c r="E70" s="170">
        <v>464</v>
      </c>
      <c r="F70" s="170">
        <v>383</v>
      </c>
      <c r="G70" s="170">
        <v>401</v>
      </c>
      <c r="H70" s="170">
        <v>448</v>
      </c>
      <c r="I70" s="170">
        <v>524</v>
      </c>
      <c r="J70" s="170">
        <v>426</v>
      </c>
      <c r="K70" s="170">
        <v>418</v>
      </c>
      <c r="L70" s="170">
        <v>482</v>
      </c>
      <c r="M70" s="170">
        <v>485</v>
      </c>
    </row>
    <row r="71" spans="1:23" ht="15" customHeight="1">
      <c r="A71" s="48" t="s">
        <v>465</v>
      </c>
      <c r="B71" s="170">
        <v>476</v>
      </c>
      <c r="C71" s="170">
        <v>453</v>
      </c>
      <c r="D71" s="170">
        <v>389</v>
      </c>
      <c r="E71" s="170">
        <v>432</v>
      </c>
      <c r="F71" s="170">
        <v>410</v>
      </c>
      <c r="G71" s="170">
        <v>391</v>
      </c>
      <c r="H71" s="170">
        <v>329</v>
      </c>
      <c r="I71" s="170">
        <v>352</v>
      </c>
      <c r="J71" s="170">
        <v>356</v>
      </c>
      <c r="K71" s="170">
        <v>391</v>
      </c>
      <c r="L71" s="170">
        <v>356</v>
      </c>
      <c r="M71" s="170">
        <v>385</v>
      </c>
    </row>
    <row r="72" spans="1:23" ht="15" customHeight="1">
      <c r="A72" s="48" t="s">
        <v>466</v>
      </c>
      <c r="B72" s="170">
        <v>459</v>
      </c>
      <c r="C72" s="170">
        <v>463</v>
      </c>
      <c r="D72" s="170">
        <v>492</v>
      </c>
      <c r="E72" s="170">
        <v>509</v>
      </c>
      <c r="F72" s="170">
        <v>516</v>
      </c>
      <c r="G72" s="170">
        <v>474</v>
      </c>
      <c r="H72" s="170">
        <v>502</v>
      </c>
      <c r="I72" s="170">
        <v>511</v>
      </c>
      <c r="J72" s="170">
        <v>462</v>
      </c>
      <c r="K72" s="170">
        <v>426</v>
      </c>
      <c r="L72" s="170">
        <v>410</v>
      </c>
      <c r="M72" s="170">
        <v>420</v>
      </c>
    </row>
    <row r="73" spans="1:23" ht="15" customHeight="1">
      <c r="A73" s="48" t="s">
        <v>467</v>
      </c>
      <c r="B73" s="170">
        <v>352</v>
      </c>
      <c r="C73" s="170">
        <v>354</v>
      </c>
      <c r="D73" s="170">
        <v>396</v>
      </c>
      <c r="E73" s="170">
        <v>428</v>
      </c>
      <c r="F73" s="170">
        <v>456</v>
      </c>
      <c r="G73" s="170">
        <v>474</v>
      </c>
      <c r="H73" s="170">
        <v>494</v>
      </c>
      <c r="I73" s="170">
        <v>517</v>
      </c>
      <c r="J73" s="170">
        <v>563</v>
      </c>
      <c r="K73" s="170">
        <v>545</v>
      </c>
      <c r="L73" s="170">
        <v>534</v>
      </c>
      <c r="M73" s="170">
        <v>547</v>
      </c>
    </row>
    <row r="74" spans="1:23" ht="15" customHeight="1">
      <c r="A74" s="49" t="s">
        <v>468</v>
      </c>
      <c r="B74" s="171">
        <v>1438</v>
      </c>
      <c r="C74" s="171">
        <v>1429</v>
      </c>
      <c r="D74" s="171">
        <v>1401</v>
      </c>
      <c r="E74" s="171">
        <v>1384</v>
      </c>
      <c r="F74" s="171">
        <v>1342</v>
      </c>
      <c r="G74" s="171">
        <v>1337</v>
      </c>
      <c r="H74" s="171">
        <v>1308</v>
      </c>
      <c r="I74" s="171">
        <v>1291</v>
      </c>
      <c r="J74" s="171">
        <v>1281</v>
      </c>
      <c r="K74" s="171">
        <v>1286</v>
      </c>
      <c r="L74" s="171">
        <v>1281</v>
      </c>
      <c r="M74" s="171">
        <v>1283</v>
      </c>
    </row>
    <row r="75" spans="1:23" ht="15" customHeight="1">
      <c r="A75" s="79" t="s">
        <v>417</v>
      </c>
      <c r="B75" s="106">
        <v>5253</v>
      </c>
      <c r="C75" s="106">
        <v>5245</v>
      </c>
      <c r="D75" s="106">
        <v>5175</v>
      </c>
      <c r="E75" s="106">
        <v>5096</v>
      </c>
      <c r="F75" s="106">
        <v>5044</v>
      </c>
      <c r="G75" s="106">
        <v>5006</v>
      </c>
      <c r="H75" s="106">
        <v>5103</v>
      </c>
      <c r="I75" s="106">
        <v>5149</v>
      </c>
      <c r="J75" s="106">
        <v>5147</v>
      </c>
      <c r="K75" s="106">
        <v>5159</v>
      </c>
      <c r="L75" s="106">
        <v>5076</v>
      </c>
      <c r="M75" s="106">
        <v>5057</v>
      </c>
      <c r="N75" s="173"/>
      <c r="O75" s="173"/>
      <c r="P75" s="173"/>
      <c r="Q75" s="173"/>
      <c r="R75" s="173"/>
      <c r="S75" s="173"/>
      <c r="T75" s="173"/>
      <c r="U75" s="173"/>
      <c r="V75" s="173"/>
      <c r="W75" s="173"/>
    </row>
    <row r="76" spans="1:23" ht="15" customHeight="1">
      <c r="A76" s="48" t="s">
        <v>463</v>
      </c>
      <c r="B76" s="170">
        <v>587</v>
      </c>
      <c r="C76" s="170">
        <v>514</v>
      </c>
      <c r="D76" s="170">
        <v>475</v>
      </c>
      <c r="E76" s="170">
        <v>367</v>
      </c>
      <c r="F76" s="170">
        <v>456</v>
      </c>
      <c r="G76" s="170">
        <v>420</v>
      </c>
      <c r="H76" s="170">
        <v>480</v>
      </c>
      <c r="I76" s="170">
        <v>368</v>
      </c>
      <c r="J76" s="170">
        <v>545</v>
      </c>
      <c r="K76" s="170">
        <v>524</v>
      </c>
      <c r="L76" s="170">
        <v>417</v>
      </c>
      <c r="M76" s="170">
        <v>374</v>
      </c>
    </row>
    <row r="77" spans="1:23" ht="15" customHeight="1">
      <c r="A77" s="48" t="s">
        <v>464</v>
      </c>
      <c r="B77" s="170">
        <v>604</v>
      </c>
      <c r="C77" s="170">
        <v>674</v>
      </c>
      <c r="D77" s="170">
        <v>770</v>
      </c>
      <c r="E77" s="170">
        <v>696</v>
      </c>
      <c r="F77" s="170">
        <v>540</v>
      </c>
      <c r="G77" s="170">
        <v>574</v>
      </c>
      <c r="H77" s="170">
        <v>637</v>
      </c>
      <c r="I77" s="170">
        <v>738</v>
      </c>
      <c r="J77" s="170">
        <v>620</v>
      </c>
      <c r="K77" s="170">
        <v>680</v>
      </c>
      <c r="L77" s="170">
        <v>777</v>
      </c>
      <c r="M77" s="170">
        <v>733</v>
      </c>
    </row>
    <row r="78" spans="1:23" ht="15" customHeight="1">
      <c r="A78" s="48" t="s">
        <v>465</v>
      </c>
      <c r="B78" s="170">
        <v>608</v>
      </c>
      <c r="C78" s="170">
        <v>635</v>
      </c>
      <c r="D78" s="170">
        <v>537</v>
      </c>
      <c r="E78" s="170">
        <v>615</v>
      </c>
      <c r="F78" s="170">
        <v>638</v>
      </c>
      <c r="G78" s="170">
        <v>600</v>
      </c>
      <c r="H78" s="170">
        <v>521</v>
      </c>
      <c r="I78" s="170">
        <v>548</v>
      </c>
      <c r="J78" s="170">
        <v>518</v>
      </c>
      <c r="K78" s="170">
        <v>542</v>
      </c>
      <c r="L78" s="170">
        <v>537</v>
      </c>
      <c r="M78" s="170">
        <v>599</v>
      </c>
    </row>
    <row r="79" spans="1:23" ht="15" customHeight="1">
      <c r="A79" s="48" t="s">
        <v>466</v>
      </c>
      <c r="B79" s="170">
        <v>653</v>
      </c>
      <c r="C79" s="170">
        <v>615</v>
      </c>
      <c r="D79" s="170">
        <v>613</v>
      </c>
      <c r="E79" s="170">
        <v>630</v>
      </c>
      <c r="F79" s="170">
        <v>647</v>
      </c>
      <c r="G79" s="170">
        <v>636</v>
      </c>
      <c r="H79" s="170">
        <v>679</v>
      </c>
      <c r="I79" s="170">
        <v>710</v>
      </c>
      <c r="J79" s="170">
        <v>655</v>
      </c>
      <c r="K79" s="170">
        <v>637</v>
      </c>
      <c r="L79" s="170">
        <v>612</v>
      </c>
      <c r="M79" s="170">
        <v>628</v>
      </c>
    </row>
    <row r="80" spans="1:23" ht="15" customHeight="1">
      <c r="A80" s="48" t="s">
        <v>467</v>
      </c>
      <c r="B80" s="170">
        <v>546</v>
      </c>
      <c r="C80" s="170">
        <v>567</v>
      </c>
      <c r="D80" s="170">
        <v>596</v>
      </c>
      <c r="E80" s="170">
        <v>626</v>
      </c>
      <c r="F80" s="170">
        <v>633</v>
      </c>
      <c r="G80" s="170">
        <v>657</v>
      </c>
      <c r="H80" s="170">
        <v>686</v>
      </c>
      <c r="I80" s="170">
        <v>687</v>
      </c>
      <c r="J80" s="170">
        <v>713</v>
      </c>
      <c r="K80" s="170">
        <v>696</v>
      </c>
      <c r="L80" s="170">
        <v>681</v>
      </c>
      <c r="M80" s="170">
        <v>688</v>
      </c>
    </row>
    <row r="81" spans="1:23" ht="15" customHeight="1">
      <c r="A81" s="49" t="s">
        <v>468</v>
      </c>
      <c r="B81" s="171">
        <v>2255</v>
      </c>
      <c r="C81" s="171">
        <v>2240</v>
      </c>
      <c r="D81" s="171">
        <v>2184</v>
      </c>
      <c r="E81" s="171">
        <v>2162</v>
      </c>
      <c r="F81" s="171">
        <v>2130</v>
      </c>
      <c r="G81" s="171">
        <v>2119</v>
      </c>
      <c r="H81" s="171">
        <v>2100</v>
      </c>
      <c r="I81" s="171">
        <v>2098</v>
      </c>
      <c r="J81" s="171">
        <v>2096</v>
      </c>
      <c r="K81" s="171">
        <v>2080</v>
      </c>
      <c r="L81" s="171">
        <v>2052</v>
      </c>
      <c r="M81" s="171">
        <v>2035</v>
      </c>
    </row>
    <row r="82" spans="1:23" ht="15" customHeight="1">
      <c r="A82" s="79" t="s">
        <v>418</v>
      </c>
      <c r="B82" s="106">
        <v>4868</v>
      </c>
      <c r="C82" s="106">
        <v>4849</v>
      </c>
      <c r="D82" s="106">
        <v>4807</v>
      </c>
      <c r="E82" s="106">
        <v>4730</v>
      </c>
      <c r="F82" s="106">
        <v>4666</v>
      </c>
      <c r="G82" s="106">
        <v>4566</v>
      </c>
      <c r="H82" s="106">
        <v>4547</v>
      </c>
      <c r="I82" s="106">
        <v>4571</v>
      </c>
      <c r="J82" s="106">
        <v>4600</v>
      </c>
      <c r="K82" s="106">
        <v>4657</v>
      </c>
      <c r="L82" s="106">
        <v>4535</v>
      </c>
      <c r="M82" s="106">
        <v>4500</v>
      </c>
      <c r="N82" s="173"/>
      <c r="O82" s="173"/>
      <c r="P82" s="173"/>
      <c r="Q82" s="173"/>
      <c r="R82" s="173"/>
      <c r="S82" s="173"/>
      <c r="T82" s="173"/>
      <c r="U82" s="173"/>
      <c r="V82" s="173"/>
      <c r="W82" s="173"/>
    </row>
    <row r="83" spans="1:23" ht="15" customHeight="1">
      <c r="A83" s="48" t="s">
        <v>463</v>
      </c>
      <c r="B83" s="170">
        <v>516</v>
      </c>
      <c r="C83" s="170">
        <v>412</v>
      </c>
      <c r="D83" s="170">
        <v>389</v>
      </c>
      <c r="E83" s="170">
        <v>324</v>
      </c>
      <c r="F83" s="170">
        <v>407</v>
      </c>
      <c r="G83" s="170">
        <v>374</v>
      </c>
      <c r="H83" s="170">
        <v>382</v>
      </c>
      <c r="I83" s="170">
        <v>351</v>
      </c>
      <c r="J83" s="170">
        <v>458</v>
      </c>
      <c r="K83" s="170">
        <v>457</v>
      </c>
      <c r="L83" s="170">
        <v>382</v>
      </c>
      <c r="M83" s="170">
        <v>323</v>
      </c>
    </row>
    <row r="84" spans="1:23" ht="15" customHeight="1">
      <c r="A84" s="48" t="s">
        <v>464</v>
      </c>
      <c r="B84" s="170">
        <v>565</v>
      </c>
      <c r="C84" s="170">
        <v>634</v>
      </c>
      <c r="D84" s="170">
        <v>685</v>
      </c>
      <c r="E84" s="170">
        <v>602</v>
      </c>
      <c r="F84" s="170">
        <v>496</v>
      </c>
      <c r="G84" s="170">
        <v>518</v>
      </c>
      <c r="H84" s="170">
        <v>559</v>
      </c>
      <c r="I84" s="170">
        <v>587</v>
      </c>
      <c r="J84" s="170">
        <v>542</v>
      </c>
      <c r="K84" s="170">
        <v>620</v>
      </c>
      <c r="L84" s="170">
        <v>659</v>
      </c>
      <c r="M84" s="170">
        <v>624</v>
      </c>
    </row>
    <row r="85" spans="1:23" ht="15" customHeight="1">
      <c r="A85" s="48" t="s">
        <v>465</v>
      </c>
      <c r="B85" s="170">
        <v>593</v>
      </c>
      <c r="C85" s="170">
        <v>607</v>
      </c>
      <c r="D85" s="170">
        <v>535</v>
      </c>
      <c r="E85" s="170">
        <v>592</v>
      </c>
      <c r="F85" s="170">
        <v>566</v>
      </c>
      <c r="G85" s="170">
        <v>522</v>
      </c>
      <c r="H85" s="170">
        <v>440</v>
      </c>
      <c r="I85" s="170">
        <v>471</v>
      </c>
      <c r="J85" s="170">
        <v>458</v>
      </c>
      <c r="K85" s="170">
        <v>479</v>
      </c>
      <c r="L85" s="170">
        <v>452</v>
      </c>
      <c r="M85" s="170">
        <v>521</v>
      </c>
    </row>
    <row r="86" spans="1:23" ht="15" customHeight="1">
      <c r="A86" s="48" t="s">
        <v>466</v>
      </c>
      <c r="B86" s="170">
        <v>621</v>
      </c>
      <c r="C86" s="170">
        <v>609</v>
      </c>
      <c r="D86" s="170">
        <v>621</v>
      </c>
      <c r="E86" s="170">
        <v>653</v>
      </c>
      <c r="F86" s="170">
        <v>651</v>
      </c>
      <c r="G86" s="170">
        <v>632</v>
      </c>
      <c r="H86" s="170">
        <v>644</v>
      </c>
      <c r="I86" s="170">
        <v>628</v>
      </c>
      <c r="J86" s="170">
        <v>598</v>
      </c>
      <c r="K86" s="170">
        <v>562</v>
      </c>
      <c r="L86" s="170">
        <v>547</v>
      </c>
      <c r="M86" s="170">
        <v>534</v>
      </c>
    </row>
    <row r="87" spans="1:23" ht="15" customHeight="1">
      <c r="A87" s="48" t="s">
        <v>467</v>
      </c>
      <c r="B87" s="170">
        <v>490</v>
      </c>
      <c r="C87" s="170">
        <v>526</v>
      </c>
      <c r="D87" s="170">
        <v>569</v>
      </c>
      <c r="E87" s="170">
        <v>592</v>
      </c>
      <c r="F87" s="170">
        <v>614</v>
      </c>
      <c r="G87" s="170">
        <v>610</v>
      </c>
      <c r="H87" s="170">
        <v>625</v>
      </c>
      <c r="I87" s="170">
        <v>665</v>
      </c>
      <c r="J87" s="170">
        <v>681</v>
      </c>
      <c r="K87" s="170">
        <v>689</v>
      </c>
      <c r="L87" s="170">
        <v>659</v>
      </c>
      <c r="M87" s="170">
        <v>672</v>
      </c>
    </row>
    <row r="88" spans="1:23" ht="15" customHeight="1">
      <c r="A88" s="49" t="s">
        <v>468</v>
      </c>
      <c r="B88" s="171">
        <v>2083</v>
      </c>
      <c r="C88" s="171">
        <v>2061</v>
      </c>
      <c r="D88" s="171">
        <v>2008</v>
      </c>
      <c r="E88" s="171">
        <v>1967</v>
      </c>
      <c r="F88" s="171">
        <v>1932</v>
      </c>
      <c r="G88" s="171">
        <v>1910</v>
      </c>
      <c r="H88" s="171">
        <v>1897</v>
      </c>
      <c r="I88" s="171">
        <v>1869</v>
      </c>
      <c r="J88" s="171">
        <v>1863</v>
      </c>
      <c r="K88" s="171">
        <v>1850</v>
      </c>
      <c r="L88" s="171">
        <v>1836</v>
      </c>
      <c r="M88" s="171">
        <v>1826</v>
      </c>
    </row>
    <row r="89" spans="1:23" ht="15" customHeight="1">
      <c r="A89" s="79" t="s">
        <v>419</v>
      </c>
      <c r="B89" s="172">
        <v>3918</v>
      </c>
      <c r="C89" s="172">
        <v>3894</v>
      </c>
      <c r="D89" s="172">
        <v>3878</v>
      </c>
      <c r="E89" s="172">
        <v>3802</v>
      </c>
      <c r="F89" s="172">
        <v>3746</v>
      </c>
      <c r="G89" s="172">
        <v>3727</v>
      </c>
      <c r="H89" s="172">
        <v>3786</v>
      </c>
      <c r="I89" s="172">
        <v>3795</v>
      </c>
      <c r="J89" s="172">
        <v>3753</v>
      </c>
      <c r="K89" s="172">
        <v>3741</v>
      </c>
      <c r="L89" s="172">
        <v>3703</v>
      </c>
      <c r="M89" s="172">
        <v>3724</v>
      </c>
      <c r="N89" s="173"/>
      <c r="O89" s="173"/>
      <c r="P89" s="173"/>
      <c r="Q89" s="173"/>
      <c r="R89" s="173"/>
      <c r="S89" s="173"/>
      <c r="T89" s="173"/>
      <c r="U89" s="173"/>
      <c r="V89" s="173"/>
      <c r="W89" s="173"/>
    </row>
    <row r="90" spans="1:23" ht="15" customHeight="1">
      <c r="A90" s="48" t="s">
        <v>463</v>
      </c>
      <c r="B90" s="170">
        <v>420</v>
      </c>
      <c r="C90" s="170">
        <v>359</v>
      </c>
      <c r="D90" s="170">
        <v>329</v>
      </c>
      <c r="E90" s="170">
        <v>285</v>
      </c>
      <c r="F90" s="170">
        <v>321</v>
      </c>
      <c r="G90" s="170">
        <v>319</v>
      </c>
      <c r="H90" s="170">
        <v>397</v>
      </c>
      <c r="I90" s="170">
        <v>256</v>
      </c>
      <c r="J90" s="170">
        <v>389</v>
      </c>
      <c r="K90" s="170">
        <v>357</v>
      </c>
      <c r="L90" s="170">
        <v>338</v>
      </c>
      <c r="M90" s="170">
        <v>288</v>
      </c>
    </row>
    <row r="91" spans="1:23" ht="15" customHeight="1">
      <c r="A91" s="48" t="s">
        <v>464</v>
      </c>
      <c r="B91" s="170">
        <v>472</v>
      </c>
      <c r="C91" s="170">
        <v>492</v>
      </c>
      <c r="D91" s="170">
        <v>566</v>
      </c>
      <c r="E91" s="170">
        <v>507</v>
      </c>
      <c r="F91" s="170">
        <v>412</v>
      </c>
      <c r="G91" s="170">
        <v>431</v>
      </c>
      <c r="H91" s="170">
        <v>459</v>
      </c>
      <c r="I91" s="170">
        <v>567</v>
      </c>
      <c r="J91" s="170">
        <v>447</v>
      </c>
      <c r="K91" s="170">
        <v>477</v>
      </c>
      <c r="L91" s="170">
        <v>521</v>
      </c>
      <c r="M91" s="170">
        <v>528</v>
      </c>
    </row>
    <row r="92" spans="1:23" ht="15" customHeight="1">
      <c r="A92" s="48" t="s">
        <v>465</v>
      </c>
      <c r="B92" s="170">
        <v>467</v>
      </c>
      <c r="C92" s="170">
        <v>523</v>
      </c>
      <c r="D92" s="170">
        <v>435</v>
      </c>
      <c r="E92" s="170">
        <v>467</v>
      </c>
      <c r="F92" s="170">
        <v>458</v>
      </c>
      <c r="G92" s="170">
        <v>464</v>
      </c>
      <c r="H92" s="170">
        <v>407</v>
      </c>
      <c r="I92" s="170">
        <v>418</v>
      </c>
      <c r="J92" s="170">
        <v>388</v>
      </c>
      <c r="K92" s="170">
        <v>431</v>
      </c>
      <c r="L92" s="170">
        <v>391</v>
      </c>
      <c r="M92" s="170">
        <v>465</v>
      </c>
    </row>
    <row r="93" spans="1:23" ht="15" customHeight="1">
      <c r="A93" s="48" t="s">
        <v>466</v>
      </c>
      <c r="B93" s="170">
        <v>540</v>
      </c>
      <c r="C93" s="170">
        <v>494</v>
      </c>
      <c r="D93" s="170">
        <v>509</v>
      </c>
      <c r="E93" s="170">
        <v>527</v>
      </c>
      <c r="F93" s="170">
        <v>555</v>
      </c>
      <c r="G93" s="170">
        <v>518</v>
      </c>
      <c r="H93" s="170">
        <v>533</v>
      </c>
      <c r="I93" s="170">
        <v>556</v>
      </c>
      <c r="J93" s="170">
        <v>530</v>
      </c>
      <c r="K93" s="170">
        <v>498</v>
      </c>
      <c r="L93" s="170">
        <v>470</v>
      </c>
      <c r="M93" s="170">
        <v>470</v>
      </c>
    </row>
    <row r="94" spans="1:23" ht="15" customHeight="1">
      <c r="A94" s="48" t="s">
        <v>467</v>
      </c>
      <c r="B94" s="170">
        <v>445</v>
      </c>
      <c r="C94" s="170">
        <v>472</v>
      </c>
      <c r="D94" s="170">
        <v>504</v>
      </c>
      <c r="E94" s="170">
        <v>499</v>
      </c>
      <c r="F94" s="170">
        <v>490</v>
      </c>
      <c r="G94" s="170">
        <v>499</v>
      </c>
      <c r="H94" s="170">
        <v>523</v>
      </c>
      <c r="I94" s="170">
        <v>520</v>
      </c>
      <c r="J94" s="170">
        <v>554</v>
      </c>
      <c r="K94" s="170">
        <v>542</v>
      </c>
      <c r="L94" s="170">
        <v>567</v>
      </c>
      <c r="M94" s="170">
        <v>562</v>
      </c>
    </row>
    <row r="95" spans="1:23" ht="15" customHeight="1">
      <c r="A95" s="49" t="s">
        <v>468</v>
      </c>
      <c r="B95" s="171">
        <v>1574</v>
      </c>
      <c r="C95" s="171">
        <v>1554</v>
      </c>
      <c r="D95" s="171">
        <v>1535</v>
      </c>
      <c r="E95" s="171">
        <v>1517</v>
      </c>
      <c r="F95" s="171">
        <v>1510</v>
      </c>
      <c r="G95" s="171">
        <v>1496</v>
      </c>
      <c r="H95" s="171">
        <v>1467</v>
      </c>
      <c r="I95" s="171">
        <v>1478</v>
      </c>
      <c r="J95" s="171">
        <v>1445</v>
      </c>
      <c r="K95" s="171">
        <v>1436</v>
      </c>
      <c r="L95" s="171">
        <v>1416</v>
      </c>
      <c r="M95" s="171">
        <v>1411</v>
      </c>
    </row>
    <row r="96" spans="1:23" ht="15" customHeight="1">
      <c r="A96" s="79" t="s">
        <v>420</v>
      </c>
      <c r="B96" s="175">
        <v>1978</v>
      </c>
      <c r="C96" s="175">
        <v>1977</v>
      </c>
      <c r="D96" s="175">
        <v>1949</v>
      </c>
      <c r="E96" s="175">
        <v>1906</v>
      </c>
      <c r="F96" s="175">
        <v>1868</v>
      </c>
      <c r="G96" s="175">
        <v>1825</v>
      </c>
      <c r="H96" s="175">
        <v>1887</v>
      </c>
      <c r="I96" s="175">
        <v>1916</v>
      </c>
      <c r="J96" s="175">
        <v>1856</v>
      </c>
      <c r="K96" s="175">
        <v>1866</v>
      </c>
      <c r="L96" s="175">
        <v>1849</v>
      </c>
      <c r="M96" s="169">
        <v>1844</v>
      </c>
      <c r="N96" s="173"/>
      <c r="O96" s="173"/>
      <c r="P96" s="173"/>
      <c r="Q96" s="173"/>
      <c r="R96" s="173"/>
      <c r="S96" s="173"/>
      <c r="T96" s="173"/>
      <c r="U96" s="173"/>
      <c r="V96" s="173"/>
      <c r="W96" s="173"/>
    </row>
    <row r="97" spans="1:23" ht="15" customHeight="1">
      <c r="A97" s="48" t="s">
        <v>463</v>
      </c>
      <c r="B97" s="170">
        <v>238</v>
      </c>
      <c r="C97" s="170">
        <v>196</v>
      </c>
      <c r="D97" s="170">
        <v>189</v>
      </c>
      <c r="E97" s="170">
        <v>152</v>
      </c>
      <c r="F97" s="170">
        <v>184</v>
      </c>
      <c r="G97" s="170">
        <v>173</v>
      </c>
      <c r="H97" s="170">
        <v>210</v>
      </c>
      <c r="I97" s="170">
        <v>144</v>
      </c>
      <c r="J97" s="170">
        <v>201</v>
      </c>
      <c r="K97" s="170">
        <v>204</v>
      </c>
      <c r="L97" s="170">
        <v>172</v>
      </c>
      <c r="M97" s="170">
        <v>151</v>
      </c>
    </row>
    <row r="98" spans="1:23" ht="15" customHeight="1">
      <c r="A98" s="48" t="s">
        <v>464</v>
      </c>
      <c r="B98" s="170">
        <v>235</v>
      </c>
      <c r="C98" s="170">
        <v>287</v>
      </c>
      <c r="D98" s="170">
        <v>307</v>
      </c>
      <c r="E98" s="170">
        <v>249</v>
      </c>
      <c r="F98" s="170">
        <v>232</v>
      </c>
      <c r="G98" s="170">
        <v>239</v>
      </c>
      <c r="H98" s="170">
        <v>258</v>
      </c>
      <c r="I98" s="170">
        <v>315</v>
      </c>
      <c r="J98" s="170">
        <v>234</v>
      </c>
      <c r="K98" s="170">
        <v>249</v>
      </c>
      <c r="L98" s="170">
        <v>282</v>
      </c>
      <c r="M98" s="170">
        <v>265</v>
      </c>
    </row>
    <row r="99" spans="1:23" ht="15" customHeight="1">
      <c r="A99" s="48" t="s">
        <v>465</v>
      </c>
      <c r="B99" s="170">
        <v>249</v>
      </c>
      <c r="C99" s="170">
        <v>250</v>
      </c>
      <c r="D99" s="170">
        <v>209</v>
      </c>
      <c r="E99" s="170">
        <v>261</v>
      </c>
      <c r="F99" s="170">
        <v>219</v>
      </c>
      <c r="G99" s="170">
        <v>217</v>
      </c>
      <c r="H99" s="170">
        <v>197</v>
      </c>
      <c r="I99" s="170">
        <v>224</v>
      </c>
      <c r="J99" s="170">
        <v>204</v>
      </c>
      <c r="K99" s="170">
        <v>201</v>
      </c>
      <c r="L99" s="170">
        <v>194</v>
      </c>
      <c r="M99" s="170">
        <v>220</v>
      </c>
    </row>
    <row r="100" spans="1:23" ht="15" customHeight="1">
      <c r="A100" s="48" t="s">
        <v>466</v>
      </c>
      <c r="B100" s="170">
        <v>233</v>
      </c>
      <c r="C100" s="170">
        <v>234</v>
      </c>
      <c r="D100" s="170">
        <v>247</v>
      </c>
      <c r="E100" s="170">
        <v>260</v>
      </c>
      <c r="F100" s="170">
        <v>261</v>
      </c>
      <c r="G100" s="170">
        <v>230</v>
      </c>
      <c r="H100" s="170">
        <v>247</v>
      </c>
      <c r="I100" s="170">
        <v>245</v>
      </c>
      <c r="J100" s="170">
        <v>225</v>
      </c>
      <c r="K100" s="170">
        <v>228</v>
      </c>
      <c r="L100" s="170">
        <v>229</v>
      </c>
      <c r="M100" s="170">
        <v>237</v>
      </c>
    </row>
    <row r="101" spans="1:23" ht="15" customHeight="1">
      <c r="A101" s="48" t="s">
        <v>467</v>
      </c>
      <c r="B101" s="170">
        <v>221</v>
      </c>
      <c r="C101" s="170">
        <v>221</v>
      </c>
      <c r="D101" s="170">
        <v>225</v>
      </c>
      <c r="E101" s="170">
        <v>217</v>
      </c>
      <c r="F101" s="170">
        <v>212</v>
      </c>
      <c r="G101" s="170">
        <v>222</v>
      </c>
      <c r="H101" s="170">
        <v>236</v>
      </c>
      <c r="I101" s="170">
        <v>252</v>
      </c>
      <c r="J101" s="170">
        <v>266</v>
      </c>
      <c r="K101" s="170">
        <v>252</v>
      </c>
      <c r="L101" s="170">
        <v>244</v>
      </c>
      <c r="M101" s="170">
        <v>248</v>
      </c>
    </row>
    <row r="102" spans="1:23" ht="15" customHeight="1">
      <c r="A102" s="49" t="s">
        <v>468</v>
      </c>
      <c r="B102" s="171">
        <v>802</v>
      </c>
      <c r="C102" s="171">
        <v>789</v>
      </c>
      <c r="D102" s="171">
        <v>772</v>
      </c>
      <c r="E102" s="171">
        <v>767</v>
      </c>
      <c r="F102" s="171">
        <v>760</v>
      </c>
      <c r="G102" s="171">
        <v>744</v>
      </c>
      <c r="H102" s="171">
        <v>739</v>
      </c>
      <c r="I102" s="171">
        <v>736</v>
      </c>
      <c r="J102" s="171">
        <v>726</v>
      </c>
      <c r="K102" s="171">
        <v>732</v>
      </c>
      <c r="L102" s="171">
        <v>728</v>
      </c>
      <c r="M102" s="171">
        <v>723</v>
      </c>
    </row>
    <row r="103" spans="1:23" ht="15" customHeight="1">
      <c r="A103" s="79" t="s">
        <v>421</v>
      </c>
      <c r="B103" s="175">
        <v>1563</v>
      </c>
      <c r="C103" s="175">
        <v>1548</v>
      </c>
      <c r="D103" s="175">
        <v>1543</v>
      </c>
      <c r="E103" s="175">
        <v>1511</v>
      </c>
      <c r="F103" s="175">
        <v>1477</v>
      </c>
      <c r="G103" s="175">
        <v>1473</v>
      </c>
      <c r="H103" s="175">
        <v>1504</v>
      </c>
      <c r="I103" s="175">
        <v>1501</v>
      </c>
      <c r="J103" s="175">
        <v>1484</v>
      </c>
      <c r="K103" s="175">
        <v>1463</v>
      </c>
      <c r="L103" s="175">
        <v>1433</v>
      </c>
      <c r="M103" s="169">
        <v>1419</v>
      </c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</row>
    <row r="104" spans="1:23" ht="15" customHeight="1">
      <c r="A104" s="48" t="s">
        <v>463</v>
      </c>
      <c r="B104" s="170">
        <v>159</v>
      </c>
      <c r="C104" s="170">
        <v>158</v>
      </c>
      <c r="D104" s="170">
        <v>170</v>
      </c>
      <c r="E104" s="170">
        <v>117</v>
      </c>
      <c r="F104" s="170">
        <v>146</v>
      </c>
      <c r="G104" s="170">
        <v>134</v>
      </c>
      <c r="H104" s="170">
        <v>183</v>
      </c>
      <c r="I104" s="170">
        <v>104</v>
      </c>
      <c r="J104" s="170">
        <v>181</v>
      </c>
      <c r="K104" s="170">
        <v>170</v>
      </c>
      <c r="L104" s="170">
        <v>147</v>
      </c>
      <c r="M104" s="170">
        <v>131</v>
      </c>
    </row>
    <row r="105" spans="1:23" ht="15" customHeight="1">
      <c r="A105" s="48" t="s">
        <v>464</v>
      </c>
      <c r="B105" s="170">
        <v>208</v>
      </c>
      <c r="C105" s="170">
        <v>204</v>
      </c>
      <c r="D105" s="170">
        <v>223</v>
      </c>
      <c r="E105" s="170">
        <v>227</v>
      </c>
      <c r="F105" s="170">
        <v>183</v>
      </c>
      <c r="G105" s="170">
        <v>181</v>
      </c>
      <c r="H105" s="170">
        <v>189</v>
      </c>
      <c r="I105" s="170">
        <v>250</v>
      </c>
      <c r="J105" s="170">
        <v>180</v>
      </c>
      <c r="K105" s="170">
        <v>190</v>
      </c>
      <c r="L105" s="170">
        <v>238</v>
      </c>
      <c r="M105" s="170">
        <v>230</v>
      </c>
    </row>
    <row r="106" spans="1:23" ht="15" customHeight="1">
      <c r="A106" s="48" t="s">
        <v>465</v>
      </c>
      <c r="B106" s="170">
        <v>197</v>
      </c>
      <c r="C106" s="170">
        <v>210</v>
      </c>
      <c r="D106" s="170">
        <v>180</v>
      </c>
      <c r="E106" s="170">
        <v>179</v>
      </c>
      <c r="F106" s="170">
        <v>175</v>
      </c>
      <c r="G106" s="170">
        <v>185</v>
      </c>
      <c r="H106" s="170">
        <v>162</v>
      </c>
      <c r="I106" s="170">
        <v>169</v>
      </c>
      <c r="J106" s="170">
        <v>157</v>
      </c>
      <c r="K106" s="170">
        <v>173</v>
      </c>
      <c r="L106" s="170">
        <v>149</v>
      </c>
      <c r="M106" s="170">
        <v>165</v>
      </c>
    </row>
    <row r="107" spans="1:23" ht="15" customHeight="1">
      <c r="A107" s="48" t="s">
        <v>466</v>
      </c>
      <c r="B107" s="170">
        <v>220</v>
      </c>
      <c r="C107" s="170">
        <v>208</v>
      </c>
      <c r="D107" s="170">
        <v>213</v>
      </c>
      <c r="E107" s="170">
        <v>226</v>
      </c>
      <c r="F107" s="170">
        <v>208</v>
      </c>
      <c r="G107" s="170">
        <v>201</v>
      </c>
      <c r="H107" s="170">
        <v>199</v>
      </c>
      <c r="I107" s="170">
        <v>220</v>
      </c>
      <c r="J107" s="170">
        <v>207</v>
      </c>
      <c r="K107" s="170">
        <v>188</v>
      </c>
      <c r="L107" s="170">
        <v>173</v>
      </c>
      <c r="M107" s="170">
        <v>173</v>
      </c>
    </row>
    <row r="108" spans="1:23" ht="15" customHeight="1">
      <c r="A108" s="48" t="s">
        <v>467</v>
      </c>
      <c r="B108" s="170">
        <v>198</v>
      </c>
      <c r="C108" s="170">
        <v>190</v>
      </c>
      <c r="D108" s="170">
        <v>199</v>
      </c>
      <c r="E108" s="170">
        <v>207</v>
      </c>
      <c r="F108" s="170">
        <v>210</v>
      </c>
      <c r="G108" s="170">
        <v>211</v>
      </c>
      <c r="H108" s="170">
        <v>210</v>
      </c>
      <c r="I108" s="170">
        <v>199</v>
      </c>
      <c r="J108" s="170">
        <v>209</v>
      </c>
      <c r="K108" s="170">
        <v>200</v>
      </c>
      <c r="L108" s="170">
        <v>199</v>
      </c>
      <c r="M108" s="170">
        <v>197</v>
      </c>
    </row>
    <row r="109" spans="1:23" ht="15" customHeight="1">
      <c r="A109" s="49" t="s">
        <v>468</v>
      </c>
      <c r="B109" s="171">
        <v>581</v>
      </c>
      <c r="C109" s="171">
        <v>578</v>
      </c>
      <c r="D109" s="171">
        <v>558</v>
      </c>
      <c r="E109" s="171">
        <v>555</v>
      </c>
      <c r="F109" s="171">
        <v>555</v>
      </c>
      <c r="G109" s="171">
        <v>561</v>
      </c>
      <c r="H109" s="171">
        <v>561</v>
      </c>
      <c r="I109" s="171">
        <v>559</v>
      </c>
      <c r="J109" s="171">
        <v>550</v>
      </c>
      <c r="K109" s="171">
        <v>542</v>
      </c>
      <c r="L109" s="171">
        <v>527</v>
      </c>
      <c r="M109" s="171">
        <v>523</v>
      </c>
    </row>
    <row r="110" spans="1:23" ht="15" customHeight="1">
      <c r="A110" s="79" t="s">
        <v>422</v>
      </c>
      <c r="B110" s="175">
        <v>4004</v>
      </c>
      <c r="C110" s="175">
        <v>3984</v>
      </c>
      <c r="D110" s="175">
        <v>3969</v>
      </c>
      <c r="E110" s="175">
        <v>3939</v>
      </c>
      <c r="F110" s="175">
        <v>3815</v>
      </c>
      <c r="G110" s="175">
        <v>3711</v>
      </c>
      <c r="H110" s="175">
        <v>3718</v>
      </c>
      <c r="I110" s="175">
        <v>3752</v>
      </c>
      <c r="J110" s="175">
        <v>3724</v>
      </c>
      <c r="K110" s="175">
        <v>3791</v>
      </c>
      <c r="L110" s="175">
        <v>3681</v>
      </c>
      <c r="M110" s="169">
        <v>3706</v>
      </c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</row>
    <row r="111" spans="1:23" ht="15" customHeight="1">
      <c r="A111" s="48" t="s">
        <v>463</v>
      </c>
      <c r="B111" s="170">
        <v>439</v>
      </c>
      <c r="C111" s="170">
        <v>367</v>
      </c>
      <c r="D111" s="170">
        <v>367</v>
      </c>
      <c r="E111" s="170">
        <v>319</v>
      </c>
      <c r="F111" s="170">
        <v>345</v>
      </c>
      <c r="G111" s="170">
        <v>346</v>
      </c>
      <c r="H111" s="170">
        <v>401</v>
      </c>
      <c r="I111" s="170">
        <v>291</v>
      </c>
      <c r="J111" s="170">
        <v>405</v>
      </c>
      <c r="K111" s="170">
        <v>426</v>
      </c>
      <c r="L111" s="170">
        <v>390</v>
      </c>
      <c r="M111" s="170">
        <v>318</v>
      </c>
    </row>
    <row r="112" spans="1:23" ht="15" customHeight="1">
      <c r="A112" s="48" t="s">
        <v>464</v>
      </c>
      <c r="B112" s="170">
        <v>492</v>
      </c>
      <c r="C112" s="170">
        <v>527</v>
      </c>
      <c r="D112" s="170">
        <v>559</v>
      </c>
      <c r="E112" s="170">
        <v>535</v>
      </c>
      <c r="F112" s="170">
        <v>454</v>
      </c>
      <c r="G112" s="170">
        <v>445</v>
      </c>
      <c r="H112" s="170">
        <v>451</v>
      </c>
      <c r="I112" s="170">
        <v>571</v>
      </c>
      <c r="J112" s="170">
        <v>471</v>
      </c>
      <c r="K112" s="170">
        <v>515</v>
      </c>
      <c r="L112" s="170">
        <v>574</v>
      </c>
      <c r="M112" s="170">
        <v>579</v>
      </c>
    </row>
    <row r="113" spans="1:23" ht="15" customHeight="1">
      <c r="A113" s="48" t="s">
        <v>465</v>
      </c>
      <c r="B113" s="170">
        <v>513</v>
      </c>
      <c r="C113" s="170">
        <v>511</v>
      </c>
      <c r="D113" s="170">
        <v>460</v>
      </c>
      <c r="E113" s="170">
        <v>465</v>
      </c>
      <c r="F113" s="170">
        <v>437</v>
      </c>
      <c r="G113" s="170">
        <v>410</v>
      </c>
      <c r="H113" s="170">
        <v>389</v>
      </c>
      <c r="I113" s="170">
        <v>411</v>
      </c>
      <c r="J113" s="170">
        <v>394</v>
      </c>
      <c r="K113" s="170">
        <v>434</v>
      </c>
      <c r="L113" s="170">
        <v>376</v>
      </c>
      <c r="M113" s="170">
        <v>442</v>
      </c>
    </row>
    <row r="114" spans="1:23" ht="15" customHeight="1">
      <c r="A114" s="48" t="s">
        <v>466</v>
      </c>
      <c r="B114" s="170">
        <v>533</v>
      </c>
      <c r="C114" s="170">
        <v>540</v>
      </c>
      <c r="D114" s="170">
        <v>536</v>
      </c>
      <c r="E114" s="170">
        <v>586</v>
      </c>
      <c r="F114" s="170">
        <v>568</v>
      </c>
      <c r="G114" s="170">
        <v>525</v>
      </c>
      <c r="H114" s="170">
        <v>517</v>
      </c>
      <c r="I114" s="170">
        <v>506</v>
      </c>
      <c r="J114" s="170">
        <v>480</v>
      </c>
      <c r="K114" s="170">
        <v>471</v>
      </c>
      <c r="L114" s="170">
        <v>423</v>
      </c>
      <c r="M114" s="170">
        <v>447</v>
      </c>
    </row>
    <row r="115" spans="1:23" ht="15" customHeight="1">
      <c r="A115" s="48" t="s">
        <v>467</v>
      </c>
      <c r="B115" s="170">
        <v>431</v>
      </c>
      <c r="C115" s="170">
        <v>462</v>
      </c>
      <c r="D115" s="170">
        <v>500</v>
      </c>
      <c r="E115" s="170">
        <v>506</v>
      </c>
      <c r="F115" s="170">
        <v>509</v>
      </c>
      <c r="G115" s="170">
        <v>514</v>
      </c>
      <c r="H115" s="170">
        <v>520</v>
      </c>
      <c r="I115" s="170">
        <v>550</v>
      </c>
      <c r="J115" s="170">
        <v>573</v>
      </c>
      <c r="K115" s="170">
        <v>567</v>
      </c>
      <c r="L115" s="170">
        <v>538</v>
      </c>
      <c r="M115" s="170">
        <v>546</v>
      </c>
    </row>
    <row r="116" spans="1:23" ht="15" customHeight="1">
      <c r="A116" s="49" t="s">
        <v>468</v>
      </c>
      <c r="B116" s="171">
        <v>1596</v>
      </c>
      <c r="C116" s="171">
        <v>1577</v>
      </c>
      <c r="D116" s="171">
        <v>1547</v>
      </c>
      <c r="E116" s="171">
        <v>1528</v>
      </c>
      <c r="F116" s="171">
        <v>1502</v>
      </c>
      <c r="G116" s="171">
        <v>1471</v>
      </c>
      <c r="H116" s="171">
        <v>1440</v>
      </c>
      <c r="I116" s="171">
        <v>1423</v>
      </c>
      <c r="J116" s="171">
        <v>1401</v>
      </c>
      <c r="K116" s="171">
        <v>1378</v>
      </c>
      <c r="L116" s="171">
        <v>1380</v>
      </c>
      <c r="M116" s="171">
        <v>1374</v>
      </c>
    </row>
    <row r="117" spans="1:23" ht="15" customHeight="1">
      <c r="A117" s="79" t="s">
        <v>423</v>
      </c>
      <c r="B117" s="175">
        <v>3053</v>
      </c>
      <c r="C117" s="175">
        <v>3002</v>
      </c>
      <c r="D117" s="175">
        <v>2992</v>
      </c>
      <c r="E117" s="175">
        <v>2977</v>
      </c>
      <c r="F117" s="175">
        <v>2928</v>
      </c>
      <c r="G117" s="175">
        <v>2926</v>
      </c>
      <c r="H117" s="175">
        <v>2946</v>
      </c>
      <c r="I117" s="175">
        <v>2950</v>
      </c>
      <c r="J117" s="175">
        <v>2940</v>
      </c>
      <c r="K117" s="175">
        <v>2975</v>
      </c>
      <c r="L117" s="175">
        <v>2947</v>
      </c>
      <c r="M117" s="169">
        <v>2936</v>
      </c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</row>
    <row r="118" spans="1:23" ht="15" customHeight="1">
      <c r="A118" s="48" t="s">
        <v>463</v>
      </c>
      <c r="B118" s="170">
        <v>320</v>
      </c>
      <c r="C118" s="170">
        <v>262</v>
      </c>
      <c r="D118" s="170">
        <v>291</v>
      </c>
      <c r="E118" s="170">
        <v>233</v>
      </c>
      <c r="F118" s="170">
        <v>240</v>
      </c>
      <c r="G118" s="170">
        <v>269</v>
      </c>
      <c r="H118" s="170">
        <v>287</v>
      </c>
      <c r="I118" s="170">
        <v>197</v>
      </c>
      <c r="J118" s="170">
        <v>287</v>
      </c>
      <c r="K118" s="170">
        <v>320</v>
      </c>
      <c r="L118" s="170">
        <v>269</v>
      </c>
      <c r="M118" s="170">
        <v>240</v>
      </c>
    </row>
    <row r="119" spans="1:23" ht="15" customHeight="1">
      <c r="A119" s="48" t="s">
        <v>464</v>
      </c>
      <c r="B119" s="170">
        <v>370</v>
      </c>
      <c r="C119" s="170">
        <v>398</v>
      </c>
      <c r="D119" s="170">
        <v>390</v>
      </c>
      <c r="E119" s="170">
        <v>402</v>
      </c>
      <c r="F119" s="170">
        <v>358</v>
      </c>
      <c r="G119" s="170">
        <v>333</v>
      </c>
      <c r="H119" s="170">
        <v>368</v>
      </c>
      <c r="I119" s="170">
        <v>434</v>
      </c>
      <c r="J119" s="170">
        <v>337</v>
      </c>
      <c r="K119" s="170">
        <v>359</v>
      </c>
      <c r="L119" s="170">
        <v>439</v>
      </c>
      <c r="M119" s="170">
        <v>431</v>
      </c>
    </row>
    <row r="120" spans="1:23" ht="15" customHeight="1">
      <c r="A120" s="48" t="s">
        <v>465</v>
      </c>
      <c r="B120" s="170">
        <v>366</v>
      </c>
      <c r="C120" s="170">
        <v>399</v>
      </c>
      <c r="D120" s="170">
        <v>357</v>
      </c>
      <c r="E120" s="170">
        <v>342</v>
      </c>
      <c r="F120" s="170">
        <v>325</v>
      </c>
      <c r="G120" s="170">
        <v>342</v>
      </c>
      <c r="H120" s="170">
        <v>296</v>
      </c>
      <c r="I120" s="170">
        <v>321</v>
      </c>
      <c r="J120" s="170">
        <v>331</v>
      </c>
      <c r="K120" s="170">
        <v>335</v>
      </c>
      <c r="L120" s="170">
        <v>289</v>
      </c>
      <c r="M120" s="170">
        <v>317</v>
      </c>
    </row>
    <row r="121" spans="1:23" ht="15" customHeight="1">
      <c r="A121" s="48" t="s">
        <v>466</v>
      </c>
      <c r="B121" s="170">
        <v>392</v>
      </c>
      <c r="C121" s="170">
        <v>358</v>
      </c>
      <c r="D121" s="170">
        <v>368</v>
      </c>
      <c r="E121" s="170">
        <v>416</v>
      </c>
      <c r="F121" s="170">
        <v>427</v>
      </c>
      <c r="G121" s="170">
        <v>380</v>
      </c>
      <c r="H121" s="170">
        <v>377</v>
      </c>
      <c r="I121" s="170">
        <v>388</v>
      </c>
      <c r="J121" s="170">
        <v>376</v>
      </c>
      <c r="K121" s="170">
        <v>368</v>
      </c>
      <c r="L121" s="170">
        <v>361</v>
      </c>
      <c r="M121" s="170">
        <v>368</v>
      </c>
    </row>
    <row r="122" spans="1:23" ht="15" customHeight="1">
      <c r="A122" s="48" t="s">
        <v>467</v>
      </c>
      <c r="B122" s="170">
        <v>341</v>
      </c>
      <c r="C122" s="170">
        <v>336</v>
      </c>
      <c r="D122" s="170">
        <v>360</v>
      </c>
      <c r="E122" s="170">
        <v>366</v>
      </c>
      <c r="F122" s="170">
        <v>378</v>
      </c>
      <c r="G122" s="170">
        <v>407</v>
      </c>
      <c r="H122" s="170">
        <v>429</v>
      </c>
      <c r="I122" s="170">
        <v>420</v>
      </c>
      <c r="J122" s="170">
        <v>435</v>
      </c>
      <c r="K122" s="170">
        <v>429</v>
      </c>
      <c r="L122" s="170">
        <v>425</v>
      </c>
      <c r="M122" s="170">
        <v>422</v>
      </c>
    </row>
    <row r="123" spans="1:23" ht="15" customHeight="1">
      <c r="A123" s="49" t="s">
        <v>468</v>
      </c>
      <c r="B123" s="171">
        <v>1264</v>
      </c>
      <c r="C123" s="171">
        <v>1249</v>
      </c>
      <c r="D123" s="171">
        <v>1226</v>
      </c>
      <c r="E123" s="171">
        <v>1218</v>
      </c>
      <c r="F123" s="171">
        <v>1200</v>
      </c>
      <c r="G123" s="171">
        <v>1195</v>
      </c>
      <c r="H123" s="171">
        <v>1189</v>
      </c>
      <c r="I123" s="171">
        <v>1190</v>
      </c>
      <c r="J123" s="171">
        <v>1174</v>
      </c>
      <c r="K123" s="171">
        <v>1164</v>
      </c>
      <c r="L123" s="171">
        <v>1164</v>
      </c>
      <c r="M123" s="171">
        <v>1158</v>
      </c>
    </row>
    <row r="124" spans="1:23" ht="15" customHeight="1">
      <c r="A124" s="79" t="s">
        <v>424</v>
      </c>
      <c r="B124" s="175">
        <v>318</v>
      </c>
      <c r="C124" s="175">
        <v>319</v>
      </c>
      <c r="D124" s="175">
        <v>307</v>
      </c>
      <c r="E124" s="175">
        <v>289</v>
      </c>
      <c r="F124" s="175">
        <v>281</v>
      </c>
      <c r="G124" s="175">
        <v>276</v>
      </c>
      <c r="H124" s="175">
        <v>289</v>
      </c>
      <c r="I124" s="175">
        <v>295</v>
      </c>
      <c r="J124" s="175">
        <v>283</v>
      </c>
      <c r="K124" s="175">
        <v>292</v>
      </c>
      <c r="L124" s="175">
        <v>287</v>
      </c>
      <c r="M124" s="169">
        <v>297</v>
      </c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</row>
    <row r="125" spans="1:23" ht="15" customHeight="1">
      <c r="A125" s="48" t="s">
        <v>463</v>
      </c>
      <c r="B125" s="170">
        <v>42</v>
      </c>
      <c r="C125" s="170">
        <v>34</v>
      </c>
      <c r="D125" s="170">
        <v>29</v>
      </c>
      <c r="E125" s="170">
        <v>14</v>
      </c>
      <c r="F125" s="170">
        <v>27</v>
      </c>
      <c r="G125" s="170">
        <v>25</v>
      </c>
      <c r="H125" s="170">
        <v>35</v>
      </c>
      <c r="I125" s="170">
        <v>23</v>
      </c>
      <c r="J125" s="170">
        <v>31</v>
      </c>
      <c r="K125" s="170">
        <v>33</v>
      </c>
      <c r="L125" s="170">
        <v>24</v>
      </c>
      <c r="M125" s="170">
        <v>29</v>
      </c>
    </row>
    <row r="126" spans="1:23" ht="15" customHeight="1">
      <c r="A126" s="48" t="s">
        <v>464</v>
      </c>
      <c r="B126" s="170">
        <v>47</v>
      </c>
      <c r="C126" s="170">
        <v>50</v>
      </c>
      <c r="D126" s="170">
        <v>51</v>
      </c>
      <c r="E126" s="170">
        <v>41</v>
      </c>
      <c r="F126" s="170">
        <v>26</v>
      </c>
      <c r="G126" s="170">
        <v>27</v>
      </c>
      <c r="H126" s="170">
        <v>35</v>
      </c>
      <c r="I126" s="170">
        <v>55</v>
      </c>
      <c r="J126" s="170">
        <v>42</v>
      </c>
      <c r="K126" s="170">
        <v>36</v>
      </c>
      <c r="L126" s="170">
        <v>42</v>
      </c>
      <c r="M126" s="170">
        <v>40</v>
      </c>
    </row>
    <row r="127" spans="1:23" ht="15" customHeight="1">
      <c r="A127" s="48" t="s">
        <v>465</v>
      </c>
      <c r="B127" s="170">
        <v>30</v>
      </c>
      <c r="C127" s="170">
        <v>46</v>
      </c>
      <c r="D127" s="170">
        <v>38</v>
      </c>
      <c r="E127" s="170">
        <v>44</v>
      </c>
      <c r="F127" s="170">
        <v>36</v>
      </c>
      <c r="G127" s="170">
        <v>37</v>
      </c>
      <c r="H127" s="170">
        <v>29</v>
      </c>
      <c r="I127" s="170">
        <v>30</v>
      </c>
      <c r="J127" s="170">
        <v>23</v>
      </c>
      <c r="K127" s="170">
        <v>40</v>
      </c>
      <c r="L127" s="170">
        <v>35</v>
      </c>
      <c r="M127" s="170">
        <v>43</v>
      </c>
    </row>
    <row r="128" spans="1:23" ht="15" customHeight="1">
      <c r="A128" s="48" t="s">
        <v>466</v>
      </c>
      <c r="B128" s="170">
        <v>39</v>
      </c>
      <c r="C128" s="170">
        <v>31</v>
      </c>
      <c r="D128" s="170">
        <v>34</v>
      </c>
      <c r="E128" s="170">
        <v>38</v>
      </c>
      <c r="F128" s="170">
        <v>38</v>
      </c>
      <c r="G128" s="170">
        <v>33</v>
      </c>
      <c r="H128" s="170">
        <v>39</v>
      </c>
      <c r="I128" s="170">
        <v>42</v>
      </c>
      <c r="J128" s="170">
        <v>44</v>
      </c>
      <c r="K128" s="170">
        <v>38</v>
      </c>
      <c r="L128" s="170">
        <v>39</v>
      </c>
      <c r="M128" s="170">
        <v>39</v>
      </c>
    </row>
    <row r="129" spans="1:23" ht="15" customHeight="1">
      <c r="A129" s="48" t="s">
        <v>467</v>
      </c>
      <c r="B129" s="170">
        <v>39</v>
      </c>
      <c r="C129" s="170">
        <v>41</v>
      </c>
      <c r="D129" s="170">
        <v>38</v>
      </c>
      <c r="E129" s="170">
        <v>36</v>
      </c>
      <c r="F129" s="170">
        <v>35</v>
      </c>
      <c r="G129" s="170">
        <v>36</v>
      </c>
      <c r="H129" s="170">
        <v>35</v>
      </c>
      <c r="I129" s="170">
        <v>32</v>
      </c>
      <c r="J129" s="170">
        <v>29</v>
      </c>
      <c r="K129" s="170">
        <v>32</v>
      </c>
      <c r="L129" s="170">
        <v>33</v>
      </c>
      <c r="M129" s="170">
        <v>36</v>
      </c>
    </row>
    <row r="130" spans="1:23" ht="15" customHeight="1">
      <c r="A130" s="49" t="s">
        <v>468</v>
      </c>
      <c r="B130" s="171">
        <v>121</v>
      </c>
      <c r="C130" s="171">
        <v>117</v>
      </c>
      <c r="D130" s="171">
        <v>117</v>
      </c>
      <c r="E130" s="171">
        <v>116</v>
      </c>
      <c r="F130" s="171">
        <v>119</v>
      </c>
      <c r="G130" s="171">
        <v>118</v>
      </c>
      <c r="H130" s="171">
        <v>116</v>
      </c>
      <c r="I130" s="171">
        <v>113</v>
      </c>
      <c r="J130" s="171">
        <v>114</v>
      </c>
      <c r="K130" s="171">
        <v>113</v>
      </c>
      <c r="L130" s="171">
        <v>114</v>
      </c>
      <c r="M130" s="171">
        <v>110</v>
      </c>
    </row>
    <row r="131" spans="1:23" ht="15" customHeight="1">
      <c r="A131" s="79" t="s">
        <v>425</v>
      </c>
      <c r="B131" s="175">
        <v>1043</v>
      </c>
      <c r="C131" s="175">
        <v>1054</v>
      </c>
      <c r="D131" s="175">
        <v>1037</v>
      </c>
      <c r="E131" s="175">
        <v>1037</v>
      </c>
      <c r="F131" s="175">
        <v>1014</v>
      </c>
      <c r="G131" s="175">
        <v>1014</v>
      </c>
      <c r="H131" s="175">
        <v>1030</v>
      </c>
      <c r="I131" s="175">
        <v>1061</v>
      </c>
      <c r="J131" s="175">
        <v>1031</v>
      </c>
      <c r="K131" s="175">
        <v>1051</v>
      </c>
      <c r="L131" s="175">
        <v>1022</v>
      </c>
      <c r="M131" s="169">
        <v>1018</v>
      </c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</row>
    <row r="132" spans="1:23" ht="15" customHeight="1">
      <c r="A132" s="48" t="s">
        <v>463</v>
      </c>
      <c r="B132" s="170">
        <v>105</v>
      </c>
      <c r="C132" s="170">
        <v>105</v>
      </c>
      <c r="D132" s="170">
        <v>84</v>
      </c>
      <c r="E132" s="170">
        <v>64</v>
      </c>
      <c r="F132" s="170">
        <v>61</v>
      </c>
      <c r="G132" s="170">
        <v>78</v>
      </c>
      <c r="H132" s="170">
        <v>102</v>
      </c>
      <c r="I132" s="170">
        <v>99</v>
      </c>
      <c r="J132" s="170">
        <v>84</v>
      </c>
      <c r="K132" s="170">
        <v>109</v>
      </c>
      <c r="L132" s="170">
        <v>78</v>
      </c>
      <c r="M132" s="170">
        <v>73</v>
      </c>
    </row>
    <row r="133" spans="1:23" ht="15" customHeight="1">
      <c r="A133" s="48" t="s">
        <v>464</v>
      </c>
      <c r="B133" s="170">
        <v>96</v>
      </c>
      <c r="C133" s="170">
        <v>131</v>
      </c>
      <c r="D133" s="170">
        <v>157</v>
      </c>
      <c r="E133" s="170">
        <v>137</v>
      </c>
      <c r="F133" s="170">
        <v>99</v>
      </c>
      <c r="G133" s="170">
        <v>86</v>
      </c>
      <c r="H133" s="170">
        <v>110</v>
      </c>
      <c r="I133" s="170">
        <v>141</v>
      </c>
      <c r="J133" s="170">
        <v>137</v>
      </c>
      <c r="K133" s="170">
        <v>133</v>
      </c>
      <c r="L133" s="170">
        <v>132</v>
      </c>
      <c r="M133" s="170">
        <v>133</v>
      </c>
    </row>
    <row r="134" spans="1:23" ht="15" customHeight="1">
      <c r="A134" s="48" t="s">
        <v>465</v>
      </c>
      <c r="B134" s="170">
        <v>124</v>
      </c>
      <c r="C134" s="170">
        <v>110</v>
      </c>
      <c r="D134" s="170">
        <v>99</v>
      </c>
      <c r="E134" s="170">
        <v>126</v>
      </c>
      <c r="F134" s="170">
        <v>131</v>
      </c>
      <c r="G134" s="170">
        <v>125</v>
      </c>
      <c r="H134" s="170">
        <v>99</v>
      </c>
      <c r="I134" s="170">
        <v>93</v>
      </c>
      <c r="J134" s="170">
        <v>92</v>
      </c>
      <c r="K134" s="170">
        <v>110</v>
      </c>
      <c r="L134" s="170">
        <v>129</v>
      </c>
      <c r="M134" s="170">
        <v>126</v>
      </c>
    </row>
    <row r="135" spans="1:23" ht="15" customHeight="1">
      <c r="A135" s="48" t="s">
        <v>466</v>
      </c>
      <c r="B135" s="170">
        <v>124</v>
      </c>
      <c r="C135" s="170">
        <v>122</v>
      </c>
      <c r="D135" s="170">
        <v>121</v>
      </c>
      <c r="E135" s="170">
        <v>136</v>
      </c>
      <c r="F135" s="170">
        <v>151</v>
      </c>
      <c r="G135" s="170">
        <v>143</v>
      </c>
      <c r="H135" s="170">
        <v>143</v>
      </c>
      <c r="I135" s="170">
        <v>151</v>
      </c>
      <c r="J135" s="170">
        <v>133</v>
      </c>
      <c r="K135" s="170">
        <v>119</v>
      </c>
      <c r="L135" s="170">
        <v>115</v>
      </c>
      <c r="M135" s="170">
        <v>122</v>
      </c>
    </row>
    <row r="136" spans="1:23" ht="15" customHeight="1">
      <c r="A136" s="48" t="s">
        <v>467</v>
      </c>
      <c r="B136" s="170">
        <v>130</v>
      </c>
      <c r="C136" s="170">
        <v>133</v>
      </c>
      <c r="D136" s="170">
        <v>126</v>
      </c>
      <c r="E136" s="170">
        <v>127</v>
      </c>
      <c r="F136" s="170">
        <v>128</v>
      </c>
      <c r="G136" s="170">
        <v>142</v>
      </c>
      <c r="H136" s="170">
        <v>144</v>
      </c>
      <c r="I136" s="170">
        <v>141</v>
      </c>
      <c r="J136" s="170">
        <v>154</v>
      </c>
      <c r="K136" s="170">
        <v>150</v>
      </c>
      <c r="L136" s="170">
        <v>137</v>
      </c>
      <c r="M136" s="170">
        <v>135</v>
      </c>
    </row>
    <row r="137" spans="1:23" ht="15" customHeight="1">
      <c r="A137" s="49" t="s">
        <v>468</v>
      </c>
      <c r="B137" s="171">
        <v>464</v>
      </c>
      <c r="C137" s="171">
        <v>453</v>
      </c>
      <c r="D137" s="171">
        <v>450</v>
      </c>
      <c r="E137" s="171">
        <v>447</v>
      </c>
      <c r="F137" s="171">
        <v>444</v>
      </c>
      <c r="G137" s="171">
        <v>440</v>
      </c>
      <c r="H137" s="171">
        <v>432</v>
      </c>
      <c r="I137" s="171">
        <v>436</v>
      </c>
      <c r="J137" s="171">
        <v>431</v>
      </c>
      <c r="K137" s="171">
        <v>430</v>
      </c>
      <c r="L137" s="171">
        <v>431</v>
      </c>
      <c r="M137" s="171">
        <v>429</v>
      </c>
    </row>
    <row r="138" spans="1:23" ht="15" customHeight="1">
      <c r="A138" s="79" t="s">
        <v>426</v>
      </c>
      <c r="B138" s="175">
        <v>1382</v>
      </c>
      <c r="C138" s="175">
        <v>1382</v>
      </c>
      <c r="D138" s="175">
        <v>1348</v>
      </c>
      <c r="E138" s="175">
        <v>1340</v>
      </c>
      <c r="F138" s="175">
        <v>1335</v>
      </c>
      <c r="G138" s="175">
        <v>1338</v>
      </c>
      <c r="H138" s="175">
        <v>1333</v>
      </c>
      <c r="I138" s="175">
        <v>1352</v>
      </c>
      <c r="J138" s="175">
        <v>1311</v>
      </c>
      <c r="K138" s="175">
        <v>1330</v>
      </c>
      <c r="L138" s="175">
        <v>1329</v>
      </c>
      <c r="M138" s="169">
        <v>1298</v>
      </c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</row>
    <row r="139" spans="1:23" ht="15" customHeight="1">
      <c r="A139" s="48" t="s">
        <v>463</v>
      </c>
      <c r="B139" s="170">
        <v>154</v>
      </c>
      <c r="C139" s="170">
        <v>137</v>
      </c>
      <c r="D139" s="170">
        <v>111</v>
      </c>
      <c r="E139" s="170">
        <v>105</v>
      </c>
      <c r="F139" s="170">
        <v>117</v>
      </c>
      <c r="G139" s="170">
        <v>127</v>
      </c>
      <c r="H139" s="170">
        <v>124</v>
      </c>
      <c r="I139" s="170">
        <v>103</v>
      </c>
      <c r="J139" s="170">
        <v>128</v>
      </c>
      <c r="K139" s="170">
        <v>139</v>
      </c>
      <c r="L139" s="170">
        <v>108</v>
      </c>
      <c r="M139" s="170">
        <v>79</v>
      </c>
    </row>
    <row r="140" spans="1:23" ht="15" customHeight="1">
      <c r="A140" s="48" t="s">
        <v>464</v>
      </c>
      <c r="B140" s="170">
        <v>155</v>
      </c>
      <c r="C140" s="170">
        <v>177</v>
      </c>
      <c r="D140" s="170">
        <v>195</v>
      </c>
      <c r="E140" s="170">
        <v>166</v>
      </c>
      <c r="F140" s="170">
        <v>152</v>
      </c>
      <c r="G140" s="170">
        <v>158</v>
      </c>
      <c r="H140" s="170">
        <v>164</v>
      </c>
      <c r="I140" s="170">
        <v>191</v>
      </c>
      <c r="J140" s="170">
        <v>147</v>
      </c>
      <c r="K140" s="170">
        <v>173</v>
      </c>
      <c r="L140" s="170">
        <v>204</v>
      </c>
      <c r="M140" s="170">
        <v>187</v>
      </c>
    </row>
    <row r="141" spans="1:23" ht="15" customHeight="1">
      <c r="A141" s="48" t="s">
        <v>465</v>
      </c>
      <c r="B141" s="170">
        <v>167</v>
      </c>
      <c r="C141" s="170">
        <v>159</v>
      </c>
      <c r="D141" s="170">
        <v>148</v>
      </c>
      <c r="E141" s="170">
        <v>167</v>
      </c>
      <c r="F141" s="170">
        <v>154</v>
      </c>
      <c r="G141" s="170">
        <v>152</v>
      </c>
      <c r="H141" s="170">
        <v>138</v>
      </c>
      <c r="I141" s="170">
        <v>140</v>
      </c>
      <c r="J141" s="170">
        <v>133</v>
      </c>
      <c r="K141" s="170">
        <v>129</v>
      </c>
      <c r="L141" s="170">
        <v>137</v>
      </c>
      <c r="M141" s="170">
        <v>144</v>
      </c>
    </row>
    <row r="142" spans="1:23" ht="15" customHeight="1">
      <c r="A142" s="48" t="s">
        <v>466</v>
      </c>
      <c r="B142" s="170">
        <v>159</v>
      </c>
      <c r="C142" s="170">
        <v>172</v>
      </c>
      <c r="D142" s="170">
        <v>166</v>
      </c>
      <c r="E142" s="170">
        <v>176</v>
      </c>
      <c r="F142" s="170">
        <v>180</v>
      </c>
      <c r="G142" s="170">
        <v>166</v>
      </c>
      <c r="H142" s="170">
        <v>177</v>
      </c>
      <c r="I142" s="170">
        <v>178</v>
      </c>
      <c r="J142" s="170">
        <v>173</v>
      </c>
      <c r="K142" s="170">
        <v>166</v>
      </c>
      <c r="L142" s="170">
        <v>158</v>
      </c>
      <c r="M142" s="170">
        <v>171</v>
      </c>
    </row>
    <row r="143" spans="1:23" ht="15" customHeight="1">
      <c r="A143" s="48" t="s">
        <v>467</v>
      </c>
      <c r="B143" s="170">
        <v>145</v>
      </c>
      <c r="C143" s="170">
        <v>154</v>
      </c>
      <c r="D143" s="170">
        <v>168</v>
      </c>
      <c r="E143" s="170">
        <v>164</v>
      </c>
      <c r="F143" s="170">
        <v>173</v>
      </c>
      <c r="G143" s="170">
        <v>181</v>
      </c>
      <c r="H143" s="170">
        <v>177</v>
      </c>
      <c r="I143" s="170">
        <v>186</v>
      </c>
      <c r="J143" s="170">
        <v>186</v>
      </c>
      <c r="K143" s="170">
        <v>183</v>
      </c>
      <c r="L143" s="170">
        <v>185</v>
      </c>
      <c r="M143" s="170">
        <v>180</v>
      </c>
    </row>
    <row r="144" spans="1:23" ht="15" customHeight="1">
      <c r="A144" s="49" t="s">
        <v>468</v>
      </c>
      <c r="B144" s="171">
        <v>602</v>
      </c>
      <c r="C144" s="171">
        <v>583</v>
      </c>
      <c r="D144" s="171">
        <v>560</v>
      </c>
      <c r="E144" s="171">
        <v>562</v>
      </c>
      <c r="F144" s="171">
        <v>559</v>
      </c>
      <c r="G144" s="171">
        <v>554</v>
      </c>
      <c r="H144" s="171">
        <v>553</v>
      </c>
      <c r="I144" s="171">
        <v>554</v>
      </c>
      <c r="J144" s="171">
        <v>544</v>
      </c>
      <c r="K144" s="171">
        <v>540</v>
      </c>
      <c r="L144" s="171">
        <v>537</v>
      </c>
      <c r="M144" s="171">
        <v>537</v>
      </c>
    </row>
    <row r="145" spans="1:23" ht="15" customHeight="1">
      <c r="A145" s="79" t="s">
        <v>93</v>
      </c>
      <c r="B145" s="175">
        <v>317</v>
      </c>
      <c r="C145" s="175">
        <v>280</v>
      </c>
      <c r="D145" s="175">
        <v>272</v>
      </c>
      <c r="E145" s="175">
        <v>271</v>
      </c>
      <c r="F145" s="175">
        <v>257</v>
      </c>
      <c r="G145" s="175">
        <v>252</v>
      </c>
      <c r="H145" s="175">
        <v>255</v>
      </c>
      <c r="I145" s="175">
        <v>269</v>
      </c>
      <c r="J145" s="175">
        <v>260</v>
      </c>
      <c r="K145" s="175">
        <v>264</v>
      </c>
      <c r="L145" s="175">
        <v>249</v>
      </c>
      <c r="M145" s="169">
        <v>239</v>
      </c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</row>
    <row r="146" spans="1:23" ht="15" customHeight="1">
      <c r="A146" s="48" t="s">
        <v>463</v>
      </c>
      <c r="B146" s="170">
        <v>96</v>
      </c>
      <c r="C146" s="170">
        <v>42</v>
      </c>
      <c r="D146" s="170">
        <v>32</v>
      </c>
      <c r="E146" s="170">
        <v>35</v>
      </c>
      <c r="F146" s="170">
        <v>23</v>
      </c>
      <c r="G146" s="170">
        <v>33</v>
      </c>
      <c r="H146" s="170">
        <v>35</v>
      </c>
      <c r="I146" s="170">
        <v>37</v>
      </c>
      <c r="J146" s="170">
        <v>38</v>
      </c>
      <c r="K146" s="170">
        <v>40</v>
      </c>
      <c r="L146" s="170">
        <v>19</v>
      </c>
      <c r="M146" s="170">
        <v>25</v>
      </c>
    </row>
    <row r="147" spans="1:23" ht="15" customHeight="1">
      <c r="A147" s="48" t="s">
        <v>464</v>
      </c>
      <c r="B147" s="170">
        <v>35</v>
      </c>
      <c r="C147" s="170">
        <v>55</v>
      </c>
      <c r="D147" s="170">
        <v>58</v>
      </c>
      <c r="E147" s="170">
        <v>42</v>
      </c>
      <c r="F147" s="170">
        <v>42</v>
      </c>
      <c r="G147" s="170">
        <v>29</v>
      </c>
      <c r="H147" s="170">
        <v>42</v>
      </c>
      <c r="I147" s="170">
        <v>51</v>
      </c>
      <c r="J147" s="170">
        <v>46</v>
      </c>
      <c r="K147" s="170">
        <v>48</v>
      </c>
      <c r="L147" s="170">
        <v>50</v>
      </c>
      <c r="M147" s="170">
        <v>33</v>
      </c>
    </row>
    <row r="148" spans="1:23" ht="15" customHeight="1">
      <c r="A148" s="48" t="s">
        <v>465</v>
      </c>
      <c r="B148" s="170">
        <v>28</v>
      </c>
      <c r="C148" s="170">
        <v>30</v>
      </c>
      <c r="D148" s="170">
        <v>29</v>
      </c>
      <c r="E148" s="170">
        <v>42</v>
      </c>
      <c r="F148" s="170">
        <v>41</v>
      </c>
      <c r="G148" s="170">
        <v>45</v>
      </c>
      <c r="H148" s="170">
        <v>27</v>
      </c>
      <c r="I148" s="170">
        <v>25</v>
      </c>
      <c r="J148" s="170">
        <v>25</v>
      </c>
      <c r="K148" s="170">
        <v>30</v>
      </c>
      <c r="L148" s="170">
        <v>38</v>
      </c>
      <c r="M148" s="170">
        <v>36</v>
      </c>
    </row>
    <row r="149" spans="1:23" ht="15" customHeight="1">
      <c r="A149" s="48" t="s">
        <v>466</v>
      </c>
      <c r="B149" s="170">
        <v>43</v>
      </c>
      <c r="C149" s="170">
        <v>34</v>
      </c>
      <c r="D149" s="170">
        <v>30</v>
      </c>
      <c r="E149" s="170">
        <v>34</v>
      </c>
      <c r="F149" s="170">
        <v>34</v>
      </c>
      <c r="G149" s="170">
        <v>31</v>
      </c>
      <c r="H149" s="170">
        <v>41</v>
      </c>
      <c r="I149" s="170">
        <v>42</v>
      </c>
      <c r="J149" s="170">
        <v>37</v>
      </c>
      <c r="K149" s="170">
        <v>32</v>
      </c>
      <c r="L149" s="170">
        <v>25</v>
      </c>
      <c r="M149" s="170">
        <v>31</v>
      </c>
    </row>
    <row r="150" spans="1:23" ht="15" customHeight="1">
      <c r="A150" s="48" t="s">
        <v>467</v>
      </c>
      <c r="B150" s="170">
        <v>16</v>
      </c>
      <c r="C150" s="170">
        <v>22</v>
      </c>
      <c r="D150" s="170">
        <v>24</v>
      </c>
      <c r="E150" s="170">
        <v>20</v>
      </c>
      <c r="F150" s="170">
        <v>22</v>
      </c>
      <c r="G150" s="170">
        <v>22</v>
      </c>
      <c r="H150" s="170">
        <v>22</v>
      </c>
      <c r="I150" s="170">
        <v>26</v>
      </c>
      <c r="J150" s="170">
        <v>27</v>
      </c>
      <c r="K150" s="170">
        <v>30</v>
      </c>
      <c r="L150" s="170">
        <v>32</v>
      </c>
      <c r="M150" s="170">
        <v>31</v>
      </c>
    </row>
    <row r="151" spans="1:23" ht="15" customHeight="1">
      <c r="A151" s="49" t="s">
        <v>468</v>
      </c>
      <c r="B151" s="171">
        <v>99</v>
      </c>
      <c r="C151" s="171">
        <v>97</v>
      </c>
      <c r="D151" s="171">
        <v>99</v>
      </c>
      <c r="E151" s="171">
        <v>98</v>
      </c>
      <c r="F151" s="171">
        <v>95</v>
      </c>
      <c r="G151" s="171">
        <v>92</v>
      </c>
      <c r="H151" s="171">
        <v>88</v>
      </c>
      <c r="I151" s="171">
        <v>88</v>
      </c>
      <c r="J151" s="171">
        <v>87</v>
      </c>
      <c r="K151" s="171">
        <v>84</v>
      </c>
      <c r="L151" s="171">
        <v>85</v>
      </c>
      <c r="M151" s="171">
        <v>83</v>
      </c>
    </row>
    <row r="152" spans="1:23" ht="15" customHeight="1">
      <c r="A152" s="37" t="s">
        <v>215</v>
      </c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</row>
    <row r="153" spans="1:23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</row>
    <row r="154" spans="1:23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</row>
    <row r="155" spans="1:23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</row>
    <row r="156" spans="1:23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</row>
    <row r="157" spans="1:23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</row>
    <row r="158" spans="1:23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</row>
    <row r="159" spans="1:23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</row>
    <row r="160" spans="1:23" ht="1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</row>
    <row r="161" spans="1:13" ht="1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</row>
    <row r="162" spans="1:13" ht="1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</row>
    <row r="163" spans="1:13" ht="1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</row>
    <row r="164" spans="1:13" ht="1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</row>
    <row r="165" spans="1:13" ht="1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</row>
    <row r="166" spans="1:13" ht="1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</row>
    <row r="167" spans="1:13" ht="1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</row>
    <row r="168" spans="1:13" ht="1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</row>
    <row r="169" spans="1:13" ht="1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</row>
    <row r="170" spans="1:13" ht="1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</row>
    <row r="171" spans="1:13" ht="1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</row>
    <row r="172" spans="1:13" ht="1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</row>
    <row r="173" spans="1:13" ht="1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</row>
    <row r="174" spans="1:13" ht="1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</row>
    <row r="175" spans="1:13" ht="1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</row>
    <row r="176" spans="1:13" ht="1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</row>
    <row r="177" spans="1:13" ht="1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</row>
    <row r="178" spans="1:13" ht="1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</row>
    <row r="179" spans="1:13" ht="1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</row>
  </sheetData>
  <pageMargins left="0.23622047244094491" right="0.23622047244094491" top="0.39370078740157483" bottom="0.34" header="0" footer="0.11811023622047245"/>
  <pageSetup paperSize="9" scale="7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72"/>
  <sheetViews>
    <sheetView workbookViewId="0"/>
  </sheetViews>
  <sheetFormatPr baseColWidth="10" defaultColWidth="11.42578125" defaultRowHeight="15" customHeight="1"/>
  <cols>
    <col min="1" max="2" width="21.42578125" style="145" customWidth="1"/>
    <col min="3" max="14" width="10" style="145" customWidth="1"/>
    <col min="15" max="16384" width="11.42578125" style="145"/>
  </cols>
  <sheetData>
    <row r="1" spans="1:23" ht="15" customHeight="1">
      <c r="A1" s="15" t="s">
        <v>482</v>
      </c>
      <c r="B1" s="15"/>
      <c r="C1" s="15"/>
      <c r="D1" s="32"/>
      <c r="E1" s="32"/>
      <c r="F1" s="32"/>
      <c r="G1" s="15"/>
      <c r="H1" s="32"/>
      <c r="I1" s="32"/>
      <c r="J1" s="32"/>
      <c r="K1" s="15"/>
      <c r="L1" s="32"/>
      <c r="M1" s="32"/>
      <c r="N1" s="32"/>
    </row>
    <row r="2" spans="1:23" ht="15" customHeight="1">
      <c r="A2" s="19" t="s">
        <v>483</v>
      </c>
      <c r="B2" s="19"/>
      <c r="C2" s="19"/>
      <c r="D2" s="32"/>
      <c r="E2" s="32"/>
      <c r="F2" s="32"/>
      <c r="G2" s="19"/>
      <c r="H2" s="32"/>
      <c r="I2" s="32"/>
      <c r="J2" s="32"/>
      <c r="K2" s="19"/>
      <c r="L2" s="32"/>
      <c r="M2" s="32"/>
      <c r="N2" s="32"/>
    </row>
    <row r="3" spans="1:23" ht="15" customHeight="1">
      <c r="A3" s="39"/>
      <c r="B3" s="39"/>
      <c r="C3" s="39"/>
      <c r="D3" s="169"/>
      <c r="E3" s="169"/>
      <c r="F3" s="169"/>
      <c r="G3" s="39"/>
      <c r="H3" s="169"/>
      <c r="I3" s="169"/>
      <c r="J3" s="169"/>
      <c r="K3" s="39"/>
      <c r="L3" s="169"/>
      <c r="M3" s="169"/>
      <c r="N3" s="169"/>
    </row>
    <row r="4" spans="1:23" ht="15" customHeight="1">
      <c r="A4" s="22"/>
      <c r="B4" s="22"/>
      <c r="C4" s="425" t="s">
        <v>3</v>
      </c>
      <c r="D4" s="425"/>
      <c r="E4" s="425"/>
      <c r="F4" s="425"/>
      <c r="G4" s="430" t="s">
        <v>4</v>
      </c>
      <c r="H4" s="425"/>
      <c r="I4" s="425"/>
      <c r="J4" s="431"/>
      <c r="K4" s="430" t="s">
        <v>5</v>
      </c>
      <c r="L4" s="425"/>
      <c r="M4" s="425"/>
      <c r="N4" s="425"/>
    </row>
    <row r="5" spans="1:23" ht="30" customHeight="1">
      <c r="A5" s="22"/>
      <c r="B5" s="22"/>
      <c r="C5" s="28" t="s">
        <v>3</v>
      </c>
      <c r="D5" s="28" t="s">
        <v>484</v>
      </c>
      <c r="E5" s="28" t="s">
        <v>485</v>
      </c>
      <c r="F5" s="28" t="s">
        <v>486</v>
      </c>
      <c r="G5" s="179" t="s">
        <v>3</v>
      </c>
      <c r="H5" s="28" t="s">
        <v>484</v>
      </c>
      <c r="I5" s="28" t="s">
        <v>485</v>
      </c>
      <c r="J5" s="180" t="s">
        <v>486</v>
      </c>
      <c r="K5" s="179" t="s">
        <v>3</v>
      </c>
      <c r="L5" s="28" t="s">
        <v>484</v>
      </c>
      <c r="M5" s="28" t="s">
        <v>485</v>
      </c>
      <c r="N5" s="28" t="s">
        <v>486</v>
      </c>
    </row>
    <row r="6" spans="1:23" ht="15" customHeight="1">
      <c r="A6" s="428" t="s">
        <v>408</v>
      </c>
      <c r="B6" s="16" t="s">
        <v>487</v>
      </c>
      <c r="C6" s="106">
        <v>146.166666666667</v>
      </c>
      <c r="D6" s="170">
        <v>3.5</v>
      </c>
      <c r="E6" s="170">
        <v>47.3333333333333</v>
      </c>
      <c r="F6" s="170">
        <v>95.3333333333333</v>
      </c>
      <c r="G6" s="181">
        <v>71.6666666666667</v>
      </c>
      <c r="H6" s="170">
        <v>1</v>
      </c>
      <c r="I6" s="170">
        <v>22.5833333333333</v>
      </c>
      <c r="J6" s="182">
        <v>48.0833333333333</v>
      </c>
      <c r="K6" s="181">
        <v>74.5</v>
      </c>
      <c r="L6" s="170">
        <v>2.5</v>
      </c>
      <c r="M6" s="170">
        <v>24.75</v>
      </c>
      <c r="N6" s="170">
        <v>47.25</v>
      </c>
    </row>
    <row r="7" spans="1:23" ht="15" customHeight="1">
      <c r="A7" s="428"/>
      <c r="B7" s="16" t="s">
        <v>488</v>
      </c>
      <c r="C7" s="106">
        <v>155.25</v>
      </c>
      <c r="D7" s="170">
        <v>5.9166666666666696</v>
      </c>
      <c r="E7" s="170">
        <v>56.0833333333333</v>
      </c>
      <c r="F7" s="170">
        <v>93.25</v>
      </c>
      <c r="G7" s="181">
        <v>74</v>
      </c>
      <c r="H7" s="170">
        <v>2.6666666666666701</v>
      </c>
      <c r="I7" s="170">
        <v>24.5833333333333</v>
      </c>
      <c r="J7" s="182">
        <v>46.75</v>
      </c>
      <c r="K7" s="181">
        <v>81.25</v>
      </c>
      <c r="L7" s="170">
        <v>3.25</v>
      </c>
      <c r="M7" s="170">
        <v>31.5</v>
      </c>
      <c r="N7" s="170">
        <v>46.5</v>
      </c>
    </row>
    <row r="8" spans="1:23" ht="15" customHeight="1">
      <c r="A8" s="428"/>
      <c r="B8" s="16" t="s">
        <v>489</v>
      </c>
      <c r="C8" s="106">
        <v>349.5</v>
      </c>
      <c r="D8" s="170">
        <v>11.5</v>
      </c>
      <c r="E8" s="170">
        <v>123.75</v>
      </c>
      <c r="F8" s="170">
        <v>214.25</v>
      </c>
      <c r="G8" s="181">
        <v>175</v>
      </c>
      <c r="H8" s="170">
        <v>6.75</v>
      </c>
      <c r="I8" s="170">
        <v>53.9166666666667</v>
      </c>
      <c r="J8" s="182">
        <v>114.333333333333</v>
      </c>
      <c r="K8" s="181">
        <v>174.5</v>
      </c>
      <c r="L8" s="170">
        <v>4.75</v>
      </c>
      <c r="M8" s="170">
        <v>69.8333333333333</v>
      </c>
      <c r="N8" s="170">
        <v>99.9166666666667</v>
      </c>
    </row>
    <row r="9" spans="1:23" ht="15" customHeight="1">
      <c r="A9" s="428"/>
      <c r="B9" s="16" t="s">
        <v>490</v>
      </c>
      <c r="C9" s="106">
        <v>267.33333333333297</v>
      </c>
      <c r="D9" s="170">
        <v>10</v>
      </c>
      <c r="E9" s="170">
        <v>110.416666666667</v>
      </c>
      <c r="F9" s="170">
        <v>146.916666666667</v>
      </c>
      <c r="G9" s="181">
        <v>114.083333333333</v>
      </c>
      <c r="H9" s="170">
        <v>5.0833333333333304</v>
      </c>
      <c r="I9" s="170">
        <v>44</v>
      </c>
      <c r="J9" s="182">
        <v>65</v>
      </c>
      <c r="K9" s="181">
        <v>153.25</v>
      </c>
      <c r="L9" s="170">
        <v>4.9166666666666696</v>
      </c>
      <c r="M9" s="170">
        <v>66.4166666666667</v>
      </c>
      <c r="N9" s="170">
        <v>81.9166666666667</v>
      </c>
    </row>
    <row r="10" spans="1:23" ht="15" customHeight="1">
      <c r="A10" s="428"/>
      <c r="B10" s="16" t="s">
        <v>491</v>
      </c>
      <c r="C10" s="106">
        <v>163.583333333333</v>
      </c>
      <c r="D10" s="170">
        <v>3.5</v>
      </c>
      <c r="E10" s="170">
        <v>61.3333333333333</v>
      </c>
      <c r="F10" s="170">
        <v>98.75</v>
      </c>
      <c r="G10" s="181">
        <v>79.9166666666667</v>
      </c>
      <c r="H10" s="170">
        <v>1.75</v>
      </c>
      <c r="I10" s="170">
        <v>24.9166666666667</v>
      </c>
      <c r="J10" s="182">
        <v>53.25</v>
      </c>
      <c r="K10" s="181">
        <v>83.6666666666667</v>
      </c>
      <c r="L10" s="170">
        <v>1.75</v>
      </c>
      <c r="M10" s="170">
        <v>36.4166666666667</v>
      </c>
      <c r="N10" s="170">
        <v>45.5</v>
      </c>
    </row>
    <row r="11" spans="1:23" ht="15" customHeight="1">
      <c r="A11" s="429"/>
      <c r="B11" s="124" t="s">
        <v>492</v>
      </c>
      <c r="C11" s="102">
        <v>178.166666666667</v>
      </c>
      <c r="D11" s="171">
        <v>7.3333333333333304</v>
      </c>
      <c r="E11" s="171">
        <v>54.6666666666667</v>
      </c>
      <c r="F11" s="171">
        <v>116.166666666667</v>
      </c>
      <c r="G11" s="183">
        <v>78.75</v>
      </c>
      <c r="H11" s="171">
        <v>3.5833333333333299</v>
      </c>
      <c r="I11" s="171">
        <v>25</v>
      </c>
      <c r="J11" s="184">
        <v>50.1666666666667</v>
      </c>
      <c r="K11" s="183">
        <v>99.4166666666667</v>
      </c>
      <c r="L11" s="171">
        <v>3.75</v>
      </c>
      <c r="M11" s="171">
        <v>29.6666666666667</v>
      </c>
      <c r="N11" s="171">
        <v>66</v>
      </c>
    </row>
    <row r="12" spans="1:23" ht="15" customHeight="1">
      <c r="A12" s="427" t="s">
        <v>430</v>
      </c>
      <c r="B12" s="185" t="s">
        <v>493</v>
      </c>
      <c r="C12" s="186">
        <v>1168.5</v>
      </c>
      <c r="D12" s="187">
        <v>39.75</v>
      </c>
      <c r="E12" s="187">
        <v>386.166666666666</v>
      </c>
      <c r="F12" s="187">
        <v>742.58333333333303</v>
      </c>
      <c r="G12" s="188">
        <v>532.16666666666595</v>
      </c>
      <c r="H12" s="187">
        <v>19.25</v>
      </c>
      <c r="I12" s="187">
        <v>177.833333333333</v>
      </c>
      <c r="J12" s="189">
        <v>335.08333333333297</v>
      </c>
      <c r="K12" s="188">
        <v>636.33333333333303</v>
      </c>
      <c r="L12" s="187">
        <v>20.5</v>
      </c>
      <c r="M12" s="187">
        <v>208.333333333333</v>
      </c>
      <c r="N12" s="187">
        <v>407.5</v>
      </c>
    </row>
    <row r="13" spans="1:23" ht="15" customHeight="1">
      <c r="A13" s="428"/>
      <c r="B13" s="16" t="s">
        <v>494</v>
      </c>
      <c r="C13" s="106">
        <v>158.5</v>
      </c>
      <c r="D13" s="190">
        <v>3.5</v>
      </c>
      <c r="E13" s="190">
        <v>56.3333333333333</v>
      </c>
      <c r="F13" s="190">
        <v>98.6666666666667</v>
      </c>
      <c r="G13" s="181">
        <v>73.3333333333333</v>
      </c>
      <c r="H13" s="190">
        <v>2.6666666666666701</v>
      </c>
      <c r="I13" s="190">
        <v>21.5</v>
      </c>
      <c r="J13" s="191">
        <v>49.1666666666667</v>
      </c>
      <c r="K13" s="181">
        <v>85.1666666666667</v>
      </c>
      <c r="L13" s="190">
        <v>0.83333333333333304</v>
      </c>
      <c r="M13" s="190">
        <v>34.8333333333333</v>
      </c>
      <c r="N13" s="190">
        <v>49.5</v>
      </c>
      <c r="O13" s="173"/>
      <c r="P13" s="173"/>
      <c r="Q13" s="173"/>
      <c r="R13" s="173"/>
      <c r="S13" s="173"/>
      <c r="T13" s="173"/>
      <c r="U13" s="173"/>
      <c r="V13" s="173"/>
      <c r="W13" s="173"/>
    </row>
    <row r="14" spans="1:23" ht="15" customHeight="1">
      <c r="A14" s="429"/>
      <c r="B14" s="124" t="s">
        <v>495</v>
      </c>
      <c r="C14" s="102">
        <v>366</v>
      </c>
      <c r="D14" s="171">
        <v>11.5</v>
      </c>
      <c r="E14" s="171">
        <v>104.75</v>
      </c>
      <c r="F14" s="171">
        <v>249.75</v>
      </c>
      <c r="G14" s="183">
        <v>144.416666666667</v>
      </c>
      <c r="H14" s="171">
        <v>9</v>
      </c>
      <c r="I14" s="171">
        <v>45.1666666666667</v>
      </c>
      <c r="J14" s="184">
        <v>90.25</v>
      </c>
      <c r="K14" s="183">
        <v>221.583333333333</v>
      </c>
      <c r="L14" s="171">
        <v>2.5</v>
      </c>
      <c r="M14" s="171">
        <v>59.5833333333333</v>
      </c>
      <c r="N14" s="171">
        <v>159.5</v>
      </c>
    </row>
    <row r="15" spans="1:23" ht="15" customHeight="1">
      <c r="A15" s="427" t="s">
        <v>410</v>
      </c>
      <c r="B15" s="185" t="s">
        <v>496</v>
      </c>
      <c r="C15" s="186">
        <v>371.5</v>
      </c>
      <c r="D15" s="187">
        <v>17.4166666666667</v>
      </c>
      <c r="E15" s="187">
        <v>126.416666666667</v>
      </c>
      <c r="F15" s="187">
        <v>227.666666666667</v>
      </c>
      <c r="G15" s="188">
        <v>173.25</v>
      </c>
      <c r="H15" s="187">
        <v>9.1666666666666696</v>
      </c>
      <c r="I15" s="187">
        <v>52.8333333333333</v>
      </c>
      <c r="J15" s="189">
        <v>111.25</v>
      </c>
      <c r="K15" s="188">
        <v>198.25</v>
      </c>
      <c r="L15" s="187">
        <v>8.25</v>
      </c>
      <c r="M15" s="187">
        <v>73.5833333333333</v>
      </c>
      <c r="N15" s="187">
        <v>116.416666666667</v>
      </c>
    </row>
    <row r="16" spans="1:23" ht="15" customHeight="1">
      <c r="A16" s="428"/>
      <c r="B16" s="16" t="s">
        <v>497</v>
      </c>
      <c r="C16" s="106">
        <v>214</v>
      </c>
      <c r="D16" s="170">
        <v>10.1666666666667</v>
      </c>
      <c r="E16" s="170">
        <v>72.4166666666667</v>
      </c>
      <c r="F16" s="170">
        <v>131.416666666667</v>
      </c>
      <c r="G16" s="181">
        <v>108.5</v>
      </c>
      <c r="H16" s="170">
        <v>7</v>
      </c>
      <c r="I16" s="170">
        <v>35.3333333333333</v>
      </c>
      <c r="J16" s="182">
        <v>66.1666666666667</v>
      </c>
      <c r="K16" s="181">
        <v>105.5</v>
      </c>
      <c r="L16" s="170">
        <v>3.1666666666666701</v>
      </c>
      <c r="M16" s="170">
        <v>37.0833333333333</v>
      </c>
      <c r="N16" s="170">
        <v>65.25</v>
      </c>
    </row>
    <row r="17" spans="1:24" ht="15" customHeight="1">
      <c r="A17" s="428"/>
      <c r="B17" s="16" t="s">
        <v>498</v>
      </c>
      <c r="C17" s="106">
        <v>721.66666666666697</v>
      </c>
      <c r="D17" s="170">
        <v>28.25</v>
      </c>
      <c r="E17" s="170">
        <v>235.5</v>
      </c>
      <c r="F17" s="170">
        <v>457.91666666666703</v>
      </c>
      <c r="G17" s="181">
        <v>287.83333333333297</v>
      </c>
      <c r="H17" s="170">
        <v>18.6666666666667</v>
      </c>
      <c r="I17" s="170">
        <v>87.9166666666667</v>
      </c>
      <c r="J17" s="182">
        <v>181.25</v>
      </c>
      <c r="K17" s="181">
        <v>433.83333333333297</v>
      </c>
      <c r="L17" s="170">
        <v>9.5833333333333304</v>
      </c>
      <c r="M17" s="170">
        <v>147.583333333333</v>
      </c>
      <c r="N17" s="170">
        <v>276.66666666666703</v>
      </c>
    </row>
    <row r="18" spans="1:24" ht="15" customHeight="1">
      <c r="A18" s="429"/>
      <c r="B18" s="124" t="s">
        <v>499</v>
      </c>
      <c r="C18" s="102">
        <v>1042.5</v>
      </c>
      <c r="D18" s="171">
        <v>38.3333333333333</v>
      </c>
      <c r="E18" s="171">
        <v>356</v>
      </c>
      <c r="F18" s="171">
        <v>648.16666666666595</v>
      </c>
      <c r="G18" s="183">
        <v>426.33333333333297</v>
      </c>
      <c r="H18" s="171">
        <v>20.6666666666667</v>
      </c>
      <c r="I18" s="171">
        <v>141.083333333333</v>
      </c>
      <c r="J18" s="184">
        <v>264.58333333333297</v>
      </c>
      <c r="K18" s="183">
        <v>616.16666666666697</v>
      </c>
      <c r="L18" s="171">
        <v>17.6666666666667</v>
      </c>
      <c r="M18" s="171">
        <v>214.916666666667</v>
      </c>
      <c r="N18" s="171">
        <v>383.58333333333297</v>
      </c>
    </row>
    <row r="19" spans="1:24" ht="15" customHeight="1">
      <c r="A19" s="427" t="s">
        <v>411</v>
      </c>
      <c r="B19" s="185" t="s">
        <v>500</v>
      </c>
      <c r="C19" s="186">
        <v>579.49999999999898</v>
      </c>
      <c r="D19" s="192">
        <v>29.8333333333333</v>
      </c>
      <c r="E19" s="192">
        <v>215.833333333333</v>
      </c>
      <c r="F19" s="192">
        <v>333.83333333333297</v>
      </c>
      <c r="G19" s="188">
        <v>219.833333333333</v>
      </c>
      <c r="H19" s="192">
        <v>11.3333333333333</v>
      </c>
      <c r="I19" s="192">
        <v>87.5</v>
      </c>
      <c r="J19" s="193">
        <v>121</v>
      </c>
      <c r="K19" s="188">
        <v>359.666666666666</v>
      </c>
      <c r="L19" s="192">
        <v>18.5</v>
      </c>
      <c r="M19" s="192">
        <v>128.333333333333</v>
      </c>
      <c r="N19" s="192">
        <v>212.833333333333</v>
      </c>
      <c r="O19" s="173"/>
      <c r="P19" s="173"/>
      <c r="Q19" s="173"/>
      <c r="R19" s="173"/>
      <c r="S19" s="173"/>
      <c r="T19" s="173"/>
      <c r="U19" s="173"/>
      <c r="V19" s="173"/>
      <c r="W19" s="173"/>
      <c r="X19" s="173"/>
    </row>
    <row r="20" spans="1:24" ht="15" customHeight="1">
      <c r="A20" s="428"/>
      <c r="B20" s="16" t="s">
        <v>501</v>
      </c>
      <c r="C20" s="106">
        <v>324.083333333334</v>
      </c>
      <c r="D20" s="170">
        <v>13.5</v>
      </c>
      <c r="E20" s="170">
        <v>126</v>
      </c>
      <c r="F20" s="170">
        <v>184.583333333334</v>
      </c>
      <c r="G20" s="181">
        <v>125.416666666667</v>
      </c>
      <c r="H20" s="170">
        <v>8.1666666666666696</v>
      </c>
      <c r="I20" s="170">
        <v>43.3333333333333</v>
      </c>
      <c r="J20" s="182">
        <v>73.9166666666667</v>
      </c>
      <c r="K20" s="181">
        <v>198.666666666667</v>
      </c>
      <c r="L20" s="170">
        <v>5.3333333333333304</v>
      </c>
      <c r="M20" s="170">
        <v>82.6666666666667</v>
      </c>
      <c r="N20" s="170">
        <v>110.666666666667</v>
      </c>
    </row>
    <row r="21" spans="1:24" ht="15" customHeight="1">
      <c r="A21" s="428"/>
      <c r="B21" s="16" t="s">
        <v>502</v>
      </c>
      <c r="C21" s="106">
        <v>400</v>
      </c>
      <c r="D21" s="170">
        <v>16.6666666666667</v>
      </c>
      <c r="E21" s="170">
        <v>142.083333333333</v>
      </c>
      <c r="F21" s="170">
        <v>241.25</v>
      </c>
      <c r="G21" s="181">
        <v>171.083333333333</v>
      </c>
      <c r="H21" s="170">
        <v>8.75</v>
      </c>
      <c r="I21" s="170">
        <v>60.5</v>
      </c>
      <c r="J21" s="182">
        <v>101.833333333333</v>
      </c>
      <c r="K21" s="181">
        <v>228.916666666667</v>
      </c>
      <c r="L21" s="170">
        <v>7.9166666666666696</v>
      </c>
      <c r="M21" s="170">
        <v>81.5833333333333</v>
      </c>
      <c r="N21" s="170">
        <v>139.416666666667</v>
      </c>
    </row>
    <row r="22" spans="1:24" ht="15" customHeight="1">
      <c r="A22" s="429"/>
      <c r="B22" s="124" t="s">
        <v>503</v>
      </c>
      <c r="C22" s="102">
        <v>578.41666666666697</v>
      </c>
      <c r="D22" s="171">
        <v>27.4166666666667</v>
      </c>
      <c r="E22" s="171">
        <v>197.25</v>
      </c>
      <c r="F22" s="171">
        <v>353.75</v>
      </c>
      <c r="G22" s="183">
        <v>242.75</v>
      </c>
      <c r="H22" s="171">
        <v>17.3333333333333</v>
      </c>
      <c r="I22" s="171">
        <v>84.5833333333333</v>
      </c>
      <c r="J22" s="184">
        <v>140.833333333333</v>
      </c>
      <c r="K22" s="183">
        <v>335.66666666666703</v>
      </c>
      <c r="L22" s="171">
        <v>10.0833333333333</v>
      </c>
      <c r="M22" s="171">
        <v>112.666666666667</v>
      </c>
      <c r="N22" s="171">
        <v>212.916666666667</v>
      </c>
    </row>
    <row r="23" spans="1:24" ht="15" customHeight="1">
      <c r="A23" s="427" t="s">
        <v>431</v>
      </c>
      <c r="B23" s="185" t="s">
        <v>504</v>
      </c>
      <c r="C23" s="186">
        <v>677.41666666666595</v>
      </c>
      <c r="D23" s="187">
        <v>32.6666666666667</v>
      </c>
      <c r="E23" s="187">
        <v>236.333333333334</v>
      </c>
      <c r="F23" s="187">
        <v>408.416666666666</v>
      </c>
      <c r="G23" s="188">
        <v>257.33333333333297</v>
      </c>
      <c r="H23" s="187">
        <v>14.3333333333333</v>
      </c>
      <c r="I23" s="187">
        <v>85.1666666666667</v>
      </c>
      <c r="J23" s="189">
        <v>157.833333333333</v>
      </c>
      <c r="K23" s="188">
        <v>420.08333333333297</v>
      </c>
      <c r="L23" s="187">
        <v>18.3333333333333</v>
      </c>
      <c r="M23" s="187">
        <v>151.166666666667</v>
      </c>
      <c r="N23" s="187">
        <v>250.583333333333</v>
      </c>
    </row>
    <row r="24" spans="1:24" ht="15" customHeight="1">
      <c r="A24" s="428"/>
      <c r="B24" s="16" t="s">
        <v>505</v>
      </c>
      <c r="C24" s="106">
        <v>604.58333333333303</v>
      </c>
      <c r="D24" s="170">
        <v>27.8333333333333</v>
      </c>
      <c r="E24" s="170">
        <v>211.416666666667</v>
      </c>
      <c r="F24" s="170">
        <v>365.33333333333297</v>
      </c>
      <c r="G24" s="181">
        <v>237.083333333333</v>
      </c>
      <c r="H24" s="170">
        <v>12.75</v>
      </c>
      <c r="I24" s="170">
        <v>78.25</v>
      </c>
      <c r="J24" s="182">
        <v>146.083333333333</v>
      </c>
      <c r="K24" s="181">
        <v>367.5</v>
      </c>
      <c r="L24" s="170">
        <v>15.0833333333333</v>
      </c>
      <c r="M24" s="170">
        <v>133.166666666667</v>
      </c>
      <c r="N24" s="170">
        <v>219.25</v>
      </c>
    </row>
    <row r="25" spans="1:24" ht="15" customHeight="1">
      <c r="A25" s="428"/>
      <c r="B25" s="16" t="s">
        <v>506</v>
      </c>
      <c r="C25" s="106">
        <v>442</v>
      </c>
      <c r="D25" s="170">
        <v>15.4166666666667</v>
      </c>
      <c r="E25" s="170">
        <v>166.166666666667</v>
      </c>
      <c r="F25" s="170">
        <v>260.416666666666</v>
      </c>
      <c r="G25" s="181">
        <v>183.333333333333</v>
      </c>
      <c r="H25" s="170">
        <v>9.25</v>
      </c>
      <c r="I25" s="170">
        <v>64.5</v>
      </c>
      <c r="J25" s="182">
        <v>109.583333333333</v>
      </c>
      <c r="K25" s="181">
        <v>258.66666666666703</v>
      </c>
      <c r="L25" s="170">
        <v>6.1666666666666696</v>
      </c>
      <c r="M25" s="170">
        <v>101.666666666667</v>
      </c>
      <c r="N25" s="170">
        <v>150.833333333333</v>
      </c>
    </row>
    <row r="26" spans="1:24" ht="15" customHeight="1">
      <c r="A26" s="428"/>
      <c r="B26" s="16" t="s">
        <v>507</v>
      </c>
      <c r="C26" s="106">
        <v>627.33333333333303</v>
      </c>
      <c r="D26" s="32">
        <v>34.9166666666667</v>
      </c>
      <c r="E26" s="32">
        <v>217.833333333333</v>
      </c>
      <c r="F26" s="32">
        <v>374.58333333333297</v>
      </c>
      <c r="G26" s="181">
        <v>253.916666666667</v>
      </c>
      <c r="H26" s="32">
        <v>19.5833333333333</v>
      </c>
      <c r="I26" s="32">
        <v>71.5833333333333</v>
      </c>
      <c r="J26" s="194">
        <v>162.75</v>
      </c>
      <c r="K26" s="181">
        <v>373.416666666666</v>
      </c>
      <c r="L26" s="32">
        <v>15.3333333333333</v>
      </c>
      <c r="M26" s="32">
        <v>146.25</v>
      </c>
      <c r="N26" s="32">
        <v>211.833333333333</v>
      </c>
      <c r="O26" s="173"/>
      <c r="P26" s="173"/>
      <c r="Q26" s="173"/>
      <c r="R26" s="173"/>
      <c r="S26" s="173"/>
      <c r="T26" s="173"/>
      <c r="U26" s="173"/>
      <c r="V26" s="173"/>
      <c r="W26" s="173"/>
      <c r="X26" s="173"/>
    </row>
    <row r="27" spans="1:24" ht="15" customHeight="1">
      <c r="A27" s="429"/>
      <c r="B27" s="124" t="s">
        <v>508</v>
      </c>
      <c r="C27" s="102">
        <v>542.41666666666697</v>
      </c>
      <c r="D27" s="171">
        <v>23</v>
      </c>
      <c r="E27" s="171">
        <v>178.5</v>
      </c>
      <c r="F27" s="171">
        <v>340.91666666666703</v>
      </c>
      <c r="G27" s="183">
        <v>247.083333333333</v>
      </c>
      <c r="H27" s="171">
        <v>12.5</v>
      </c>
      <c r="I27" s="171">
        <v>72.0833333333333</v>
      </c>
      <c r="J27" s="184">
        <v>162.5</v>
      </c>
      <c r="K27" s="183">
        <v>295.333333333334</v>
      </c>
      <c r="L27" s="171">
        <v>10.5</v>
      </c>
      <c r="M27" s="171">
        <v>106.416666666667</v>
      </c>
      <c r="N27" s="171">
        <v>178.416666666667</v>
      </c>
    </row>
    <row r="28" spans="1:24" ht="15" customHeight="1">
      <c r="A28" s="427" t="s">
        <v>432</v>
      </c>
      <c r="B28" s="185" t="s">
        <v>509</v>
      </c>
      <c r="C28" s="186">
        <v>231.333333333333</v>
      </c>
      <c r="D28" s="187">
        <v>8.75</v>
      </c>
      <c r="E28" s="187">
        <v>88.0833333333333</v>
      </c>
      <c r="F28" s="187">
        <v>134.5</v>
      </c>
      <c r="G28" s="188">
        <v>88</v>
      </c>
      <c r="H28" s="187">
        <v>4.5</v>
      </c>
      <c r="I28" s="187">
        <v>30.0833333333333</v>
      </c>
      <c r="J28" s="189">
        <v>53.4166666666667</v>
      </c>
      <c r="K28" s="188">
        <v>143.333333333333</v>
      </c>
      <c r="L28" s="187">
        <v>4.25</v>
      </c>
      <c r="M28" s="187">
        <v>58</v>
      </c>
      <c r="N28" s="187">
        <v>81.0833333333333</v>
      </c>
    </row>
    <row r="29" spans="1:24" ht="15" customHeight="1">
      <c r="A29" s="428"/>
      <c r="B29" s="16" t="s">
        <v>510</v>
      </c>
      <c r="C29" s="106">
        <v>591.75</v>
      </c>
      <c r="D29" s="170">
        <v>23.6666666666667</v>
      </c>
      <c r="E29" s="170">
        <v>224.083333333334</v>
      </c>
      <c r="F29" s="170">
        <v>344</v>
      </c>
      <c r="G29" s="181">
        <v>232.583333333333</v>
      </c>
      <c r="H29" s="170">
        <v>12.0833333333333</v>
      </c>
      <c r="I29" s="170">
        <v>91.6666666666667</v>
      </c>
      <c r="J29" s="182">
        <v>128.833333333333</v>
      </c>
      <c r="K29" s="181">
        <v>359.16666666666703</v>
      </c>
      <c r="L29" s="170">
        <v>11.5833333333333</v>
      </c>
      <c r="M29" s="170">
        <v>132.416666666667</v>
      </c>
      <c r="N29" s="170">
        <v>215.166666666667</v>
      </c>
    </row>
    <row r="30" spans="1:24" ht="15" customHeight="1">
      <c r="A30" s="428"/>
      <c r="B30" s="16" t="s">
        <v>511</v>
      </c>
      <c r="C30" s="106">
        <v>195.166666666667</v>
      </c>
      <c r="D30" s="170">
        <v>5.9166666666666696</v>
      </c>
      <c r="E30" s="170">
        <v>77</v>
      </c>
      <c r="F30" s="170">
        <v>112.25</v>
      </c>
      <c r="G30" s="181">
        <v>75</v>
      </c>
      <c r="H30" s="170">
        <v>4.4166666666666696</v>
      </c>
      <c r="I30" s="170">
        <v>31.1666666666667</v>
      </c>
      <c r="J30" s="182">
        <v>39.4166666666667</v>
      </c>
      <c r="K30" s="181">
        <v>120.166666666667</v>
      </c>
      <c r="L30" s="170">
        <v>1.5</v>
      </c>
      <c r="M30" s="170">
        <v>45.8333333333333</v>
      </c>
      <c r="N30" s="170">
        <v>72.8333333333333</v>
      </c>
    </row>
    <row r="31" spans="1:24" ht="15" customHeight="1">
      <c r="A31" s="429"/>
      <c r="B31" s="124" t="s">
        <v>512</v>
      </c>
      <c r="C31" s="102">
        <v>79.5833333333333</v>
      </c>
      <c r="D31" s="171">
        <v>6.25</v>
      </c>
      <c r="E31" s="171">
        <v>31.75</v>
      </c>
      <c r="F31" s="171">
        <v>41.5833333333333</v>
      </c>
      <c r="G31" s="183">
        <v>36.1666666666667</v>
      </c>
      <c r="H31" s="171">
        <v>2.25</v>
      </c>
      <c r="I31" s="171">
        <v>15.9166666666667</v>
      </c>
      <c r="J31" s="184">
        <v>18</v>
      </c>
      <c r="K31" s="183">
        <v>43.4166666666667</v>
      </c>
      <c r="L31" s="171">
        <v>4</v>
      </c>
      <c r="M31" s="171">
        <v>15.8333333333333</v>
      </c>
      <c r="N31" s="171">
        <v>23.5833333333333</v>
      </c>
    </row>
    <row r="32" spans="1:24" ht="15" customHeight="1">
      <c r="A32" s="427" t="s">
        <v>433</v>
      </c>
      <c r="B32" s="185" t="s">
        <v>513</v>
      </c>
      <c r="C32" s="186">
        <v>1622.6666666666699</v>
      </c>
      <c r="D32" s="187">
        <v>75.5833333333333</v>
      </c>
      <c r="E32" s="187">
        <v>594.08333333333303</v>
      </c>
      <c r="F32" s="187">
        <v>953</v>
      </c>
      <c r="G32" s="188">
        <v>632.08333333333303</v>
      </c>
      <c r="H32" s="187">
        <v>43.5</v>
      </c>
      <c r="I32" s="187">
        <v>226.75</v>
      </c>
      <c r="J32" s="189">
        <v>361.83333333333297</v>
      </c>
      <c r="K32" s="188">
        <v>990.58333333333303</v>
      </c>
      <c r="L32" s="187">
        <v>32.0833333333333</v>
      </c>
      <c r="M32" s="187">
        <v>367.33333333333297</v>
      </c>
      <c r="N32" s="187">
        <v>591.16666666666697</v>
      </c>
    </row>
    <row r="33" spans="1:24" ht="15" customHeight="1">
      <c r="A33" s="428"/>
      <c r="B33" s="16" t="s">
        <v>514</v>
      </c>
      <c r="C33" s="106">
        <v>347.666666666666</v>
      </c>
      <c r="D33" s="170">
        <v>13.0833333333333</v>
      </c>
      <c r="E33" s="170">
        <v>133.75</v>
      </c>
      <c r="F33" s="170">
        <v>200.833333333333</v>
      </c>
      <c r="G33" s="181">
        <v>139.916666666667</v>
      </c>
      <c r="H33" s="170">
        <v>6.8333333333333304</v>
      </c>
      <c r="I33" s="170">
        <v>49.8333333333333</v>
      </c>
      <c r="J33" s="182">
        <v>83.25</v>
      </c>
      <c r="K33" s="181">
        <v>207.75</v>
      </c>
      <c r="L33" s="170">
        <v>6.25</v>
      </c>
      <c r="M33" s="170">
        <v>83.9166666666667</v>
      </c>
      <c r="N33" s="170">
        <v>117.583333333333</v>
      </c>
    </row>
    <row r="34" spans="1:24" ht="15" customHeight="1">
      <c r="A34" s="428"/>
      <c r="B34" s="16" t="s">
        <v>515</v>
      </c>
      <c r="C34" s="106">
        <v>738.75</v>
      </c>
      <c r="D34" s="170">
        <v>59.9166666666667</v>
      </c>
      <c r="E34" s="170">
        <v>266.5</v>
      </c>
      <c r="F34" s="170">
        <v>412.33333333333297</v>
      </c>
      <c r="G34" s="181">
        <v>307.08333333333297</v>
      </c>
      <c r="H34" s="170">
        <v>29.75</v>
      </c>
      <c r="I34" s="170">
        <v>94.5833333333333</v>
      </c>
      <c r="J34" s="182">
        <v>182.75</v>
      </c>
      <c r="K34" s="181">
        <v>431.66666666666703</v>
      </c>
      <c r="L34" s="170">
        <v>30.1666666666667</v>
      </c>
      <c r="M34" s="170">
        <v>171.916666666667</v>
      </c>
      <c r="N34" s="170">
        <v>229.583333333333</v>
      </c>
    </row>
    <row r="35" spans="1:24" ht="15" customHeight="1">
      <c r="A35" s="428"/>
      <c r="B35" s="16" t="s">
        <v>516</v>
      </c>
      <c r="C35" s="106">
        <v>359.75</v>
      </c>
      <c r="D35" s="170">
        <v>24.8333333333333</v>
      </c>
      <c r="E35" s="170">
        <v>138.666666666667</v>
      </c>
      <c r="F35" s="170">
        <v>196.25</v>
      </c>
      <c r="G35" s="181">
        <v>149.75</v>
      </c>
      <c r="H35" s="170">
        <v>11.25</v>
      </c>
      <c r="I35" s="170">
        <v>49.5833333333333</v>
      </c>
      <c r="J35" s="182">
        <v>88.9166666666667</v>
      </c>
      <c r="K35" s="181">
        <v>210</v>
      </c>
      <c r="L35" s="170">
        <v>13.5833333333333</v>
      </c>
      <c r="M35" s="170">
        <v>89.0833333333333</v>
      </c>
      <c r="N35" s="170">
        <v>107.333333333333</v>
      </c>
    </row>
    <row r="36" spans="1:24" ht="15" customHeight="1">
      <c r="A36" s="429"/>
      <c r="B36" s="124" t="s">
        <v>517</v>
      </c>
      <c r="C36" s="102">
        <v>319.416666666666</v>
      </c>
      <c r="D36" s="171">
        <v>16.6666666666667</v>
      </c>
      <c r="E36" s="171">
        <v>104</v>
      </c>
      <c r="F36" s="171">
        <v>198.75</v>
      </c>
      <c r="G36" s="183">
        <v>120.083333333333</v>
      </c>
      <c r="H36" s="171">
        <v>9.25</v>
      </c>
      <c r="I36" s="171">
        <v>36.6666666666667</v>
      </c>
      <c r="J36" s="184">
        <v>74.1666666666667</v>
      </c>
      <c r="K36" s="183">
        <v>199.333333333333</v>
      </c>
      <c r="L36" s="171">
        <v>7.4166666666666696</v>
      </c>
      <c r="M36" s="171">
        <v>67.3333333333333</v>
      </c>
      <c r="N36" s="171">
        <v>124.583333333333</v>
      </c>
    </row>
    <row r="37" spans="1:24" ht="15" customHeight="1">
      <c r="A37" s="427" t="s">
        <v>415</v>
      </c>
      <c r="B37" s="185" t="s">
        <v>518</v>
      </c>
      <c r="C37" s="186">
        <v>1399.6666666666699</v>
      </c>
      <c r="D37" s="187">
        <v>73.5</v>
      </c>
      <c r="E37" s="187">
        <v>459.91666666666703</v>
      </c>
      <c r="F37" s="187">
        <v>866.25</v>
      </c>
      <c r="G37" s="188">
        <v>546.41666666666697</v>
      </c>
      <c r="H37" s="187">
        <v>43.8333333333333</v>
      </c>
      <c r="I37" s="187">
        <v>172.416666666667</v>
      </c>
      <c r="J37" s="189">
        <v>330.16666666666703</v>
      </c>
      <c r="K37" s="188">
        <v>853.25</v>
      </c>
      <c r="L37" s="187">
        <v>29.6666666666667</v>
      </c>
      <c r="M37" s="187">
        <v>287.5</v>
      </c>
      <c r="N37" s="187">
        <v>536.08333333333303</v>
      </c>
    </row>
    <row r="38" spans="1:24" ht="15" customHeight="1">
      <c r="A38" s="428"/>
      <c r="B38" s="16" t="s">
        <v>519</v>
      </c>
      <c r="C38" s="106">
        <v>635.66666666666697</v>
      </c>
      <c r="D38" s="32">
        <v>37</v>
      </c>
      <c r="E38" s="32">
        <v>197.25</v>
      </c>
      <c r="F38" s="32">
        <v>401.41666666666703</v>
      </c>
      <c r="G38" s="181">
        <v>224.666666666667</v>
      </c>
      <c r="H38" s="32">
        <v>23.0833333333333</v>
      </c>
      <c r="I38" s="32">
        <v>74.6666666666667</v>
      </c>
      <c r="J38" s="194">
        <v>126.916666666667</v>
      </c>
      <c r="K38" s="181">
        <v>411</v>
      </c>
      <c r="L38" s="32">
        <v>13.9166666666667</v>
      </c>
      <c r="M38" s="32">
        <v>122.583333333333</v>
      </c>
      <c r="N38" s="32">
        <v>274.5</v>
      </c>
      <c r="O38" s="173"/>
      <c r="P38" s="173"/>
      <c r="Q38" s="173"/>
      <c r="R38" s="173"/>
      <c r="S38" s="173"/>
      <c r="T38" s="173"/>
      <c r="U38" s="173"/>
      <c r="V38" s="173"/>
      <c r="W38" s="173"/>
      <c r="X38" s="173"/>
    </row>
    <row r="39" spans="1:24" ht="15" customHeight="1">
      <c r="A39" s="428"/>
      <c r="B39" s="16" t="s">
        <v>520</v>
      </c>
      <c r="C39" s="106">
        <v>580</v>
      </c>
      <c r="D39" s="170">
        <v>29.8333333333333</v>
      </c>
      <c r="E39" s="170">
        <v>194.666666666666</v>
      </c>
      <c r="F39" s="170">
        <v>355.5</v>
      </c>
      <c r="G39" s="181">
        <v>236.75</v>
      </c>
      <c r="H39" s="170">
        <v>17.5833333333333</v>
      </c>
      <c r="I39" s="170">
        <v>86.5833333333333</v>
      </c>
      <c r="J39" s="182">
        <v>132.583333333333</v>
      </c>
      <c r="K39" s="181">
        <v>343.25</v>
      </c>
      <c r="L39" s="170">
        <v>12.25</v>
      </c>
      <c r="M39" s="170">
        <v>108.083333333333</v>
      </c>
      <c r="N39" s="170">
        <v>222.916666666667</v>
      </c>
    </row>
    <row r="40" spans="1:24" ht="15" customHeight="1">
      <c r="A40" s="428"/>
      <c r="B40" s="16" t="s">
        <v>521</v>
      </c>
      <c r="C40" s="106">
        <v>491.5</v>
      </c>
      <c r="D40" s="170">
        <v>24.6666666666667</v>
      </c>
      <c r="E40" s="170">
        <v>144</v>
      </c>
      <c r="F40" s="170">
        <v>322.83333333333297</v>
      </c>
      <c r="G40" s="181">
        <v>160.833333333333</v>
      </c>
      <c r="H40" s="170">
        <v>15.4166666666667</v>
      </c>
      <c r="I40" s="170">
        <v>52.5833333333333</v>
      </c>
      <c r="J40" s="182">
        <v>92.8333333333333</v>
      </c>
      <c r="K40" s="181">
        <v>330.66666666666703</v>
      </c>
      <c r="L40" s="170">
        <v>9.25</v>
      </c>
      <c r="M40" s="170">
        <v>91.4166666666667</v>
      </c>
      <c r="N40" s="170">
        <v>230</v>
      </c>
    </row>
    <row r="41" spans="1:24" ht="15" customHeight="1">
      <c r="A41" s="429"/>
      <c r="B41" s="124" t="s">
        <v>522</v>
      </c>
      <c r="C41" s="102">
        <v>234.416666666667</v>
      </c>
      <c r="D41" s="171">
        <v>14.3333333333333</v>
      </c>
      <c r="E41" s="171">
        <v>76.6666666666667</v>
      </c>
      <c r="F41" s="171">
        <v>143.416666666667</v>
      </c>
      <c r="G41" s="183">
        <v>106.25</v>
      </c>
      <c r="H41" s="171">
        <v>10.5833333333333</v>
      </c>
      <c r="I41" s="171">
        <v>32.8333333333333</v>
      </c>
      <c r="J41" s="184">
        <v>62.8333333333333</v>
      </c>
      <c r="K41" s="183">
        <v>128.166666666667</v>
      </c>
      <c r="L41" s="171">
        <v>3.75</v>
      </c>
      <c r="M41" s="171">
        <v>43.8333333333333</v>
      </c>
      <c r="N41" s="171">
        <v>80.5833333333333</v>
      </c>
    </row>
    <row r="42" spans="1:24" ht="15" customHeight="1">
      <c r="A42" s="427" t="s">
        <v>416</v>
      </c>
      <c r="B42" s="185" t="s">
        <v>523</v>
      </c>
      <c r="C42" s="186">
        <v>978.75</v>
      </c>
      <c r="D42" s="187">
        <v>48.6666666666667</v>
      </c>
      <c r="E42" s="187">
        <v>347.08333333333297</v>
      </c>
      <c r="F42" s="187">
        <v>583</v>
      </c>
      <c r="G42" s="188">
        <v>388.25</v>
      </c>
      <c r="H42" s="187">
        <v>24.0833333333333</v>
      </c>
      <c r="I42" s="187">
        <v>133.5</v>
      </c>
      <c r="J42" s="189">
        <v>230.666666666667</v>
      </c>
      <c r="K42" s="188">
        <v>590.49999999999898</v>
      </c>
      <c r="L42" s="187">
        <v>24.5833333333333</v>
      </c>
      <c r="M42" s="187">
        <v>213.583333333333</v>
      </c>
      <c r="N42" s="187">
        <v>352.33333333333297</v>
      </c>
    </row>
    <row r="43" spans="1:24" ht="15" customHeight="1">
      <c r="A43" s="428"/>
      <c r="B43" s="16" t="s">
        <v>524</v>
      </c>
      <c r="C43" s="106">
        <v>1112.5833333333301</v>
      </c>
      <c r="D43" s="170">
        <v>62.75</v>
      </c>
      <c r="E43" s="170">
        <v>386.916666666666</v>
      </c>
      <c r="F43" s="170">
        <v>662.91666666666697</v>
      </c>
      <c r="G43" s="181">
        <v>427.66666666666703</v>
      </c>
      <c r="H43" s="170">
        <v>35.6666666666667</v>
      </c>
      <c r="I43" s="170">
        <v>147.333333333333</v>
      </c>
      <c r="J43" s="182">
        <v>244.666666666667</v>
      </c>
      <c r="K43" s="181">
        <v>684.91666666666595</v>
      </c>
      <c r="L43" s="170">
        <v>27.0833333333333</v>
      </c>
      <c r="M43" s="170">
        <v>239.583333333333</v>
      </c>
      <c r="N43" s="170">
        <v>418.25</v>
      </c>
    </row>
    <row r="44" spans="1:24" ht="15" customHeight="1">
      <c r="A44" s="428"/>
      <c r="B44" s="16" t="s">
        <v>525</v>
      </c>
      <c r="C44" s="106">
        <v>417.5</v>
      </c>
      <c r="D44" s="170">
        <v>17.3333333333333</v>
      </c>
      <c r="E44" s="170">
        <v>154.666666666667</v>
      </c>
      <c r="F44" s="170">
        <v>245.5</v>
      </c>
      <c r="G44" s="181">
        <v>152.25</v>
      </c>
      <c r="H44" s="170">
        <v>8.4166666666666696</v>
      </c>
      <c r="I44" s="170">
        <v>60.75</v>
      </c>
      <c r="J44" s="182">
        <v>83.0833333333333</v>
      </c>
      <c r="K44" s="181">
        <v>265.25</v>
      </c>
      <c r="L44" s="170">
        <v>8.9166666666666696</v>
      </c>
      <c r="M44" s="170">
        <v>93.9166666666667</v>
      </c>
      <c r="N44" s="170">
        <v>162.416666666667</v>
      </c>
    </row>
    <row r="45" spans="1:24" ht="15" customHeight="1">
      <c r="A45" s="428"/>
      <c r="B45" s="16" t="s">
        <v>526</v>
      </c>
      <c r="C45" s="106">
        <v>673.58333333333405</v>
      </c>
      <c r="D45" s="32">
        <v>34.8333333333333</v>
      </c>
      <c r="E45" s="32">
        <v>224.916666666667</v>
      </c>
      <c r="F45" s="32">
        <v>413.833333333334</v>
      </c>
      <c r="G45" s="181">
        <v>249.166666666667</v>
      </c>
      <c r="H45" s="32">
        <v>15.5</v>
      </c>
      <c r="I45" s="32">
        <v>89.25</v>
      </c>
      <c r="J45" s="194">
        <v>144.416666666667</v>
      </c>
      <c r="K45" s="181">
        <v>424.41666666666703</v>
      </c>
      <c r="L45" s="32">
        <v>19.3333333333333</v>
      </c>
      <c r="M45" s="32">
        <v>135.666666666667</v>
      </c>
      <c r="N45" s="32">
        <v>269.41666666666703</v>
      </c>
      <c r="O45" s="173"/>
      <c r="P45" s="173"/>
      <c r="Q45" s="173"/>
      <c r="R45" s="173"/>
      <c r="S45" s="173"/>
      <c r="T45" s="173"/>
      <c r="U45" s="173"/>
      <c r="V45" s="173"/>
      <c r="W45" s="173"/>
      <c r="X45" s="173"/>
    </row>
    <row r="46" spans="1:24" ht="15" customHeight="1">
      <c r="A46" s="429"/>
      <c r="B46" s="124" t="s">
        <v>527</v>
      </c>
      <c r="C46" s="102">
        <v>253.75</v>
      </c>
      <c r="D46" s="171">
        <v>15.5833333333333</v>
      </c>
      <c r="E46" s="171">
        <v>65.4166666666667</v>
      </c>
      <c r="F46" s="171">
        <v>172.75</v>
      </c>
      <c r="G46" s="183">
        <v>96.0833333333333</v>
      </c>
      <c r="H46" s="171">
        <v>7.0833333333333304</v>
      </c>
      <c r="I46" s="171">
        <v>24.0833333333333</v>
      </c>
      <c r="J46" s="184">
        <v>64.9166666666667</v>
      </c>
      <c r="K46" s="183">
        <v>157.666666666666</v>
      </c>
      <c r="L46" s="171">
        <v>8.5</v>
      </c>
      <c r="M46" s="171">
        <v>41.3333333333333</v>
      </c>
      <c r="N46" s="171">
        <v>107.833333333333</v>
      </c>
    </row>
    <row r="47" spans="1:24" ht="15" customHeight="1">
      <c r="A47" s="427" t="s">
        <v>417</v>
      </c>
      <c r="B47" s="185" t="s">
        <v>528</v>
      </c>
      <c r="C47" s="186">
        <v>1306.1666666666699</v>
      </c>
      <c r="D47" s="187">
        <v>49.6666666666667</v>
      </c>
      <c r="E47" s="187">
        <v>454</v>
      </c>
      <c r="F47" s="187">
        <v>802.5</v>
      </c>
      <c r="G47" s="188">
        <v>551.25</v>
      </c>
      <c r="H47" s="187">
        <v>25.25</v>
      </c>
      <c r="I47" s="187">
        <v>179</v>
      </c>
      <c r="J47" s="189">
        <v>347</v>
      </c>
      <c r="K47" s="188">
        <v>754.91666666666697</v>
      </c>
      <c r="L47" s="187">
        <v>24.4166666666667</v>
      </c>
      <c r="M47" s="187">
        <v>275</v>
      </c>
      <c r="N47" s="187">
        <v>455.5</v>
      </c>
    </row>
    <row r="48" spans="1:24" ht="15" customHeight="1">
      <c r="A48" s="428"/>
      <c r="B48" s="16" t="s">
        <v>529</v>
      </c>
      <c r="C48" s="106">
        <v>813.25</v>
      </c>
      <c r="D48" s="170">
        <v>33.5833333333333</v>
      </c>
      <c r="E48" s="170">
        <v>279.25</v>
      </c>
      <c r="F48" s="170">
        <v>500.41666666666703</v>
      </c>
      <c r="G48" s="181">
        <v>322.416666666666</v>
      </c>
      <c r="H48" s="170">
        <v>18.3333333333333</v>
      </c>
      <c r="I48" s="170">
        <v>107.083333333333</v>
      </c>
      <c r="J48" s="182">
        <v>197</v>
      </c>
      <c r="K48" s="181">
        <v>490.833333333334</v>
      </c>
      <c r="L48" s="170">
        <v>15.25</v>
      </c>
      <c r="M48" s="170">
        <v>172.166666666667</v>
      </c>
      <c r="N48" s="170">
        <v>303.41666666666703</v>
      </c>
    </row>
    <row r="49" spans="1:24" ht="15" customHeight="1">
      <c r="A49" s="428"/>
      <c r="B49" s="16" t="s">
        <v>530</v>
      </c>
      <c r="C49" s="106">
        <v>1317.4166666666699</v>
      </c>
      <c r="D49" s="170">
        <v>72.75</v>
      </c>
      <c r="E49" s="170">
        <v>425.5</v>
      </c>
      <c r="F49" s="170">
        <v>819.16666666666697</v>
      </c>
      <c r="G49" s="181">
        <v>504.25</v>
      </c>
      <c r="H49" s="170">
        <v>40</v>
      </c>
      <c r="I49" s="170">
        <v>178.583333333333</v>
      </c>
      <c r="J49" s="182">
        <v>285.66666666666703</v>
      </c>
      <c r="K49" s="181">
        <v>813.16666666666697</v>
      </c>
      <c r="L49" s="170">
        <v>32.75</v>
      </c>
      <c r="M49" s="170">
        <v>246.916666666667</v>
      </c>
      <c r="N49" s="170">
        <v>533.5</v>
      </c>
    </row>
    <row r="50" spans="1:24" ht="15" customHeight="1">
      <c r="A50" s="428"/>
      <c r="B50" s="16" t="s">
        <v>531</v>
      </c>
      <c r="C50" s="106">
        <v>240.416666666667</v>
      </c>
      <c r="D50" s="170">
        <v>17.75</v>
      </c>
      <c r="E50" s="170">
        <v>76.8333333333333</v>
      </c>
      <c r="F50" s="170">
        <v>145.833333333333</v>
      </c>
      <c r="G50" s="181">
        <v>100.5</v>
      </c>
      <c r="H50" s="170">
        <v>9.4166666666666696</v>
      </c>
      <c r="I50" s="170">
        <v>27.25</v>
      </c>
      <c r="J50" s="182">
        <v>63.8333333333333</v>
      </c>
      <c r="K50" s="181">
        <v>139.916666666667</v>
      </c>
      <c r="L50" s="170">
        <v>8.3333333333333304</v>
      </c>
      <c r="M50" s="170">
        <v>49.5833333333333</v>
      </c>
      <c r="N50" s="170">
        <v>82</v>
      </c>
    </row>
    <row r="51" spans="1:24" ht="15" customHeight="1">
      <c r="A51" s="428"/>
      <c r="B51" s="16" t="s">
        <v>532</v>
      </c>
      <c r="C51" s="106">
        <v>861.25000000000102</v>
      </c>
      <c r="D51" s="170">
        <v>61.9166666666667</v>
      </c>
      <c r="E51" s="170">
        <v>302.333333333334</v>
      </c>
      <c r="F51" s="170">
        <v>497</v>
      </c>
      <c r="G51" s="181">
        <v>387.25000000000102</v>
      </c>
      <c r="H51" s="170">
        <v>34.6666666666667</v>
      </c>
      <c r="I51" s="170">
        <v>123.166666666667</v>
      </c>
      <c r="J51" s="182">
        <v>229.416666666667</v>
      </c>
      <c r="K51" s="181">
        <v>474</v>
      </c>
      <c r="L51" s="170">
        <v>27.25</v>
      </c>
      <c r="M51" s="170">
        <v>179.166666666667</v>
      </c>
      <c r="N51" s="170">
        <v>267.58333333333297</v>
      </c>
    </row>
    <row r="52" spans="1:24" ht="15" customHeight="1">
      <c r="A52" s="428"/>
      <c r="B52" s="16" t="s">
        <v>533</v>
      </c>
      <c r="C52" s="106">
        <v>245.75</v>
      </c>
      <c r="D52" s="32">
        <v>14.4166666666667</v>
      </c>
      <c r="E52" s="32">
        <v>102.833333333333</v>
      </c>
      <c r="F52" s="32">
        <v>128.5</v>
      </c>
      <c r="G52" s="181">
        <v>103.416666666667</v>
      </c>
      <c r="H52" s="32">
        <v>9.5833333333333304</v>
      </c>
      <c r="I52" s="32">
        <v>37.0833333333333</v>
      </c>
      <c r="J52" s="194">
        <v>56.75</v>
      </c>
      <c r="K52" s="181">
        <v>142.333333333333</v>
      </c>
      <c r="L52" s="32">
        <v>4.8333333333333304</v>
      </c>
      <c r="M52" s="32">
        <v>65.75</v>
      </c>
      <c r="N52" s="32">
        <v>71.75</v>
      </c>
      <c r="O52" s="173"/>
      <c r="P52" s="173"/>
      <c r="Q52" s="173"/>
      <c r="R52" s="173"/>
      <c r="S52" s="173"/>
      <c r="T52" s="173"/>
      <c r="U52" s="173"/>
      <c r="V52" s="173"/>
      <c r="W52" s="173"/>
      <c r="X52" s="173"/>
    </row>
    <row r="53" spans="1:24" ht="15" customHeight="1">
      <c r="A53" s="429"/>
      <c r="B53" s="124" t="s">
        <v>534</v>
      </c>
      <c r="C53" s="102">
        <v>340.33333333333297</v>
      </c>
      <c r="D53" s="171">
        <v>13.25</v>
      </c>
      <c r="E53" s="171">
        <v>109.75</v>
      </c>
      <c r="F53" s="171">
        <v>217.333333333333</v>
      </c>
      <c r="G53" s="183">
        <v>135</v>
      </c>
      <c r="H53" s="171">
        <v>7.1666666666666696</v>
      </c>
      <c r="I53" s="171">
        <v>45.5</v>
      </c>
      <c r="J53" s="184">
        <v>82.3333333333333</v>
      </c>
      <c r="K53" s="183">
        <v>205.333333333333</v>
      </c>
      <c r="L53" s="171">
        <v>6.0833333333333304</v>
      </c>
      <c r="M53" s="171">
        <v>64.25</v>
      </c>
      <c r="N53" s="171">
        <v>135</v>
      </c>
    </row>
    <row r="54" spans="1:24" ht="15" customHeight="1">
      <c r="A54" s="427" t="s">
        <v>418</v>
      </c>
      <c r="B54" s="185" t="s">
        <v>535</v>
      </c>
      <c r="C54" s="186">
        <v>741.58333333333303</v>
      </c>
      <c r="D54" s="187">
        <v>33.1666666666667</v>
      </c>
      <c r="E54" s="187">
        <v>258</v>
      </c>
      <c r="F54" s="187">
        <v>450.41666666666703</v>
      </c>
      <c r="G54" s="188">
        <v>299.16666666666703</v>
      </c>
      <c r="H54" s="187">
        <v>18.25</v>
      </c>
      <c r="I54" s="187">
        <v>92.9166666666667</v>
      </c>
      <c r="J54" s="189">
        <v>188</v>
      </c>
      <c r="K54" s="188">
        <v>442.41666666666703</v>
      </c>
      <c r="L54" s="187">
        <v>14.9166666666667</v>
      </c>
      <c r="M54" s="187">
        <v>165.083333333333</v>
      </c>
      <c r="N54" s="187">
        <v>262.41666666666703</v>
      </c>
    </row>
    <row r="55" spans="1:24" ht="15" customHeight="1">
      <c r="A55" s="428"/>
      <c r="B55" s="16" t="s">
        <v>536</v>
      </c>
      <c r="C55" s="106">
        <v>1687.75</v>
      </c>
      <c r="D55" s="170">
        <v>133.416666666667</v>
      </c>
      <c r="E55" s="170">
        <v>594.91666666666697</v>
      </c>
      <c r="F55" s="170">
        <v>959.41666666666595</v>
      </c>
      <c r="G55" s="181">
        <v>740.33333333333303</v>
      </c>
      <c r="H55" s="170">
        <v>68.5833333333333</v>
      </c>
      <c r="I55" s="170">
        <v>262.66666666666703</v>
      </c>
      <c r="J55" s="182">
        <v>409.08333333333297</v>
      </c>
      <c r="K55" s="181">
        <v>947.41666666666595</v>
      </c>
      <c r="L55" s="170">
        <v>64.8333333333333</v>
      </c>
      <c r="M55" s="170">
        <v>332.25</v>
      </c>
      <c r="N55" s="170">
        <v>550.33333333333303</v>
      </c>
    </row>
    <row r="56" spans="1:24" ht="15" customHeight="1">
      <c r="A56" s="428"/>
      <c r="B56" s="16" t="s">
        <v>537</v>
      </c>
      <c r="C56" s="106">
        <v>1047.4166666666699</v>
      </c>
      <c r="D56" s="170">
        <v>68.8333333333333</v>
      </c>
      <c r="E56" s="170">
        <v>394</v>
      </c>
      <c r="F56" s="170">
        <v>584.58333333333303</v>
      </c>
      <c r="G56" s="181">
        <v>433.666666666666</v>
      </c>
      <c r="H56" s="170">
        <v>32</v>
      </c>
      <c r="I56" s="170">
        <v>180.583333333333</v>
      </c>
      <c r="J56" s="182">
        <v>221.083333333333</v>
      </c>
      <c r="K56" s="181">
        <v>613.75</v>
      </c>
      <c r="L56" s="170">
        <v>36.8333333333333</v>
      </c>
      <c r="M56" s="170">
        <v>213.416666666667</v>
      </c>
      <c r="N56" s="170">
        <v>363.5</v>
      </c>
    </row>
    <row r="57" spans="1:24" ht="15" customHeight="1">
      <c r="A57" s="428"/>
      <c r="B57" s="16" t="s">
        <v>538</v>
      </c>
      <c r="C57" s="106">
        <v>521.66666666666697</v>
      </c>
      <c r="D57" s="170">
        <v>32.8333333333333</v>
      </c>
      <c r="E57" s="170">
        <v>182.166666666666</v>
      </c>
      <c r="F57" s="170">
        <v>306.66666666666703</v>
      </c>
      <c r="G57" s="181">
        <v>196.333333333334</v>
      </c>
      <c r="H57" s="170">
        <v>14.3333333333333</v>
      </c>
      <c r="I57" s="170">
        <v>75.5833333333333</v>
      </c>
      <c r="J57" s="182">
        <v>106.416666666667</v>
      </c>
      <c r="K57" s="181">
        <v>325.33333333333297</v>
      </c>
      <c r="L57" s="170">
        <v>18.5</v>
      </c>
      <c r="M57" s="170">
        <v>106.583333333333</v>
      </c>
      <c r="N57" s="170">
        <v>200.25</v>
      </c>
    </row>
    <row r="58" spans="1:24" ht="15" customHeight="1">
      <c r="A58" s="429"/>
      <c r="B58" s="124" t="s">
        <v>539</v>
      </c>
      <c r="C58" s="102">
        <v>655.50000000000102</v>
      </c>
      <c r="D58" s="171">
        <v>53.3333333333333</v>
      </c>
      <c r="E58" s="171">
        <v>246.083333333334</v>
      </c>
      <c r="F58" s="171">
        <v>356.083333333334</v>
      </c>
      <c r="G58" s="183">
        <v>277.5</v>
      </c>
      <c r="H58" s="171">
        <v>25.9166666666667</v>
      </c>
      <c r="I58" s="171">
        <v>92.4166666666667</v>
      </c>
      <c r="J58" s="184">
        <v>159.166666666667</v>
      </c>
      <c r="K58" s="183">
        <v>378.00000000000102</v>
      </c>
      <c r="L58" s="171">
        <v>27.4166666666667</v>
      </c>
      <c r="M58" s="171">
        <v>153.666666666667</v>
      </c>
      <c r="N58" s="171">
        <v>196.916666666667</v>
      </c>
    </row>
    <row r="59" spans="1:24" ht="15" customHeight="1">
      <c r="A59" s="427" t="s">
        <v>419</v>
      </c>
      <c r="B59" s="185" t="s">
        <v>540</v>
      </c>
      <c r="C59" s="186">
        <v>1516.6666666666699</v>
      </c>
      <c r="D59" s="187">
        <v>90.8333333333333</v>
      </c>
      <c r="E59" s="187">
        <v>517.33333333333303</v>
      </c>
      <c r="F59" s="187">
        <v>908.5</v>
      </c>
      <c r="G59" s="188">
        <v>639.58333333333303</v>
      </c>
      <c r="H59" s="187">
        <v>49.25</v>
      </c>
      <c r="I59" s="187">
        <v>214.583333333333</v>
      </c>
      <c r="J59" s="189">
        <v>375.75</v>
      </c>
      <c r="K59" s="188">
        <v>877.08333333333303</v>
      </c>
      <c r="L59" s="187">
        <v>41.5833333333333</v>
      </c>
      <c r="M59" s="187">
        <v>302.75</v>
      </c>
      <c r="N59" s="187">
        <v>532.75</v>
      </c>
    </row>
    <row r="60" spans="1:24" ht="15" customHeight="1">
      <c r="A60" s="428"/>
      <c r="B60" s="16" t="s">
        <v>541</v>
      </c>
      <c r="C60" s="106">
        <v>465.666666666666</v>
      </c>
      <c r="D60" s="170">
        <v>23.9166666666667</v>
      </c>
      <c r="E60" s="170">
        <v>167.666666666667</v>
      </c>
      <c r="F60" s="170">
        <v>274.08333333333297</v>
      </c>
      <c r="G60" s="181">
        <v>184.583333333333</v>
      </c>
      <c r="H60" s="170">
        <v>11.9166666666667</v>
      </c>
      <c r="I60" s="170">
        <v>75.1666666666667</v>
      </c>
      <c r="J60" s="182">
        <v>97.5</v>
      </c>
      <c r="K60" s="181">
        <v>281.08333333333297</v>
      </c>
      <c r="L60" s="170">
        <v>12</v>
      </c>
      <c r="M60" s="170">
        <v>92.5</v>
      </c>
      <c r="N60" s="170">
        <v>176.583333333333</v>
      </c>
    </row>
    <row r="61" spans="1:24" ht="15" customHeight="1">
      <c r="A61" s="428"/>
      <c r="B61" s="16" t="s">
        <v>542</v>
      </c>
      <c r="C61" s="106">
        <v>1088.0833333333301</v>
      </c>
      <c r="D61" s="170">
        <v>49.5</v>
      </c>
      <c r="E61" s="170">
        <v>358</v>
      </c>
      <c r="F61" s="170">
        <v>680.58333333333303</v>
      </c>
      <c r="G61" s="181">
        <v>413.33333333333297</v>
      </c>
      <c r="H61" s="170">
        <v>24.6666666666667</v>
      </c>
      <c r="I61" s="170">
        <v>138.083333333333</v>
      </c>
      <c r="J61" s="182">
        <v>250.583333333333</v>
      </c>
      <c r="K61" s="181">
        <v>674.75</v>
      </c>
      <c r="L61" s="170">
        <v>24.8333333333333</v>
      </c>
      <c r="M61" s="170">
        <v>219.916666666667</v>
      </c>
      <c r="N61" s="170">
        <v>430</v>
      </c>
    </row>
    <row r="62" spans="1:24" ht="15" customHeight="1">
      <c r="A62" s="428"/>
      <c r="B62" s="16" t="s">
        <v>543</v>
      </c>
      <c r="C62" s="106">
        <v>296.83333333333297</v>
      </c>
      <c r="D62" s="170">
        <v>14.75</v>
      </c>
      <c r="E62" s="170">
        <v>95</v>
      </c>
      <c r="F62" s="170">
        <v>187.083333333333</v>
      </c>
      <c r="G62" s="181">
        <v>120.166666666667</v>
      </c>
      <c r="H62" s="170">
        <v>7</v>
      </c>
      <c r="I62" s="170">
        <v>40.0833333333333</v>
      </c>
      <c r="J62" s="182">
        <v>73.0833333333333</v>
      </c>
      <c r="K62" s="181">
        <v>176.666666666667</v>
      </c>
      <c r="L62" s="170">
        <v>7.75</v>
      </c>
      <c r="M62" s="170">
        <v>54.9166666666667</v>
      </c>
      <c r="N62" s="170">
        <v>114</v>
      </c>
    </row>
    <row r="63" spans="1:24" ht="15" customHeight="1">
      <c r="A63" s="429"/>
      <c r="B63" s="124" t="s">
        <v>544</v>
      </c>
      <c r="C63" s="102">
        <v>421.58333333333297</v>
      </c>
      <c r="D63" s="171">
        <v>19.6666666666667</v>
      </c>
      <c r="E63" s="171">
        <v>130.083333333333</v>
      </c>
      <c r="F63" s="171">
        <v>271.83333333333297</v>
      </c>
      <c r="G63" s="183">
        <v>145.166666666667</v>
      </c>
      <c r="H63" s="171">
        <v>7.8333333333333304</v>
      </c>
      <c r="I63" s="171">
        <v>51.0833333333333</v>
      </c>
      <c r="J63" s="184">
        <v>86.25</v>
      </c>
      <c r="K63" s="183">
        <v>276.416666666666</v>
      </c>
      <c r="L63" s="171">
        <v>11.8333333333333</v>
      </c>
      <c r="M63" s="171">
        <v>79</v>
      </c>
      <c r="N63" s="171">
        <v>185.583333333333</v>
      </c>
    </row>
    <row r="64" spans="1:24" ht="15" customHeight="1">
      <c r="A64" s="428" t="s">
        <v>420</v>
      </c>
      <c r="B64" s="16" t="s">
        <v>545</v>
      </c>
      <c r="C64" s="106">
        <v>500</v>
      </c>
      <c r="D64" s="170">
        <v>31.75</v>
      </c>
      <c r="E64" s="170">
        <v>179.75</v>
      </c>
      <c r="F64" s="170">
        <v>288.5</v>
      </c>
      <c r="G64" s="181">
        <v>190.666666666667</v>
      </c>
      <c r="H64" s="170">
        <v>13.6666666666667</v>
      </c>
      <c r="I64" s="170">
        <v>72.8333333333333</v>
      </c>
      <c r="J64" s="182">
        <v>104.166666666667</v>
      </c>
      <c r="K64" s="181">
        <v>309.33333333333297</v>
      </c>
      <c r="L64" s="170">
        <v>18.0833333333333</v>
      </c>
      <c r="M64" s="170">
        <v>106.916666666667</v>
      </c>
      <c r="N64" s="170">
        <v>184.333333333333</v>
      </c>
    </row>
    <row r="65" spans="1:24" ht="15" customHeight="1">
      <c r="A65" s="428"/>
      <c r="B65" s="16" t="s">
        <v>546</v>
      </c>
      <c r="C65" s="106">
        <v>574</v>
      </c>
      <c r="D65" s="32">
        <v>25.6666666666667</v>
      </c>
      <c r="E65" s="32">
        <v>239.666666666666</v>
      </c>
      <c r="F65" s="32">
        <v>308.66666666666703</v>
      </c>
      <c r="G65" s="181">
        <v>239.916666666666</v>
      </c>
      <c r="H65" s="32">
        <v>13.8333333333333</v>
      </c>
      <c r="I65" s="32">
        <v>102.083333333333</v>
      </c>
      <c r="J65" s="194">
        <v>124</v>
      </c>
      <c r="K65" s="181">
        <v>334.08333333333297</v>
      </c>
      <c r="L65" s="32">
        <v>11.8333333333333</v>
      </c>
      <c r="M65" s="32">
        <v>137.583333333333</v>
      </c>
      <c r="N65" s="32">
        <v>184.666666666667</v>
      </c>
      <c r="O65" s="173"/>
      <c r="P65" s="173"/>
      <c r="Q65" s="173"/>
      <c r="R65" s="173"/>
      <c r="S65" s="173"/>
      <c r="T65" s="173"/>
      <c r="U65" s="173"/>
      <c r="V65" s="173"/>
      <c r="W65" s="173"/>
      <c r="X65" s="173"/>
    </row>
    <row r="66" spans="1:24" ht="15" customHeight="1">
      <c r="A66" s="428"/>
      <c r="B66" s="16" t="s">
        <v>547</v>
      </c>
      <c r="C66" s="106">
        <v>466.41666666666703</v>
      </c>
      <c r="D66" s="170">
        <v>28.5833333333333</v>
      </c>
      <c r="E66" s="170">
        <v>189.166666666667</v>
      </c>
      <c r="F66" s="170">
        <v>248.666666666667</v>
      </c>
      <c r="G66" s="181">
        <v>213.833333333334</v>
      </c>
      <c r="H66" s="170">
        <v>15.75</v>
      </c>
      <c r="I66" s="170">
        <v>87.6666666666667</v>
      </c>
      <c r="J66" s="182">
        <v>110.416666666667</v>
      </c>
      <c r="K66" s="181">
        <v>252.583333333333</v>
      </c>
      <c r="L66" s="170">
        <v>12.8333333333333</v>
      </c>
      <c r="M66" s="170">
        <v>101.5</v>
      </c>
      <c r="N66" s="170">
        <v>138.25</v>
      </c>
    </row>
    <row r="67" spans="1:24" ht="15" customHeight="1">
      <c r="A67" s="428"/>
      <c r="B67" s="16" t="s">
        <v>548</v>
      </c>
      <c r="C67" s="106">
        <v>222.75</v>
      </c>
      <c r="D67" s="170">
        <v>9.5</v>
      </c>
      <c r="E67" s="170">
        <v>89.1666666666667</v>
      </c>
      <c r="F67" s="170">
        <v>124.083333333333</v>
      </c>
      <c r="G67" s="181">
        <v>99.3333333333333</v>
      </c>
      <c r="H67" s="170">
        <v>5.0833333333333304</v>
      </c>
      <c r="I67" s="170">
        <v>39.8333333333333</v>
      </c>
      <c r="J67" s="182">
        <v>54.4166666666667</v>
      </c>
      <c r="K67" s="181">
        <v>123.416666666667</v>
      </c>
      <c r="L67" s="170">
        <v>4.4166666666666696</v>
      </c>
      <c r="M67" s="170">
        <v>49.3333333333333</v>
      </c>
      <c r="N67" s="170">
        <v>69.6666666666667</v>
      </c>
    </row>
    <row r="68" spans="1:24" ht="15" customHeight="1">
      <c r="A68" s="429"/>
      <c r="B68" s="124" t="s">
        <v>549</v>
      </c>
      <c r="C68" s="102">
        <v>130</v>
      </c>
      <c r="D68" s="171">
        <v>9.75</v>
      </c>
      <c r="E68" s="171">
        <v>50.9166666666667</v>
      </c>
      <c r="F68" s="171">
        <v>69.3333333333333</v>
      </c>
      <c r="G68" s="183">
        <v>56.5833333333333</v>
      </c>
      <c r="H68" s="171">
        <v>5.3333333333333304</v>
      </c>
      <c r="I68" s="171">
        <v>21.75</v>
      </c>
      <c r="J68" s="184">
        <v>29.5</v>
      </c>
      <c r="K68" s="183">
        <v>73.4166666666667</v>
      </c>
      <c r="L68" s="171">
        <v>4.4166666666666696</v>
      </c>
      <c r="M68" s="171">
        <v>29.1666666666667</v>
      </c>
      <c r="N68" s="171">
        <v>39.8333333333333</v>
      </c>
    </row>
    <row r="69" spans="1:24" ht="15" customHeight="1">
      <c r="A69" s="428" t="s">
        <v>421</v>
      </c>
      <c r="B69" s="16" t="s">
        <v>550</v>
      </c>
      <c r="C69" s="106">
        <v>1249.6666666666699</v>
      </c>
      <c r="D69" s="170">
        <v>57.4166666666667</v>
      </c>
      <c r="E69" s="170">
        <v>507</v>
      </c>
      <c r="F69" s="170">
        <v>685.25</v>
      </c>
      <c r="G69" s="181">
        <v>503.66666666666703</v>
      </c>
      <c r="H69" s="170">
        <v>26</v>
      </c>
      <c r="I69" s="170">
        <v>200.25</v>
      </c>
      <c r="J69" s="182">
        <v>277.41666666666703</v>
      </c>
      <c r="K69" s="181">
        <v>746</v>
      </c>
      <c r="L69" s="170">
        <v>31.4166666666667</v>
      </c>
      <c r="M69" s="170">
        <v>306.75</v>
      </c>
      <c r="N69" s="170">
        <v>407.83333333333297</v>
      </c>
    </row>
    <row r="70" spans="1:24" ht="15" customHeight="1">
      <c r="A70" s="429"/>
      <c r="B70" s="124" t="s">
        <v>551</v>
      </c>
      <c r="C70" s="102">
        <v>243.583333333333</v>
      </c>
      <c r="D70" s="171">
        <v>13.6666666666667</v>
      </c>
      <c r="E70" s="171">
        <v>108</v>
      </c>
      <c r="F70" s="171">
        <v>121.916666666667</v>
      </c>
      <c r="G70" s="183">
        <v>98</v>
      </c>
      <c r="H70" s="171">
        <v>7.4166666666666696</v>
      </c>
      <c r="I70" s="171">
        <v>44.25</v>
      </c>
      <c r="J70" s="184">
        <v>46.3333333333333</v>
      </c>
      <c r="K70" s="183">
        <v>145.583333333333</v>
      </c>
      <c r="L70" s="171">
        <v>6.25</v>
      </c>
      <c r="M70" s="171">
        <v>63.75</v>
      </c>
      <c r="N70" s="171">
        <v>75.5833333333333</v>
      </c>
    </row>
    <row r="71" spans="1:24" ht="15" customHeight="1">
      <c r="A71" s="428" t="s">
        <v>422</v>
      </c>
      <c r="B71" s="16" t="s">
        <v>552</v>
      </c>
      <c r="C71" s="106">
        <v>1433.5</v>
      </c>
      <c r="D71" s="32">
        <v>92.5833333333333</v>
      </c>
      <c r="E71" s="32">
        <v>561.83333333333303</v>
      </c>
      <c r="F71" s="32">
        <v>779.08333333333405</v>
      </c>
      <c r="G71" s="181">
        <v>585.5</v>
      </c>
      <c r="H71" s="32">
        <v>49.25</v>
      </c>
      <c r="I71" s="32">
        <v>201.333333333333</v>
      </c>
      <c r="J71" s="194">
        <v>334.91666666666703</v>
      </c>
      <c r="K71" s="181">
        <v>848</v>
      </c>
      <c r="L71" s="32">
        <v>43.3333333333333</v>
      </c>
      <c r="M71" s="32">
        <v>360.5</v>
      </c>
      <c r="N71" s="32">
        <v>444.16666666666703</v>
      </c>
      <c r="O71" s="173"/>
      <c r="P71" s="173"/>
      <c r="Q71" s="173"/>
      <c r="R71" s="173"/>
      <c r="S71" s="173"/>
      <c r="T71" s="173"/>
      <c r="U71" s="173"/>
      <c r="V71" s="173"/>
      <c r="W71" s="173"/>
      <c r="X71" s="173"/>
    </row>
    <row r="72" spans="1:24" ht="15" customHeight="1">
      <c r="A72" s="428"/>
      <c r="B72" s="16" t="s">
        <v>553</v>
      </c>
      <c r="C72" s="106">
        <v>1967.75</v>
      </c>
      <c r="D72" s="170">
        <v>125.916666666667</v>
      </c>
      <c r="E72" s="170">
        <v>726.5</v>
      </c>
      <c r="F72" s="170">
        <v>1115.3333333333301</v>
      </c>
      <c r="G72" s="181">
        <v>767.66666666666697</v>
      </c>
      <c r="H72" s="170">
        <v>65.6666666666667</v>
      </c>
      <c r="I72" s="170">
        <v>270.5</v>
      </c>
      <c r="J72" s="182">
        <v>431.5</v>
      </c>
      <c r="K72" s="181">
        <v>1200.0833333333301</v>
      </c>
      <c r="L72" s="170">
        <v>60.25</v>
      </c>
      <c r="M72" s="170">
        <v>456</v>
      </c>
      <c r="N72" s="170">
        <v>683.83333333333303</v>
      </c>
    </row>
    <row r="73" spans="1:24" ht="15" customHeight="1">
      <c r="A73" s="429"/>
      <c r="B73" s="124" t="s">
        <v>554</v>
      </c>
      <c r="C73" s="102">
        <v>413.666666666666</v>
      </c>
      <c r="D73" s="171">
        <v>22.3333333333333</v>
      </c>
      <c r="E73" s="171">
        <v>129.666666666667</v>
      </c>
      <c r="F73" s="171">
        <v>261.666666666666</v>
      </c>
      <c r="G73" s="183">
        <v>152.833333333333</v>
      </c>
      <c r="H73" s="171">
        <v>11.5833333333333</v>
      </c>
      <c r="I73" s="171">
        <v>50.9166666666667</v>
      </c>
      <c r="J73" s="184">
        <v>90.3333333333333</v>
      </c>
      <c r="K73" s="183">
        <v>260.83333333333297</v>
      </c>
      <c r="L73" s="171">
        <v>10.75</v>
      </c>
      <c r="M73" s="171">
        <v>78.75</v>
      </c>
      <c r="N73" s="171">
        <v>171.333333333333</v>
      </c>
    </row>
    <row r="74" spans="1:24" ht="15" customHeight="1">
      <c r="A74" s="427" t="s">
        <v>423</v>
      </c>
      <c r="B74" s="185" t="s">
        <v>555</v>
      </c>
      <c r="C74" s="186">
        <v>2508.5</v>
      </c>
      <c r="D74" s="187">
        <v>126</v>
      </c>
      <c r="E74" s="187">
        <v>842.33333333333405</v>
      </c>
      <c r="F74" s="187">
        <v>1540.1666666666699</v>
      </c>
      <c r="G74" s="188">
        <v>959.08333333333405</v>
      </c>
      <c r="H74" s="187">
        <v>69.4166666666667</v>
      </c>
      <c r="I74" s="187">
        <v>309.16666666666703</v>
      </c>
      <c r="J74" s="189">
        <v>580.5</v>
      </c>
      <c r="K74" s="188">
        <v>1549.4166666666699</v>
      </c>
      <c r="L74" s="187">
        <v>56.5833333333333</v>
      </c>
      <c r="M74" s="187">
        <v>533.16666666666697</v>
      </c>
      <c r="N74" s="187">
        <v>959.66666666666697</v>
      </c>
    </row>
    <row r="75" spans="1:24" ht="15" customHeight="1">
      <c r="A75" s="429"/>
      <c r="B75" s="124" t="s">
        <v>556</v>
      </c>
      <c r="C75" s="102">
        <v>455.833333333334</v>
      </c>
      <c r="D75" s="171">
        <v>27.4166666666667</v>
      </c>
      <c r="E75" s="171">
        <v>175.916666666667</v>
      </c>
      <c r="F75" s="171">
        <v>252.5</v>
      </c>
      <c r="G75" s="183">
        <v>181.666666666667</v>
      </c>
      <c r="H75" s="171">
        <v>14.0833333333333</v>
      </c>
      <c r="I75" s="171">
        <v>77</v>
      </c>
      <c r="J75" s="184">
        <v>90.5833333333333</v>
      </c>
      <c r="K75" s="183">
        <v>274.16666666666703</v>
      </c>
      <c r="L75" s="171">
        <v>13.3333333333333</v>
      </c>
      <c r="M75" s="171">
        <v>98.9166666666667</v>
      </c>
      <c r="N75" s="171">
        <v>161.916666666667</v>
      </c>
    </row>
    <row r="76" spans="1:24" ht="15" customHeight="1">
      <c r="A76" s="427" t="s">
        <v>424</v>
      </c>
      <c r="B76" s="185" t="s">
        <v>557</v>
      </c>
      <c r="C76" s="186">
        <v>41.1666666666667</v>
      </c>
      <c r="D76" s="187">
        <v>4</v>
      </c>
      <c r="E76" s="187">
        <v>10.75</v>
      </c>
      <c r="F76" s="187">
        <v>26.4166666666667</v>
      </c>
      <c r="G76" s="188">
        <v>16.0833333333333</v>
      </c>
      <c r="H76" s="187">
        <v>2.8333333333333299</v>
      </c>
      <c r="I76" s="187">
        <v>5.6666666666666696</v>
      </c>
      <c r="J76" s="189">
        <v>7.5833333333333304</v>
      </c>
      <c r="K76" s="188">
        <v>25.0833333333333</v>
      </c>
      <c r="L76" s="187">
        <v>1.1666666666666701</v>
      </c>
      <c r="M76" s="187">
        <v>5.0833333333333304</v>
      </c>
      <c r="N76" s="187">
        <v>18.8333333333333</v>
      </c>
    </row>
    <row r="77" spans="1:24" ht="15" customHeight="1">
      <c r="A77" s="428"/>
      <c r="B77" s="16" t="s">
        <v>558</v>
      </c>
      <c r="C77" s="106">
        <v>61.6666666666666</v>
      </c>
      <c r="D77" s="32">
        <v>4.8333333333333304</v>
      </c>
      <c r="E77" s="32">
        <v>23.6666666666667</v>
      </c>
      <c r="F77" s="32">
        <v>33.1666666666667</v>
      </c>
      <c r="G77" s="181">
        <v>28</v>
      </c>
      <c r="H77" s="32">
        <v>3.3333333333333299</v>
      </c>
      <c r="I77" s="32">
        <v>11.25</v>
      </c>
      <c r="J77" s="194">
        <v>13.4166666666667</v>
      </c>
      <c r="K77" s="181">
        <v>33.6666666666667</v>
      </c>
      <c r="L77" s="32">
        <v>1.5</v>
      </c>
      <c r="M77" s="32">
        <v>12.4166666666667</v>
      </c>
      <c r="N77" s="32">
        <v>19.75</v>
      </c>
      <c r="O77" s="173"/>
      <c r="P77" s="173"/>
      <c r="Q77" s="173"/>
      <c r="R77" s="173"/>
      <c r="S77" s="173"/>
      <c r="T77" s="173"/>
      <c r="U77" s="173"/>
      <c r="V77" s="173"/>
      <c r="W77" s="173"/>
      <c r="X77" s="173"/>
    </row>
    <row r="78" spans="1:24" ht="15" customHeight="1">
      <c r="A78" s="428"/>
      <c r="B78" s="16" t="s">
        <v>559</v>
      </c>
      <c r="C78" s="106">
        <v>68.25</v>
      </c>
      <c r="D78" s="170">
        <v>3.3333333333333299</v>
      </c>
      <c r="E78" s="170">
        <v>24.0833333333333</v>
      </c>
      <c r="F78" s="170">
        <v>40.8333333333333</v>
      </c>
      <c r="G78" s="181">
        <v>30.8333333333333</v>
      </c>
      <c r="H78" s="170">
        <v>2.0833333333333299</v>
      </c>
      <c r="I78" s="170">
        <v>11.1666666666667</v>
      </c>
      <c r="J78" s="182">
        <v>17.5833333333333</v>
      </c>
      <c r="K78" s="181">
        <v>37.4166666666667</v>
      </c>
      <c r="L78" s="170">
        <v>1.25</v>
      </c>
      <c r="M78" s="170">
        <v>12.9166666666667</v>
      </c>
      <c r="N78" s="170">
        <v>23.25</v>
      </c>
    </row>
    <row r="79" spans="1:24" ht="15" customHeight="1">
      <c r="A79" s="428"/>
      <c r="B79" s="16" t="s">
        <v>560</v>
      </c>
      <c r="C79" s="106">
        <v>12.6666666666667</v>
      </c>
      <c r="D79" s="170">
        <v>0.41666666666666702</v>
      </c>
      <c r="E79" s="170">
        <v>4.9166666666666696</v>
      </c>
      <c r="F79" s="170">
        <v>7.3333333333333304</v>
      </c>
      <c r="G79" s="181">
        <v>4.75</v>
      </c>
      <c r="H79" s="170">
        <v>0.16666666666666699</v>
      </c>
      <c r="I79" s="170">
        <v>2.25</v>
      </c>
      <c r="J79" s="182">
        <v>2.3333333333333299</v>
      </c>
      <c r="K79" s="181">
        <v>7.9166666666666696</v>
      </c>
      <c r="L79" s="170">
        <v>0.25</v>
      </c>
      <c r="M79" s="170">
        <v>2.6666666666666701</v>
      </c>
      <c r="N79" s="170">
        <v>5</v>
      </c>
    </row>
    <row r="80" spans="1:24" ht="15" customHeight="1">
      <c r="A80" s="428"/>
      <c r="B80" s="16" t="s">
        <v>561</v>
      </c>
      <c r="C80" s="106">
        <v>8.3333333333333301E-2</v>
      </c>
      <c r="D80" s="170">
        <v>0</v>
      </c>
      <c r="E80" s="170">
        <v>8.3333333333333301E-2</v>
      </c>
      <c r="F80" s="170">
        <v>0</v>
      </c>
      <c r="G80" s="181">
        <v>0</v>
      </c>
      <c r="H80" s="170">
        <v>0</v>
      </c>
      <c r="I80" s="170">
        <v>0</v>
      </c>
      <c r="J80" s="182">
        <v>0</v>
      </c>
      <c r="K80" s="181">
        <v>8.3333333333333301E-2</v>
      </c>
      <c r="L80" s="170">
        <v>0</v>
      </c>
      <c r="M80" s="170">
        <v>8.3333333333333301E-2</v>
      </c>
      <c r="N80" s="170">
        <v>0</v>
      </c>
    </row>
    <row r="81" spans="1:24" ht="15" customHeight="1">
      <c r="A81" s="428"/>
      <c r="B81" s="16" t="s">
        <v>562</v>
      </c>
      <c r="C81" s="106">
        <v>71</v>
      </c>
      <c r="D81" s="170">
        <v>3.4166666666666701</v>
      </c>
      <c r="E81" s="170">
        <v>20.25</v>
      </c>
      <c r="F81" s="170">
        <v>47.3333333333333</v>
      </c>
      <c r="G81" s="181">
        <v>26.6666666666667</v>
      </c>
      <c r="H81" s="170">
        <v>2.25</v>
      </c>
      <c r="I81" s="170">
        <v>6.8333333333333304</v>
      </c>
      <c r="J81" s="182">
        <v>17.5833333333333</v>
      </c>
      <c r="K81" s="181">
        <v>44.3333333333333</v>
      </c>
      <c r="L81" s="170">
        <v>1.1666666666666701</v>
      </c>
      <c r="M81" s="170">
        <v>13.4166666666667</v>
      </c>
      <c r="N81" s="170">
        <v>29.75</v>
      </c>
    </row>
    <row r="82" spans="1:24" ht="15" customHeight="1">
      <c r="A82" s="429"/>
      <c r="B82" s="124" t="s">
        <v>563</v>
      </c>
      <c r="C82" s="102">
        <v>39.5833333333333</v>
      </c>
      <c r="D82" s="171">
        <v>3.5</v>
      </c>
      <c r="E82" s="171">
        <v>15.5833333333333</v>
      </c>
      <c r="F82" s="171">
        <v>20.5</v>
      </c>
      <c r="G82" s="183">
        <v>14.9166666666667</v>
      </c>
      <c r="H82" s="171">
        <v>2.0833333333333299</v>
      </c>
      <c r="I82" s="171">
        <v>4.75</v>
      </c>
      <c r="J82" s="184">
        <v>8.0833333333333304</v>
      </c>
      <c r="K82" s="183">
        <v>24.6666666666667</v>
      </c>
      <c r="L82" s="171">
        <v>1.4166666666666701</v>
      </c>
      <c r="M82" s="171">
        <v>10.8333333333333</v>
      </c>
      <c r="N82" s="171">
        <v>12.4166666666667</v>
      </c>
    </row>
    <row r="83" spans="1:24" ht="15" customHeight="1">
      <c r="A83" s="427" t="s">
        <v>425</v>
      </c>
      <c r="B83" s="185" t="s">
        <v>564</v>
      </c>
      <c r="C83" s="186">
        <v>978.41666666666697</v>
      </c>
      <c r="D83" s="187">
        <v>55.9166666666667</v>
      </c>
      <c r="E83" s="187">
        <v>327.16666666666703</v>
      </c>
      <c r="F83" s="187">
        <v>595.33333333333303</v>
      </c>
      <c r="G83" s="188">
        <v>390.66666666666703</v>
      </c>
      <c r="H83" s="187">
        <v>34.6666666666667</v>
      </c>
      <c r="I83" s="187">
        <v>125</v>
      </c>
      <c r="J83" s="189">
        <v>231</v>
      </c>
      <c r="K83" s="188">
        <v>587.75</v>
      </c>
      <c r="L83" s="187">
        <v>21.25</v>
      </c>
      <c r="M83" s="187">
        <v>202.166666666667</v>
      </c>
      <c r="N83" s="187">
        <v>364.33333333333297</v>
      </c>
    </row>
    <row r="84" spans="1:24" ht="15" customHeight="1">
      <c r="A84" s="429"/>
      <c r="B84" s="124" t="s">
        <v>565</v>
      </c>
      <c r="C84" s="102">
        <v>55.9166666666667</v>
      </c>
      <c r="D84" s="171">
        <v>2.3333333333333401</v>
      </c>
      <c r="E84" s="171">
        <v>15.4166666666667</v>
      </c>
      <c r="F84" s="171">
        <v>38.1666666666667</v>
      </c>
      <c r="G84" s="183">
        <v>14.9166666666667</v>
      </c>
      <c r="H84" s="171">
        <v>1.6666666666666701</v>
      </c>
      <c r="I84" s="171">
        <v>3.4166666666666701</v>
      </c>
      <c r="J84" s="184">
        <v>9.8333333333333304</v>
      </c>
      <c r="K84" s="183">
        <v>41</v>
      </c>
      <c r="L84" s="171">
        <v>0.66666666666666696</v>
      </c>
      <c r="M84" s="171">
        <v>12</v>
      </c>
      <c r="N84" s="171">
        <v>28.3333333333333</v>
      </c>
    </row>
    <row r="85" spans="1:24" ht="15" customHeight="1">
      <c r="A85" s="427" t="s">
        <v>426</v>
      </c>
      <c r="B85" s="185" t="s">
        <v>566</v>
      </c>
      <c r="C85" s="186">
        <v>88.0833333333333</v>
      </c>
      <c r="D85" s="195">
        <v>3.5</v>
      </c>
      <c r="E85" s="195">
        <v>33.0833333333333</v>
      </c>
      <c r="F85" s="195">
        <v>51.5</v>
      </c>
      <c r="G85" s="188">
        <v>27.1666666666666</v>
      </c>
      <c r="H85" s="195">
        <v>1.5833333333333299</v>
      </c>
      <c r="I85" s="195">
        <v>12.1666666666667</v>
      </c>
      <c r="J85" s="196">
        <v>13.4166666666667</v>
      </c>
      <c r="K85" s="188">
        <v>60.9166666666667</v>
      </c>
      <c r="L85" s="195">
        <v>1.9166666666666701</v>
      </c>
      <c r="M85" s="195">
        <v>20.9166666666667</v>
      </c>
      <c r="N85" s="195">
        <v>38.0833333333333</v>
      </c>
      <c r="O85" s="173"/>
      <c r="P85" s="173"/>
      <c r="Q85" s="173"/>
      <c r="R85" s="173"/>
      <c r="S85" s="173"/>
      <c r="T85" s="173"/>
      <c r="U85" s="173"/>
      <c r="V85" s="173"/>
      <c r="W85" s="173"/>
      <c r="X85" s="173"/>
    </row>
    <row r="86" spans="1:24" ht="15" customHeight="1">
      <c r="A86" s="428"/>
      <c r="B86" s="16" t="s">
        <v>567</v>
      </c>
      <c r="C86" s="106">
        <v>433.83333333333297</v>
      </c>
      <c r="D86" s="170">
        <v>22.5</v>
      </c>
      <c r="E86" s="170">
        <v>134.333333333333</v>
      </c>
      <c r="F86" s="170">
        <v>277</v>
      </c>
      <c r="G86" s="181">
        <v>170.5</v>
      </c>
      <c r="H86" s="170">
        <v>11.25</v>
      </c>
      <c r="I86" s="170">
        <v>50.6666666666667</v>
      </c>
      <c r="J86" s="182">
        <v>108.583333333333</v>
      </c>
      <c r="K86" s="181">
        <v>263.333333333334</v>
      </c>
      <c r="L86" s="170">
        <v>11.25</v>
      </c>
      <c r="M86" s="170">
        <v>83.6666666666667</v>
      </c>
      <c r="N86" s="170">
        <v>168.416666666667</v>
      </c>
    </row>
    <row r="87" spans="1:24" ht="15" customHeight="1">
      <c r="A87" s="428"/>
      <c r="B87" s="16" t="s">
        <v>568</v>
      </c>
      <c r="C87" s="106">
        <v>144.333333333333</v>
      </c>
      <c r="D87" s="170">
        <v>7.25</v>
      </c>
      <c r="E87" s="170">
        <v>51.8333333333333</v>
      </c>
      <c r="F87" s="170">
        <v>85.25</v>
      </c>
      <c r="G87" s="181">
        <v>53.9166666666667</v>
      </c>
      <c r="H87" s="170">
        <v>4.9166666666666696</v>
      </c>
      <c r="I87" s="170">
        <v>18.8333333333333</v>
      </c>
      <c r="J87" s="182">
        <v>30.1666666666667</v>
      </c>
      <c r="K87" s="181">
        <v>90.4166666666667</v>
      </c>
      <c r="L87" s="170">
        <v>2.3333333333333299</v>
      </c>
      <c r="M87" s="170">
        <v>33</v>
      </c>
      <c r="N87" s="170">
        <v>55.0833333333333</v>
      </c>
    </row>
    <row r="88" spans="1:24" ht="15" customHeight="1">
      <c r="A88" s="428"/>
      <c r="B88" s="16" t="s">
        <v>569</v>
      </c>
      <c r="C88" s="106">
        <v>88.0833333333333</v>
      </c>
      <c r="D88" s="170">
        <v>3.1666666666666701</v>
      </c>
      <c r="E88" s="170">
        <v>28.3333333333333</v>
      </c>
      <c r="F88" s="170">
        <v>56.5833333333333</v>
      </c>
      <c r="G88" s="181">
        <v>30.9166666666667</v>
      </c>
      <c r="H88" s="170">
        <v>1.1666666666666701</v>
      </c>
      <c r="I88" s="170">
        <v>9.9166666666666696</v>
      </c>
      <c r="J88" s="182">
        <v>19.8333333333333</v>
      </c>
      <c r="K88" s="181">
        <v>57.1666666666667</v>
      </c>
      <c r="L88" s="170">
        <v>2</v>
      </c>
      <c r="M88" s="170">
        <v>18.4166666666667</v>
      </c>
      <c r="N88" s="170">
        <v>36.75</v>
      </c>
    </row>
    <row r="89" spans="1:24" ht="15" customHeight="1">
      <c r="A89" s="428"/>
      <c r="B89" s="16" t="s">
        <v>570</v>
      </c>
      <c r="C89" s="106">
        <v>24.4166666666667</v>
      </c>
      <c r="D89" s="170">
        <v>0.66666666666666696</v>
      </c>
      <c r="E89" s="170">
        <v>11.9166666666667</v>
      </c>
      <c r="F89" s="170">
        <v>11.8333333333333</v>
      </c>
      <c r="G89" s="181">
        <v>8</v>
      </c>
      <c r="H89" s="170">
        <v>0</v>
      </c>
      <c r="I89" s="170">
        <v>3.9166666666666701</v>
      </c>
      <c r="J89" s="182">
        <v>4.0833333333333304</v>
      </c>
      <c r="K89" s="181">
        <v>16.4166666666667</v>
      </c>
      <c r="L89" s="170">
        <v>0.66666666666666696</v>
      </c>
      <c r="M89" s="170">
        <v>8</v>
      </c>
      <c r="N89" s="170">
        <v>7.75</v>
      </c>
    </row>
    <row r="90" spans="1:24" ht="15" customHeight="1">
      <c r="A90" s="428"/>
      <c r="B90" s="16" t="s">
        <v>571</v>
      </c>
      <c r="C90" s="106">
        <v>69</v>
      </c>
      <c r="D90" s="170">
        <v>2.75</v>
      </c>
      <c r="E90" s="170">
        <v>22.1666666666667</v>
      </c>
      <c r="F90" s="170">
        <v>44.0833333333333</v>
      </c>
      <c r="G90" s="181">
        <v>35.6666666666667</v>
      </c>
      <c r="H90" s="170">
        <v>2.0833333333333299</v>
      </c>
      <c r="I90" s="170">
        <v>9.6666666666666696</v>
      </c>
      <c r="J90" s="182">
        <v>23.9166666666667</v>
      </c>
      <c r="K90" s="181">
        <v>33.3333333333333</v>
      </c>
      <c r="L90" s="170">
        <v>0.66666666666666696</v>
      </c>
      <c r="M90" s="170">
        <v>12.5</v>
      </c>
      <c r="N90" s="170">
        <v>20.1666666666667</v>
      </c>
    </row>
    <row r="91" spans="1:24" ht="15" customHeight="1">
      <c r="A91" s="428"/>
      <c r="B91" s="16" t="s">
        <v>572</v>
      </c>
      <c r="C91" s="106">
        <v>415.25</v>
      </c>
      <c r="D91" s="170">
        <v>23.9166666666667</v>
      </c>
      <c r="E91" s="170">
        <v>152.916666666667</v>
      </c>
      <c r="F91" s="170">
        <v>238.416666666666</v>
      </c>
      <c r="G91" s="181">
        <v>160.083333333333</v>
      </c>
      <c r="H91" s="170">
        <v>8.3333333333333304</v>
      </c>
      <c r="I91" s="170">
        <v>58.4166666666667</v>
      </c>
      <c r="J91" s="182">
        <v>93.3333333333333</v>
      </c>
      <c r="K91" s="181">
        <v>255.166666666666</v>
      </c>
      <c r="L91" s="170">
        <v>15.5833333333333</v>
      </c>
      <c r="M91" s="170">
        <v>94.5</v>
      </c>
      <c r="N91" s="170">
        <v>145.083333333333</v>
      </c>
    </row>
    <row r="92" spans="1:24" ht="15" customHeight="1">
      <c r="A92" s="429"/>
      <c r="B92" s="124" t="s">
        <v>573</v>
      </c>
      <c r="C92" s="102">
        <v>76.8333333333333</v>
      </c>
      <c r="D92" s="35">
        <v>2.6666666666666701</v>
      </c>
      <c r="E92" s="35">
        <v>40.8333333333333</v>
      </c>
      <c r="F92" s="35">
        <v>33.3333333333333</v>
      </c>
      <c r="G92" s="183">
        <v>25.9166666666667</v>
      </c>
      <c r="H92" s="35">
        <v>1.25</v>
      </c>
      <c r="I92" s="35">
        <v>10.4166666666667</v>
      </c>
      <c r="J92" s="197">
        <v>14.25</v>
      </c>
      <c r="K92" s="183">
        <v>50.9166666666667</v>
      </c>
      <c r="L92" s="35">
        <v>1.4166666666666701</v>
      </c>
      <c r="M92" s="35">
        <v>30.4166666666667</v>
      </c>
      <c r="N92" s="35">
        <v>19.0833333333333</v>
      </c>
      <c r="O92" s="173"/>
      <c r="P92" s="173"/>
      <c r="Q92" s="173"/>
      <c r="R92" s="173"/>
      <c r="S92" s="173"/>
      <c r="T92" s="173"/>
      <c r="U92" s="173"/>
      <c r="V92" s="173"/>
      <c r="W92" s="173"/>
      <c r="X92" s="173"/>
    </row>
    <row r="93" spans="1:24" ht="15" customHeight="1">
      <c r="A93" s="432" t="s">
        <v>93</v>
      </c>
      <c r="B93" s="432"/>
      <c r="C93" s="198">
        <v>274</v>
      </c>
      <c r="D93" s="199">
        <v>22.4166666666667</v>
      </c>
      <c r="E93" s="199">
        <v>117.083333333333</v>
      </c>
      <c r="F93" s="199">
        <v>134.5</v>
      </c>
      <c r="G93" s="200">
        <v>99.75</v>
      </c>
      <c r="H93" s="199">
        <v>12.3333333333333</v>
      </c>
      <c r="I93" s="199">
        <v>47.0833333333333</v>
      </c>
      <c r="J93" s="201">
        <v>40.3333333333333</v>
      </c>
      <c r="K93" s="200">
        <v>174.25</v>
      </c>
      <c r="L93" s="199">
        <v>10.0833333333333</v>
      </c>
      <c r="M93" s="199">
        <v>70</v>
      </c>
      <c r="N93" s="199">
        <v>94.1666666666667</v>
      </c>
    </row>
    <row r="94" spans="1:24" ht="15" customHeight="1">
      <c r="A94" s="37" t="s">
        <v>215</v>
      </c>
      <c r="B94" s="48"/>
      <c r="C94" s="48"/>
      <c r="D94" s="169"/>
      <c r="E94" s="169"/>
      <c r="F94" s="169"/>
      <c r="G94" s="48"/>
      <c r="H94" s="169"/>
      <c r="I94" s="169"/>
      <c r="J94" s="169"/>
      <c r="K94" s="48"/>
      <c r="L94" s="169"/>
      <c r="M94" s="169"/>
      <c r="N94" s="169"/>
    </row>
    <row r="95" spans="1:24" ht="15" customHeight="1">
      <c r="A95" s="202"/>
      <c r="B95" s="203"/>
      <c r="C95" s="203"/>
      <c r="D95" s="204"/>
      <c r="E95" s="204"/>
      <c r="F95" s="204"/>
      <c r="G95" s="203"/>
      <c r="H95" s="204"/>
      <c r="I95" s="204"/>
      <c r="J95" s="204"/>
      <c r="K95" s="203"/>
      <c r="L95" s="204"/>
      <c r="M95" s="204"/>
      <c r="N95" s="204"/>
    </row>
    <row r="96" spans="1:24" ht="15" customHeight="1">
      <c r="A96" s="202"/>
      <c r="B96" s="203"/>
      <c r="C96" s="203"/>
      <c r="D96" s="204"/>
      <c r="E96" s="204"/>
      <c r="F96" s="204"/>
      <c r="G96" s="203"/>
      <c r="H96" s="204"/>
      <c r="I96" s="204"/>
      <c r="J96" s="204"/>
      <c r="K96" s="203"/>
      <c r="L96" s="204"/>
      <c r="M96" s="204"/>
      <c r="N96" s="204"/>
    </row>
    <row r="97" spans="1:24" ht="15" customHeight="1">
      <c r="A97" s="202"/>
      <c r="B97" s="203"/>
      <c r="C97" s="203"/>
      <c r="D97" s="204"/>
      <c r="E97" s="204"/>
      <c r="F97" s="204"/>
      <c r="G97" s="203"/>
      <c r="H97" s="204"/>
      <c r="I97" s="204"/>
      <c r="J97" s="204"/>
      <c r="K97" s="203"/>
      <c r="L97" s="204"/>
      <c r="M97" s="204"/>
      <c r="N97" s="204"/>
    </row>
    <row r="98" spans="1:24" ht="15" customHeight="1">
      <c r="A98" s="202"/>
      <c r="B98" s="203"/>
      <c r="C98" s="203"/>
      <c r="D98" s="204"/>
      <c r="E98" s="204"/>
      <c r="F98" s="204"/>
      <c r="G98" s="203"/>
      <c r="H98" s="204"/>
      <c r="I98" s="204"/>
      <c r="J98" s="204"/>
      <c r="K98" s="203"/>
      <c r="L98" s="204"/>
      <c r="M98" s="204"/>
      <c r="N98" s="204"/>
    </row>
    <row r="99" spans="1:24" ht="15" customHeight="1">
      <c r="A99" s="205"/>
      <c r="B99" s="205"/>
      <c r="C99" s="205"/>
      <c r="D99" s="206"/>
      <c r="E99" s="206"/>
      <c r="F99" s="206"/>
      <c r="G99" s="205"/>
      <c r="H99" s="206"/>
      <c r="I99" s="206"/>
      <c r="J99" s="206"/>
      <c r="K99" s="205"/>
      <c r="L99" s="206"/>
      <c r="M99" s="206"/>
      <c r="N99" s="206"/>
      <c r="O99" s="173"/>
      <c r="P99" s="173"/>
      <c r="Q99" s="173"/>
      <c r="R99" s="173"/>
      <c r="S99" s="173"/>
      <c r="T99" s="173"/>
      <c r="U99" s="173"/>
      <c r="V99" s="173"/>
      <c r="W99" s="173"/>
      <c r="X99" s="173"/>
    </row>
    <row r="100" spans="1:24" ht="15" customHeight="1">
      <c r="A100" s="203"/>
      <c r="B100" s="203"/>
      <c r="C100" s="203"/>
      <c r="D100" s="204"/>
      <c r="E100" s="204"/>
      <c r="F100" s="204"/>
      <c r="G100" s="203"/>
      <c r="H100" s="204"/>
      <c r="I100" s="204"/>
      <c r="J100" s="204"/>
      <c r="K100" s="203"/>
      <c r="L100" s="204"/>
      <c r="M100" s="204"/>
      <c r="N100" s="204"/>
    </row>
    <row r="101" spans="1:24" ht="15" customHeight="1">
      <c r="A101" s="203"/>
      <c r="B101" s="203"/>
      <c r="C101" s="203"/>
      <c r="D101" s="204"/>
      <c r="E101" s="204"/>
      <c r="F101" s="204"/>
      <c r="G101" s="203"/>
      <c r="H101" s="204"/>
      <c r="I101" s="204"/>
      <c r="J101" s="204"/>
      <c r="K101" s="203"/>
      <c r="L101" s="204"/>
      <c r="M101" s="204"/>
      <c r="N101" s="204"/>
    </row>
    <row r="102" spans="1:24" ht="15" customHeight="1">
      <c r="A102" s="203"/>
      <c r="B102" s="203"/>
      <c r="C102" s="203"/>
      <c r="D102" s="204"/>
      <c r="E102" s="204"/>
      <c r="F102" s="204"/>
      <c r="G102" s="203"/>
      <c r="H102" s="204"/>
      <c r="I102" s="204"/>
      <c r="J102" s="204"/>
      <c r="K102" s="203"/>
      <c r="L102" s="204"/>
      <c r="M102" s="204"/>
      <c r="N102" s="204"/>
    </row>
    <row r="103" spans="1:24" ht="15" customHeight="1">
      <c r="A103" s="203"/>
      <c r="B103" s="203"/>
      <c r="C103" s="203"/>
      <c r="D103" s="204"/>
      <c r="E103" s="204"/>
      <c r="F103" s="204"/>
      <c r="G103" s="203"/>
      <c r="H103" s="204"/>
      <c r="I103" s="204"/>
      <c r="J103" s="204"/>
      <c r="K103" s="203"/>
      <c r="L103" s="204"/>
      <c r="M103" s="204"/>
      <c r="N103" s="204"/>
    </row>
    <row r="104" spans="1:24" ht="15" customHeight="1">
      <c r="A104" s="203"/>
      <c r="B104" s="203"/>
      <c r="C104" s="203"/>
      <c r="D104" s="204"/>
      <c r="E104" s="204"/>
      <c r="F104" s="204"/>
      <c r="G104" s="203"/>
      <c r="H104" s="204"/>
      <c r="I104" s="204"/>
      <c r="J104" s="204"/>
      <c r="K104" s="203"/>
      <c r="L104" s="204"/>
      <c r="M104" s="204"/>
      <c r="N104" s="204"/>
    </row>
    <row r="105" spans="1:24" ht="15" customHeight="1">
      <c r="A105" s="203"/>
      <c r="B105" s="203"/>
      <c r="C105" s="203"/>
      <c r="D105" s="204"/>
      <c r="E105" s="204"/>
      <c r="F105" s="204"/>
      <c r="G105" s="203"/>
      <c r="H105" s="204"/>
      <c r="I105" s="204"/>
      <c r="J105" s="204"/>
      <c r="K105" s="203"/>
      <c r="L105" s="204"/>
      <c r="M105" s="204"/>
      <c r="N105" s="204"/>
    </row>
    <row r="106" spans="1:24" ht="15" customHeight="1">
      <c r="A106" s="205"/>
      <c r="B106" s="205"/>
      <c r="C106" s="205"/>
      <c r="D106" s="206"/>
      <c r="E106" s="206"/>
      <c r="F106" s="206"/>
      <c r="G106" s="205"/>
      <c r="H106" s="206"/>
      <c r="I106" s="206"/>
      <c r="J106" s="206"/>
      <c r="K106" s="205"/>
      <c r="L106" s="206"/>
      <c r="M106" s="206"/>
      <c r="N106" s="206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</row>
    <row r="107" spans="1:24" ht="15" customHeight="1">
      <c r="A107" s="203"/>
      <c r="B107" s="203"/>
      <c r="C107" s="203"/>
      <c r="D107" s="204"/>
      <c r="E107" s="204"/>
      <c r="F107" s="204"/>
      <c r="G107" s="203"/>
      <c r="H107" s="204"/>
      <c r="I107" s="204"/>
      <c r="J107" s="204"/>
      <c r="K107" s="203"/>
      <c r="L107" s="204"/>
      <c r="M107" s="204"/>
      <c r="N107" s="204"/>
    </row>
    <row r="108" spans="1:24" ht="15" customHeight="1">
      <c r="A108" s="203"/>
      <c r="B108" s="203"/>
      <c r="C108" s="203"/>
      <c r="D108" s="204"/>
      <c r="E108" s="204"/>
      <c r="F108" s="204"/>
      <c r="G108" s="203"/>
      <c r="H108" s="204"/>
      <c r="I108" s="204"/>
      <c r="J108" s="204"/>
      <c r="K108" s="203"/>
      <c r="L108" s="204"/>
      <c r="M108" s="204"/>
      <c r="N108" s="204"/>
    </row>
    <row r="109" spans="1:24" ht="15" customHeight="1">
      <c r="A109" s="203"/>
      <c r="B109" s="203"/>
      <c r="C109" s="203"/>
      <c r="D109" s="204"/>
      <c r="E109" s="204"/>
      <c r="F109" s="204"/>
      <c r="G109" s="203"/>
      <c r="H109" s="204"/>
      <c r="I109" s="204"/>
      <c r="J109" s="204"/>
      <c r="K109" s="203"/>
      <c r="L109" s="204"/>
      <c r="M109" s="204"/>
      <c r="N109" s="204"/>
    </row>
    <row r="110" spans="1:24" ht="15" customHeight="1">
      <c r="A110" s="203"/>
      <c r="B110" s="203"/>
      <c r="C110" s="203"/>
      <c r="D110" s="204"/>
      <c r="E110" s="204"/>
      <c r="F110" s="204"/>
      <c r="G110" s="203"/>
      <c r="H110" s="204"/>
      <c r="I110" s="204"/>
      <c r="J110" s="204"/>
      <c r="K110" s="203"/>
      <c r="L110" s="204"/>
      <c r="M110" s="204"/>
      <c r="N110" s="204"/>
    </row>
    <row r="111" spans="1:24" ht="15" customHeight="1">
      <c r="A111" s="203"/>
      <c r="B111" s="203"/>
      <c r="C111" s="203"/>
      <c r="D111" s="204"/>
      <c r="E111" s="204"/>
      <c r="F111" s="204"/>
      <c r="G111" s="203"/>
      <c r="H111" s="204"/>
      <c r="I111" s="204"/>
      <c r="J111" s="204"/>
      <c r="K111" s="203"/>
      <c r="L111" s="204"/>
      <c r="M111" s="204"/>
      <c r="N111" s="204"/>
    </row>
    <row r="112" spans="1:24" ht="15" customHeight="1">
      <c r="A112" s="203"/>
      <c r="B112" s="203"/>
      <c r="C112" s="203"/>
      <c r="D112" s="204"/>
      <c r="E112" s="204"/>
      <c r="F112" s="204"/>
      <c r="G112" s="203"/>
      <c r="H112" s="204"/>
      <c r="I112" s="204"/>
      <c r="J112" s="204"/>
      <c r="K112" s="203"/>
      <c r="L112" s="204"/>
      <c r="M112" s="204"/>
      <c r="N112" s="204"/>
    </row>
    <row r="113" spans="1:24" ht="15" customHeight="1">
      <c r="A113" s="205"/>
      <c r="B113" s="205"/>
      <c r="C113" s="205"/>
      <c r="D113" s="206"/>
      <c r="E113" s="206"/>
      <c r="F113" s="206"/>
      <c r="G113" s="205"/>
      <c r="H113" s="206"/>
      <c r="I113" s="206"/>
      <c r="J113" s="206"/>
      <c r="K113" s="205"/>
      <c r="L113" s="206"/>
      <c r="M113" s="206"/>
      <c r="N113" s="206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</row>
    <row r="114" spans="1:24" ht="15" customHeight="1">
      <c r="A114" s="203"/>
      <c r="B114" s="203"/>
      <c r="C114" s="203"/>
      <c r="D114" s="204"/>
      <c r="E114" s="204"/>
      <c r="F114" s="204"/>
      <c r="G114" s="203"/>
      <c r="H114" s="204"/>
      <c r="I114" s="204"/>
      <c r="J114" s="204"/>
      <c r="K114" s="203"/>
      <c r="L114" s="204"/>
      <c r="M114" s="204"/>
      <c r="N114" s="204"/>
    </row>
    <row r="115" spans="1:24" ht="15" customHeight="1">
      <c r="A115" s="203"/>
      <c r="B115" s="203"/>
      <c r="C115" s="203"/>
      <c r="D115" s="204"/>
      <c r="E115" s="204"/>
      <c r="F115" s="204"/>
      <c r="G115" s="203"/>
      <c r="H115" s="204"/>
      <c r="I115" s="204"/>
      <c r="J115" s="204"/>
      <c r="K115" s="203"/>
      <c r="L115" s="204"/>
      <c r="M115" s="204"/>
      <c r="N115" s="204"/>
    </row>
    <row r="116" spans="1:24" ht="15" customHeight="1">
      <c r="A116" s="203"/>
      <c r="B116" s="203"/>
      <c r="C116" s="203"/>
      <c r="D116" s="204"/>
      <c r="E116" s="204"/>
      <c r="F116" s="204"/>
      <c r="G116" s="203"/>
      <c r="H116" s="204"/>
      <c r="I116" s="204"/>
      <c r="J116" s="204"/>
      <c r="K116" s="203"/>
      <c r="L116" s="204"/>
      <c r="M116" s="204"/>
      <c r="N116" s="204"/>
    </row>
    <row r="117" spans="1:24" ht="15" customHeight="1">
      <c r="A117" s="203"/>
      <c r="B117" s="203"/>
      <c r="C117" s="203"/>
      <c r="D117" s="204"/>
      <c r="E117" s="204"/>
      <c r="F117" s="204"/>
      <c r="G117" s="203"/>
      <c r="H117" s="204"/>
      <c r="I117" s="204"/>
      <c r="J117" s="204"/>
      <c r="K117" s="203"/>
      <c r="L117" s="204"/>
      <c r="M117" s="204"/>
      <c r="N117" s="204"/>
    </row>
    <row r="118" spans="1:24" ht="15" customHeight="1">
      <c r="A118" s="203"/>
      <c r="B118" s="203"/>
      <c r="C118" s="203"/>
      <c r="D118" s="204"/>
      <c r="E118" s="204"/>
      <c r="F118" s="204"/>
      <c r="G118" s="203"/>
      <c r="H118" s="204"/>
      <c r="I118" s="204"/>
      <c r="J118" s="204"/>
      <c r="K118" s="203"/>
      <c r="L118" s="204"/>
      <c r="M118" s="204"/>
      <c r="N118" s="204"/>
    </row>
    <row r="119" spans="1:24" ht="15" customHeight="1">
      <c r="A119" s="203"/>
      <c r="B119" s="203"/>
      <c r="C119" s="203"/>
      <c r="D119" s="204"/>
      <c r="E119" s="204"/>
      <c r="F119" s="204"/>
      <c r="G119" s="203"/>
      <c r="H119" s="204"/>
      <c r="I119" s="204"/>
      <c r="J119" s="204"/>
      <c r="K119" s="203"/>
      <c r="L119" s="204"/>
      <c r="M119" s="204"/>
      <c r="N119" s="204"/>
    </row>
    <row r="120" spans="1:24" ht="15" customHeight="1">
      <c r="A120" s="205"/>
      <c r="B120" s="205"/>
      <c r="C120" s="205"/>
      <c r="D120" s="206"/>
      <c r="E120" s="206"/>
      <c r="F120" s="206"/>
      <c r="G120" s="205"/>
      <c r="H120" s="206"/>
      <c r="I120" s="206"/>
      <c r="J120" s="206"/>
      <c r="K120" s="205"/>
      <c r="L120" s="206"/>
      <c r="M120" s="206"/>
      <c r="N120" s="206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</row>
    <row r="121" spans="1:24" ht="15" customHeight="1">
      <c r="A121" s="203"/>
      <c r="B121" s="203"/>
      <c r="C121" s="203"/>
      <c r="D121" s="204"/>
      <c r="E121" s="204"/>
      <c r="F121" s="204"/>
      <c r="G121" s="203"/>
      <c r="H121" s="204"/>
      <c r="I121" s="204"/>
      <c r="J121" s="204"/>
      <c r="K121" s="203"/>
      <c r="L121" s="204"/>
      <c r="M121" s="204"/>
      <c r="N121" s="204"/>
    </row>
    <row r="122" spans="1:24" ht="15" customHeight="1">
      <c r="A122" s="203"/>
      <c r="B122" s="203"/>
      <c r="C122" s="203"/>
      <c r="D122" s="204"/>
      <c r="E122" s="204"/>
      <c r="F122" s="204"/>
      <c r="G122" s="203"/>
      <c r="H122" s="204"/>
      <c r="I122" s="204"/>
      <c r="J122" s="204"/>
      <c r="K122" s="203"/>
      <c r="L122" s="204"/>
      <c r="M122" s="204"/>
      <c r="N122" s="204"/>
    </row>
    <row r="123" spans="1:24" ht="15" customHeight="1">
      <c r="A123" s="203"/>
      <c r="B123" s="203"/>
      <c r="C123" s="203"/>
      <c r="D123" s="204"/>
      <c r="E123" s="204"/>
      <c r="F123" s="204"/>
      <c r="G123" s="203"/>
      <c r="H123" s="204"/>
      <c r="I123" s="204"/>
      <c r="J123" s="204"/>
      <c r="K123" s="203"/>
      <c r="L123" s="204"/>
      <c r="M123" s="204"/>
      <c r="N123" s="204"/>
    </row>
    <row r="124" spans="1:24" ht="15" customHeight="1">
      <c r="A124" s="203"/>
      <c r="B124" s="203"/>
      <c r="C124" s="203"/>
      <c r="D124" s="204"/>
      <c r="E124" s="204"/>
      <c r="F124" s="204"/>
      <c r="G124" s="203"/>
      <c r="H124" s="204"/>
      <c r="I124" s="204"/>
      <c r="J124" s="204"/>
      <c r="K124" s="203"/>
      <c r="L124" s="204"/>
      <c r="M124" s="204"/>
      <c r="N124" s="204"/>
    </row>
    <row r="125" spans="1:24" ht="15" customHeight="1">
      <c r="A125" s="203"/>
      <c r="B125" s="203"/>
      <c r="C125" s="203"/>
      <c r="D125" s="204"/>
      <c r="E125" s="204"/>
      <c r="F125" s="204"/>
      <c r="G125" s="203"/>
      <c r="H125" s="204"/>
      <c r="I125" s="204"/>
      <c r="J125" s="204"/>
      <c r="K125" s="203"/>
      <c r="L125" s="204"/>
      <c r="M125" s="204"/>
      <c r="N125" s="204"/>
    </row>
    <row r="126" spans="1:24" ht="15" customHeight="1">
      <c r="A126" s="203"/>
      <c r="B126" s="203"/>
      <c r="C126" s="203"/>
      <c r="D126" s="204"/>
      <c r="E126" s="204"/>
      <c r="F126" s="204"/>
      <c r="G126" s="203"/>
      <c r="H126" s="204"/>
      <c r="I126" s="204"/>
      <c r="J126" s="204"/>
      <c r="K126" s="203"/>
      <c r="L126" s="204"/>
      <c r="M126" s="204"/>
      <c r="N126" s="204"/>
    </row>
    <row r="127" spans="1:24" ht="15" customHeight="1">
      <c r="A127" s="205"/>
      <c r="B127" s="205"/>
      <c r="C127" s="205"/>
      <c r="D127" s="206"/>
      <c r="E127" s="206"/>
      <c r="F127" s="206"/>
      <c r="G127" s="205"/>
      <c r="H127" s="206"/>
      <c r="I127" s="206"/>
      <c r="J127" s="206"/>
      <c r="K127" s="205"/>
      <c r="L127" s="206"/>
      <c r="M127" s="206"/>
      <c r="N127" s="206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</row>
    <row r="128" spans="1:24" ht="15" customHeight="1">
      <c r="A128" s="203"/>
      <c r="B128" s="203"/>
      <c r="C128" s="203"/>
      <c r="D128" s="204"/>
      <c r="E128" s="204"/>
      <c r="F128" s="204"/>
      <c r="G128" s="203"/>
      <c r="H128" s="204"/>
      <c r="I128" s="204"/>
      <c r="J128" s="204"/>
      <c r="K128" s="203"/>
      <c r="L128" s="204"/>
      <c r="M128" s="204"/>
      <c r="N128" s="204"/>
    </row>
    <row r="129" spans="1:24" ht="15" customHeight="1">
      <c r="A129" s="203"/>
      <c r="B129" s="203"/>
      <c r="C129" s="203"/>
      <c r="D129" s="204"/>
      <c r="E129" s="204"/>
      <c r="F129" s="204"/>
      <c r="G129" s="203"/>
      <c r="H129" s="204"/>
      <c r="I129" s="204"/>
      <c r="J129" s="204"/>
      <c r="K129" s="203"/>
      <c r="L129" s="204"/>
      <c r="M129" s="204"/>
      <c r="N129" s="204"/>
    </row>
    <row r="130" spans="1:24" ht="15" customHeight="1">
      <c r="A130" s="203"/>
      <c r="B130" s="203"/>
      <c r="C130" s="203"/>
      <c r="D130" s="204"/>
      <c r="E130" s="204"/>
      <c r="F130" s="204"/>
      <c r="G130" s="203"/>
      <c r="H130" s="204"/>
      <c r="I130" s="204"/>
      <c r="J130" s="204"/>
      <c r="K130" s="203"/>
      <c r="L130" s="204"/>
      <c r="M130" s="204"/>
      <c r="N130" s="204"/>
    </row>
    <row r="131" spans="1:24" ht="15" customHeight="1">
      <c r="A131" s="203"/>
      <c r="B131" s="203"/>
      <c r="C131" s="203"/>
      <c r="D131" s="204"/>
      <c r="E131" s="204"/>
      <c r="F131" s="204"/>
      <c r="G131" s="203"/>
      <c r="H131" s="204"/>
      <c r="I131" s="204"/>
      <c r="J131" s="204"/>
      <c r="K131" s="203"/>
      <c r="L131" s="204"/>
      <c r="M131" s="204"/>
      <c r="N131" s="204"/>
    </row>
    <row r="132" spans="1:24" ht="15" customHeight="1">
      <c r="A132" s="203"/>
      <c r="B132" s="203"/>
      <c r="C132" s="203"/>
      <c r="D132" s="204"/>
      <c r="E132" s="204"/>
      <c r="F132" s="204"/>
      <c r="G132" s="203"/>
      <c r="H132" s="204"/>
      <c r="I132" s="204"/>
      <c r="J132" s="204"/>
      <c r="K132" s="203"/>
      <c r="L132" s="204"/>
      <c r="M132" s="204"/>
      <c r="N132" s="204"/>
    </row>
    <row r="133" spans="1:24" ht="15" customHeight="1">
      <c r="A133" s="203"/>
      <c r="B133" s="203"/>
      <c r="C133" s="203"/>
      <c r="D133" s="204"/>
      <c r="E133" s="204"/>
      <c r="F133" s="204"/>
      <c r="G133" s="203"/>
      <c r="H133" s="204"/>
      <c r="I133" s="204"/>
      <c r="J133" s="204"/>
      <c r="K133" s="203"/>
      <c r="L133" s="204"/>
      <c r="M133" s="204"/>
      <c r="N133" s="204"/>
    </row>
    <row r="134" spans="1:24" ht="15" customHeight="1">
      <c r="A134" s="205"/>
      <c r="B134" s="205"/>
      <c r="C134" s="205"/>
      <c r="D134" s="206"/>
      <c r="E134" s="206"/>
      <c r="F134" s="206"/>
      <c r="G134" s="205"/>
      <c r="H134" s="206"/>
      <c r="I134" s="206"/>
      <c r="J134" s="206"/>
      <c r="K134" s="205"/>
      <c r="L134" s="206"/>
      <c r="M134" s="206"/>
      <c r="N134" s="206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</row>
    <row r="135" spans="1:24" ht="15" customHeight="1">
      <c r="A135" s="203"/>
      <c r="B135" s="203"/>
      <c r="C135" s="203"/>
      <c r="D135" s="204"/>
      <c r="E135" s="204"/>
      <c r="F135" s="204"/>
      <c r="G135" s="203"/>
      <c r="H135" s="204"/>
      <c r="I135" s="204"/>
      <c r="J135" s="204"/>
      <c r="K135" s="203"/>
      <c r="L135" s="204"/>
      <c r="M135" s="204"/>
      <c r="N135" s="204"/>
    </row>
    <row r="136" spans="1:24" ht="15" customHeight="1">
      <c r="A136" s="203"/>
      <c r="B136" s="203"/>
      <c r="C136" s="203"/>
      <c r="D136" s="204"/>
      <c r="E136" s="204"/>
      <c r="F136" s="204"/>
      <c r="G136" s="203"/>
      <c r="H136" s="204"/>
      <c r="I136" s="204"/>
      <c r="J136" s="204"/>
      <c r="K136" s="203"/>
      <c r="L136" s="204"/>
      <c r="M136" s="204"/>
      <c r="N136" s="204"/>
    </row>
    <row r="137" spans="1:24" ht="15" customHeight="1">
      <c r="A137" s="203"/>
      <c r="B137" s="203"/>
      <c r="C137" s="203"/>
      <c r="D137" s="204"/>
      <c r="E137" s="204"/>
      <c r="F137" s="204"/>
      <c r="G137" s="203"/>
      <c r="H137" s="204"/>
      <c r="I137" s="204"/>
      <c r="J137" s="204"/>
      <c r="K137" s="203"/>
      <c r="L137" s="204"/>
      <c r="M137" s="204"/>
      <c r="N137" s="204"/>
    </row>
    <row r="138" spans="1:24" ht="15" customHeight="1">
      <c r="A138" s="203"/>
      <c r="B138" s="203"/>
      <c r="C138" s="203"/>
      <c r="D138" s="204"/>
      <c r="E138" s="204"/>
      <c r="F138" s="204"/>
      <c r="G138" s="203"/>
      <c r="H138" s="204"/>
      <c r="I138" s="204"/>
      <c r="J138" s="204"/>
      <c r="K138" s="203"/>
      <c r="L138" s="204"/>
      <c r="M138" s="204"/>
      <c r="N138" s="204"/>
    </row>
    <row r="139" spans="1:24" ht="15" customHeight="1">
      <c r="A139" s="203"/>
      <c r="B139" s="203"/>
      <c r="C139" s="203"/>
      <c r="D139" s="204"/>
      <c r="E139" s="204"/>
      <c r="F139" s="204"/>
      <c r="G139" s="203"/>
      <c r="H139" s="204"/>
      <c r="I139" s="204"/>
      <c r="J139" s="204"/>
      <c r="K139" s="203"/>
      <c r="L139" s="204"/>
      <c r="M139" s="204"/>
      <c r="N139" s="204"/>
    </row>
    <row r="140" spans="1:24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</row>
    <row r="141" spans="1:24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</row>
    <row r="142" spans="1:24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</row>
    <row r="143" spans="1:24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</row>
    <row r="144" spans="1:24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</row>
    <row r="145" spans="1:14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</row>
    <row r="146" spans="1:14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</row>
    <row r="147" spans="1:14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</row>
    <row r="148" spans="1:14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</row>
    <row r="149" spans="1:14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</row>
    <row r="150" spans="1:14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</row>
    <row r="151" spans="1:14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</row>
    <row r="152" spans="1:14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</row>
    <row r="153" spans="1:14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</row>
    <row r="154" spans="1:14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</row>
    <row r="155" spans="1:14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</row>
    <row r="156" spans="1:14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</row>
    <row r="157" spans="1:14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</row>
    <row r="158" spans="1:14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</row>
    <row r="159" spans="1:14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</row>
    <row r="160" spans="1:14" ht="1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</row>
    <row r="161" spans="1:14" ht="1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</row>
    <row r="162" spans="1:14" ht="1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</row>
    <row r="163" spans="1:14" ht="1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</row>
    <row r="164" spans="1:14" ht="1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</row>
    <row r="165" spans="1:14" ht="1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</row>
    <row r="166" spans="1:14" ht="1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</row>
    <row r="167" spans="1:14" ht="1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</row>
    <row r="168" spans="1:14" ht="1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</row>
    <row r="169" spans="1:14" ht="1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</row>
    <row r="170" spans="1:14" ht="1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</row>
    <row r="171" spans="1:14" ht="1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</row>
    <row r="172" spans="1:14" ht="1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</row>
  </sheetData>
  <mergeCells count="23">
    <mergeCell ref="A74:A75"/>
    <mergeCell ref="A76:A82"/>
    <mergeCell ref="A83:A84"/>
    <mergeCell ref="A85:A92"/>
    <mergeCell ref="A93:B93"/>
    <mergeCell ref="A71:A73"/>
    <mergeCell ref="A19:A22"/>
    <mergeCell ref="A23:A27"/>
    <mergeCell ref="A28:A31"/>
    <mergeCell ref="A32:A36"/>
    <mergeCell ref="A37:A41"/>
    <mergeCell ref="A42:A46"/>
    <mergeCell ref="A47:A53"/>
    <mergeCell ref="A54:A58"/>
    <mergeCell ref="A59:A63"/>
    <mergeCell ref="A64:A68"/>
    <mergeCell ref="A69:A70"/>
    <mergeCell ref="A15:A18"/>
    <mergeCell ref="C4:F4"/>
    <mergeCell ref="G4:J4"/>
    <mergeCell ref="K4:N4"/>
    <mergeCell ref="A6:A11"/>
    <mergeCell ref="A12:A14"/>
  </mergeCells>
  <pageMargins left="0.23622047244094491" right="0.23622047244094491" top="0.39370078740157483" bottom="0.34" header="0" footer="0.11811023622047245"/>
  <pageSetup paperSize="9" scale="62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71"/>
  <sheetViews>
    <sheetView workbookViewId="0"/>
  </sheetViews>
  <sheetFormatPr baseColWidth="10" defaultColWidth="11.42578125" defaultRowHeight="15" customHeight="1"/>
  <cols>
    <col min="1" max="2" width="21.42578125" style="145" customWidth="1"/>
    <col min="3" max="8" width="14.28515625" style="145" customWidth="1"/>
    <col min="9" max="9" width="11.42578125" style="145"/>
    <col min="10" max="10" width="11.85546875" style="145" bestFit="1" customWidth="1"/>
    <col min="11" max="16384" width="11.42578125" style="145"/>
  </cols>
  <sheetData>
    <row r="1" spans="1:17" ht="15" customHeight="1">
      <c r="A1" s="15" t="s">
        <v>574</v>
      </c>
      <c r="B1" s="15"/>
      <c r="C1" s="15"/>
      <c r="D1" s="32"/>
      <c r="E1" s="32"/>
      <c r="F1" s="32"/>
      <c r="G1" s="32"/>
      <c r="H1" s="32"/>
    </row>
    <row r="2" spans="1:17" ht="15" customHeight="1">
      <c r="A2" s="19" t="s">
        <v>575</v>
      </c>
      <c r="B2" s="19"/>
      <c r="C2" s="19"/>
      <c r="D2" s="32"/>
      <c r="E2" s="32"/>
      <c r="F2" s="32"/>
      <c r="G2" s="32"/>
      <c r="H2" s="32"/>
    </row>
    <row r="3" spans="1:17" ht="15" customHeight="1">
      <c r="A3" s="39"/>
      <c r="B3" s="39"/>
      <c r="C3" s="39"/>
      <c r="D3" s="169"/>
      <c r="E3" s="169"/>
      <c r="F3" s="169"/>
      <c r="G3" s="169"/>
      <c r="H3" s="169"/>
    </row>
    <row r="4" spans="1:17" ht="15" customHeight="1">
      <c r="A4" s="22"/>
      <c r="B4" s="22"/>
      <c r="C4" s="28" t="s">
        <v>3</v>
      </c>
      <c r="D4" s="114" t="s">
        <v>22</v>
      </c>
      <c r="E4" s="114" t="s">
        <v>23</v>
      </c>
      <c r="F4" s="114" t="s">
        <v>24</v>
      </c>
      <c r="G4" s="114" t="s">
        <v>25</v>
      </c>
      <c r="H4" s="114" t="s">
        <v>93</v>
      </c>
    </row>
    <row r="5" spans="1:17" ht="15" customHeight="1">
      <c r="A5" s="428" t="s">
        <v>408</v>
      </c>
      <c r="B5" s="16" t="s">
        <v>487</v>
      </c>
      <c r="C5" s="106">
        <v>146.166666666666</v>
      </c>
      <c r="D5" s="170">
        <v>1.8333333333333299</v>
      </c>
      <c r="E5" s="170">
        <v>10</v>
      </c>
      <c r="F5" s="170">
        <v>11.5</v>
      </c>
      <c r="G5" s="170">
        <v>115.583333333333</v>
      </c>
      <c r="H5" s="170">
        <v>7.25</v>
      </c>
    </row>
    <row r="6" spans="1:17" ht="15" customHeight="1">
      <c r="A6" s="428"/>
      <c r="B6" s="16" t="s">
        <v>488</v>
      </c>
      <c r="C6" s="106">
        <v>155.25</v>
      </c>
      <c r="D6" s="170">
        <v>1</v>
      </c>
      <c r="E6" s="170">
        <v>9.1666666666666696</v>
      </c>
      <c r="F6" s="170">
        <v>10.5833333333333</v>
      </c>
      <c r="G6" s="170">
        <v>118.166666666667</v>
      </c>
      <c r="H6" s="170">
        <v>16.3333333333333</v>
      </c>
    </row>
    <row r="7" spans="1:17" ht="15" customHeight="1">
      <c r="A7" s="428"/>
      <c r="B7" s="16" t="s">
        <v>489</v>
      </c>
      <c r="C7" s="106">
        <v>349.5</v>
      </c>
      <c r="D7" s="170">
        <v>6.75</v>
      </c>
      <c r="E7" s="170">
        <v>19.8333333333333</v>
      </c>
      <c r="F7" s="170">
        <v>27.8333333333333</v>
      </c>
      <c r="G7" s="170">
        <v>270.08333333333297</v>
      </c>
      <c r="H7" s="170">
        <v>25</v>
      </c>
    </row>
    <row r="8" spans="1:17" ht="15" customHeight="1">
      <c r="A8" s="428"/>
      <c r="B8" s="16" t="s">
        <v>490</v>
      </c>
      <c r="C8" s="106">
        <v>267.333333333334</v>
      </c>
      <c r="D8" s="170">
        <v>3.25</v>
      </c>
      <c r="E8" s="170">
        <v>23.9166666666667</v>
      </c>
      <c r="F8" s="170">
        <v>13.9166666666667</v>
      </c>
      <c r="G8" s="170">
        <v>216.916666666667</v>
      </c>
      <c r="H8" s="170">
        <v>9.3333333333333304</v>
      </c>
    </row>
    <row r="9" spans="1:17" ht="15" customHeight="1">
      <c r="A9" s="428"/>
      <c r="B9" s="16" t="s">
        <v>491</v>
      </c>
      <c r="C9" s="106">
        <v>163.583333333333</v>
      </c>
      <c r="D9" s="170">
        <v>2.3333333333333299</v>
      </c>
      <c r="E9" s="170">
        <v>8.1666666666666696</v>
      </c>
      <c r="F9" s="170">
        <v>6.1666666666666696</v>
      </c>
      <c r="G9" s="170">
        <v>141.5</v>
      </c>
      <c r="H9" s="170">
        <v>5.4166666666666696</v>
      </c>
    </row>
    <row r="10" spans="1:17" ht="15" customHeight="1">
      <c r="A10" s="429"/>
      <c r="B10" s="124" t="s">
        <v>492</v>
      </c>
      <c r="C10" s="102">
        <v>178.166666666666</v>
      </c>
      <c r="D10" s="171">
        <v>0.33333333333333298</v>
      </c>
      <c r="E10" s="171">
        <v>8.5</v>
      </c>
      <c r="F10" s="171">
        <v>8.9166666666666696</v>
      </c>
      <c r="G10" s="171">
        <v>152.583333333333</v>
      </c>
      <c r="H10" s="171">
        <v>7.8333333333333304</v>
      </c>
    </row>
    <row r="11" spans="1:17" ht="15" customHeight="1">
      <c r="A11" s="427" t="s">
        <v>430</v>
      </c>
      <c r="B11" s="185" t="s">
        <v>493</v>
      </c>
      <c r="C11" s="186">
        <v>1168.5</v>
      </c>
      <c r="D11" s="187">
        <v>9.0833333333333304</v>
      </c>
      <c r="E11" s="187">
        <v>83.0833333333333</v>
      </c>
      <c r="F11" s="187">
        <v>68.8333333333333</v>
      </c>
      <c r="G11" s="187">
        <v>947.16666666666697</v>
      </c>
      <c r="H11" s="187">
        <v>60.3333333333333</v>
      </c>
    </row>
    <row r="12" spans="1:17" ht="15" customHeight="1">
      <c r="A12" s="428"/>
      <c r="B12" s="16" t="s">
        <v>494</v>
      </c>
      <c r="C12" s="106">
        <v>158.5</v>
      </c>
      <c r="D12" s="190">
        <v>1.5</v>
      </c>
      <c r="E12" s="190">
        <v>14.3333333333333</v>
      </c>
      <c r="F12" s="190">
        <v>3.0833333333333299</v>
      </c>
      <c r="G12" s="190">
        <v>136.833333333333</v>
      </c>
      <c r="H12" s="190">
        <v>2.75</v>
      </c>
      <c r="I12" s="173"/>
      <c r="J12" s="173"/>
      <c r="K12" s="173"/>
      <c r="L12" s="173"/>
      <c r="M12" s="173"/>
      <c r="N12" s="173"/>
      <c r="O12" s="173"/>
      <c r="P12" s="173"/>
      <c r="Q12" s="173"/>
    </row>
    <row r="13" spans="1:17" ht="15" customHeight="1">
      <c r="A13" s="429"/>
      <c r="B13" s="124" t="s">
        <v>495</v>
      </c>
      <c r="C13" s="102">
        <v>366</v>
      </c>
      <c r="D13" s="171">
        <v>3.8333333333333299</v>
      </c>
      <c r="E13" s="171">
        <v>27.5833333333333</v>
      </c>
      <c r="F13" s="171">
        <v>17.6666666666667</v>
      </c>
      <c r="G13" s="171">
        <v>299.33333333333297</v>
      </c>
      <c r="H13" s="171">
        <v>17.5833333333333</v>
      </c>
    </row>
    <row r="14" spans="1:17" ht="15" customHeight="1">
      <c r="A14" s="427" t="s">
        <v>410</v>
      </c>
      <c r="B14" s="185" t="s">
        <v>496</v>
      </c>
      <c r="C14" s="186">
        <v>371.5</v>
      </c>
      <c r="D14" s="187">
        <v>8.75</v>
      </c>
      <c r="E14" s="187">
        <v>35.75</v>
      </c>
      <c r="F14" s="187">
        <v>23.25</v>
      </c>
      <c r="G14" s="187">
        <v>286.75</v>
      </c>
      <c r="H14" s="187">
        <v>17</v>
      </c>
    </row>
    <row r="15" spans="1:17" ht="15" customHeight="1">
      <c r="A15" s="428"/>
      <c r="B15" s="16" t="s">
        <v>497</v>
      </c>
      <c r="C15" s="106">
        <v>214</v>
      </c>
      <c r="D15" s="170">
        <v>0.91666666666666696</v>
      </c>
      <c r="E15" s="170">
        <v>14.9166666666667</v>
      </c>
      <c r="F15" s="170">
        <v>13.25</v>
      </c>
      <c r="G15" s="170">
        <v>175.166666666667</v>
      </c>
      <c r="H15" s="170">
        <v>9.75</v>
      </c>
    </row>
    <row r="16" spans="1:17" ht="15" customHeight="1">
      <c r="A16" s="428"/>
      <c r="B16" s="16" t="s">
        <v>498</v>
      </c>
      <c r="C16" s="106">
        <v>721.66666666666595</v>
      </c>
      <c r="D16" s="170">
        <v>5</v>
      </c>
      <c r="E16" s="170">
        <v>59.3333333333333</v>
      </c>
      <c r="F16" s="170">
        <v>36.5</v>
      </c>
      <c r="G16" s="170">
        <v>580.83333333333303</v>
      </c>
      <c r="H16" s="170">
        <v>40</v>
      </c>
    </row>
    <row r="17" spans="1:18" ht="15" customHeight="1">
      <c r="A17" s="429"/>
      <c r="B17" s="124" t="s">
        <v>499</v>
      </c>
      <c r="C17" s="102">
        <v>1042.5</v>
      </c>
      <c r="D17" s="171">
        <v>9.5833333333333304</v>
      </c>
      <c r="E17" s="171">
        <v>71.75</v>
      </c>
      <c r="F17" s="171">
        <v>59.6666666666667</v>
      </c>
      <c r="G17" s="171">
        <v>872.41666666666697</v>
      </c>
      <c r="H17" s="171">
        <v>29.0833333333333</v>
      </c>
    </row>
    <row r="18" spans="1:18" ht="15" customHeight="1">
      <c r="A18" s="427" t="s">
        <v>411</v>
      </c>
      <c r="B18" s="185" t="s">
        <v>500</v>
      </c>
      <c r="C18" s="186">
        <v>579.5</v>
      </c>
      <c r="D18" s="192">
        <v>3</v>
      </c>
      <c r="E18" s="192">
        <v>56.9166666666667</v>
      </c>
      <c r="F18" s="192">
        <v>27.8333333333333</v>
      </c>
      <c r="G18" s="192">
        <v>462.58333333333297</v>
      </c>
      <c r="H18" s="192">
        <v>29.1666666666667</v>
      </c>
      <c r="I18" s="173"/>
      <c r="J18" s="173"/>
      <c r="K18" s="173"/>
      <c r="L18" s="173"/>
      <c r="M18" s="173"/>
      <c r="N18" s="173"/>
      <c r="O18" s="173"/>
      <c r="P18" s="173"/>
      <c r="Q18" s="173"/>
      <c r="R18" s="173"/>
    </row>
    <row r="19" spans="1:18" ht="15" customHeight="1">
      <c r="A19" s="428"/>
      <c r="B19" s="16" t="s">
        <v>501</v>
      </c>
      <c r="C19" s="106">
        <v>324.083333333334</v>
      </c>
      <c r="D19" s="170">
        <v>4.5833333333333304</v>
      </c>
      <c r="E19" s="170">
        <v>24.4166666666667</v>
      </c>
      <c r="F19" s="170">
        <v>19.5</v>
      </c>
      <c r="G19" s="170">
        <v>255.916666666667</v>
      </c>
      <c r="H19" s="170">
        <v>19.6666666666667</v>
      </c>
    </row>
    <row r="20" spans="1:18" ht="15" customHeight="1">
      <c r="A20" s="428"/>
      <c r="B20" s="16" t="s">
        <v>502</v>
      </c>
      <c r="C20" s="106">
        <v>400</v>
      </c>
      <c r="D20" s="170">
        <v>7.9166666666666696</v>
      </c>
      <c r="E20" s="170">
        <v>32.3333333333333</v>
      </c>
      <c r="F20" s="170">
        <v>34.25</v>
      </c>
      <c r="G20" s="170">
        <v>295.5</v>
      </c>
      <c r="H20" s="170">
        <v>30</v>
      </c>
    </row>
    <row r="21" spans="1:18" ht="15" customHeight="1">
      <c r="A21" s="429"/>
      <c r="B21" s="124" t="s">
        <v>503</v>
      </c>
      <c r="C21" s="102">
        <v>578.41666666666697</v>
      </c>
      <c r="D21" s="171">
        <v>2.4166666666666701</v>
      </c>
      <c r="E21" s="171">
        <v>60.8333333333333</v>
      </c>
      <c r="F21" s="171">
        <v>22.8333333333333</v>
      </c>
      <c r="G21" s="171">
        <v>470.75</v>
      </c>
      <c r="H21" s="171">
        <v>21.5833333333333</v>
      </c>
    </row>
    <row r="22" spans="1:18" ht="15" customHeight="1">
      <c r="A22" s="427" t="s">
        <v>431</v>
      </c>
      <c r="B22" s="185" t="s">
        <v>504</v>
      </c>
      <c r="C22" s="186">
        <v>677.41666666666697</v>
      </c>
      <c r="D22" s="187">
        <v>10.0833333333333</v>
      </c>
      <c r="E22" s="187">
        <v>62.5</v>
      </c>
      <c r="F22" s="187">
        <v>56.3333333333333</v>
      </c>
      <c r="G22" s="187">
        <v>515.16666666666697</v>
      </c>
      <c r="H22" s="187">
        <v>33.3333333333333</v>
      </c>
    </row>
    <row r="23" spans="1:18" ht="15" customHeight="1">
      <c r="A23" s="428"/>
      <c r="B23" s="16" t="s">
        <v>505</v>
      </c>
      <c r="C23" s="106">
        <v>604.58333333333303</v>
      </c>
      <c r="D23" s="170">
        <v>8.4166666666666696</v>
      </c>
      <c r="E23" s="170">
        <v>60.0833333333333</v>
      </c>
      <c r="F23" s="170">
        <v>32.9166666666667</v>
      </c>
      <c r="G23" s="170">
        <v>471.58333333333297</v>
      </c>
      <c r="H23" s="170">
        <v>31.5833333333333</v>
      </c>
    </row>
    <row r="24" spans="1:18" ht="15" customHeight="1">
      <c r="A24" s="428"/>
      <c r="B24" s="16" t="s">
        <v>506</v>
      </c>
      <c r="C24" s="106">
        <v>442</v>
      </c>
      <c r="D24" s="170">
        <v>4.9166666666666696</v>
      </c>
      <c r="E24" s="170">
        <v>30.5833333333333</v>
      </c>
      <c r="F24" s="170">
        <v>28.5833333333333</v>
      </c>
      <c r="G24" s="170">
        <v>366.5</v>
      </c>
      <c r="H24" s="170">
        <v>11.4166666666667</v>
      </c>
    </row>
    <row r="25" spans="1:18" ht="15" customHeight="1">
      <c r="A25" s="428"/>
      <c r="B25" s="16" t="s">
        <v>507</v>
      </c>
      <c r="C25" s="106">
        <v>627.33333333333405</v>
      </c>
      <c r="D25" s="32">
        <v>5.9166666666666696</v>
      </c>
      <c r="E25" s="32">
        <v>67.4166666666667</v>
      </c>
      <c r="F25" s="32">
        <v>42.3333333333333</v>
      </c>
      <c r="G25" s="32">
        <v>478.16666666666703</v>
      </c>
      <c r="H25" s="32">
        <v>33.5</v>
      </c>
      <c r="I25" s="173"/>
      <c r="J25" s="173"/>
      <c r="K25" s="173"/>
      <c r="L25" s="173"/>
      <c r="M25" s="173"/>
      <c r="N25" s="173"/>
      <c r="O25" s="173"/>
      <c r="P25" s="173"/>
      <c r="Q25" s="173"/>
      <c r="R25" s="173"/>
    </row>
    <row r="26" spans="1:18" ht="15" customHeight="1">
      <c r="A26" s="429"/>
      <c r="B26" s="124" t="s">
        <v>508</v>
      </c>
      <c r="C26" s="102">
        <v>542.41666666666697</v>
      </c>
      <c r="D26" s="171">
        <v>11</v>
      </c>
      <c r="E26" s="171">
        <v>57.25</v>
      </c>
      <c r="F26" s="171">
        <v>38.4166666666667</v>
      </c>
      <c r="G26" s="171">
        <v>411</v>
      </c>
      <c r="H26" s="171">
        <v>24.75</v>
      </c>
    </row>
    <row r="27" spans="1:18" ht="15" customHeight="1">
      <c r="A27" s="427" t="s">
        <v>432</v>
      </c>
      <c r="B27" s="185" t="s">
        <v>509</v>
      </c>
      <c r="C27" s="186">
        <v>231.333333333333</v>
      </c>
      <c r="D27" s="187">
        <v>1</v>
      </c>
      <c r="E27" s="187">
        <v>11.25</v>
      </c>
      <c r="F27" s="187">
        <v>10.3333333333333</v>
      </c>
      <c r="G27" s="187">
        <v>202.333333333333</v>
      </c>
      <c r="H27" s="187">
        <v>6.4166666666666696</v>
      </c>
    </row>
    <row r="28" spans="1:18" ht="15" customHeight="1">
      <c r="A28" s="428"/>
      <c r="B28" s="16" t="s">
        <v>510</v>
      </c>
      <c r="C28" s="106">
        <v>591.75</v>
      </c>
      <c r="D28" s="170">
        <v>1.1666666666666701</v>
      </c>
      <c r="E28" s="170">
        <v>45.4166666666667</v>
      </c>
      <c r="F28" s="170">
        <v>28.8333333333333</v>
      </c>
      <c r="G28" s="170">
        <v>495.41666666666703</v>
      </c>
      <c r="H28" s="170">
        <v>20.9166666666667</v>
      </c>
    </row>
    <row r="29" spans="1:18" ht="15" customHeight="1">
      <c r="A29" s="428"/>
      <c r="B29" s="16" t="s">
        <v>511</v>
      </c>
      <c r="C29" s="106">
        <v>195.166666666667</v>
      </c>
      <c r="D29" s="170">
        <v>3.1666666666666701</v>
      </c>
      <c r="E29" s="170">
        <v>12.5</v>
      </c>
      <c r="F29" s="170">
        <v>9.0833333333333304</v>
      </c>
      <c r="G29" s="170">
        <v>163.5</v>
      </c>
      <c r="H29" s="170">
        <v>6.9166666666666696</v>
      </c>
    </row>
    <row r="30" spans="1:18" ht="15" customHeight="1">
      <c r="A30" s="429"/>
      <c r="B30" s="124" t="s">
        <v>512</v>
      </c>
      <c r="C30" s="102">
        <v>79.5833333333333</v>
      </c>
      <c r="D30" s="171"/>
      <c r="E30" s="171">
        <v>8.5833333333333304</v>
      </c>
      <c r="F30" s="171">
        <v>2.8333333333333299</v>
      </c>
      <c r="G30" s="171">
        <v>64.3333333333333</v>
      </c>
      <c r="H30" s="171">
        <v>3.8333333333333299</v>
      </c>
    </row>
    <row r="31" spans="1:18" ht="15" customHeight="1">
      <c r="A31" s="427" t="s">
        <v>433</v>
      </c>
      <c r="B31" s="185" t="s">
        <v>513</v>
      </c>
      <c r="C31" s="186">
        <v>1622.6666666666699</v>
      </c>
      <c r="D31" s="187">
        <v>20</v>
      </c>
      <c r="E31" s="187">
        <v>163.333333333333</v>
      </c>
      <c r="F31" s="187">
        <v>103.25</v>
      </c>
      <c r="G31" s="187">
        <v>1261.8333333333301</v>
      </c>
      <c r="H31" s="187">
        <v>74.25</v>
      </c>
    </row>
    <row r="32" spans="1:18" ht="15" customHeight="1">
      <c r="A32" s="428"/>
      <c r="B32" s="16" t="s">
        <v>514</v>
      </c>
      <c r="C32" s="106">
        <v>347.666666666666</v>
      </c>
      <c r="D32" s="170">
        <v>1.3333333333333299</v>
      </c>
      <c r="E32" s="170">
        <v>33.1666666666667</v>
      </c>
      <c r="F32" s="170">
        <v>15</v>
      </c>
      <c r="G32" s="170">
        <v>272.58333333333297</v>
      </c>
      <c r="H32" s="170">
        <v>25.5833333333333</v>
      </c>
    </row>
    <row r="33" spans="1:18" ht="15" customHeight="1">
      <c r="A33" s="428"/>
      <c r="B33" s="16" t="s">
        <v>515</v>
      </c>
      <c r="C33" s="106">
        <v>738.75</v>
      </c>
      <c r="D33" s="170">
        <v>17.8333333333333</v>
      </c>
      <c r="E33" s="170">
        <v>64.4166666666667</v>
      </c>
      <c r="F33" s="170">
        <v>59.8333333333333</v>
      </c>
      <c r="G33" s="170">
        <v>541.58333333333303</v>
      </c>
      <c r="H33" s="170">
        <v>55.0833333333333</v>
      </c>
    </row>
    <row r="34" spans="1:18" ht="15" customHeight="1">
      <c r="A34" s="428"/>
      <c r="B34" s="16" t="s">
        <v>516</v>
      </c>
      <c r="C34" s="106">
        <v>359.75</v>
      </c>
      <c r="D34" s="170">
        <v>3.75</v>
      </c>
      <c r="E34" s="170">
        <v>30.5</v>
      </c>
      <c r="F34" s="170">
        <v>27.6666666666667</v>
      </c>
      <c r="G34" s="170">
        <v>263.41666666666703</v>
      </c>
      <c r="H34" s="170">
        <v>34.4166666666667</v>
      </c>
    </row>
    <row r="35" spans="1:18" ht="15" customHeight="1">
      <c r="A35" s="429"/>
      <c r="B35" s="124" t="s">
        <v>517</v>
      </c>
      <c r="C35" s="102">
        <v>319.41666666666703</v>
      </c>
      <c r="D35" s="171">
        <v>4.25</v>
      </c>
      <c r="E35" s="171">
        <v>25.4166666666667</v>
      </c>
      <c r="F35" s="171">
        <v>22.8333333333333</v>
      </c>
      <c r="G35" s="171">
        <v>242.5</v>
      </c>
      <c r="H35" s="171">
        <v>24.4166666666667</v>
      </c>
    </row>
    <row r="36" spans="1:18" ht="15" customHeight="1">
      <c r="A36" s="427" t="s">
        <v>415</v>
      </c>
      <c r="B36" s="185" t="s">
        <v>518</v>
      </c>
      <c r="C36" s="186">
        <v>1399.6666666666699</v>
      </c>
      <c r="D36" s="187">
        <v>14.6666666666667</v>
      </c>
      <c r="E36" s="187">
        <v>127.25</v>
      </c>
      <c r="F36" s="187">
        <v>86.5833333333333</v>
      </c>
      <c r="G36" s="187">
        <v>1126.3333333333301</v>
      </c>
      <c r="H36" s="187">
        <v>44.8333333333333</v>
      </c>
    </row>
    <row r="37" spans="1:18" ht="15" customHeight="1">
      <c r="A37" s="428"/>
      <c r="B37" s="16" t="s">
        <v>519</v>
      </c>
      <c r="C37" s="106">
        <v>635.66666666666697</v>
      </c>
      <c r="D37" s="32">
        <v>1.3333333333333299</v>
      </c>
      <c r="E37" s="32">
        <v>66.0833333333333</v>
      </c>
      <c r="F37" s="32">
        <v>33.1666666666667</v>
      </c>
      <c r="G37" s="32">
        <v>494.41666666666703</v>
      </c>
      <c r="H37" s="32">
        <v>40.6666666666667</v>
      </c>
      <c r="I37" s="173"/>
      <c r="J37" s="173"/>
      <c r="K37" s="173"/>
      <c r="L37" s="173"/>
      <c r="M37" s="173"/>
      <c r="N37" s="173"/>
      <c r="O37" s="173"/>
      <c r="P37" s="173"/>
      <c r="Q37" s="173"/>
      <c r="R37" s="173"/>
    </row>
    <row r="38" spans="1:18" ht="15" customHeight="1">
      <c r="A38" s="428"/>
      <c r="B38" s="16" t="s">
        <v>520</v>
      </c>
      <c r="C38" s="106">
        <v>580</v>
      </c>
      <c r="D38" s="170">
        <v>3.8333333333333299</v>
      </c>
      <c r="E38" s="170">
        <v>61.6666666666667</v>
      </c>
      <c r="F38" s="170">
        <v>30.1666666666667</v>
      </c>
      <c r="G38" s="170">
        <v>445.66666666666703</v>
      </c>
      <c r="H38" s="170">
        <v>38.6666666666667</v>
      </c>
    </row>
    <row r="39" spans="1:18" ht="15" customHeight="1">
      <c r="A39" s="428"/>
      <c r="B39" s="16" t="s">
        <v>521</v>
      </c>
      <c r="C39" s="106">
        <v>491.5</v>
      </c>
      <c r="D39" s="170">
        <v>4.75</v>
      </c>
      <c r="E39" s="170">
        <v>57</v>
      </c>
      <c r="F39" s="170">
        <v>24</v>
      </c>
      <c r="G39" s="170">
        <v>381.91666666666703</v>
      </c>
      <c r="H39" s="170">
        <v>23.8333333333333</v>
      </c>
    </row>
    <row r="40" spans="1:18" ht="15" customHeight="1">
      <c r="A40" s="429"/>
      <c r="B40" s="124" t="s">
        <v>522</v>
      </c>
      <c r="C40" s="102">
        <v>234.416666666666</v>
      </c>
      <c r="D40" s="171">
        <v>6.4166666666666696</v>
      </c>
      <c r="E40" s="171">
        <v>18.6666666666667</v>
      </c>
      <c r="F40" s="171">
        <v>12.9166666666667</v>
      </c>
      <c r="G40" s="171">
        <v>185.333333333333</v>
      </c>
      <c r="H40" s="171">
        <v>11.0833333333333</v>
      </c>
    </row>
    <row r="41" spans="1:18" ht="15" customHeight="1">
      <c r="A41" s="427" t="s">
        <v>416</v>
      </c>
      <c r="B41" s="185" t="s">
        <v>523</v>
      </c>
      <c r="C41" s="186">
        <v>978.75</v>
      </c>
      <c r="D41" s="187">
        <v>14.8333333333333</v>
      </c>
      <c r="E41" s="187">
        <v>68.75</v>
      </c>
      <c r="F41" s="187">
        <v>64.5833333333333</v>
      </c>
      <c r="G41" s="187">
        <v>788.91666666666697</v>
      </c>
      <c r="H41" s="187">
        <v>41.6666666666667</v>
      </c>
    </row>
    <row r="42" spans="1:18" ht="15" customHeight="1">
      <c r="A42" s="428"/>
      <c r="B42" s="16" t="s">
        <v>524</v>
      </c>
      <c r="C42" s="106">
        <v>1112.5833333333301</v>
      </c>
      <c r="D42" s="170">
        <v>6.1666666666666696</v>
      </c>
      <c r="E42" s="170">
        <v>89.6666666666667</v>
      </c>
      <c r="F42" s="170">
        <v>75.4166666666667</v>
      </c>
      <c r="G42" s="170">
        <v>907.91666666666697</v>
      </c>
      <c r="H42" s="170">
        <v>33.4166666666667</v>
      </c>
    </row>
    <row r="43" spans="1:18" ht="15" customHeight="1">
      <c r="A43" s="428"/>
      <c r="B43" s="16" t="s">
        <v>525</v>
      </c>
      <c r="C43" s="106">
        <v>417.5</v>
      </c>
      <c r="D43" s="170">
        <v>2.6666666666666701</v>
      </c>
      <c r="E43" s="170">
        <v>32.1666666666667</v>
      </c>
      <c r="F43" s="170">
        <v>29.5833333333333</v>
      </c>
      <c r="G43" s="170">
        <v>339.5</v>
      </c>
      <c r="H43" s="170">
        <v>13.5833333333333</v>
      </c>
    </row>
    <row r="44" spans="1:18" ht="15" customHeight="1">
      <c r="A44" s="428"/>
      <c r="B44" s="16" t="s">
        <v>526</v>
      </c>
      <c r="C44" s="106">
        <v>673.58333333333405</v>
      </c>
      <c r="D44" s="32">
        <v>9.8333333333333304</v>
      </c>
      <c r="E44" s="32">
        <v>61</v>
      </c>
      <c r="F44" s="32">
        <v>41.3333333333333</v>
      </c>
      <c r="G44" s="32">
        <v>533.66666666666697</v>
      </c>
      <c r="H44" s="32">
        <v>27.75</v>
      </c>
      <c r="I44" s="173"/>
      <c r="J44" s="173"/>
      <c r="K44" s="173"/>
      <c r="L44" s="173"/>
      <c r="M44" s="173"/>
      <c r="N44" s="173"/>
      <c r="O44" s="173"/>
      <c r="P44" s="173"/>
      <c r="Q44" s="173"/>
      <c r="R44" s="173"/>
    </row>
    <row r="45" spans="1:18" ht="15" customHeight="1">
      <c r="A45" s="429"/>
      <c r="B45" s="124" t="s">
        <v>527</v>
      </c>
      <c r="C45" s="102">
        <v>253.75</v>
      </c>
      <c r="D45" s="171">
        <v>2.6666666666666701</v>
      </c>
      <c r="E45" s="171">
        <v>27.3333333333333</v>
      </c>
      <c r="F45" s="171">
        <v>11.6666666666667</v>
      </c>
      <c r="G45" s="171">
        <v>204.083333333333</v>
      </c>
      <c r="H45" s="171">
        <v>8</v>
      </c>
    </row>
    <row r="46" spans="1:18" ht="15" customHeight="1">
      <c r="A46" s="427" t="s">
        <v>417</v>
      </c>
      <c r="B46" s="185" t="s">
        <v>528</v>
      </c>
      <c r="C46" s="186">
        <v>1306.1666666666699</v>
      </c>
      <c r="D46" s="187">
        <v>11.5</v>
      </c>
      <c r="E46" s="187">
        <v>92.1666666666667</v>
      </c>
      <c r="F46" s="187">
        <v>95.3333333333333</v>
      </c>
      <c r="G46" s="187">
        <v>1026.4166666666699</v>
      </c>
      <c r="H46" s="187">
        <v>80.75</v>
      </c>
    </row>
    <row r="47" spans="1:18" ht="15" customHeight="1">
      <c r="A47" s="428"/>
      <c r="B47" s="16" t="s">
        <v>529</v>
      </c>
      <c r="C47" s="106">
        <v>813.25</v>
      </c>
      <c r="D47" s="170">
        <v>9.3333333333333304</v>
      </c>
      <c r="E47" s="170">
        <v>68.9166666666667</v>
      </c>
      <c r="F47" s="170">
        <v>49</v>
      </c>
      <c r="G47" s="170">
        <v>636.16666666666697</v>
      </c>
      <c r="H47" s="170">
        <v>49.8333333333333</v>
      </c>
    </row>
    <row r="48" spans="1:18" ht="15" customHeight="1">
      <c r="A48" s="428"/>
      <c r="B48" s="16" t="s">
        <v>530</v>
      </c>
      <c r="C48" s="106">
        <v>1317.4166666666699</v>
      </c>
      <c r="D48" s="170">
        <v>17.3333333333333</v>
      </c>
      <c r="E48" s="170">
        <v>127.5</v>
      </c>
      <c r="F48" s="170">
        <v>68.1666666666667</v>
      </c>
      <c r="G48" s="170">
        <v>1029.6666666666699</v>
      </c>
      <c r="H48" s="170">
        <v>74.75</v>
      </c>
    </row>
    <row r="49" spans="1:18" ht="15" customHeight="1">
      <c r="A49" s="428"/>
      <c r="B49" s="16" t="s">
        <v>531</v>
      </c>
      <c r="C49" s="106">
        <v>240.416666666666</v>
      </c>
      <c r="D49" s="170">
        <v>4.6666666666666696</v>
      </c>
      <c r="E49" s="170">
        <v>19.75</v>
      </c>
      <c r="F49" s="170">
        <v>16.8333333333333</v>
      </c>
      <c r="G49" s="170">
        <v>182.333333333333</v>
      </c>
      <c r="H49" s="170">
        <v>16.8333333333333</v>
      </c>
    </row>
    <row r="50" spans="1:18" ht="15" customHeight="1">
      <c r="A50" s="428"/>
      <c r="B50" s="16" t="s">
        <v>532</v>
      </c>
      <c r="C50" s="106">
        <v>861.25</v>
      </c>
      <c r="D50" s="170">
        <v>15.5</v>
      </c>
      <c r="E50" s="170">
        <v>60</v>
      </c>
      <c r="F50" s="170">
        <v>71.5833333333333</v>
      </c>
      <c r="G50" s="170">
        <v>639.83333333333303</v>
      </c>
      <c r="H50" s="170">
        <v>74.3333333333333</v>
      </c>
    </row>
    <row r="51" spans="1:18" ht="15" customHeight="1">
      <c r="A51" s="428"/>
      <c r="B51" s="16" t="s">
        <v>533</v>
      </c>
      <c r="C51" s="106">
        <v>245.75</v>
      </c>
      <c r="D51" s="32">
        <v>12</v>
      </c>
      <c r="E51" s="32">
        <v>18.4166666666667</v>
      </c>
      <c r="F51" s="32">
        <v>16.1666666666667</v>
      </c>
      <c r="G51" s="32">
        <v>161</v>
      </c>
      <c r="H51" s="32">
        <v>38.1666666666667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</row>
    <row r="52" spans="1:18" ht="15" customHeight="1">
      <c r="A52" s="429"/>
      <c r="B52" s="124" t="s">
        <v>534</v>
      </c>
      <c r="C52" s="102">
        <v>340.33333333333297</v>
      </c>
      <c r="D52" s="171">
        <v>2</v>
      </c>
      <c r="E52" s="171">
        <v>25.5833333333333</v>
      </c>
      <c r="F52" s="171">
        <v>16.3333333333333</v>
      </c>
      <c r="G52" s="171">
        <v>273.5</v>
      </c>
      <c r="H52" s="171">
        <v>22.9166666666667</v>
      </c>
    </row>
    <row r="53" spans="1:18" ht="15" customHeight="1">
      <c r="A53" s="427" t="s">
        <v>418</v>
      </c>
      <c r="B53" s="185" t="s">
        <v>535</v>
      </c>
      <c r="C53" s="186">
        <v>741.58333333333303</v>
      </c>
      <c r="D53" s="187">
        <v>15</v>
      </c>
      <c r="E53" s="187">
        <v>43.3333333333333</v>
      </c>
      <c r="F53" s="187">
        <v>59.25</v>
      </c>
      <c r="G53" s="187">
        <v>565.58333333333303</v>
      </c>
      <c r="H53" s="187">
        <v>58.4166666666667</v>
      </c>
    </row>
    <row r="54" spans="1:18" ht="15" customHeight="1">
      <c r="A54" s="428"/>
      <c r="B54" s="16" t="s">
        <v>536</v>
      </c>
      <c r="C54" s="106">
        <v>1687.75</v>
      </c>
      <c r="D54" s="170">
        <v>65.8333333333333</v>
      </c>
      <c r="E54" s="170">
        <v>117</v>
      </c>
      <c r="F54" s="170">
        <v>118.666666666667</v>
      </c>
      <c r="G54" s="170">
        <v>1187</v>
      </c>
      <c r="H54" s="170">
        <v>199.25</v>
      </c>
    </row>
    <row r="55" spans="1:18" ht="15" customHeight="1">
      <c r="A55" s="428"/>
      <c r="B55" s="16" t="s">
        <v>537</v>
      </c>
      <c r="C55" s="106">
        <v>1047.4166666666699</v>
      </c>
      <c r="D55" s="170">
        <v>19.5833333333333</v>
      </c>
      <c r="E55" s="170">
        <v>108.75</v>
      </c>
      <c r="F55" s="170">
        <v>76</v>
      </c>
      <c r="G55" s="170">
        <v>736.25</v>
      </c>
      <c r="H55" s="170">
        <v>106.833333333333</v>
      </c>
    </row>
    <row r="56" spans="1:18" ht="15" customHeight="1">
      <c r="A56" s="428"/>
      <c r="B56" s="16" t="s">
        <v>538</v>
      </c>
      <c r="C56" s="106">
        <v>521.66666666666697</v>
      </c>
      <c r="D56" s="170">
        <v>13</v>
      </c>
      <c r="E56" s="170">
        <v>34.8333333333333</v>
      </c>
      <c r="F56" s="170">
        <v>31.25</v>
      </c>
      <c r="G56" s="170">
        <v>420</v>
      </c>
      <c r="H56" s="170">
        <v>22.5833333333333</v>
      </c>
    </row>
    <row r="57" spans="1:18" ht="15" customHeight="1">
      <c r="A57" s="429"/>
      <c r="B57" s="124" t="s">
        <v>539</v>
      </c>
      <c r="C57" s="102">
        <v>655.5</v>
      </c>
      <c r="D57" s="171">
        <v>20.25</v>
      </c>
      <c r="E57" s="171">
        <v>45.4166666666667</v>
      </c>
      <c r="F57" s="171">
        <v>55.5</v>
      </c>
      <c r="G57" s="171">
        <v>450.91666666666703</v>
      </c>
      <c r="H57" s="171">
        <v>83.4166666666667</v>
      </c>
    </row>
    <row r="58" spans="1:18" ht="15" customHeight="1">
      <c r="A58" s="427" t="s">
        <v>419</v>
      </c>
      <c r="B58" s="185" t="s">
        <v>540</v>
      </c>
      <c r="C58" s="186">
        <v>1516.6666666666699</v>
      </c>
      <c r="D58" s="187">
        <v>13.0833333333333</v>
      </c>
      <c r="E58" s="187">
        <v>128.5</v>
      </c>
      <c r="F58" s="187">
        <v>102.916666666667</v>
      </c>
      <c r="G58" s="187">
        <v>1204.9166666666699</v>
      </c>
      <c r="H58" s="187">
        <v>67.25</v>
      </c>
    </row>
    <row r="59" spans="1:18" ht="15" customHeight="1">
      <c r="A59" s="428"/>
      <c r="B59" s="16" t="s">
        <v>541</v>
      </c>
      <c r="C59" s="106">
        <v>465.66666666666703</v>
      </c>
      <c r="D59" s="170">
        <v>7.3333333333333304</v>
      </c>
      <c r="E59" s="170">
        <v>36.6666666666667</v>
      </c>
      <c r="F59" s="170">
        <v>21.25</v>
      </c>
      <c r="G59" s="170">
        <v>382.16666666666703</v>
      </c>
      <c r="H59" s="170">
        <v>18.25</v>
      </c>
    </row>
    <row r="60" spans="1:18" ht="15" customHeight="1">
      <c r="A60" s="428"/>
      <c r="B60" s="16" t="s">
        <v>542</v>
      </c>
      <c r="C60" s="106">
        <v>1088.0833333333301</v>
      </c>
      <c r="D60" s="170">
        <v>16.75</v>
      </c>
      <c r="E60" s="170">
        <v>91.5833333333333</v>
      </c>
      <c r="F60" s="170">
        <v>76.5833333333333</v>
      </c>
      <c r="G60" s="170">
        <v>839.75</v>
      </c>
      <c r="H60" s="170">
        <v>63.4166666666667</v>
      </c>
    </row>
    <row r="61" spans="1:18" ht="15" customHeight="1">
      <c r="A61" s="428"/>
      <c r="B61" s="16" t="s">
        <v>543</v>
      </c>
      <c r="C61" s="106">
        <v>296.83333333333297</v>
      </c>
      <c r="D61" s="170">
        <v>4.9166666666666696</v>
      </c>
      <c r="E61" s="170">
        <v>20.6666666666667</v>
      </c>
      <c r="F61" s="170">
        <v>23.4166666666667</v>
      </c>
      <c r="G61" s="170">
        <v>222.083333333333</v>
      </c>
      <c r="H61" s="170">
        <v>25.75</v>
      </c>
    </row>
    <row r="62" spans="1:18" ht="15" customHeight="1">
      <c r="A62" s="429"/>
      <c r="B62" s="124" t="s">
        <v>544</v>
      </c>
      <c r="C62" s="102">
        <v>421.58333333333297</v>
      </c>
      <c r="D62" s="171">
        <v>2.25</v>
      </c>
      <c r="E62" s="171">
        <v>35.25</v>
      </c>
      <c r="F62" s="171">
        <v>20.0833333333333</v>
      </c>
      <c r="G62" s="171">
        <v>331.5</v>
      </c>
      <c r="H62" s="171">
        <v>32.5</v>
      </c>
    </row>
    <row r="63" spans="1:18" ht="15" customHeight="1">
      <c r="A63" s="428" t="s">
        <v>420</v>
      </c>
      <c r="B63" s="16" t="s">
        <v>545</v>
      </c>
      <c r="C63" s="106">
        <v>500</v>
      </c>
      <c r="D63" s="170">
        <v>3.8333333333333299</v>
      </c>
      <c r="E63" s="170">
        <v>56.25</v>
      </c>
      <c r="F63" s="170">
        <v>32.9166666666667</v>
      </c>
      <c r="G63" s="170">
        <v>391.16666666666703</v>
      </c>
      <c r="H63" s="170">
        <v>15.8333333333333</v>
      </c>
    </row>
    <row r="64" spans="1:18" ht="15" customHeight="1">
      <c r="A64" s="428"/>
      <c r="B64" s="16" t="s">
        <v>546</v>
      </c>
      <c r="C64" s="106">
        <v>574</v>
      </c>
      <c r="D64" s="32">
        <v>4.6666666666666696</v>
      </c>
      <c r="E64" s="32">
        <v>36.4166666666667</v>
      </c>
      <c r="F64" s="32">
        <v>21.1666666666667</v>
      </c>
      <c r="G64" s="32">
        <v>486.75</v>
      </c>
      <c r="H64" s="32">
        <v>25</v>
      </c>
      <c r="I64" s="173"/>
      <c r="J64" s="173"/>
      <c r="K64" s="173"/>
      <c r="L64" s="173"/>
      <c r="M64" s="173"/>
      <c r="N64" s="173"/>
      <c r="O64" s="173"/>
      <c r="P64" s="173"/>
      <c r="Q64" s="173"/>
      <c r="R64" s="173"/>
    </row>
    <row r="65" spans="1:18" ht="15" customHeight="1">
      <c r="A65" s="428"/>
      <c r="B65" s="16" t="s">
        <v>547</v>
      </c>
      <c r="C65" s="106">
        <v>466.416666666666</v>
      </c>
      <c r="D65" s="170">
        <v>10.8333333333333</v>
      </c>
      <c r="E65" s="170">
        <v>31.25</v>
      </c>
      <c r="F65" s="170">
        <v>24.5833333333333</v>
      </c>
      <c r="G65" s="170">
        <v>374.58333333333297</v>
      </c>
      <c r="H65" s="170">
        <v>25.1666666666667</v>
      </c>
    </row>
    <row r="66" spans="1:18" ht="15" customHeight="1">
      <c r="A66" s="428"/>
      <c r="B66" s="16" t="s">
        <v>548</v>
      </c>
      <c r="C66" s="106">
        <v>222.75</v>
      </c>
      <c r="D66" s="170">
        <v>1.6666666666666701</v>
      </c>
      <c r="E66" s="170">
        <v>16.25</v>
      </c>
      <c r="F66" s="170">
        <v>8.5833333333333304</v>
      </c>
      <c r="G66" s="170">
        <v>191.583333333333</v>
      </c>
      <c r="H66" s="170">
        <v>4.6666666666666696</v>
      </c>
    </row>
    <row r="67" spans="1:18" ht="15" customHeight="1">
      <c r="A67" s="429"/>
      <c r="B67" s="124" t="s">
        <v>549</v>
      </c>
      <c r="C67" s="102">
        <v>130</v>
      </c>
      <c r="D67" s="171">
        <v>1.1666666666666701</v>
      </c>
      <c r="E67" s="171">
        <v>8.6666666666666696</v>
      </c>
      <c r="F67" s="171">
        <v>3.1666666666666701</v>
      </c>
      <c r="G67" s="171">
        <v>112.333333333333</v>
      </c>
      <c r="H67" s="171">
        <v>4.6666666666666696</v>
      </c>
    </row>
    <row r="68" spans="1:18" ht="15" customHeight="1">
      <c r="A68" s="428" t="s">
        <v>421</v>
      </c>
      <c r="B68" s="16" t="s">
        <v>550</v>
      </c>
      <c r="C68" s="106">
        <v>1249.6666666666699</v>
      </c>
      <c r="D68" s="170">
        <v>11.6666666666667</v>
      </c>
      <c r="E68" s="170">
        <v>100</v>
      </c>
      <c r="F68" s="170">
        <v>77.6666666666667</v>
      </c>
      <c r="G68" s="170">
        <v>994.91666666666697</v>
      </c>
      <c r="H68" s="170">
        <v>65.4166666666667</v>
      </c>
    </row>
    <row r="69" spans="1:18" ht="15" customHeight="1">
      <c r="A69" s="429"/>
      <c r="B69" s="124" t="s">
        <v>551</v>
      </c>
      <c r="C69" s="102">
        <v>243.583333333333</v>
      </c>
      <c r="D69" s="171">
        <v>1.3333333333333299</v>
      </c>
      <c r="E69" s="171">
        <v>21.5833333333333</v>
      </c>
      <c r="F69" s="171">
        <v>12</v>
      </c>
      <c r="G69" s="171">
        <v>199.25</v>
      </c>
      <c r="H69" s="171">
        <v>9.4166666666666696</v>
      </c>
    </row>
    <row r="70" spans="1:18" ht="15" customHeight="1">
      <c r="A70" s="428" t="s">
        <v>422</v>
      </c>
      <c r="B70" s="16" t="s">
        <v>552</v>
      </c>
      <c r="C70" s="106">
        <v>1433.5</v>
      </c>
      <c r="D70" s="32">
        <v>47.8333333333333</v>
      </c>
      <c r="E70" s="32">
        <v>106.666666666667</v>
      </c>
      <c r="F70" s="32">
        <v>114.166666666667</v>
      </c>
      <c r="G70" s="32">
        <v>1025</v>
      </c>
      <c r="H70" s="32">
        <v>139.833333333333</v>
      </c>
      <c r="I70" s="173"/>
      <c r="J70" s="173"/>
      <c r="K70" s="173"/>
      <c r="L70" s="173"/>
      <c r="M70" s="173"/>
      <c r="N70" s="173"/>
      <c r="O70" s="173"/>
      <c r="P70" s="173"/>
      <c r="Q70" s="173"/>
      <c r="R70" s="173"/>
    </row>
    <row r="71" spans="1:18" ht="15" customHeight="1">
      <c r="A71" s="428"/>
      <c r="B71" s="16" t="s">
        <v>553</v>
      </c>
      <c r="C71" s="106">
        <v>1967.75</v>
      </c>
      <c r="D71" s="170">
        <v>32</v>
      </c>
      <c r="E71" s="170">
        <v>192</v>
      </c>
      <c r="F71" s="170">
        <v>172.583333333333</v>
      </c>
      <c r="G71" s="170">
        <v>1426.75</v>
      </c>
      <c r="H71" s="170">
        <v>144.416666666667</v>
      </c>
    </row>
    <row r="72" spans="1:18" ht="15" customHeight="1">
      <c r="A72" s="429"/>
      <c r="B72" s="124" t="s">
        <v>554</v>
      </c>
      <c r="C72" s="102">
        <v>413.666666666666</v>
      </c>
      <c r="D72" s="171">
        <v>2.5833333333333299</v>
      </c>
      <c r="E72" s="171">
        <v>32.9166666666667</v>
      </c>
      <c r="F72" s="171">
        <v>20.4166666666667</v>
      </c>
      <c r="G72" s="171">
        <v>332.83333333333297</v>
      </c>
      <c r="H72" s="171">
        <v>24.9166666666667</v>
      </c>
    </row>
    <row r="73" spans="1:18" ht="15" customHeight="1">
      <c r="A73" s="427" t="s">
        <v>423</v>
      </c>
      <c r="B73" s="185" t="s">
        <v>555</v>
      </c>
      <c r="C73" s="186">
        <v>2508.5</v>
      </c>
      <c r="D73" s="187">
        <v>31.0833333333333</v>
      </c>
      <c r="E73" s="187">
        <v>239.416666666667</v>
      </c>
      <c r="F73" s="187">
        <v>202.166666666667</v>
      </c>
      <c r="G73" s="187">
        <v>1886</v>
      </c>
      <c r="H73" s="187">
        <v>149.833333333333</v>
      </c>
    </row>
    <row r="74" spans="1:18" ht="15" customHeight="1">
      <c r="A74" s="429"/>
      <c r="B74" s="124" t="s">
        <v>556</v>
      </c>
      <c r="C74" s="102">
        <v>455.83333333333297</v>
      </c>
      <c r="D74" s="171">
        <v>5.9166666666666696</v>
      </c>
      <c r="E74" s="171">
        <v>51.6666666666667</v>
      </c>
      <c r="F74" s="171">
        <v>29.9166666666667</v>
      </c>
      <c r="G74" s="171">
        <v>339.33333333333297</v>
      </c>
      <c r="H74" s="171">
        <v>29</v>
      </c>
    </row>
    <row r="75" spans="1:18" ht="15" customHeight="1">
      <c r="A75" s="427" t="s">
        <v>424</v>
      </c>
      <c r="B75" s="185" t="s">
        <v>557</v>
      </c>
      <c r="C75" s="186">
        <v>41.1666666666667</v>
      </c>
      <c r="D75" s="187">
        <v>1.6666666666666701</v>
      </c>
      <c r="E75" s="187">
        <v>8.5833333333333304</v>
      </c>
      <c r="F75" s="187">
        <v>2.6666666666666701</v>
      </c>
      <c r="G75" s="187">
        <v>25.8333333333333</v>
      </c>
      <c r="H75" s="187">
        <v>2.4166666666666701</v>
      </c>
    </row>
    <row r="76" spans="1:18" ht="15" customHeight="1">
      <c r="A76" s="428"/>
      <c r="B76" s="16" t="s">
        <v>558</v>
      </c>
      <c r="C76" s="106">
        <v>61.6666666666667</v>
      </c>
      <c r="D76" s="32">
        <v>1</v>
      </c>
      <c r="E76" s="32">
        <v>3.5833333333333299</v>
      </c>
      <c r="F76" s="32">
        <v>4.6666666666666696</v>
      </c>
      <c r="G76" s="32">
        <v>44</v>
      </c>
      <c r="H76" s="32">
        <v>8.4166666666666696</v>
      </c>
      <c r="I76" s="173"/>
      <c r="J76" s="173"/>
      <c r="K76" s="173"/>
      <c r="L76" s="173"/>
      <c r="M76" s="173"/>
      <c r="N76" s="173"/>
      <c r="O76" s="173"/>
      <c r="P76" s="173"/>
      <c r="Q76" s="173"/>
      <c r="R76" s="173"/>
    </row>
    <row r="77" spans="1:18" ht="15" customHeight="1">
      <c r="A77" s="428"/>
      <c r="B77" s="16" t="s">
        <v>559</v>
      </c>
      <c r="C77" s="106">
        <v>68.25</v>
      </c>
      <c r="D77" s="170">
        <v>3.8333333333333299</v>
      </c>
      <c r="E77" s="170">
        <v>8.3333333333333304</v>
      </c>
      <c r="F77" s="170">
        <v>7.1666666666666696</v>
      </c>
      <c r="G77" s="170">
        <v>43.8333333333333</v>
      </c>
      <c r="H77" s="170">
        <v>5.0833333333333304</v>
      </c>
    </row>
    <row r="78" spans="1:18" ht="15" customHeight="1">
      <c r="A78" s="428"/>
      <c r="B78" s="16" t="s">
        <v>560</v>
      </c>
      <c r="C78" s="106">
        <v>12.6666666666667</v>
      </c>
      <c r="D78" s="170">
        <v>0</v>
      </c>
      <c r="E78" s="170">
        <v>4.3333333333333304</v>
      </c>
      <c r="F78" s="170">
        <v>0.33333333333333298</v>
      </c>
      <c r="G78" s="170">
        <v>7.4166666666666696</v>
      </c>
      <c r="H78" s="170">
        <v>0.58333333333333304</v>
      </c>
    </row>
    <row r="79" spans="1:18" ht="15" customHeight="1">
      <c r="A79" s="428"/>
      <c r="B79" s="16" t="s">
        <v>562</v>
      </c>
      <c r="C79" s="106">
        <v>71</v>
      </c>
      <c r="D79" s="170">
        <v>0.33333333333333298</v>
      </c>
      <c r="E79" s="170">
        <v>9.8333333333333304</v>
      </c>
      <c r="F79" s="170">
        <v>3.6666666666666701</v>
      </c>
      <c r="G79" s="170">
        <v>54.0833333333333</v>
      </c>
      <c r="H79" s="170">
        <v>3.0833333333333299</v>
      </c>
    </row>
    <row r="80" spans="1:18" ht="15" customHeight="1">
      <c r="A80" s="429"/>
      <c r="B80" s="124" t="s">
        <v>563</v>
      </c>
      <c r="C80" s="102">
        <v>39.5833333333333</v>
      </c>
      <c r="D80" s="171">
        <v>0.75</v>
      </c>
      <c r="E80" s="171">
        <v>4.8333333333333304</v>
      </c>
      <c r="F80" s="171">
        <v>4.3333333333333304</v>
      </c>
      <c r="G80" s="171">
        <v>24.5833333333333</v>
      </c>
      <c r="H80" s="171">
        <v>5.0833333333333304</v>
      </c>
    </row>
    <row r="81" spans="1:18" ht="15" customHeight="1">
      <c r="A81" s="427" t="s">
        <v>425</v>
      </c>
      <c r="B81" s="185" t="s">
        <v>564</v>
      </c>
      <c r="C81" s="186">
        <v>978.41666666666697</v>
      </c>
      <c r="D81" s="187">
        <v>8</v>
      </c>
      <c r="E81" s="187">
        <v>102</v>
      </c>
      <c r="F81" s="187">
        <v>96.25</v>
      </c>
      <c r="G81" s="187">
        <v>747.91666666666697</v>
      </c>
      <c r="H81" s="187">
        <v>24.25</v>
      </c>
    </row>
    <row r="82" spans="1:18" ht="15" customHeight="1">
      <c r="A82" s="429"/>
      <c r="B82" s="124" t="s">
        <v>565</v>
      </c>
      <c r="C82" s="102">
        <v>55.9166666666667</v>
      </c>
      <c r="D82" s="171">
        <v>8.3333333333333301E-2</v>
      </c>
      <c r="E82" s="171">
        <v>6.9166666666666696</v>
      </c>
      <c r="F82" s="171">
        <v>2.5</v>
      </c>
      <c r="G82" s="171">
        <v>44.25</v>
      </c>
      <c r="H82" s="171">
        <v>2.1666666666666701</v>
      </c>
    </row>
    <row r="83" spans="1:18" ht="15" customHeight="1">
      <c r="A83" s="427" t="s">
        <v>426</v>
      </c>
      <c r="B83" s="185" t="s">
        <v>566</v>
      </c>
      <c r="C83" s="186">
        <v>88.0833333333333</v>
      </c>
      <c r="D83" s="195">
        <v>0.25</v>
      </c>
      <c r="E83" s="195">
        <v>7.5</v>
      </c>
      <c r="F83" s="195">
        <v>3</v>
      </c>
      <c r="G83" s="195">
        <v>73.3333333333333</v>
      </c>
      <c r="H83" s="195">
        <v>4</v>
      </c>
      <c r="I83" s="173"/>
      <c r="J83" s="173"/>
      <c r="K83" s="173"/>
      <c r="L83" s="173"/>
      <c r="M83" s="173"/>
      <c r="N83" s="173"/>
      <c r="O83" s="173"/>
      <c r="P83" s="173"/>
      <c r="Q83" s="173"/>
      <c r="R83" s="173"/>
    </row>
    <row r="84" spans="1:18" ht="15" customHeight="1">
      <c r="A84" s="428"/>
      <c r="B84" s="16" t="s">
        <v>567</v>
      </c>
      <c r="C84" s="106">
        <v>433.83333333333297</v>
      </c>
      <c r="D84" s="170">
        <v>6.1666666666666696</v>
      </c>
      <c r="E84" s="170">
        <v>57.9166666666667</v>
      </c>
      <c r="F84" s="170">
        <v>29.5833333333333</v>
      </c>
      <c r="G84" s="170">
        <v>309.33333333333297</v>
      </c>
      <c r="H84" s="170">
        <v>30.8333333333333</v>
      </c>
    </row>
    <row r="85" spans="1:18" ht="15" customHeight="1">
      <c r="A85" s="428"/>
      <c r="B85" s="16" t="s">
        <v>568</v>
      </c>
      <c r="C85" s="106">
        <v>144.333333333333</v>
      </c>
      <c r="D85" s="170">
        <v>2</v>
      </c>
      <c r="E85" s="170">
        <v>9.6666666666666696</v>
      </c>
      <c r="F85" s="170">
        <v>5.5</v>
      </c>
      <c r="G85" s="170">
        <v>117.5</v>
      </c>
      <c r="H85" s="170">
        <v>9.6666666666666696</v>
      </c>
    </row>
    <row r="86" spans="1:18" ht="15" customHeight="1">
      <c r="A86" s="428"/>
      <c r="B86" s="16" t="s">
        <v>569</v>
      </c>
      <c r="C86" s="106">
        <v>88.0833333333333</v>
      </c>
      <c r="D86" s="170">
        <v>0.5</v>
      </c>
      <c r="E86" s="170">
        <v>11.0833333333333</v>
      </c>
      <c r="F86" s="170">
        <v>3.4166666666666701</v>
      </c>
      <c r="G86" s="170">
        <v>71.25</v>
      </c>
      <c r="H86" s="170">
        <v>1.8333333333333299</v>
      </c>
    </row>
    <row r="87" spans="1:18" ht="15" customHeight="1">
      <c r="A87" s="428"/>
      <c r="B87" s="16" t="s">
        <v>570</v>
      </c>
      <c r="C87" s="106">
        <v>24.4166666666667</v>
      </c>
      <c r="D87" s="170">
        <v>1</v>
      </c>
      <c r="E87" s="170">
        <v>1.75</v>
      </c>
      <c r="F87" s="170">
        <v>0.58333333333333304</v>
      </c>
      <c r="G87" s="170">
        <v>19.3333333333333</v>
      </c>
      <c r="H87" s="170">
        <v>1.75</v>
      </c>
    </row>
    <row r="88" spans="1:18" ht="15" customHeight="1">
      <c r="A88" s="428"/>
      <c r="B88" s="16" t="s">
        <v>571</v>
      </c>
      <c r="C88" s="106">
        <v>69</v>
      </c>
      <c r="D88" s="170">
        <v>1.5</v>
      </c>
      <c r="E88" s="170">
        <v>5.5</v>
      </c>
      <c r="F88" s="170">
        <v>2.5</v>
      </c>
      <c r="G88" s="170">
        <v>55.1666666666667</v>
      </c>
      <c r="H88" s="170">
        <v>4.3333333333333304</v>
      </c>
    </row>
    <row r="89" spans="1:18" ht="15" customHeight="1">
      <c r="A89" s="428"/>
      <c r="B89" s="16" t="s">
        <v>572</v>
      </c>
      <c r="C89" s="106">
        <v>415.25</v>
      </c>
      <c r="D89" s="170">
        <v>8.75</v>
      </c>
      <c r="E89" s="170">
        <v>44</v>
      </c>
      <c r="F89" s="170">
        <v>26.5</v>
      </c>
      <c r="G89" s="170">
        <v>319.25</v>
      </c>
      <c r="H89" s="170">
        <v>16.75</v>
      </c>
    </row>
    <row r="90" spans="1:18" ht="15" customHeight="1">
      <c r="A90" s="429"/>
      <c r="B90" s="124" t="s">
        <v>573</v>
      </c>
      <c r="C90" s="102">
        <v>76.8333333333333</v>
      </c>
      <c r="D90" s="35">
        <v>2.25</v>
      </c>
      <c r="E90" s="35">
        <v>4.4166666666666696</v>
      </c>
      <c r="F90" s="35">
        <v>2.75</v>
      </c>
      <c r="G90" s="35">
        <v>66.4166666666667</v>
      </c>
      <c r="H90" s="35">
        <v>1</v>
      </c>
      <c r="I90" s="173"/>
      <c r="J90" s="173"/>
      <c r="K90" s="173"/>
      <c r="L90" s="173"/>
      <c r="M90" s="173"/>
      <c r="N90" s="173"/>
      <c r="O90" s="173"/>
      <c r="P90" s="173"/>
      <c r="Q90" s="173"/>
      <c r="R90" s="173"/>
    </row>
    <row r="91" spans="1:18" ht="15" customHeight="1">
      <c r="A91" s="432" t="s">
        <v>93</v>
      </c>
      <c r="B91" s="432"/>
      <c r="C91" s="102">
        <v>274</v>
      </c>
      <c r="D91" s="199">
        <v>5.5833333333333304</v>
      </c>
      <c r="E91" s="199">
        <v>27.0833333333333</v>
      </c>
      <c r="F91" s="199">
        <v>10.5833333333333</v>
      </c>
      <c r="G91" s="199">
        <v>203.166666666667</v>
      </c>
      <c r="H91" s="199">
        <v>27.5833333333333</v>
      </c>
    </row>
    <row r="92" spans="1:18" ht="15" customHeight="1">
      <c r="A92" s="37" t="s">
        <v>215</v>
      </c>
      <c r="B92" s="48"/>
      <c r="C92" s="48"/>
      <c r="D92" s="169"/>
      <c r="E92" s="169"/>
      <c r="F92" s="169"/>
      <c r="G92" s="169"/>
      <c r="H92" s="169"/>
    </row>
    <row r="93" spans="1:18" ht="15" customHeight="1">
      <c r="A93" s="202"/>
      <c r="B93" s="203"/>
      <c r="C93" s="203"/>
      <c r="D93" s="204"/>
      <c r="E93" s="204"/>
      <c r="F93" s="204"/>
      <c r="G93" s="204"/>
      <c r="H93" s="204"/>
    </row>
    <row r="94" spans="1:18" ht="15" customHeight="1">
      <c r="A94" s="202"/>
      <c r="B94" s="203"/>
      <c r="C94" s="203"/>
      <c r="D94" s="204"/>
      <c r="E94" s="204"/>
      <c r="F94" s="204"/>
      <c r="G94" s="204"/>
      <c r="H94" s="204"/>
    </row>
    <row r="95" spans="1:18" ht="15" customHeight="1">
      <c r="A95" s="202"/>
      <c r="B95" s="203"/>
      <c r="C95" s="203"/>
      <c r="D95" s="204"/>
      <c r="E95" s="204"/>
      <c r="F95" s="204"/>
      <c r="G95" s="204"/>
      <c r="H95" s="204"/>
    </row>
    <row r="96" spans="1:18" ht="15" customHeight="1">
      <c r="A96" s="202"/>
      <c r="B96" s="203"/>
      <c r="C96" s="203"/>
      <c r="D96" s="204"/>
      <c r="E96" s="204"/>
      <c r="F96" s="204"/>
      <c r="G96" s="204"/>
      <c r="H96" s="204"/>
    </row>
    <row r="97" spans="1:18" ht="15" customHeight="1">
      <c r="A97" s="205"/>
      <c r="B97" s="205"/>
      <c r="C97" s="205"/>
      <c r="D97" s="206"/>
      <c r="E97" s="206"/>
      <c r="F97" s="206"/>
      <c r="G97" s="206"/>
      <c r="H97" s="206"/>
      <c r="I97" s="173"/>
      <c r="J97" s="173"/>
      <c r="K97" s="173"/>
      <c r="L97" s="173"/>
      <c r="M97" s="173"/>
      <c r="N97" s="173"/>
      <c r="O97" s="173"/>
      <c r="P97" s="173"/>
      <c r="Q97" s="173"/>
      <c r="R97" s="173"/>
    </row>
    <row r="98" spans="1:18" ht="15" customHeight="1">
      <c r="A98" s="203"/>
      <c r="B98" s="203"/>
      <c r="C98" s="203"/>
      <c r="D98" s="204"/>
      <c r="E98" s="204"/>
      <c r="F98" s="204"/>
      <c r="G98" s="204"/>
      <c r="H98" s="204"/>
    </row>
    <row r="99" spans="1:18" ht="15" customHeight="1">
      <c r="A99" s="203"/>
      <c r="B99" s="203"/>
      <c r="C99" s="203"/>
      <c r="D99" s="204"/>
      <c r="E99" s="204"/>
      <c r="F99" s="204"/>
      <c r="G99" s="204"/>
      <c r="H99" s="204"/>
    </row>
    <row r="100" spans="1:18" ht="15" customHeight="1">
      <c r="A100" s="203"/>
      <c r="B100" s="203"/>
      <c r="C100" s="203"/>
      <c r="D100" s="204"/>
      <c r="E100" s="204"/>
      <c r="F100" s="204"/>
      <c r="G100" s="204"/>
      <c r="H100" s="204"/>
    </row>
    <row r="101" spans="1:18" ht="15" customHeight="1">
      <c r="A101" s="203"/>
      <c r="B101" s="203"/>
      <c r="C101" s="203"/>
      <c r="D101" s="204"/>
      <c r="E101" s="204"/>
      <c r="F101" s="204"/>
      <c r="G101" s="204"/>
      <c r="H101" s="204"/>
    </row>
    <row r="102" spans="1:18" ht="15" customHeight="1">
      <c r="A102" s="203"/>
      <c r="B102" s="203"/>
      <c r="C102" s="203"/>
      <c r="D102" s="204"/>
      <c r="E102" s="204"/>
      <c r="F102" s="204"/>
      <c r="G102" s="204"/>
      <c r="H102" s="204"/>
    </row>
    <row r="103" spans="1:18" ht="15" customHeight="1">
      <c r="A103" s="203"/>
      <c r="B103" s="203"/>
      <c r="C103" s="203"/>
      <c r="D103" s="204"/>
      <c r="E103" s="204"/>
      <c r="F103" s="204"/>
      <c r="G103" s="204"/>
      <c r="H103" s="204"/>
    </row>
    <row r="104" spans="1:18" ht="15" customHeight="1">
      <c r="A104" s="205"/>
      <c r="B104" s="205"/>
      <c r="C104" s="205"/>
      <c r="D104" s="206"/>
      <c r="E104" s="206"/>
      <c r="F104" s="206"/>
      <c r="G104" s="206"/>
      <c r="H104" s="206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</row>
    <row r="105" spans="1:18" ht="15" customHeight="1">
      <c r="A105" s="203"/>
      <c r="B105" s="203"/>
      <c r="C105" s="203"/>
      <c r="D105" s="204"/>
      <c r="E105" s="204"/>
      <c r="F105" s="204"/>
      <c r="G105" s="204"/>
      <c r="H105" s="204"/>
    </row>
    <row r="106" spans="1:18" ht="15" customHeight="1">
      <c r="A106" s="203"/>
      <c r="B106" s="203"/>
      <c r="C106" s="203"/>
      <c r="D106" s="204"/>
      <c r="E106" s="204"/>
      <c r="F106" s="204"/>
      <c r="G106" s="204"/>
      <c r="H106" s="204"/>
    </row>
    <row r="107" spans="1:18" ht="15" customHeight="1">
      <c r="A107" s="203"/>
      <c r="B107" s="203"/>
      <c r="C107" s="203"/>
      <c r="D107" s="204"/>
      <c r="E107" s="204"/>
      <c r="F107" s="204"/>
      <c r="G107" s="204"/>
      <c r="H107" s="204"/>
    </row>
    <row r="108" spans="1:18" ht="15" customHeight="1">
      <c r="A108" s="203"/>
      <c r="B108" s="203"/>
      <c r="C108" s="203"/>
      <c r="D108" s="204"/>
      <c r="E108" s="204"/>
      <c r="F108" s="204"/>
      <c r="G108" s="204"/>
      <c r="H108" s="204"/>
    </row>
    <row r="109" spans="1:18" ht="15" customHeight="1">
      <c r="A109" s="203"/>
      <c r="B109" s="203"/>
      <c r="C109" s="203"/>
      <c r="D109" s="204"/>
      <c r="E109" s="204"/>
      <c r="F109" s="204"/>
      <c r="G109" s="204"/>
      <c r="H109" s="204"/>
    </row>
    <row r="110" spans="1:18" ht="15" customHeight="1">
      <c r="A110" s="203"/>
      <c r="B110" s="203"/>
      <c r="C110" s="203"/>
      <c r="D110" s="204"/>
      <c r="E110" s="204"/>
      <c r="F110" s="204"/>
      <c r="G110" s="204"/>
      <c r="H110" s="204"/>
    </row>
    <row r="111" spans="1:18" ht="15" customHeight="1">
      <c r="A111" s="205"/>
      <c r="B111" s="205"/>
      <c r="C111" s="205"/>
      <c r="D111" s="206"/>
      <c r="E111" s="206"/>
      <c r="F111" s="206"/>
      <c r="G111" s="206"/>
      <c r="H111" s="206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</row>
    <row r="112" spans="1:18" ht="15" customHeight="1">
      <c r="A112" s="203"/>
      <c r="B112" s="203"/>
      <c r="C112" s="203"/>
      <c r="D112" s="204"/>
      <c r="E112" s="204"/>
      <c r="F112" s="204"/>
      <c r="G112" s="204"/>
      <c r="H112" s="204"/>
    </row>
    <row r="113" spans="1:18" ht="15" customHeight="1">
      <c r="A113" s="203"/>
      <c r="B113" s="203"/>
      <c r="C113" s="203"/>
      <c r="D113" s="204"/>
      <c r="E113" s="204"/>
      <c r="F113" s="204"/>
      <c r="G113" s="204"/>
      <c r="H113" s="204"/>
    </row>
    <row r="114" spans="1:18" ht="15" customHeight="1">
      <c r="A114" s="203"/>
      <c r="B114" s="203"/>
      <c r="C114" s="203"/>
      <c r="D114" s="204"/>
      <c r="E114" s="204"/>
      <c r="F114" s="204"/>
      <c r="G114" s="204"/>
      <c r="H114" s="204"/>
    </row>
    <row r="115" spans="1:18" ht="15" customHeight="1">
      <c r="A115" s="203"/>
      <c r="B115" s="203"/>
      <c r="C115" s="203"/>
      <c r="D115" s="204"/>
      <c r="E115" s="204"/>
      <c r="F115" s="204"/>
      <c r="G115" s="204"/>
      <c r="H115" s="204"/>
    </row>
    <row r="116" spans="1:18" ht="15" customHeight="1">
      <c r="A116" s="203"/>
      <c r="B116" s="203"/>
      <c r="C116" s="203"/>
      <c r="D116" s="204"/>
      <c r="E116" s="204"/>
      <c r="F116" s="204"/>
      <c r="G116" s="204"/>
      <c r="H116" s="204"/>
    </row>
    <row r="117" spans="1:18" ht="15" customHeight="1">
      <c r="A117" s="203"/>
      <c r="B117" s="203"/>
      <c r="C117" s="203"/>
      <c r="D117" s="204"/>
      <c r="E117" s="204"/>
      <c r="F117" s="204"/>
      <c r="G117" s="204"/>
      <c r="H117" s="204"/>
    </row>
    <row r="118" spans="1:18" ht="15" customHeight="1">
      <c r="A118" s="205"/>
      <c r="B118" s="205"/>
      <c r="C118" s="205"/>
      <c r="D118" s="206"/>
      <c r="E118" s="206"/>
      <c r="F118" s="206"/>
      <c r="G118" s="206"/>
      <c r="H118" s="206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</row>
    <row r="119" spans="1:18" ht="15" customHeight="1">
      <c r="A119" s="203"/>
      <c r="B119" s="203"/>
      <c r="C119" s="203"/>
      <c r="D119" s="204"/>
      <c r="E119" s="204"/>
      <c r="F119" s="204"/>
      <c r="G119" s="204"/>
      <c r="H119" s="204"/>
    </row>
    <row r="120" spans="1:18" ht="15" customHeight="1">
      <c r="A120" s="203"/>
      <c r="B120" s="203"/>
      <c r="C120" s="203"/>
      <c r="D120" s="204"/>
      <c r="E120" s="204"/>
      <c r="F120" s="204"/>
      <c r="G120" s="204"/>
      <c r="H120" s="204"/>
    </row>
    <row r="121" spans="1:18" ht="15" customHeight="1">
      <c r="A121" s="203"/>
      <c r="B121" s="203"/>
      <c r="C121" s="203"/>
      <c r="D121" s="204"/>
      <c r="E121" s="204"/>
      <c r="F121" s="204"/>
      <c r="G121" s="204"/>
      <c r="H121" s="204"/>
    </row>
    <row r="122" spans="1:18" ht="15" customHeight="1">
      <c r="A122" s="203"/>
      <c r="B122" s="203"/>
      <c r="C122" s="203"/>
      <c r="D122" s="204"/>
      <c r="E122" s="204"/>
      <c r="F122" s="204"/>
      <c r="G122" s="204"/>
      <c r="H122" s="204"/>
    </row>
    <row r="123" spans="1:18" ht="15" customHeight="1">
      <c r="A123" s="203"/>
      <c r="B123" s="203"/>
      <c r="C123" s="203"/>
      <c r="D123" s="204"/>
      <c r="E123" s="204"/>
      <c r="F123" s="204"/>
      <c r="G123" s="204"/>
      <c r="H123" s="204"/>
    </row>
    <row r="124" spans="1:18" ht="15" customHeight="1">
      <c r="A124" s="203"/>
      <c r="B124" s="203"/>
      <c r="C124" s="203"/>
      <c r="D124" s="204"/>
      <c r="E124" s="204"/>
      <c r="F124" s="204"/>
      <c r="G124" s="204"/>
      <c r="H124" s="204"/>
    </row>
    <row r="125" spans="1:18" ht="15" customHeight="1">
      <c r="A125" s="205"/>
      <c r="B125" s="205"/>
      <c r="C125" s="205"/>
      <c r="D125" s="206"/>
      <c r="E125" s="206"/>
      <c r="F125" s="206"/>
      <c r="G125" s="206"/>
      <c r="H125" s="206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</row>
    <row r="126" spans="1:18" ht="15" customHeight="1">
      <c r="A126" s="203"/>
      <c r="B126" s="203"/>
      <c r="C126" s="203"/>
      <c r="D126" s="204"/>
      <c r="E126" s="204"/>
      <c r="F126" s="204"/>
      <c r="G126" s="204"/>
      <c r="H126" s="204"/>
    </row>
    <row r="127" spans="1:18" ht="15" customHeight="1">
      <c r="A127" s="203"/>
      <c r="B127" s="203"/>
      <c r="C127" s="203"/>
      <c r="D127" s="204"/>
      <c r="E127" s="204"/>
      <c r="F127" s="204"/>
      <c r="G127" s="204"/>
      <c r="H127" s="204"/>
    </row>
    <row r="128" spans="1:18" ht="15" customHeight="1">
      <c r="A128" s="203"/>
      <c r="B128" s="203"/>
      <c r="C128" s="203"/>
      <c r="D128" s="204"/>
      <c r="E128" s="204"/>
      <c r="F128" s="204"/>
      <c r="G128" s="204"/>
      <c r="H128" s="204"/>
    </row>
    <row r="129" spans="1:18" ht="15" customHeight="1">
      <c r="A129" s="203"/>
      <c r="B129" s="203"/>
      <c r="C129" s="203"/>
      <c r="D129" s="204"/>
      <c r="E129" s="204"/>
      <c r="F129" s="204"/>
      <c r="G129" s="204"/>
      <c r="H129" s="204"/>
    </row>
    <row r="130" spans="1:18" ht="15" customHeight="1">
      <c r="A130" s="203"/>
      <c r="B130" s="203"/>
      <c r="C130" s="203"/>
      <c r="D130" s="204"/>
      <c r="E130" s="204"/>
      <c r="F130" s="204"/>
      <c r="G130" s="204"/>
      <c r="H130" s="204"/>
    </row>
    <row r="131" spans="1:18" ht="15" customHeight="1">
      <c r="A131" s="203"/>
      <c r="B131" s="203"/>
      <c r="C131" s="203"/>
      <c r="D131" s="204"/>
      <c r="E131" s="204"/>
      <c r="F131" s="204"/>
      <c r="G131" s="204"/>
      <c r="H131" s="204"/>
    </row>
    <row r="132" spans="1:18" ht="15" customHeight="1">
      <c r="A132" s="205"/>
      <c r="B132" s="205"/>
      <c r="C132" s="205"/>
      <c r="D132" s="206"/>
      <c r="E132" s="206"/>
      <c r="F132" s="206"/>
      <c r="G132" s="206"/>
      <c r="H132" s="206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</row>
    <row r="133" spans="1:18" ht="15" customHeight="1">
      <c r="A133" s="203"/>
      <c r="B133" s="203"/>
      <c r="C133" s="203"/>
      <c r="D133" s="204"/>
      <c r="E133" s="204"/>
      <c r="F133" s="204"/>
      <c r="G133" s="204"/>
      <c r="H133" s="204"/>
    </row>
    <row r="134" spans="1:18" ht="15" customHeight="1">
      <c r="A134" s="203"/>
      <c r="B134" s="203"/>
      <c r="C134" s="203"/>
      <c r="D134" s="204"/>
      <c r="E134" s="204"/>
      <c r="F134" s="204"/>
      <c r="G134" s="204"/>
      <c r="H134" s="204"/>
    </row>
    <row r="135" spans="1:18" ht="15" customHeight="1">
      <c r="A135" s="203"/>
      <c r="B135" s="203"/>
      <c r="C135" s="203"/>
      <c r="D135" s="204"/>
      <c r="E135" s="204"/>
      <c r="F135" s="204"/>
      <c r="G135" s="204"/>
      <c r="H135" s="204"/>
    </row>
    <row r="136" spans="1:18" ht="15" customHeight="1">
      <c r="A136" s="203"/>
      <c r="B136" s="203"/>
      <c r="C136" s="203"/>
      <c r="D136" s="204"/>
      <c r="E136" s="204"/>
      <c r="F136" s="204"/>
      <c r="G136" s="204"/>
      <c r="H136" s="204"/>
    </row>
    <row r="137" spans="1:18" ht="15" customHeight="1">
      <c r="A137" s="203"/>
      <c r="B137" s="203"/>
      <c r="C137" s="203"/>
      <c r="D137" s="204"/>
      <c r="E137" s="204"/>
      <c r="F137" s="204"/>
      <c r="G137" s="204"/>
      <c r="H137" s="204"/>
    </row>
    <row r="138" spans="1:18" ht="15" customHeight="1">
      <c r="A138" s="203"/>
      <c r="B138" s="203"/>
      <c r="C138" s="203"/>
      <c r="D138" s="204"/>
      <c r="E138" s="204"/>
      <c r="F138" s="204"/>
      <c r="G138" s="204"/>
      <c r="H138" s="204"/>
    </row>
    <row r="139" spans="1:18" ht="15" customHeight="1">
      <c r="A139" s="203"/>
      <c r="B139" s="16"/>
      <c r="C139" s="16"/>
      <c r="D139" s="16"/>
      <c r="E139" s="16"/>
      <c r="F139" s="16"/>
      <c r="G139" s="16"/>
      <c r="H139" s="16"/>
    </row>
    <row r="140" spans="1:18" ht="15" customHeight="1">
      <c r="A140" s="203"/>
      <c r="B140" s="16"/>
      <c r="C140" s="16"/>
      <c r="D140" s="16"/>
      <c r="E140" s="16"/>
      <c r="F140" s="16"/>
      <c r="G140" s="16"/>
      <c r="H140" s="16"/>
    </row>
    <row r="141" spans="1:18" ht="15" customHeight="1">
      <c r="A141" s="203"/>
      <c r="B141" s="16"/>
      <c r="C141" s="16"/>
      <c r="D141" s="16"/>
      <c r="E141" s="16"/>
      <c r="F141" s="16"/>
      <c r="G141" s="16"/>
      <c r="H141" s="16"/>
    </row>
    <row r="142" spans="1:18" ht="15" customHeight="1">
      <c r="A142" s="203"/>
      <c r="B142" s="16"/>
      <c r="C142" s="16"/>
      <c r="D142" s="16"/>
      <c r="E142" s="16"/>
      <c r="F142" s="16"/>
      <c r="G142" s="16"/>
      <c r="H142" s="16"/>
    </row>
    <row r="143" spans="1:18" ht="15" customHeight="1">
      <c r="A143" s="203"/>
      <c r="B143" s="16"/>
      <c r="C143" s="16"/>
      <c r="D143" s="16"/>
      <c r="E143" s="16"/>
      <c r="F143" s="16"/>
      <c r="G143" s="16"/>
      <c r="H143" s="16"/>
    </row>
    <row r="144" spans="1:18" ht="15" customHeight="1">
      <c r="A144" s="203"/>
      <c r="B144" s="16"/>
      <c r="C144" s="16"/>
      <c r="D144" s="16"/>
      <c r="E144" s="16"/>
      <c r="F144" s="16"/>
      <c r="G144" s="16"/>
      <c r="H144" s="16"/>
    </row>
    <row r="145" spans="1:8" ht="15" customHeight="1">
      <c r="A145" s="203"/>
      <c r="B145" s="16"/>
      <c r="C145" s="16"/>
      <c r="D145" s="16"/>
      <c r="E145" s="16"/>
      <c r="F145" s="16"/>
      <c r="G145" s="16"/>
      <c r="H145" s="16"/>
    </row>
    <row r="146" spans="1:8" ht="15" customHeight="1">
      <c r="A146" s="203"/>
      <c r="B146" s="16"/>
      <c r="C146" s="16"/>
      <c r="D146" s="16"/>
      <c r="E146" s="16"/>
      <c r="F146" s="16"/>
      <c r="G146" s="16"/>
      <c r="H146" s="16"/>
    </row>
    <row r="147" spans="1:8" ht="15" customHeight="1">
      <c r="A147" s="16"/>
      <c r="B147" s="16"/>
      <c r="C147" s="16"/>
      <c r="D147" s="16"/>
      <c r="E147" s="16"/>
      <c r="F147" s="16"/>
      <c r="G147" s="16"/>
      <c r="H147" s="16"/>
    </row>
    <row r="148" spans="1:8" ht="15" customHeight="1">
      <c r="A148" s="16"/>
      <c r="B148" s="16"/>
      <c r="C148" s="16"/>
      <c r="D148" s="16"/>
      <c r="E148" s="16"/>
      <c r="F148" s="16"/>
      <c r="G148" s="16"/>
      <c r="H148" s="16"/>
    </row>
    <row r="149" spans="1:8" ht="15" customHeight="1">
      <c r="A149" s="16"/>
      <c r="B149" s="16"/>
      <c r="C149" s="16"/>
      <c r="D149" s="16"/>
      <c r="E149" s="16"/>
      <c r="F149" s="16"/>
      <c r="G149" s="16"/>
      <c r="H149" s="16"/>
    </row>
    <row r="150" spans="1:8" ht="15" customHeight="1">
      <c r="A150" s="16"/>
      <c r="B150" s="16"/>
      <c r="C150" s="16"/>
      <c r="D150" s="16"/>
      <c r="E150" s="16"/>
      <c r="F150" s="16"/>
      <c r="G150" s="16"/>
      <c r="H150" s="16"/>
    </row>
    <row r="151" spans="1:8" ht="15" customHeight="1">
      <c r="A151" s="16"/>
      <c r="B151" s="16"/>
      <c r="C151" s="16"/>
      <c r="D151" s="16"/>
      <c r="E151" s="16"/>
      <c r="F151" s="16"/>
      <c r="G151" s="16"/>
      <c r="H151" s="16"/>
    </row>
    <row r="152" spans="1:8" ht="15" customHeight="1">
      <c r="A152" s="16"/>
      <c r="B152" s="16"/>
      <c r="C152" s="16"/>
      <c r="D152" s="16"/>
      <c r="E152" s="16"/>
      <c r="F152" s="16"/>
      <c r="G152" s="16"/>
      <c r="H152" s="16"/>
    </row>
    <row r="153" spans="1:8" ht="15" customHeight="1">
      <c r="A153" s="16"/>
      <c r="B153" s="16"/>
      <c r="C153" s="16"/>
      <c r="D153" s="16"/>
      <c r="E153" s="16"/>
      <c r="F153" s="16"/>
      <c r="G153" s="16"/>
      <c r="H153" s="16"/>
    </row>
    <row r="154" spans="1:8" ht="15" customHeight="1">
      <c r="A154" s="16"/>
      <c r="B154" s="16"/>
      <c r="C154" s="16"/>
      <c r="D154" s="16"/>
      <c r="E154" s="16"/>
      <c r="F154" s="16"/>
      <c r="G154" s="16"/>
      <c r="H154" s="16"/>
    </row>
    <row r="155" spans="1:8" ht="15" customHeight="1">
      <c r="A155" s="16"/>
      <c r="B155" s="16"/>
      <c r="C155" s="16"/>
      <c r="D155" s="16"/>
      <c r="E155" s="16"/>
      <c r="F155" s="16"/>
      <c r="G155" s="16"/>
      <c r="H155" s="16"/>
    </row>
    <row r="156" spans="1:8" ht="15" customHeight="1">
      <c r="A156" s="16"/>
      <c r="B156" s="16"/>
      <c r="C156" s="16"/>
      <c r="D156" s="16"/>
      <c r="E156" s="16"/>
      <c r="F156" s="16"/>
      <c r="G156" s="16"/>
      <c r="H156" s="16"/>
    </row>
    <row r="157" spans="1:8" ht="15" customHeight="1">
      <c r="A157" s="16"/>
      <c r="B157" s="16"/>
      <c r="C157" s="16"/>
      <c r="D157" s="16"/>
      <c r="E157" s="16"/>
      <c r="F157" s="16"/>
      <c r="G157" s="16"/>
      <c r="H157" s="16"/>
    </row>
    <row r="158" spans="1:8" ht="15" customHeight="1">
      <c r="A158" s="16"/>
      <c r="B158" s="16"/>
      <c r="C158" s="16"/>
      <c r="D158" s="16"/>
      <c r="E158" s="16"/>
      <c r="F158" s="16"/>
      <c r="G158" s="16"/>
      <c r="H158" s="16"/>
    </row>
    <row r="159" spans="1:8" ht="15" customHeight="1">
      <c r="A159" s="16"/>
      <c r="B159" s="16"/>
      <c r="C159" s="16"/>
      <c r="D159" s="16"/>
      <c r="E159" s="16"/>
      <c r="F159" s="16"/>
      <c r="G159" s="16"/>
      <c r="H159" s="16"/>
    </row>
    <row r="160" spans="1:8" ht="15" customHeight="1">
      <c r="A160" s="16"/>
      <c r="B160" s="16"/>
      <c r="C160" s="16"/>
      <c r="D160" s="16"/>
      <c r="E160" s="16"/>
      <c r="F160" s="16"/>
      <c r="G160" s="16"/>
      <c r="H160" s="16"/>
    </row>
    <row r="161" spans="1:8" ht="15" customHeight="1">
      <c r="A161" s="16"/>
      <c r="B161" s="16"/>
      <c r="C161" s="16"/>
      <c r="D161" s="16"/>
      <c r="E161" s="16"/>
      <c r="F161" s="16"/>
      <c r="G161" s="16"/>
      <c r="H161" s="16"/>
    </row>
    <row r="162" spans="1:8" ht="15" customHeight="1">
      <c r="A162" s="16"/>
      <c r="B162" s="16"/>
      <c r="C162" s="16"/>
      <c r="D162" s="16"/>
      <c r="E162" s="16"/>
      <c r="F162" s="16"/>
      <c r="G162" s="16"/>
      <c r="H162" s="16"/>
    </row>
    <row r="163" spans="1:8" ht="15" customHeight="1">
      <c r="A163" s="16"/>
      <c r="B163" s="16"/>
      <c r="C163" s="16"/>
      <c r="D163" s="16"/>
      <c r="E163" s="16"/>
      <c r="F163" s="16"/>
      <c r="G163" s="16"/>
      <c r="H163" s="16"/>
    </row>
    <row r="164" spans="1:8" ht="15" customHeight="1">
      <c r="A164" s="16"/>
      <c r="B164" s="16"/>
      <c r="C164" s="16"/>
      <c r="D164" s="16"/>
      <c r="E164" s="16"/>
      <c r="F164" s="16"/>
      <c r="G164" s="16"/>
      <c r="H164" s="16"/>
    </row>
    <row r="165" spans="1:8" ht="15" customHeight="1">
      <c r="A165" s="16"/>
      <c r="B165" s="16"/>
      <c r="C165" s="16"/>
      <c r="D165" s="16"/>
      <c r="E165" s="16"/>
      <c r="F165" s="16"/>
      <c r="G165" s="16"/>
      <c r="H165" s="16"/>
    </row>
    <row r="166" spans="1:8" ht="15" customHeight="1">
      <c r="A166" s="16"/>
      <c r="B166" s="16"/>
      <c r="C166" s="16"/>
      <c r="D166" s="16"/>
      <c r="E166" s="16"/>
      <c r="F166" s="16"/>
      <c r="G166" s="16"/>
      <c r="H166" s="16"/>
    </row>
    <row r="167" spans="1:8" ht="15" customHeight="1">
      <c r="A167" s="16"/>
      <c r="B167" s="16"/>
      <c r="C167" s="16"/>
      <c r="D167" s="16"/>
      <c r="E167" s="16"/>
      <c r="F167" s="16"/>
      <c r="G167" s="16"/>
      <c r="H167" s="16"/>
    </row>
    <row r="168" spans="1:8" ht="15" customHeight="1">
      <c r="A168" s="16"/>
      <c r="B168" s="16"/>
      <c r="C168" s="16"/>
      <c r="D168" s="16"/>
      <c r="E168" s="16"/>
      <c r="F168" s="16"/>
      <c r="G168" s="16"/>
      <c r="H168" s="16"/>
    </row>
    <row r="169" spans="1:8" ht="15" customHeight="1">
      <c r="A169" s="16"/>
      <c r="B169" s="16"/>
      <c r="C169" s="16"/>
      <c r="D169" s="16"/>
      <c r="E169" s="16"/>
      <c r="F169" s="16"/>
      <c r="G169" s="16"/>
      <c r="H169" s="16"/>
    </row>
    <row r="170" spans="1:8" ht="15" customHeight="1">
      <c r="A170" s="16"/>
      <c r="B170" s="16"/>
      <c r="C170" s="16"/>
      <c r="D170" s="16"/>
      <c r="E170" s="16"/>
      <c r="F170" s="16"/>
      <c r="G170" s="16"/>
      <c r="H170" s="16"/>
    </row>
    <row r="171" spans="1:8" ht="15" customHeight="1">
      <c r="A171" s="16"/>
      <c r="B171" s="16"/>
      <c r="C171" s="16"/>
      <c r="D171" s="16"/>
      <c r="E171" s="16"/>
      <c r="F171" s="16"/>
      <c r="G171" s="16"/>
      <c r="H171" s="16"/>
    </row>
  </sheetData>
  <mergeCells count="20">
    <mergeCell ref="A83:A90"/>
    <mergeCell ref="A91:B91"/>
    <mergeCell ref="A63:A67"/>
    <mergeCell ref="A68:A69"/>
    <mergeCell ref="A70:A72"/>
    <mergeCell ref="A73:A74"/>
    <mergeCell ref="A75:A80"/>
    <mergeCell ref="A81:A82"/>
    <mergeCell ref="A58:A62"/>
    <mergeCell ref="A5:A10"/>
    <mergeCell ref="A11:A13"/>
    <mergeCell ref="A14:A17"/>
    <mergeCell ref="A18:A21"/>
    <mergeCell ref="A22:A26"/>
    <mergeCell ref="A27:A30"/>
    <mergeCell ref="A31:A35"/>
    <mergeCell ref="A36:A40"/>
    <mergeCell ref="A41:A45"/>
    <mergeCell ref="A46:A52"/>
    <mergeCell ref="A53:A57"/>
  </mergeCells>
  <pageMargins left="0.23622047244094491" right="0.23622047244094491" top="0.39370078740157483" bottom="0.34" header="0" footer="0.11811023622047245"/>
  <pageSetup paperSize="9" scale="78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71"/>
  <sheetViews>
    <sheetView workbookViewId="0"/>
  </sheetViews>
  <sheetFormatPr baseColWidth="10" defaultColWidth="11.42578125" defaultRowHeight="15" customHeight="1"/>
  <cols>
    <col min="1" max="2" width="21.42578125" style="145" customWidth="1"/>
    <col min="3" max="8" width="14.28515625" style="145" customWidth="1"/>
    <col min="9" max="16384" width="11.42578125" style="145"/>
  </cols>
  <sheetData>
    <row r="1" spans="1:17" ht="15" customHeight="1">
      <c r="A1" s="15" t="s">
        <v>576</v>
      </c>
      <c r="B1" s="15"/>
      <c r="C1" s="15"/>
      <c r="D1" s="15"/>
      <c r="E1" s="32"/>
      <c r="F1" s="32"/>
      <c r="G1" s="32"/>
      <c r="H1" s="32"/>
    </row>
    <row r="2" spans="1:17" ht="15" customHeight="1">
      <c r="A2" s="19" t="s">
        <v>577</v>
      </c>
      <c r="B2" s="19"/>
      <c r="C2" s="19"/>
      <c r="D2" s="19"/>
      <c r="E2" s="32"/>
      <c r="F2" s="32"/>
      <c r="G2" s="32"/>
      <c r="H2" s="32"/>
    </row>
    <row r="3" spans="1:17" ht="15" customHeight="1">
      <c r="A3" s="39"/>
      <c r="B3" s="39"/>
      <c r="C3" s="39"/>
      <c r="D3" s="39"/>
      <c r="E3" s="169"/>
      <c r="F3" s="169"/>
      <c r="G3" s="169"/>
      <c r="H3" s="169"/>
    </row>
    <row r="4" spans="1:17" ht="30" customHeight="1">
      <c r="A4" s="28"/>
      <c r="B4" s="28"/>
      <c r="C4" s="28" t="s">
        <v>3</v>
      </c>
      <c r="D4" s="28" t="s">
        <v>578</v>
      </c>
      <c r="E4" s="28" t="s">
        <v>579</v>
      </c>
      <c r="F4" s="28" t="s">
        <v>580</v>
      </c>
      <c r="G4" s="28" t="s">
        <v>581</v>
      </c>
      <c r="H4" s="28" t="s">
        <v>582</v>
      </c>
    </row>
    <row r="5" spans="1:17" ht="15" customHeight="1">
      <c r="A5" s="428" t="s">
        <v>408</v>
      </c>
      <c r="B5" s="16" t="s">
        <v>487</v>
      </c>
      <c r="C5" s="106">
        <v>146.166666666667</v>
      </c>
      <c r="D5" s="32">
        <v>0</v>
      </c>
      <c r="E5" s="170">
        <v>4.1666666666666696</v>
      </c>
      <c r="F5" s="170">
        <v>2.3333333333333299</v>
      </c>
      <c r="G5" s="170">
        <v>107.75</v>
      </c>
      <c r="H5" s="170">
        <v>31.9166666666667</v>
      </c>
    </row>
    <row r="6" spans="1:17" ht="15" customHeight="1">
      <c r="A6" s="428"/>
      <c r="B6" s="16" t="s">
        <v>488</v>
      </c>
      <c r="C6" s="106">
        <v>155.25</v>
      </c>
      <c r="D6" s="32">
        <v>1.0833333333333299</v>
      </c>
      <c r="E6" s="170">
        <v>1</v>
      </c>
      <c r="F6" s="170">
        <v>3.25</v>
      </c>
      <c r="G6" s="170">
        <v>110.25</v>
      </c>
      <c r="H6" s="170">
        <v>39.6666666666667</v>
      </c>
    </row>
    <row r="7" spans="1:17" ht="15" customHeight="1">
      <c r="A7" s="428"/>
      <c r="B7" s="16" t="s">
        <v>489</v>
      </c>
      <c r="C7" s="106">
        <v>349.5</v>
      </c>
      <c r="D7" s="32">
        <v>2.25</v>
      </c>
      <c r="E7" s="170">
        <v>8.0833333333333304</v>
      </c>
      <c r="F7" s="170">
        <v>9.5</v>
      </c>
      <c r="G7" s="170">
        <v>243.083333333333</v>
      </c>
      <c r="H7" s="170">
        <v>86.5833333333333</v>
      </c>
    </row>
    <row r="8" spans="1:17" ht="15" customHeight="1">
      <c r="A8" s="428"/>
      <c r="B8" s="16" t="s">
        <v>490</v>
      </c>
      <c r="C8" s="106">
        <v>267.33333333333297</v>
      </c>
      <c r="D8" s="32">
        <v>6.1666666666666696</v>
      </c>
      <c r="E8" s="170">
        <v>7.5833333333333304</v>
      </c>
      <c r="F8" s="170">
        <v>8.1666666666666696</v>
      </c>
      <c r="G8" s="170">
        <v>182.75</v>
      </c>
      <c r="H8" s="170">
        <v>62.6666666666667</v>
      </c>
    </row>
    <row r="9" spans="1:17" ht="15" customHeight="1">
      <c r="A9" s="428"/>
      <c r="B9" s="16" t="s">
        <v>491</v>
      </c>
      <c r="C9" s="106">
        <v>163.583333333334</v>
      </c>
      <c r="D9" s="32">
        <v>2</v>
      </c>
      <c r="E9" s="170">
        <v>5.75</v>
      </c>
      <c r="F9" s="170">
        <v>3.25</v>
      </c>
      <c r="G9" s="170">
        <v>103.666666666667</v>
      </c>
      <c r="H9" s="170">
        <v>48.9166666666667</v>
      </c>
    </row>
    <row r="10" spans="1:17" ht="15" customHeight="1">
      <c r="A10" s="429"/>
      <c r="B10" s="124" t="s">
        <v>492</v>
      </c>
      <c r="C10" s="102">
        <v>178.166666666667</v>
      </c>
      <c r="D10" s="35">
        <v>1.25</v>
      </c>
      <c r="E10" s="171">
        <v>4.0833333333333304</v>
      </c>
      <c r="F10" s="171">
        <v>2.4166666666666701</v>
      </c>
      <c r="G10" s="171">
        <v>109.416666666667</v>
      </c>
      <c r="H10" s="171">
        <v>61</v>
      </c>
    </row>
    <row r="11" spans="1:17" ht="15" customHeight="1">
      <c r="A11" s="427" t="s">
        <v>430</v>
      </c>
      <c r="B11" s="185" t="s">
        <v>493</v>
      </c>
      <c r="C11" s="186">
        <v>1168.5</v>
      </c>
      <c r="D11" s="192">
        <v>4.8333333333333304</v>
      </c>
      <c r="E11" s="187">
        <v>16.25</v>
      </c>
      <c r="F11" s="187">
        <v>30.3333333333333</v>
      </c>
      <c r="G11" s="187">
        <v>785</v>
      </c>
      <c r="H11" s="187">
        <v>332.08333333333297</v>
      </c>
    </row>
    <row r="12" spans="1:17" ht="15" customHeight="1">
      <c r="A12" s="428"/>
      <c r="B12" s="16" t="s">
        <v>494</v>
      </c>
      <c r="C12" s="106">
        <v>158.5</v>
      </c>
      <c r="D12" s="32">
        <v>0.83333333333333304</v>
      </c>
      <c r="E12" s="190">
        <v>0.25</v>
      </c>
      <c r="F12" s="190">
        <v>1</v>
      </c>
      <c r="G12" s="190">
        <v>88.6666666666667</v>
      </c>
      <c r="H12" s="190">
        <v>67.75</v>
      </c>
      <c r="I12" s="173"/>
      <c r="J12" s="173"/>
      <c r="K12" s="173"/>
      <c r="L12" s="173"/>
      <c r="M12" s="173"/>
      <c r="N12" s="173"/>
      <c r="O12" s="173"/>
      <c r="P12" s="173"/>
      <c r="Q12" s="173"/>
    </row>
    <row r="13" spans="1:17" ht="15" customHeight="1">
      <c r="A13" s="429"/>
      <c r="B13" s="124" t="s">
        <v>495</v>
      </c>
      <c r="C13" s="102">
        <v>366</v>
      </c>
      <c r="D13" s="35">
        <v>1.5</v>
      </c>
      <c r="E13" s="171">
        <v>5.25</v>
      </c>
      <c r="F13" s="171">
        <v>6.0833333333333304</v>
      </c>
      <c r="G13" s="171">
        <v>215.666666666667</v>
      </c>
      <c r="H13" s="171">
        <v>137.5</v>
      </c>
    </row>
    <row r="14" spans="1:17" ht="15" customHeight="1">
      <c r="A14" s="427" t="s">
        <v>410</v>
      </c>
      <c r="B14" s="185" t="s">
        <v>496</v>
      </c>
      <c r="C14" s="186">
        <v>371.5</v>
      </c>
      <c r="D14" s="192">
        <v>2.1666666666666701</v>
      </c>
      <c r="E14" s="187">
        <v>6.5</v>
      </c>
      <c r="F14" s="187">
        <v>8.25</v>
      </c>
      <c r="G14" s="187">
        <v>261.66666666666703</v>
      </c>
      <c r="H14" s="187">
        <v>92.9166666666667</v>
      </c>
    </row>
    <row r="15" spans="1:17" ht="15" customHeight="1">
      <c r="A15" s="428"/>
      <c r="B15" s="16" t="s">
        <v>497</v>
      </c>
      <c r="C15" s="106">
        <v>214</v>
      </c>
      <c r="D15" s="32">
        <v>2.5</v>
      </c>
      <c r="E15" s="170">
        <v>6</v>
      </c>
      <c r="F15" s="170">
        <v>7.75</v>
      </c>
      <c r="G15" s="170">
        <v>144.75</v>
      </c>
      <c r="H15" s="170">
        <v>53</v>
      </c>
    </row>
    <row r="16" spans="1:17" ht="15" customHeight="1">
      <c r="A16" s="428"/>
      <c r="B16" s="16" t="s">
        <v>498</v>
      </c>
      <c r="C16" s="106">
        <v>721.66666666666697</v>
      </c>
      <c r="D16" s="32">
        <v>4.0833333333333304</v>
      </c>
      <c r="E16" s="170">
        <v>11.5833333333333</v>
      </c>
      <c r="F16" s="170">
        <v>20.5833333333333</v>
      </c>
      <c r="G16" s="170">
        <v>462.91666666666703</v>
      </c>
      <c r="H16" s="170">
        <v>222.5</v>
      </c>
    </row>
    <row r="17" spans="1:18" ht="15" customHeight="1">
      <c r="A17" s="429"/>
      <c r="B17" s="124" t="s">
        <v>499</v>
      </c>
      <c r="C17" s="102">
        <v>1042.5</v>
      </c>
      <c r="D17" s="35">
        <v>6.5</v>
      </c>
      <c r="E17" s="171">
        <v>12.6666666666667</v>
      </c>
      <c r="F17" s="171">
        <v>17.5</v>
      </c>
      <c r="G17" s="171">
        <v>693.16666666666697</v>
      </c>
      <c r="H17" s="171">
        <v>312.66666666666703</v>
      </c>
    </row>
    <row r="18" spans="1:18" ht="15" customHeight="1">
      <c r="A18" s="427" t="s">
        <v>411</v>
      </c>
      <c r="B18" s="185" t="s">
        <v>500</v>
      </c>
      <c r="C18" s="186">
        <v>579.5</v>
      </c>
      <c r="D18" s="192">
        <v>3.1666666666666701</v>
      </c>
      <c r="E18" s="192">
        <v>7.1666666666666696</v>
      </c>
      <c r="F18" s="192">
        <v>12.5833333333333</v>
      </c>
      <c r="G18" s="192">
        <v>415.08333333333297</v>
      </c>
      <c r="H18" s="192">
        <v>141.5</v>
      </c>
      <c r="I18" s="173"/>
      <c r="J18" s="173"/>
      <c r="K18" s="173"/>
      <c r="L18" s="173"/>
      <c r="M18" s="173"/>
      <c r="N18" s="173"/>
      <c r="O18" s="173"/>
      <c r="P18" s="173"/>
      <c r="Q18" s="173"/>
      <c r="R18" s="173"/>
    </row>
    <row r="19" spans="1:18" ht="15" customHeight="1">
      <c r="A19" s="428"/>
      <c r="B19" s="16" t="s">
        <v>501</v>
      </c>
      <c r="C19" s="106">
        <v>324.083333333334</v>
      </c>
      <c r="D19" s="32">
        <v>1.6666666666666701</v>
      </c>
      <c r="E19" s="170">
        <v>9.8333333333333304</v>
      </c>
      <c r="F19" s="170">
        <v>7.9166666666666696</v>
      </c>
      <c r="G19" s="170">
        <v>247.666666666667</v>
      </c>
      <c r="H19" s="170">
        <v>57</v>
      </c>
    </row>
    <row r="20" spans="1:18" ht="15" customHeight="1">
      <c r="A20" s="428"/>
      <c r="B20" s="16" t="s">
        <v>502</v>
      </c>
      <c r="C20" s="106">
        <v>400</v>
      </c>
      <c r="D20" s="32">
        <v>3.75</v>
      </c>
      <c r="E20" s="170">
        <v>15.4166666666667</v>
      </c>
      <c r="F20" s="170">
        <v>14</v>
      </c>
      <c r="G20" s="170">
        <v>333.66666666666703</v>
      </c>
      <c r="H20" s="170">
        <v>33.1666666666667</v>
      </c>
    </row>
    <row r="21" spans="1:18" ht="15" customHeight="1">
      <c r="A21" s="429"/>
      <c r="B21" s="124" t="s">
        <v>503</v>
      </c>
      <c r="C21" s="102">
        <v>578.41666666666595</v>
      </c>
      <c r="D21" s="35">
        <v>1.1666666666666701</v>
      </c>
      <c r="E21" s="171">
        <v>11.3333333333333</v>
      </c>
      <c r="F21" s="171">
        <v>19.25</v>
      </c>
      <c r="G21" s="171">
        <v>365.33333333333297</v>
      </c>
      <c r="H21" s="171">
        <v>181.333333333333</v>
      </c>
    </row>
    <row r="22" spans="1:18" ht="15" customHeight="1">
      <c r="A22" s="427" t="s">
        <v>431</v>
      </c>
      <c r="B22" s="185" t="s">
        <v>504</v>
      </c>
      <c r="C22" s="186">
        <v>677.41666666666697</v>
      </c>
      <c r="D22" s="192">
        <v>7</v>
      </c>
      <c r="E22" s="187">
        <v>15.8333333333333</v>
      </c>
      <c r="F22" s="187">
        <v>22.0833333333333</v>
      </c>
      <c r="G22" s="187">
        <v>530.91666666666697</v>
      </c>
      <c r="H22" s="187">
        <v>101.583333333333</v>
      </c>
    </row>
    <row r="23" spans="1:18" ht="15" customHeight="1">
      <c r="A23" s="428"/>
      <c r="B23" s="16" t="s">
        <v>505</v>
      </c>
      <c r="C23" s="106">
        <v>604.58333333333303</v>
      </c>
      <c r="D23" s="32">
        <v>4.1666666666666696</v>
      </c>
      <c r="E23" s="170">
        <v>12.1666666666667</v>
      </c>
      <c r="F23" s="170">
        <v>20.25</v>
      </c>
      <c r="G23" s="170">
        <v>440.33333333333297</v>
      </c>
      <c r="H23" s="170">
        <v>127.666666666667</v>
      </c>
    </row>
    <row r="24" spans="1:18" ht="15" customHeight="1">
      <c r="A24" s="428"/>
      <c r="B24" s="16" t="s">
        <v>506</v>
      </c>
      <c r="C24" s="106">
        <v>442</v>
      </c>
      <c r="D24" s="32">
        <v>3.0833333333333299</v>
      </c>
      <c r="E24" s="170">
        <v>13.0833333333333</v>
      </c>
      <c r="F24" s="170">
        <v>12.8333333333333</v>
      </c>
      <c r="G24" s="170">
        <v>292.41666666666703</v>
      </c>
      <c r="H24" s="170">
        <v>120.583333333333</v>
      </c>
    </row>
    <row r="25" spans="1:18" ht="15" customHeight="1">
      <c r="A25" s="428"/>
      <c r="B25" s="16" t="s">
        <v>507</v>
      </c>
      <c r="C25" s="106">
        <v>627.33333333333303</v>
      </c>
      <c r="D25" s="32">
        <v>9</v>
      </c>
      <c r="E25" s="32">
        <v>20</v>
      </c>
      <c r="F25" s="32">
        <v>23</v>
      </c>
      <c r="G25" s="32">
        <v>494</v>
      </c>
      <c r="H25" s="32">
        <v>81.3333333333333</v>
      </c>
      <c r="I25" s="173"/>
      <c r="J25" s="173"/>
      <c r="K25" s="173"/>
      <c r="L25" s="173"/>
      <c r="M25" s="173"/>
      <c r="N25" s="173"/>
      <c r="O25" s="173"/>
      <c r="P25" s="173"/>
      <c r="Q25" s="173"/>
      <c r="R25" s="173"/>
    </row>
    <row r="26" spans="1:18" ht="15" customHeight="1">
      <c r="A26" s="429"/>
      <c r="B26" s="124" t="s">
        <v>508</v>
      </c>
      <c r="C26" s="102">
        <v>542.41666666666697</v>
      </c>
      <c r="D26" s="35">
        <v>4.3333333333333304</v>
      </c>
      <c r="E26" s="171">
        <v>16.1666666666667</v>
      </c>
      <c r="F26" s="171">
        <v>7.9166666666666696</v>
      </c>
      <c r="G26" s="171">
        <v>400.25</v>
      </c>
      <c r="H26" s="171">
        <v>113.75</v>
      </c>
    </row>
    <row r="27" spans="1:18" ht="15" customHeight="1">
      <c r="A27" s="427" t="s">
        <v>432</v>
      </c>
      <c r="B27" s="185" t="s">
        <v>509</v>
      </c>
      <c r="C27" s="186">
        <v>231.333333333334</v>
      </c>
      <c r="D27" s="192">
        <v>2</v>
      </c>
      <c r="E27" s="187">
        <v>6.3333333333333304</v>
      </c>
      <c r="F27" s="187">
        <v>6.0833333333333304</v>
      </c>
      <c r="G27" s="187">
        <v>107.416666666667</v>
      </c>
      <c r="H27" s="187">
        <v>109.5</v>
      </c>
    </row>
    <row r="28" spans="1:18" ht="15" customHeight="1">
      <c r="A28" s="428"/>
      <c r="B28" s="16" t="s">
        <v>510</v>
      </c>
      <c r="C28" s="106">
        <v>591.75</v>
      </c>
      <c r="D28" s="32">
        <v>5.4166666666666696</v>
      </c>
      <c r="E28" s="170">
        <v>9.5</v>
      </c>
      <c r="F28" s="170">
        <v>17.5833333333333</v>
      </c>
      <c r="G28" s="170">
        <v>372</v>
      </c>
      <c r="H28" s="170">
        <v>187.25</v>
      </c>
    </row>
    <row r="29" spans="1:18" ht="15" customHeight="1">
      <c r="A29" s="428"/>
      <c r="B29" s="16" t="s">
        <v>511</v>
      </c>
      <c r="C29" s="106">
        <v>195.166666666667</v>
      </c>
      <c r="D29" s="32">
        <v>2.5</v>
      </c>
      <c r="E29" s="170">
        <v>2.1666666666666701</v>
      </c>
      <c r="F29" s="170">
        <v>3.5833333333333299</v>
      </c>
      <c r="G29" s="170">
        <v>96.0833333333333</v>
      </c>
      <c r="H29" s="170">
        <v>90.8333333333333</v>
      </c>
    </row>
    <row r="30" spans="1:18" ht="15" customHeight="1">
      <c r="A30" s="429"/>
      <c r="B30" s="124" t="s">
        <v>512</v>
      </c>
      <c r="C30" s="102">
        <v>79.5833333333333</v>
      </c>
      <c r="D30" s="35">
        <v>0</v>
      </c>
      <c r="E30" s="171">
        <v>2.1666666666666701</v>
      </c>
      <c r="F30" s="171">
        <v>0.66666666666666696</v>
      </c>
      <c r="G30" s="171">
        <v>41</v>
      </c>
      <c r="H30" s="171">
        <v>35.75</v>
      </c>
    </row>
    <row r="31" spans="1:18" ht="15" customHeight="1">
      <c r="A31" s="427" t="s">
        <v>433</v>
      </c>
      <c r="B31" s="185" t="s">
        <v>513</v>
      </c>
      <c r="C31" s="186">
        <v>1622.6666666666699</v>
      </c>
      <c r="D31" s="192">
        <v>12.0833333333333</v>
      </c>
      <c r="E31" s="187">
        <v>41.0833333333333</v>
      </c>
      <c r="F31" s="187">
        <v>50.25</v>
      </c>
      <c r="G31" s="187">
        <v>1224</v>
      </c>
      <c r="H31" s="187">
        <v>295.25</v>
      </c>
    </row>
    <row r="32" spans="1:18" ht="15" customHeight="1">
      <c r="A32" s="428"/>
      <c r="B32" s="16" t="s">
        <v>514</v>
      </c>
      <c r="C32" s="106">
        <v>347.66666666666703</v>
      </c>
      <c r="D32" s="32">
        <v>2.1666666666666701</v>
      </c>
      <c r="E32" s="170">
        <v>10.25</v>
      </c>
      <c r="F32" s="170">
        <v>14.9166666666667</v>
      </c>
      <c r="G32" s="170">
        <v>258.91666666666703</v>
      </c>
      <c r="H32" s="170">
        <v>61.4166666666667</v>
      </c>
    </row>
    <row r="33" spans="1:18" ht="15" customHeight="1">
      <c r="A33" s="428"/>
      <c r="B33" s="16" t="s">
        <v>515</v>
      </c>
      <c r="C33" s="106">
        <v>738.75</v>
      </c>
      <c r="D33" s="32">
        <v>4.3333333333333304</v>
      </c>
      <c r="E33" s="170">
        <v>22</v>
      </c>
      <c r="F33" s="170">
        <v>34.5833333333333</v>
      </c>
      <c r="G33" s="170">
        <v>617.33333333333303</v>
      </c>
      <c r="H33" s="170">
        <v>60.5</v>
      </c>
    </row>
    <row r="34" spans="1:18" ht="15" customHeight="1">
      <c r="A34" s="428"/>
      <c r="B34" s="16" t="s">
        <v>516</v>
      </c>
      <c r="C34" s="106">
        <v>359.75</v>
      </c>
      <c r="D34" s="32">
        <v>1.3333333333333299</v>
      </c>
      <c r="E34" s="170">
        <v>21.5833333333333</v>
      </c>
      <c r="F34" s="170">
        <v>31.4166666666667</v>
      </c>
      <c r="G34" s="170">
        <v>290.16666666666703</v>
      </c>
      <c r="H34" s="170">
        <v>15.25</v>
      </c>
    </row>
    <row r="35" spans="1:18" ht="15" customHeight="1">
      <c r="A35" s="429"/>
      <c r="B35" s="124" t="s">
        <v>517</v>
      </c>
      <c r="C35" s="102">
        <v>319.41666666666703</v>
      </c>
      <c r="D35" s="35">
        <v>3.8333333333333299</v>
      </c>
      <c r="E35" s="171">
        <v>6.4166666666666696</v>
      </c>
      <c r="F35" s="171">
        <v>13.5833333333333</v>
      </c>
      <c r="G35" s="171">
        <v>240.5</v>
      </c>
      <c r="H35" s="171">
        <v>55.0833333333333</v>
      </c>
    </row>
    <row r="36" spans="1:18" ht="15" customHeight="1">
      <c r="A36" s="427" t="s">
        <v>415</v>
      </c>
      <c r="B36" s="185" t="s">
        <v>518</v>
      </c>
      <c r="C36" s="186">
        <v>1399.6666666666699</v>
      </c>
      <c r="D36" s="192">
        <v>8.5833333333333304</v>
      </c>
      <c r="E36" s="187">
        <v>28.8333333333333</v>
      </c>
      <c r="F36" s="187">
        <v>34.1666666666667</v>
      </c>
      <c r="G36" s="187">
        <v>1033.25</v>
      </c>
      <c r="H36" s="187">
        <v>294.83333333333297</v>
      </c>
    </row>
    <row r="37" spans="1:18" ht="15" customHeight="1">
      <c r="A37" s="428"/>
      <c r="B37" s="16" t="s">
        <v>519</v>
      </c>
      <c r="C37" s="106">
        <v>635.66666666666697</v>
      </c>
      <c r="D37" s="32">
        <v>1.4166666666666701</v>
      </c>
      <c r="E37" s="32">
        <v>8.1666666666666696</v>
      </c>
      <c r="F37" s="32">
        <v>14.8333333333333</v>
      </c>
      <c r="G37" s="32">
        <v>492.75</v>
      </c>
      <c r="H37" s="32">
        <v>118.5</v>
      </c>
      <c r="I37" s="173"/>
      <c r="J37" s="173"/>
      <c r="K37" s="173"/>
      <c r="L37" s="173"/>
      <c r="M37" s="173"/>
      <c r="N37" s="173"/>
      <c r="O37" s="173"/>
      <c r="P37" s="173"/>
      <c r="Q37" s="173"/>
      <c r="R37" s="173"/>
    </row>
    <row r="38" spans="1:18" ht="15" customHeight="1">
      <c r="A38" s="428"/>
      <c r="B38" s="16" t="s">
        <v>520</v>
      </c>
      <c r="C38" s="106">
        <v>580</v>
      </c>
      <c r="D38" s="32">
        <v>5.8333333333333304</v>
      </c>
      <c r="E38" s="170">
        <v>10.5833333333333</v>
      </c>
      <c r="F38" s="170">
        <v>13.4166666666667</v>
      </c>
      <c r="G38" s="170">
        <v>441.41666666666703</v>
      </c>
      <c r="H38" s="170">
        <v>108.75</v>
      </c>
    </row>
    <row r="39" spans="1:18" ht="15" customHeight="1">
      <c r="A39" s="428"/>
      <c r="B39" s="16" t="s">
        <v>521</v>
      </c>
      <c r="C39" s="106">
        <v>491.5</v>
      </c>
      <c r="D39" s="32">
        <v>4.5</v>
      </c>
      <c r="E39" s="170">
        <v>9.1666666666666696</v>
      </c>
      <c r="F39" s="170">
        <v>12.8333333333333</v>
      </c>
      <c r="G39" s="170">
        <v>355.33333333333297</v>
      </c>
      <c r="H39" s="170">
        <v>109.666666666667</v>
      </c>
    </row>
    <row r="40" spans="1:18" ht="15" customHeight="1">
      <c r="A40" s="429"/>
      <c r="B40" s="124" t="s">
        <v>522</v>
      </c>
      <c r="C40" s="102">
        <v>234.416666666667</v>
      </c>
      <c r="D40" s="35">
        <v>4</v>
      </c>
      <c r="E40" s="171">
        <v>2.5</v>
      </c>
      <c r="F40" s="171">
        <v>3.5833333333333299</v>
      </c>
      <c r="G40" s="171">
        <v>188.166666666667</v>
      </c>
      <c r="H40" s="171">
        <v>36.1666666666667</v>
      </c>
    </row>
    <row r="41" spans="1:18" ht="15" customHeight="1">
      <c r="A41" s="427" t="s">
        <v>416</v>
      </c>
      <c r="B41" s="185" t="s">
        <v>523</v>
      </c>
      <c r="C41" s="186">
        <v>978.75</v>
      </c>
      <c r="D41" s="192">
        <v>9.5</v>
      </c>
      <c r="E41" s="187">
        <v>21.3333333333333</v>
      </c>
      <c r="F41" s="187">
        <v>28.4166666666667</v>
      </c>
      <c r="G41" s="187">
        <v>747.75</v>
      </c>
      <c r="H41" s="187">
        <v>171.75</v>
      </c>
    </row>
    <row r="42" spans="1:18" ht="15" customHeight="1">
      <c r="A42" s="428"/>
      <c r="B42" s="16" t="s">
        <v>524</v>
      </c>
      <c r="C42" s="106">
        <v>1112.5833333333301</v>
      </c>
      <c r="D42" s="32">
        <v>12.5</v>
      </c>
      <c r="E42" s="170">
        <v>19.9166666666667</v>
      </c>
      <c r="F42" s="170">
        <v>34.8333333333333</v>
      </c>
      <c r="G42" s="170">
        <v>883.83333333333303</v>
      </c>
      <c r="H42" s="170">
        <v>161.5</v>
      </c>
    </row>
    <row r="43" spans="1:18" ht="15" customHeight="1">
      <c r="A43" s="428"/>
      <c r="B43" s="16" t="s">
        <v>525</v>
      </c>
      <c r="C43" s="106">
        <v>417.5</v>
      </c>
      <c r="D43" s="32">
        <v>5.4166666666666696</v>
      </c>
      <c r="E43" s="170">
        <v>7.6666666666666696</v>
      </c>
      <c r="F43" s="170">
        <v>12</v>
      </c>
      <c r="G43" s="170">
        <v>321.25</v>
      </c>
      <c r="H43" s="170">
        <v>71.1666666666667</v>
      </c>
    </row>
    <row r="44" spans="1:18" ht="15" customHeight="1">
      <c r="A44" s="428"/>
      <c r="B44" s="16" t="s">
        <v>526</v>
      </c>
      <c r="C44" s="106">
        <v>673.58333333333405</v>
      </c>
      <c r="D44" s="32">
        <v>8.4166666666666696</v>
      </c>
      <c r="E44" s="32">
        <v>9.0833333333333304</v>
      </c>
      <c r="F44" s="32">
        <v>18.75</v>
      </c>
      <c r="G44" s="32">
        <v>558.66666666666697</v>
      </c>
      <c r="H44" s="32">
        <v>78.6666666666667</v>
      </c>
      <c r="I44" s="173"/>
      <c r="J44" s="173"/>
      <c r="K44" s="173"/>
      <c r="L44" s="173"/>
      <c r="M44" s="173"/>
      <c r="N44" s="173"/>
      <c r="O44" s="173"/>
      <c r="P44" s="173"/>
      <c r="Q44" s="173"/>
      <c r="R44" s="173"/>
    </row>
    <row r="45" spans="1:18" ht="15" customHeight="1">
      <c r="A45" s="429"/>
      <c r="B45" s="124" t="s">
        <v>527</v>
      </c>
      <c r="C45" s="102">
        <v>253.75</v>
      </c>
      <c r="D45" s="35">
        <v>1.1666666666666701</v>
      </c>
      <c r="E45" s="171">
        <v>2.75</v>
      </c>
      <c r="F45" s="171">
        <v>7.3333333333333304</v>
      </c>
      <c r="G45" s="171">
        <v>201.166666666667</v>
      </c>
      <c r="H45" s="171">
        <v>41.3333333333333</v>
      </c>
    </row>
    <row r="46" spans="1:18" ht="15" customHeight="1">
      <c r="A46" s="427" t="s">
        <v>417</v>
      </c>
      <c r="B46" s="185" t="s">
        <v>528</v>
      </c>
      <c r="C46" s="186">
        <v>1306.1666666666699</v>
      </c>
      <c r="D46" s="192">
        <v>13</v>
      </c>
      <c r="E46" s="187">
        <v>24.3333333333333</v>
      </c>
      <c r="F46" s="187">
        <v>36.3333333333333</v>
      </c>
      <c r="G46" s="187">
        <v>1007.5</v>
      </c>
      <c r="H46" s="187">
        <v>225</v>
      </c>
    </row>
    <row r="47" spans="1:18" ht="15" customHeight="1">
      <c r="A47" s="428"/>
      <c r="B47" s="16" t="s">
        <v>529</v>
      </c>
      <c r="C47" s="106">
        <v>813.24999999999898</v>
      </c>
      <c r="D47" s="32">
        <v>12.9166666666667</v>
      </c>
      <c r="E47" s="170">
        <v>14.1666666666667</v>
      </c>
      <c r="F47" s="170">
        <v>31.25</v>
      </c>
      <c r="G47" s="170">
        <v>632.83333333333303</v>
      </c>
      <c r="H47" s="170">
        <v>122.083333333333</v>
      </c>
    </row>
    <row r="48" spans="1:18" ht="15" customHeight="1">
      <c r="A48" s="428"/>
      <c r="B48" s="16" t="s">
        <v>530</v>
      </c>
      <c r="C48" s="106">
        <v>1317.4166666666699</v>
      </c>
      <c r="D48" s="32">
        <v>11.25</v>
      </c>
      <c r="E48" s="170">
        <v>22.5</v>
      </c>
      <c r="F48" s="170">
        <v>42.5</v>
      </c>
      <c r="G48" s="170">
        <v>992.08333333333303</v>
      </c>
      <c r="H48" s="170">
        <v>249.083333333333</v>
      </c>
    </row>
    <row r="49" spans="1:18" ht="15" customHeight="1">
      <c r="A49" s="428"/>
      <c r="B49" s="16" t="s">
        <v>531</v>
      </c>
      <c r="C49" s="106">
        <v>240.416666666666</v>
      </c>
      <c r="D49" s="32">
        <v>1.5833333333333299</v>
      </c>
      <c r="E49" s="170">
        <v>4.0833333333333304</v>
      </c>
      <c r="F49" s="170">
        <v>8.6666666666666696</v>
      </c>
      <c r="G49" s="170">
        <v>202.833333333333</v>
      </c>
      <c r="H49" s="170">
        <v>23.25</v>
      </c>
    </row>
    <row r="50" spans="1:18" ht="15" customHeight="1">
      <c r="A50" s="428"/>
      <c r="B50" s="16" t="s">
        <v>532</v>
      </c>
      <c r="C50" s="106">
        <v>861.25</v>
      </c>
      <c r="D50" s="32">
        <v>7.25</v>
      </c>
      <c r="E50" s="170">
        <v>22.5833333333333</v>
      </c>
      <c r="F50" s="170">
        <v>28.25</v>
      </c>
      <c r="G50" s="170">
        <v>759.91666666666697</v>
      </c>
      <c r="H50" s="170">
        <v>43.25</v>
      </c>
    </row>
    <row r="51" spans="1:18" ht="15" customHeight="1">
      <c r="A51" s="428"/>
      <c r="B51" s="16" t="s">
        <v>533</v>
      </c>
      <c r="C51" s="106">
        <v>245.75</v>
      </c>
      <c r="D51" s="32">
        <v>3.0833333333333299</v>
      </c>
      <c r="E51" s="32">
        <v>6.75</v>
      </c>
      <c r="F51" s="32">
        <v>8.1666666666666696</v>
      </c>
      <c r="G51" s="32">
        <v>207.416666666667</v>
      </c>
      <c r="H51" s="32">
        <v>20.3333333333333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</row>
    <row r="52" spans="1:18" ht="15" customHeight="1">
      <c r="A52" s="429"/>
      <c r="B52" s="124" t="s">
        <v>534</v>
      </c>
      <c r="C52" s="102">
        <v>340.33333333333297</v>
      </c>
      <c r="D52" s="35">
        <v>1.6666666666666701</v>
      </c>
      <c r="E52" s="171">
        <v>3.5</v>
      </c>
      <c r="F52" s="171">
        <v>5.25</v>
      </c>
      <c r="G52" s="171">
        <v>235.25</v>
      </c>
      <c r="H52" s="171">
        <v>94.6666666666667</v>
      </c>
    </row>
    <row r="53" spans="1:18" ht="15" customHeight="1">
      <c r="A53" s="427" t="s">
        <v>418</v>
      </c>
      <c r="B53" s="185" t="s">
        <v>535</v>
      </c>
      <c r="C53" s="186">
        <v>741.58333333333405</v>
      </c>
      <c r="D53" s="192">
        <v>2.4166666666666701</v>
      </c>
      <c r="E53" s="187">
        <v>7.75</v>
      </c>
      <c r="F53" s="187">
        <v>12.25</v>
      </c>
      <c r="G53" s="187">
        <v>616.75</v>
      </c>
      <c r="H53" s="187">
        <v>102.416666666667</v>
      </c>
    </row>
    <row r="54" spans="1:18" ht="15" customHeight="1">
      <c r="A54" s="428"/>
      <c r="B54" s="16" t="s">
        <v>536</v>
      </c>
      <c r="C54" s="106">
        <v>1687.75</v>
      </c>
      <c r="D54" s="32">
        <v>3.3333333333333299</v>
      </c>
      <c r="E54" s="170">
        <v>26.6666666666667</v>
      </c>
      <c r="F54" s="170">
        <v>22.5833333333333</v>
      </c>
      <c r="G54" s="170">
        <v>1452.0833333333301</v>
      </c>
      <c r="H54" s="170">
        <v>183.083333333333</v>
      </c>
    </row>
    <row r="55" spans="1:18" ht="15" customHeight="1">
      <c r="A55" s="428"/>
      <c r="B55" s="16" t="s">
        <v>537</v>
      </c>
      <c r="C55" s="106">
        <v>1047.4166666666699</v>
      </c>
      <c r="D55" s="32">
        <v>3.3333333333333299</v>
      </c>
      <c r="E55" s="170">
        <v>12</v>
      </c>
      <c r="F55" s="170">
        <v>8.6666666666666696</v>
      </c>
      <c r="G55" s="170">
        <v>900.75</v>
      </c>
      <c r="H55" s="170">
        <v>122.666666666667</v>
      </c>
    </row>
    <row r="56" spans="1:18" ht="15" customHeight="1">
      <c r="A56" s="428"/>
      <c r="B56" s="16" t="s">
        <v>538</v>
      </c>
      <c r="C56" s="106">
        <v>521.66666666666595</v>
      </c>
      <c r="D56" s="32">
        <v>3.75</v>
      </c>
      <c r="E56" s="170">
        <v>16.5833333333333</v>
      </c>
      <c r="F56" s="170">
        <v>14.5</v>
      </c>
      <c r="G56" s="170">
        <v>408.08333333333297</v>
      </c>
      <c r="H56" s="170">
        <v>78.75</v>
      </c>
    </row>
    <row r="57" spans="1:18" ht="15" customHeight="1">
      <c r="A57" s="429"/>
      <c r="B57" s="124" t="s">
        <v>539</v>
      </c>
      <c r="C57" s="102">
        <v>655.5</v>
      </c>
      <c r="D57" s="35">
        <v>0.66666666666666696</v>
      </c>
      <c r="E57" s="171">
        <v>8.5</v>
      </c>
      <c r="F57" s="171">
        <v>6.9166666666666696</v>
      </c>
      <c r="G57" s="171">
        <v>609.16666666666697</v>
      </c>
      <c r="H57" s="171">
        <v>30.25</v>
      </c>
    </row>
    <row r="58" spans="1:18" ht="15" customHeight="1">
      <c r="A58" s="427" t="s">
        <v>419</v>
      </c>
      <c r="B58" s="185" t="s">
        <v>540</v>
      </c>
      <c r="C58" s="186">
        <v>1516.6666666666699</v>
      </c>
      <c r="D58" s="192">
        <v>18.0833333333333</v>
      </c>
      <c r="E58" s="187">
        <v>43.3333333333333</v>
      </c>
      <c r="F58" s="187">
        <v>52.3333333333333</v>
      </c>
      <c r="G58" s="187">
        <v>1155.0833333333301</v>
      </c>
      <c r="H58" s="187">
        <v>247.833333333333</v>
      </c>
    </row>
    <row r="59" spans="1:18" ht="15" customHeight="1">
      <c r="A59" s="428"/>
      <c r="B59" s="16" t="s">
        <v>541</v>
      </c>
      <c r="C59" s="106">
        <v>465.66666666666703</v>
      </c>
      <c r="D59" s="32">
        <v>7.0833333333333304</v>
      </c>
      <c r="E59" s="170">
        <v>10.9166666666667</v>
      </c>
      <c r="F59" s="170">
        <v>9.6666666666666696</v>
      </c>
      <c r="G59" s="170">
        <v>329.33333333333297</v>
      </c>
      <c r="H59" s="170">
        <v>108.666666666667</v>
      </c>
    </row>
    <row r="60" spans="1:18" ht="15" customHeight="1">
      <c r="A60" s="428"/>
      <c r="B60" s="16" t="s">
        <v>542</v>
      </c>
      <c r="C60" s="106">
        <v>1088.0833333333301</v>
      </c>
      <c r="D60" s="32">
        <v>1.5833333333333299</v>
      </c>
      <c r="E60" s="170">
        <v>12</v>
      </c>
      <c r="F60" s="170">
        <v>8.6666666666666696</v>
      </c>
      <c r="G60" s="170">
        <v>890.25</v>
      </c>
      <c r="H60" s="170">
        <v>175.583333333333</v>
      </c>
    </row>
    <row r="61" spans="1:18" ht="15" customHeight="1">
      <c r="A61" s="428"/>
      <c r="B61" s="16" t="s">
        <v>543</v>
      </c>
      <c r="C61" s="106">
        <v>296.833333333334</v>
      </c>
      <c r="D61" s="32">
        <v>1.5833333333333299</v>
      </c>
      <c r="E61" s="170">
        <v>6.3333333333333304</v>
      </c>
      <c r="F61" s="170">
        <v>4.1666666666666696</v>
      </c>
      <c r="G61" s="170">
        <v>235.416666666667</v>
      </c>
      <c r="H61" s="170">
        <v>49.3333333333333</v>
      </c>
    </row>
    <row r="62" spans="1:18" ht="15" customHeight="1">
      <c r="A62" s="429"/>
      <c r="B62" s="124" t="s">
        <v>544</v>
      </c>
      <c r="C62" s="102">
        <v>421.58333333333297</v>
      </c>
      <c r="D62" s="35">
        <v>0.33333333333333298</v>
      </c>
      <c r="E62" s="171">
        <v>3.8333333333333299</v>
      </c>
      <c r="F62" s="171">
        <v>4.3333333333333304</v>
      </c>
      <c r="G62" s="171">
        <v>269.33333333333297</v>
      </c>
      <c r="H62" s="171">
        <v>143.75</v>
      </c>
    </row>
    <row r="63" spans="1:18" ht="15" customHeight="1">
      <c r="A63" s="428" t="s">
        <v>420</v>
      </c>
      <c r="B63" s="16" t="s">
        <v>545</v>
      </c>
      <c r="C63" s="106">
        <v>500</v>
      </c>
      <c r="D63" s="32">
        <v>3</v>
      </c>
      <c r="E63" s="170">
        <v>11.1666666666667</v>
      </c>
      <c r="F63" s="170">
        <v>13.4166666666667</v>
      </c>
      <c r="G63" s="170">
        <v>375.33333333333297</v>
      </c>
      <c r="H63" s="170">
        <v>97.0833333333333</v>
      </c>
    </row>
    <row r="64" spans="1:18" ht="15" customHeight="1">
      <c r="A64" s="428"/>
      <c r="B64" s="16" t="s">
        <v>546</v>
      </c>
      <c r="C64" s="106">
        <v>574</v>
      </c>
      <c r="D64" s="32">
        <v>1.1666666666666701</v>
      </c>
      <c r="E64" s="32">
        <v>15.25</v>
      </c>
      <c r="F64" s="32">
        <v>13</v>
      </c>
      <c r="G64" s="32">
        <v>370.25</v>
      </c>
      <c r="H64" s="32">
        <v>174.333333333333</v>
      </c>
      <c r="I64" s="173"/>
      <c r="J64" s="173"/>
      <c r="K64" s="173"/>
      <c r="L64" s="173"/>
      <c r="M64" s="173"/>
      <c r="N64" s="173"/>
      <c r="O64" s="173"/>
      <c r="P64" s="173"/>
      <c r="Q64" s="173"/>
      <c r="R64" s="173"/>
    </row>
    <row r="65" spans="1:18" ht="15" customHeight="1">
      <c r="A65" s="428"/>
      <c r="B65" s="16" t="s">
        <v>547</v>
      </c>
      <c r="C65" s="106">
        <v>466.41666666666703</v>
      </c>
      <c r="D65" s="32">
        <v>3.9166666666666701</v>
      </c>
      <c r="E65" s="170">
        <v>18.5</v>
      </c>
      <c r="F65" s="170">
        <v>15.3333333333333</v>
      </c>
      <c r="G65" s="170">
        <v>338.5</v>
      </c>
      <c r="H65" s="170">
        <v>90.1666666666667</v>
      </c>
    </row>
    <row r="66" spans="1:18" ht="15" customHeight="1">
      <c r="A66" s="428"/>
      <c r="B66" s="16" t="s">
        <v>548</v>
      </c>
      <c r="C66" s="106">
        <v>222.75</v>
      </c>
      <c r="D66" s="32">
        <v>0</v>
      </c>
      <c r="E66" s="170">
        <v>5.9166666666666696</v>
      </c>
      <c r="F66" s="170">
        <v>5.1666666666666696</v>
      </c>
      <c r="G66" s="170">
        <v>116</v>
      </c>
      <c r="H66" s="170">
        <v>95.6666666666667</v>
      </c>
    </row>
    <row r="67" spans="1:18" ht="15" customHeight="1">
      <c r="A67" s="429"/>
      <c r="B67" s="124" t="s">
        <v>549</v>
      </c>
      <c r="C67" s="102">
        <v>130</v>
      </c>
      <c r="D67" s="35">
        <v>1.25</v>
      </c>
      <c r="E67" s="171">
        <v>1.6666666666666701</v>
      </c>
      <c r="F67" s="171">
        <v>5.8333333333333304</v>
      </c>
      <c r="G67" s="171">
        <v>71.6666666666667</v>
      </c>
      <c r="H67" s="171">
        <v>49.5833333333333</v>
      </c>
    </row>
    <row r="68" spans="1:18" ht="15" customHeight="1">
      <c r="A68" s="428" t="s">
        <v>421</v>
      </c>
      <c r="B68" s="16" t="s">
        <v>550</v>
      </c>
      <c r="C68" s="106">
        <v>1249.6666666666699</v>
      </c>
      <c r="D68" s="32">
        <v>10.0833333333333</v>
      </c>
      <c r="E68" s="170">
        <v>35.25</v>
      </c>
      <c r="F68" s="170">
        <v>27.1666666666667</v>
      </c>
      <c r="G68" s="170">
        <v>841.91666666666697</v>
      </c>
      <c r="H68" s="170">
        <v>335.25</v>
      </c>
    </row>
    <row r="69" spans="1:18" ht="15" customHeight="1">
      <c r="A69" s="429"/>
      <c r="B69" s="124" t="s">
        <v>551</v>
      </c>
      <c r="C69" s="102">
        <v>243.583333333333</v>
      </c>
      <c r="D69" s="35">
        <v>1.8333333333333299</v>
      </c>
      <c r="E69" s="171">
        <v>2.0833333333333299</v>
      </c>
      <c r="F69" s="171">
        <v>7.0833333333333304</v>
      </c>
      <c r="G69" s="171">
        <v>164.333333333333</v>
      </c>
      <c r="H69" s="171">
        <v>68.25</v>
      </c>
    </row>
    <row r="70" spans="1:18" ht="15" customHeight="1">
      <c r="A70" s="428" t="s">
        <v>422</v>
      </c>
      <c r="B70" s="16" t="s">
        <v>552</v>
      </c>
      <c r="C70" s="106">
        <v>1433.5</v>
      </c>
      <c r="D70" s="32">
        <v>4.75</v>
      </c>
      <c r="E70" s="32">
        <v>20.75</v>
      </c>
      <c r="F70" s="32">
        <v>33.5</v>
      </c>
      <c r="G70" s="32">
        <v>1236.5833333333301</v>
      </c>
      <c r="H70" s="32">
        <v>137.916666666667</v>
      </c>
      <c r="I70" s="173"/>
      <c r="J70" s="173"/>
      <c r="K70" s="173"/>
      <c r="L70" s="173"/>
      <c r="M70" s="173"/>
      <c r="N70" s="173"/>
      <c r="O70" s="173"/>
      <c r="P70" s="173"/>
      <c r="Q70" s="173"/>
      <c r="R70" s="173"/>
    </row>
    <row r="71" spans="1:18" ht="15" customHeight="1">
      <c r="A71" s="428"/>
      <c r="B71" s="16" t="s">
        <v>553</v>
      </c>
      <c r="C71" s="106">
        <v>1967.75</v>
      </c>
      <c r="D71" s="32">
        <v>4.5</v>
      </c>
      <c r="E71" s="170">
        <v>20.8333333333333</v>
      </c>
      <c r="F71" s="170">
        <v>35.1666666666667</v>
      </c>
      <c r="G71" s="170">
        <v>1673.0833333333301</v>
      </c>
      <c r="H71" s="170">
        <v>234.166666666667</v>
      </c>
    </row>
    <row r="72" spans="1:18" ht="15" customHeight="1">
      <c r="A72" s="429"/>
      <c r="B72" s="124" t="s">
        <v>554</v>
      </c>
      <c r="C72" s="102">
        <v>413.66666666666703</v>
      </c>
      <c r="D72" s="35">
        <v>1</v>
      </c>
      <c r="E72" s="171">
        <v>4.25</v>
      </c>
      <c r="F72" s="171">
        <v>4.5</v>
      </c>
      <c r="G72" s="171">
        <v>267.16666666666703</v>
      </c>
      <c r="H72" s="171">
        <v>136.75</v>
      </c>
    </row>
    <row r="73" spans="1:18" ht="15" customHeight="1">
      <c r="A73" s="427" t="s">
        <v>423</v>
      </c>
      <c r="B73" s="185" t="s">
        <v>555</v>
      </c>
      <c r="C73" s="186">
        <v>2508.5</v>
      </c>
      <c r="D73" s="192">
        <v>12.1666666666667</v>
      </c>
      <c r="E73" s="187">
        <v>33.9166666666667</v>
      </c>
      <c r="F73" s="187">
        <v>61.0833333333333</v>
      </c>
      <c r="G73" s="187">
        <v>1985.5</v>
      </c>
      <c r="H73" s="187">
        <v>415.83333333333297</v>
      </c>
    </row>
    <row r="74" spans="1:18" ht="15" customHeight="1">
      <c r="A74" s="429"/>
      <c r="B74" s="124" t="s">
        <v>556</v>
      </c>
      <c r="C74" s="102">
        <v>455.83333333333297</v>
      </c>
      <c r="D74" s="35">
        <v>0.25</v>
      </c>
      <c r="E74" s="171">
        <v>7.6666666666666696</v>
      </c>
      <c r="F74" s="171">
        <v>15.1666666666667</v>
      </c>
      <c r="G74" s="171">
        <v>395.58333333333297</v>
      </c>
      <c r="H74" s="171">
        <v>37.1666666666667</v>
      </c>
    </row>
    <row r="75" spans="1:18" ht="15" customHeight="1">
      <c r="A75" s="427" t="s">
        <v>424</v>
      </c>
      <c r="B75" s="185" t="s">
        <v>557</v>
      </c>
      <c r="C75" s="186">
        <v>41.1666666666667</v>
      </c>
      <c r="D75" s="192">
        <v>0</v>
      </c>
      <c r="E75" s="187">
        <v>0.75</v>
      </c>
      <c r="F75" s="187">
        <v>0.41666666666666702</v>
      </c>
      <c r="G75" s="187">
        <v>35.75</v>
      </c>
      <c r="H75" s="187">
        <v>4.25</v>
      </c>
    </row>
    <row r="76" spans="1:18" ht="15" customHeight="1">
      <c r="A76" s="428"/>
      <c r="B76" s="16" t="s">
        <v>558</v>
      </c>
      <c r="C76" s="106">
        <v>61.6666666666667</v>
      </c>
      <c r="D76" s="32">
        <v>1</v>
      </c>
      <c r="E76" s="32">
        <v>1</v>
      </c>
      <c r="F76" s="32">
        <v>0.5</v>
      </c>
      <c r="G76" s="32">
        <v>53.3333333333333</v>
      </c>
      <c r="H76" s="32">
        <v>5.8333333333333304</v>
      </c>
      <c r="I76" s="173"/>
      <c r="J76" s="173"/>
      <c r="K76" s="173"/>
      <c r="L76" s="173"/>
      <c r="M76" s="173"/>
      <c r="N76" s="173"/>
      <c r="O76" s="173"/>
      <c r="P76" s="173"/>
      <c r="Q76" s="173"/>
      <c r="R76" s="173"/>
    </row>
    <row r="77" spans="1:18" ht="15" customHeight="1">
      <c r="A77" s="428"/>
      <c r="B77" s="16" t="s">
        <v>559</v>
      </c>
      <c r="C77" s="106">
        <v>68.25</v>
      </c>
      <c r="D77" s="32">
        <v>0</v>
      </c>
      <c r="E77" s="170">
        <v>0</v>
      </c>
      <c r="F77" s="170">
        <v>0.16666666666666699</v>
      </c>
      <c r="G77" s="170">
        <v>55</v>
      </c>
      <c r="H77" s="170">
        <v>13.0833333333333</v>
      </c>
    </row>
    <row r="78" spans="1:18" ht="15" customHeight="1">
      <c r="A78" s="428"/>
      <c r="B78" s="16" t="s">
        <v>560</v>
      </c>
      <c r="C78" s="106">
        <v>12.6666666666667</v>
      </c>
      <c r="D78" s="32">
        <v>0.16666666666666699</v>
      </c>
      <c r="E78" s="170">
        <v>0</v>
      </c>
      <c r="F78" s="170">
        <v>0</v>
      </c>
      <c r="G78" s="170">
        <v>11.3333333333333</v>
      </c>
      <c r="H78" s="170">
        <v>1.1666666666666701</v>
      </c>
    </row>
    <row r="79" spans="1:18" ht="15" customHeight="1">
      <c r="A79" s="428"/>
      <c r="B79" s="16" t="s">
        <v>562</v>
      </c>
      <c r="C79" s="106">
        <v>71</v>
      </c>
      <c r="D79" s="32">
        <v>1</v>
      </c>
      <c r="E79" s="170">
        <v>0</v>
      </c>
      <c r="F79" s="170">
        <v>1</v>
      </c>
      <c r="G79" s="170">
        <v>44.3333333333333</v>
      </c>
      <c r="H79" s="170">
        <v>24.6666666666667</v>
      </c>
    </row>
    <row r="80" spans="1:18" ht="15" customHeight="1">
      <c r="A80" s="429"/>
      <c r="B80" s="124" t="s">
        <v>563</v>
      </c>
      <c r="C80" s="102">
        <v>39.5833333333333</v>
      </c>
      <c r="D80" s="35">
        <v>0</v>
      </c>
      <c r="E80" s="171">
        <v>0</v>
      </c>
      <c r="F80" s="171">
        <v>1.0833333333333299</v>
      </c>
      <c r="G80" s="171">
        <v>32.6666666666667</v>
      </c>
      <c r="H80" s="171">
        <v>5.8333333333333304</v>
      </c>
    </row>
    <row r="81" spans="1:18" ht="15" customHeight="1">
      <c r="A81" s="427" t="s">
        <v>425</v>
      </c>
      <c r="B81" s="185" t="s">
        <v>564</v>
      </c>
      <c r="C81" s="186">
        <v>978.41666666666697</v>
      </c>
      <c r="D81" s="192">
        <v>4.5</v>
      </c>
      <c r="E81" s="187">
        <v>17.0833333333333</v>
      </c>
      <c r="F81" s="187">
        <v>28.6666666666667</v>
      </c>
      <c r="G81" s="187">
        <v>813.5</v>
      </c>
      <c r="H81" s="187">
        <v>114.666666666667</v>
      </c>
    </row>
    <row r="82" spans="1:18" ht="15" customHeight="1">
      <c r="A82" s="429"/>
      <c r="B82" s="124" t="s">
        <v>565</v>
      </c>
      <c r="C82" s="102">
        <v>55.9166666666667</v>
      </c>
      <c r="D82" s="35">
        <v>0</v>
      </c>
      <c r="E82" s="171">
        <v>0</v>
      </c>
      <c r="F82" s="171">
        <v>2.4166666666666701</v>
      </c>
      <c r="G82" s="171">
        <v>38.0833333333333</v>
      </c>
      <c r="H82" s="171">
        <v>15.4166666666667</v>
      </c>
    </row>
    <row r="83" spans="1:18" ht="15" customHeight="1">
      <c r="A83" s="427" t="s">
        <v>426</v>
      </c>
      <c r="B83" s="185" t="s">
        <v>566</v>
      </c>
      <c r="C83" s="186">
        <v>88.0833333333333</v>
      </c>
      <c r="D83" s="192">
        <v>0</v>
      </c>
      <c r="E83" s="195">
        <v>0.25</v>
      </c>
      <c r="F83" s="195">
        <v>7.4166666666666696</v>
      </c>
      <c r="G83" s="195">
        <v>72.3333333333333</v>
      </c>
      <c r="H83" s="195">
        <v>8.0833333333333304</v>
      </c>
      <c r="I83" s="173"/>
      <c r="J83" s="173"/>
      <c r="K83" s="173"/>
      <c r="L83" s="173"/>
      <c r="M83" s="173"/>
      <c r="N83" s="173"/>
      <c r="O83" s="173"/>
      <c r="P83" s="173"/>
      <c r="Q83" s="173"/>
      <c r="R83" s="173"/>
    </row>
    <row r="84" spans="1:18" ht="15" customHeight="1">
      <c r="A84" s="428"/>
      <c r="B84" s="16" t="s">
        <v>567</v>
      </c>
      <c r="C84" s="106">
        <v>433.83333333333297</v>
      </c>
      <c r="D84" s="32">
        <v>3.5833333333333299</v>
      </c>
      <c r="E84" s="170">
        <v>6.6666666666666696</v>
      </c>
      <c r="F84" s="170">
        <v>12.1666666666667</v>
      </c>
      <c r="G84" s="170">
        <v>366.58333333333297</v>
      </c>
      <c r="H84" s="170">
        <v>44.8333333333333</v>
      </c>
    </row>
    <row r="85" spans="1:18" ht="15" customHeight="1">
      <c r="A85" s="428"/>
      <c r="B85" s="16" t="s">
        <v>568</v>
      </c>
      <c r="C85" s="106">
        <v>144.333333333333</v>
      </c>
      <c r="D85" s="32">
        <v>2</v>
      </c>
      <c r="E85" s="170">
        <v>2.25</v>
      </c>
      <c r="F85" s="170">
        <v>4</v>
      </c>
      <c r="G85" s="170">
        <v>111</v>
      </c>
      <c r="H85" s="170">
        <v>25.0833333333333</v>
      </c>
    </row>
    <row r="86" spans="1:18" ht="15" customHeight="1">
      <c r="A86" s="428"/>
      <c r="B86" s="16" t="s">
        <v>569</v>
      </c>
      <c r="C86" s="106">
        <v>88.0833333333333</v>
      </c>
      <c r="D86" s="32">
        <v>1.5</v>
      </c>
      <c r="E86" s="170">
        <v>1.1666666666666701</v>
      </c>
      <c r="F86" s="170">
        <v>0.5</v>
      </c>
      <c r="G86" s="170">
        <v>65.8333333333333</v>
      </c>
      <c r="H86" s="170">
        <v>19.0833333333333</v>
      </c>
    </row>
    <row r="87" spans="1:18" ht="15" customHeight="1">
      <c r="A87" s="428"/>
      <c r="B87" s="16" t="s">
        <v>570</v>
      </c>
      <c r="C87" s="106">
        <v>24.4166666666667</v>
      </c>
      <c r="D87" s="32">
        <v>0.33333333333333298</v>
      </c>
      <c r="E87" s="170">
        <v>1.75</v>
      </c>
      <c r="F87" s="170">
        <v>0</v>
      </c>
      <c r="G87" s="170">
        <v>18.5</v>
      </c>
      <c r="H87" s="170">
        <v>3.8333333333333299</v>
      </c>
    </row>
    <row r="88" spans="1:18" ht="15" customHeight="1">
      <c r="A88" s="428"/>
      <c r="B88" s="16" t="s">
        <v>571</v>
      </c>
      <c r="C88" s="106">
        <v>69</v>
      </c>
      <c r="D88" s="32">
        <v>8.3333333333333301E-2</v>
      </c>
      <c r="E88" s="170">
        <v>0.5</v>
      </c>
      <c r="F88" s="170">
        <v>0.91666666666666696</v>
      </c>
      <c r="G88" s="170">
        <v>56.9166666666667</v>
      </c>
      <c r="H88" s="170">
        <v>10.5833333333333</v>
      </c>
    </row>
    <row r="89" spans="1:18" ht="15" customHeight="1">
      <c r="A89" s="428"/>
      <c r="B89" s="16" t="s">
        <v>572</v>
      </c>
      <c r="C89" s="106">
        <v>415.25</v>
      </c>
      <c r="D89" s="32">
        <v>5.4166666666666696</v>
      </c>
      <c r="E89" s="170">
        <v>12.25</v>
      </c>
      <c r="F89" s="170">
        <v>9.8333333333333304</v>
      </c>
      <c r="G89" s="170">
        <v>357.91666666666703</v>
      </c>
      <c r="H89" s="170">
        <v>29.8333333333333</v>
      </c>
    </row>
    <row r="90" spans="1:18" ht="15" customHeight="1">
      <c r="A90" s="429"/>
      <c r="B90" s="124" t="s">
        <v>573</v>
      </c>
      <c r="C90" s="102">
        <v>76.8333333333333</v>
      </c>
      <c r="D90" s="35">
        <v>1</v>
      </c>
      <c r="E90" s="35">
        <v>2.5833333333333299</v>
      </c>
      <c r="F90" s="35">
        <v>4</v>
      </c>
      <c r="G90" s="35">
        <v>57.25</v>
      </c>
      <c r="H90" s="35">
        <v>12</v>
      </c>
      <c r="I90" s="173"/>
      <c r="J90" s="173"/>
      <c r="K90" s="173"/>
      <c r="L90" s="173"/>
      <c r="M90" s="173"/>
      <c r="N90" s="173"/>
      <c r="O90" s="173"/>
      <c r="P90" s="173"/>
      <c r="Q90" s="173"/>
      <c r="R90" s="173"/>
    </row>
    <row r="91" spans="1:18" ht="15" customHeight="1">
      <c r="A91" s="432" t="s">
        <v>93</v>
      </c>
      <c r="B91" s="432"/>
      <c r="C91" s="102">
        <v>274</v>
      </c>
      <c r="D91" s="35">
        <v>3.8333333333333299</v>
      </c>
      <c r="E91" s="199">
        <v>38.5</v>
      </c>
      <c r="F91" s="199">
        <v>14.4166666666667</v>
      </c>
      <c r="G91" s="199">
        <v>191.416666666667</v>
      </c>
      <c r="H91" s="199">
        <v>25.8333333333333</v>
      </c>
    </row>
    <row r="92" spans="1:18" ht="15" customHeight="1">
      <c r="A92" s="37" t="s">
        <v>215</v>
      </c>
      <c r="B92" s="48"/>
      <c r="C92" s="48"/>
      <c r="D92" s="48"/>
      <c r="E92" s="169"/>
      <c r="F92" s="169"/>
      <c r="G92" s="169"/>
      <c r="H92" s="169"/>
    </row>
    <row r="93" spans="1:18" ht="15" customHeight="1">
      <c r="A93" s="202"/>
      <c r="B93" s="203"/>
      <c r="C93" s="203"/>
      <c r="D93" s="203"/>
      <c r="E93" s="204"/>
      <c r="F93" s="204"/>
      <c r="G93" s="204"/>
      <c r="H93" s="204"/>
    </row>
    <row r="94" spans="1:18" ht="15" customHeight="1">
      <c r="A94" s="202"/>
      <c r="B94" s="203"/>
      <c r="C94" s="203"/>
      <c r="D94" s="203"/>
      <c r="E94" s="204"/>
      <c r="F94" s="204"/>
      <c r="G94" s="204"/>
      <c r="H94" s="204"/>
    </row>
    <row r="95" spans="1:18" ht="15" customHeight="1">
      <c r="A95" s="202"/>
      <c r="B95" s="203"/>
      <c r="C95" s="203"/>
      <c r="D95" s="203"/>
      <c r="E95" s="204"/>
      <c r="F95" s="204"/>
      <c r="G95" s="204"/>
      <c r="H95" s="204"/>
    </row>
    <row r="96" spans="1:18" ht="15" customHeight="1">
      <c r="A96" s="202"/>
      <c r="B96" s="203"/>
      <c r="C96" s="203"/>
      <c r="D96" s="203"/>
      <c r="E96" s="204"/>
      <c r="F96" s="204"/>
      <c r="G96" s="204"/>
      <c r="H96" s="204"/>
    </row>
    <row r="97" spans="1:18" ht="15" customHeight="1">
      <c r="A97" s="205"/>
      <c r="B97" s="205"/>
      <c r="C97" s="205"/>
      <c r="D97" s="205"/>
      <c r="E97" s="206"/>
      <c r="F97" s="206"/>
      <c r="G97" s="206"/>
      <c r="H97" s="206"/>
      <c r="I97" s="173"/>
      <c r="J97" s="173"/>
      <c r="K97" s="173"/>
      <c r="L97" s="173"/>
      <c r="M97" s="173"/>
      <c r="N97" s="173"/>
      <c r="O97" s="173"/>
      <c r="P97" s="173"/>
      <c r="Q97" s="173"/>
      <c r="R97" s="173"/>
    </row>
    <row r="98" spans="1:18" ht="15" customHeight="1">
      <c r="A98" s="203"/>
      <c r="B98" s="203"/>
      <c r="C98" s="203"/>
      <c r="D98" s="203"/>
      <c r="E98" s="204"/>
      <c r="F98" s="204"/>
      <c r="G98" s="204"/>
      <c r="H98" s="204"/>
    </row>
    <row r="99" spans="1:18" ht="15" customHeight="1">
      <c r="A99" s="203"/>
      <c r="B99" s="203"/>
      <c r="C99" s="203"/>
      <c r="D99" s="203"/>
      <c r="E99" s="204"/>
      <c r="F99" s="204"/>
      <c r="G99" s="204"/>
      <c r="H99" s="204"/>
    </row>
    <row r="100" spans="1:18" ht="15" customHeight="1">
      <c r="A100" s="203"/>
      <c r="B100" s="203"/>
      <c r="C100" s="203"/>
      <c r="D100" s="203"/>
      <c r="E100" s="204"/>
      <c r="F100" s="204"/>
      <c r="G100" s="204"/>
      <c r="H100" s="204"/>
    </row>
    <row r="101" spans="1:18" ht="15" customHeight="1">
      <c r="A101" s="203"/>
      <c r="B101" s="203"/>
      <c r="C101" s="203"/>
      <c r="D101" s="203"/>
      <c r="E101" s="204"/>
      <c r="F101" s="204"/>
      <c r="G101" s="204"/>
      <c r="H101" s="204"/>
    </row>
    <row r="102" spans="1:18" ht="15" customHeight="1">
      <c r="A102" s="203"/>
      <c r="B102" s="203"/>
      <c r="C102" s="203"/>
      <c r="D102" s="203"/>
      <c r="E102" s="204"/>
      <c r="F102" s="204"/>
      <c r="G102" s="204"/>
      <c r="H102" s="204"/>
    </row>
    <row r="103" spans="1:18" ht="15" customHeight="1">
      <c r="A103" s="203"/>
      <c r="B103" s="203"/>
      <c r="C103" s="203"/>
      <c r="D103" s="203"/>
      <c r="E103" s="204"/>
      <c r="F103" s="204"/>
      <c r="G103" s="204"/>
      <c r="H103" s="204"/>
    </row>
    <row r="104" spans="1:18" ht="15" customHeight="1">
      <c r="A104" s="205"/>
      <c r="B104" s="205"/>
      <c r="C104" s="205"/>
      <c r="D104" s="205"/>
      <c r="E104" s="206"/>
      <c r="F104" s="206"/>
      <c r="G104" s="206"/>
      <c r="H104" s="206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</row>
    <row r="105" spans="1:18" ht="15" customHeight="1">
      <c r="A105" s="203"/>
      <c r="B105" s="203"/>
      <c r="C105" s="203"/>
      <c r="D105" s="203"/>
      <c r="E105" s="204"/>
      <c r="F105" s="204"/>
      <c r="G105" s="204"/>
      <c r="H105" s="204"/>
    </row>
    <row r="106" spans="1:18" ht="15" customHeight="1">
      <c r="A106" s="203"/>
      <c r="B106" s="203"/>
      <c r="C106" s="203"/>
      <c r="D106" s="203"/>
      <c r="E106" s="204"/>
      <c r="F106" s="204"/>
      <c r="G106" s="204"/>
      <c r="H106" s="204"/>
    </row>
    <row r="107" spans="1:18" ht="15" customHeight="1">
      <c r="A107" s="203"/>
      <c r="B107" s="203"/>
      <c r="C107" s="203"/>
      <c r="D107" s="203"/>
      <c r="E107" s="204"/>
      <c r="F107" s="204"/>
      <c r="G107" s="204"/>
      <c r="H107" s="204"/>
    </row>
    <row r="108" spans="1:18" ht="15" customHeight="1">
      <c r="A108" s="203"/>
      <c r="B108" s="203"/>
      <c r="C108" s="203"/>
      <c r="D108" s="203"/>
      <c r="E108" s="204"/>
      <c r="F108" s="204"/>
      <c r="G108" s="204"/>
      <c r="H108" s="204"/>
    </row>
    <row r="109" spans="1:18" ht="15" customHeight="1">
      <c r="A109" s="203"/>
      <c r="B109" s="203"/>
      <c r="C109" s="203"/>
      <c r="D109" s="203"/>
      <c r="E109" s="204"/>
      <c r="F109" s="204"/>
      <c r="G109" s="204"/>
      <c r="H109" s="204"/>
    </row>
    <row r="110" spans="1:18" ht="15" customHeight="1">
      <c r="A110" s="203"/>
      <c r="B110" s="203"/>
      <c r="C110" s="203"/>
      <c r="D110" s="203"/>
      <c r="E110" s="204"/>
      <c r="F110" s="204"/>
      <c r="G110" s="204"/>
      <c r="H110" s="204"/>
    </row>
    <row r="111" spans="1:18" ht="15" customHeight="1">
      <c r="A111" s="205"/>
      <c r="B111" s="205"/>
      <c r="C111" s="205"/>
      <c r="D111" s="205"/>
      <c r="E111" s="206"/>
      <c r="F111" s="206"/>
      <c r="G111" s="206"/>
      <c r="H111" s="206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</row>
    <row r="112" spans="1:18" ht="15" customHeight="1">
      <c r="A112" s="203"/>
      <c r="B112" s="203"/>
      <c r="C112" s="203"/>
      <c r="D112" s="203"/>
      <c r="E112" s="204"/>
      <c r="F112" s="204"/>
      <c r="G112" s="204"/>
      <c r="H112" s="204"/>
    </row>
    <row r="113" spans="1:18" ht="15" customHeight="1">
      <c r="A113" s="203"/>
      <c r="B113" s="203"/>
      <c r="C113" s="203"/>
      <c r="D113" s="203"/>
      <c r="E113" s="204"/>
      <c r="F113" s="204"/>
      <c r="G113" s="204"/>
      <c r="H113" s="204"/>
    </row>
    <row r="114" spans="1:18" ht="15" customHeight="1">
      <c r="A114" s="203"/>
      <c r="B114" s="203"/>
      <c r="C114" s="203"/>
      <c r="D114" s="203"/>
      <c r="E114" s="204"/>
      <c r="F114" s="204"/>
      <c r="G114" s="204"/>
      <c r="H114" s="204"/>
    </row>
    <row r="115" spans="1:18" ht="15" customHeight="1">
      <c r="A115" s="203"/>
      <c r="B115" s="203"/>
      <c r="C115" s="203"/>
      <c r="D115" s="203"/>
      <c r="E115" s="204"/>
      <c r="F115" s="204"/>
      <c r="G115" s="204"/>
      <c r="H115" s="204"/>
    </row>
    <row r="116" spans="1:18" ht="15" customHeight="1">
      <c r="A116" s="203"/>
      <c r="B116" s="203"/>
      <c r="C116" s="203"/>
      <c r="D116" s="203"/>
      <c r="E116" s="204"/>
      <c r="F116" s="204"/>
      <c r="G116" s="204"/>
      <c r="H116" s="204"/>
    </row>
    <row r="117" spans="1:18" ht="15" customHeight="1">
      <c r="A117" s="203"/>
      <c r="B117" s="203"/>
      <c r="C117" s="203"/>
      <c r="D117" s="203"/>
      <c r="E117" s="204"/>
      <c r="F117" s="204"/>
      <c r="G117" s="204"/>
      <c r="H117" s="204"/>
    </row>
    <row r="118" spans="1:18" ht="15" customHeight="1">
      <c r="A118" s="205"/>
      <c r="B118" s="205"/>
      <c r="C118" s="205"/>
      <c r="D118" s="205"/>
      <c r="E118" s="206"/>
      <c r="F118" s="206"/>
      <c r="G118" s="206"/>
      <c r="H118" s="206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</row>
    <row r="119" spans="1:18" ht="15" customHeight="1">
      <c r="A119" s="203"/>
      <c r="B119" s="203"/>
      <c r="C119" s="203"/>
      <c r="D119" s="203"/>
      <c r="E119" s="204"/>
      <c r="F119" s="204"/>
      <c r="G119" s="204"/>
      <c r="H119" s="204"/>
    </row>
    <row r="120" spans="1:18" ht="15" customHeight="1">
      <c r="A120" s="203"/>
      <c r="B120" s="203"/>
      <c r="C120" s="203"/>
      <c r="D120" s="203"/>
      <c r="E120" s="204"/>
      <c r="F120" s="204"/>
      <c r="G120" s="204"/>
      <c r="H120" s="204"/>
    </row>
    <row r="121" spans="1:18" ht="15" customHeight="1">
      <c r="A121" s="203"/>
      <c r="B121" s="203"/>
      <c r="C121" s="203"/>
      <c r="D121" s="203"/>
      <c r="E121" s="204"/>
      <c r="F121" s="204"/>
      <c r="G121" s="204"/>
      <c r="H121" s="204"/>
    </row>
    <row r="122" spans="1:18" ht="15" customHeight="1">
      <c r="A122" s="203"/>
      <c r="B122" s="203"/>
      <c r="C122" s="203"/>
      <c r="D122" s="203"/>
      <c r="E122" s="204"/>
      <c r="F122" s="204"/>
      <c r="G122" s="204"/>
      <c r="H122" s="204"/>
    </row>
    <row r="123" spans="1:18" ht="15" customHeight="1">
      <c r="A123" s="203"/>
      <c r="B123" s="203"/>
      <c r="C123" s="203"/>
      <c r="D123" s="203"/>
      <c r="E123" s="204"/>
      <c r="F123" s="204"/>
      <c r="G123" s="204"/>
      <c r="H123" s="204"/>
    </row>
    <row r="124" spans="1:18" ht="15" customHeight="1">
      <c r="A124" s="203"/>
      <c r="B124" s="203"/>
      <c r="C124" s="203"/>
      <c r="D124" s="203"/>
      <c r="E124" s="204"/>
      <c r="F124" s="204"/>
      <c r="G124" s="204"/>
      <c r="H124" s="204"/>
    </row>
    <row r="125" spans="1:18" ht="15" customHeight="1">
      <c r="A125" s="205"/>
      <c r="B125" s="205"/>
      <c r="C125" s="205"/>
      <c r="D125" s="205"/>
      <c r="E125" s="206"/>
      <c r="F125" s="206"/>
      <c r="G125" s="206"/>
      <c r="H125" s="206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</row>
    <row r="126" spans="1:18" ht="15" customHeight="1">
      <c r="A126" s="203"/>
      <c r="B126" s="203"/>
      <c r="C126" s="203"/>
      <c r="D126" s="203"/>
      <c r="E126" s="204"/>
      <c r="F126" s="204"/>
      <c r="G126" s="204"/>
      <c r="H126" s="204"/>
    </row>
    <row r="127" spans="1:18" ht="15" customHeight="1">
      <c r="A127" s="203"/>
      <c r="B127" s="203"/>
      <c r="C127" s="203"/>
      <c r="D127" s="203"/>
      <c r="E127" s="204"/>
      <c r="F127" s="204"/>
      <c r="G127" s="204"/>
      <c r="H127" s="204"/>
    </row>
    <row r="128" spans="1:18" ht="15" customHeight="1">
      <c r="A128" s="203"/>
      <c r="B128" s="203"/>
      <c r="C128" s="203"/>
      <c r="D128" s="203"/>
      <c r="E128" s="204"/>
      <c r="F128" s="204"/>
      <c r="G128" s="204"/>
      <c r="H128" s="204"/>
    </row>
    <row r="129" spans="1:18" ht="15" customHeight="1">
      <c r="A129" s="203"/>
      <c r="B129" s="203"/>
      <c r="C129" s="203"/>
      <c r="D129" s="203"/>
      <c r="E129" s="204"/>
      <c r="F129" s="204"/>
      <c r="G129" s="204"/>
      <c r="H129" s="204"/>
    </row>
    <row r="130" spans="1:18" ht="15" customHeight="1">
      <c r="A130" s="203"/>
      <c r="B130" s="203"/>
      <c r="C130" s="203"/>
      <c r="D130" s="203"/>
      <c r="E130" s="204"/>
      <c r="F130" s="204"/>
      <c r="G130" s="204"/>
      <c r="H130" s="204"/>
    </row>
    <row r="131" spans="1:18" ht="15" customHeight="1">
      <c r="A131" s="203"/>
      <c r="B131" s="203"/>
      <c r="C131" s="203"/>
      <c r="D131" s="203"/>
      <c r="E131" s="204"/>
      <c r="F131" s="204"/>
      <c r="G131" s="204"/>
      <c r="H131" s="204"/>
    </row>
    <row r="132" spans="1:18" ht="15" customHeight="1">
      <c r="A132" s="205"/>
      <c r="B132" s="205"/>
      <c r="C132" s="205"/>
      <c r="D132" s="205"/>
      <c r="E132" s="206"/>
      <c r="F132" s="206"/>
      <c r="G132" s="206"/>
      <c r="H132" s="206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</row>
    <row r="133" spans="1:18" ht="15" customHeight="1">
      <c r="A133" s="203"/>
      <c r="B133" s="203"/>
      <c r="C133" s="203"/>
      <c r="D133" s="203"/>
      <c r="E133" s="204"/>
      <c r="F133" s="204"/>
      <c r="G133" s="204"/>
      <c r="H133" s="204"/>
    </row>
    <row r="134" spans="1:18" ht="15" customHeight="1">
      <c r="A134" s="203"/>
      <c r="B134" s="203"/>
      <c r="C134" s="203"/>
      <c r="D134" s="203"/>
      <c r="E134" s="204"/>
      <c r="F134" s="204"/>
      <c r="G134" s="204"/>
      <c r="H134" s="204"/>
    </row>
    <row r="135" spans="1:18" ht="15" customHeight="1">
      <c r="A135" s="203"/>
      <c r="B135" s="203"/>
      <c r="C135" s="203"/>
      <c r="D135" s="203"/>
      <c r="E135" s="204"/>
      <c r="F135" s="204"/>
      <c r="G135" s="204"/>
      <c r="H135" s="204"/>
    </row>
    <row r="136" spans="1:18" ht="15" customHeight="1">
      <c r="A136" s="203"/>
      <c r="B136" s="203"/>
      <c r="C136" s="203"/>
      <c r="D136" s="203"/>
      <c r="E136" s="204"/>
      <c r="F136" s="204"/>
      <c r="G136" s="204"/>
      <c r="H136" s="204"/>
    </row>
    <row r="137" spans="1:18" ht="15" customHeight="1">
      <c r="A137" s="203"/>
      <c r="B137" s="203"/>
      <c r="C137" s="203"/>
      <c r="D137" s="203"/>
      <c r="E137" s="204"/>
      <c r="F137" s="204"/>
      <c r="G137" s="204"/>
      <c r="H137" s="204"/>
    </row>
    <row r="138" spans="1:18" ht="15" customHeight="1">
      <c r="A138" s="203"/>
      <c r="B138" s="203"/>
      <c r="C138" s="203"/>
      <c r="D138" s="203"/>
      <c r="E138" s="204"/>
      <c r="F138" s="204"/>
      <c r="G138" s="204"/>
      <c r="H138" s="204"/>
    </row>
    <row r="139" spans="1:18" ht="15" customHeight="1">
      <c r="A139" s="203"/>
      <c r="B139" s="16"/>
      <c r="C139" s="16"/>
      <c r="D139" s="16"/>
      <c r="E139" s="16"/>
      <c r="F139" s="16"/>
      <c r="G139" s="16"/>
      <c r="H139" s="16"/>
    </row>
    <row r="140" spans="1:18" ht="15" customHeight="1">
      <c r="A140" s="203"/>
      <c r="B140" s="16"/>
      <c r="C140" s="16"/>
      <c r="D140" s="16"/>
      <c r="E140" s="16"/>
      <c r="F140" s="16"/>
      <c r="G140" s="16"/>
      <c r="H140" s="16"/>
    </row>
    <row r="141" spans="1:18" ht="15" customHeight="1">
      <c r="A141" s="203"/>
      <c r="B141" s="16"/>
      <c r="C141" s="16"/>
      <c r="D141" s="16"/>
      <c r="E141" s="16"/>
      <c r="F141" s="16"/>
      <c r="G141" s="16"/>
      <c r="H141" s="16"/>
    </row>
    <row r="142" spans="1:18" ht="15" customHeight="1">
      <c r="A142" s="16"/>
      <c r="B142" s="16"/>
      <c r="C142" s="16"/>
      <c r="D142" s="16"/>
      <c r="E142" s="16"/>
      <c r="F142" s="16"/>
      <c r="G142" s="16"/>
      <c r="H142" s="16"/>
    </row>
    <row r="143" spans="1:18" ht="15" customHeight="1">
      <c r="A143" s="16"/>
      <c r="B143" s="16"/>
      <c r="C143" s="16"/>
      <c r="D143" s="16"/>
      <c r="E143" s="16"/>
      <c r="F143" s="16"/>
      <c r="G143" s="16"/>
      <c r="H143" s="16"/>
    </row>
    <row r="144" spans="1:18" ht="15" customHeight="1">
      <c r="A144" s="16"/>
      <c r="B144" s="16"/>
      <c r="C144" s="16"/>
      <c r="D144" s="16"/>
      <c r="E144" s="16"/>
      <c r="F144" s="16"/>
      <c r="G144" s="16"/>
      <c r="H144" s="16"/>
    </row>
    <row r="145" spans="1:8" ht="15" customHeight="1">
      <c r="A145" s="16"/>
      <c r="B145" s="16"/>
      <c r="C145" s="16"/>
      <c r="D145" s="16"/>
      <c r="E145" s="16"/>
      <c r="F145" s="16"/>
      <c r="G145" s="16"/>
      <c r="H145" s="16"/>
    </row>
    <row r="146" spans="1:8" ht="15" customHeight="1">
      <c r="A146" s="16"/>
      <c r="B146" s="16"/>
      <c r="C146" s="16"/>
      <c r="D146" s="16"/>
      <c r="E146" s="16"/>
      <c r="F146" s="16"/>
      <c r="G146" s="16"/>
      <c r="H146" s="16"/>
    </row>
    <row r="147" spans="1:8" ht="15" customHeight="1">
      <c r="A147" s="16"/>
      <c r="B147" s="16"/>
      <c r="C147" s="16"/>
      <c r="D147" s="16"/>
      <c r="E147" s="16"/>
      <c r="F147" s="16"/>
      <c r="G147" s="16"/>
      <c r="H147" s="16"/>
    </row>
    <row r="148" spans="1:8" ht="15" customHeight="1">
      <c r="A148" s="16"/>
      <c r="B148" s="16"/>
      <c r="C148" s="16"/>
      <c r="D148" s="16"/>
      <c r="E148" s="16"/>
      <c r="F148" s="16"/>
      <c r="G148" s="16"/>
      <c r="H148" s="16"/>
    </row>
    <row r="149" spans="1:8" ht="15" customHeight="1">
      <c r="A149" s="16"/>
      <c r="B149" s="16"/>
      <c r="C149" s="16"/>
      <c r="D149" s="16"/>
      <c r="E149" s="16"/>
      <c r="F149" s="16"/>
      <c r="G149" s="16"/>
      <c r="H149" s="16"/>
    </row>
    <row r="150" spans="1:8" ht="15" customHeight="1">
      <c r="A150" s="16"/>
      <c r="B150" s="16"/>
      <c r="C150" s="16"/>
      <c r="D150" s="16"/>
      <c r="E150" s="16"/>
      <c r="F150" s="16"/>
      <c r="G150" s="16"/>
      <c r="H150" s="16"/>
    </row>
    <row r="151" spans="1:8" ht="15" customHeight="1">
      <c r="A151" s="16"/>
      <c r="B151" s="16"/>
      <c r="C151" s="16"/>
      <c r="D151" s="16"/>
      <c r="E151" s="16"/>
      <c r="F151" s="16"/>
      <c r="G151" s="16"/>
      <c r="H151" s="16"/>
    </row>
    <row r="152" spans="1:8" ht="15" customHeight="1">
      <c r="A152" s="16"/>
      <c r="B152" s="16"/>
      <c r="C152" s="16"/>
      <c r="D152" s="16"/>
      <c r="E152" s="16"/>
      <c r="F152" s="16"/>
      <c r="G152" s="16"/>
      <c r="H152" s="16"/>
    </row>
    <row r="153" spans="1:8" ht="15" customHeight="1">
      <c r="A153" s="16"/>
      <c r="B153" s="16"/>
      <c r="C153" s="16"/>
      <c r="D153" s="16"/>
      <c r="E153" s="16"/>
      <c r="F153" s="16"/>
      <c r="G153" s="16"/>
      <c r="H153" s="16"/>
    </row>
    <row r="154" spans="1:8" ht="15" customHeight="1">
      <c r="A154" s="16"/>
      <c r="B154" s="16"/>
      <c r="C154" s="16"/>
      <c r="D154" s="16"/>
      <c r="E154" s="16"/>
      <c r="F154" s="16"/>
      <c r="G154" s="16"/>
      <c r="H154" s="16"/>
    </row>
    <row r="155" spans="1:8" ht="15" customHeight="1">
      <c r="A155" s="16"/>
      <c r="B155" s="16"/>
      <c r="C155" s="16"/>
      <c r="D155" s="16"/>
      <c r="E155" s="16"/>
      <c r="F155" s="16"/>
      <c r="G155" s="16"/>
      <c r="H155" s="16"/>
    </row>
    <row r="156" spans="1:8" ht="15" customHeight="1">
      <c r="A156" s="16"/>
      <c r="B156" s="16"/>
      <c r="C156" s="16"/>
      <c r="D156" s="16"/>
      <c r="E156" s="16"/>
      <c r="F156" s="16"/>
      <c r="G156" s="16"/>
      <c r="H156" s="16"/>
    </row>
    <row r="157" spans="1:8" ht="15" customHeight="1">
      <c r="A157" s="16"/>
      <c r="B157" s="16"/>
      <c r="C157" s="16"/>
      <c r="D157" s="16"/>
      <c r="E157" s="16"/>
      <c r="F157" s="16"/>
      <c r="G157" s="16"/>
      <c r="H157" s="16"/>
    </row>
    <row r="158" spans="1:8" ht="15" customHeight="1">
      <c r="A158" s="16"/>
      <c r="B158" s="16"/>
      <c r="C158" s="16"/>
      <c r="D158" s="16"/>
      <c r="E158" s="16"/>
      <c r="F158" s="16"/>
      <c r="G158" s="16"/>
      <c r="H158" s="16"/>
    </row>
    <row r="159" spans="1:8" ht="15" customHeight="1">
      <c r="A159" s="16"/>
      <c r="B159" s="16"/>
      <c r="C159" s="16"/>
      <c r="D159" s="16"/>
      <c r="E159" s="16"/>
      <c r="F159" s="16"/>
      <c r="G159" s="16"/>
      <c r="H159" s="16"/>
    </row>
    <row r="160" spans="1:8" ht="15" customHeight="1">
      <c r="A160" s="16"/>
      <c r="B160" s="16"/>
      <c r="C160" s="16"/>
      <c r="D160" s="16"/>
      <c r="E160" s="16"/>
      <c r="F160" s="16"/>
      <c r="G160" s="16"/>
      <c r="H160" s="16"/>
    </row>
    <row r="161" spans="1:8" ht="15" customHeight="1">
      <c r="A161" s="16"/>
      <c r="B161" s="16"/>
      <c r="C161" s="16"/>
      <c r="D161" s="16"/>
      <c r="E161" s="16"/>
      <c r="F161" s="16"/>
      <c r="G161" s="16"/>
      <c r="H161" s="16"/>
    </row>
    <row r="162" spans="1:8" ht="15" customHeight="1">
      <c r="A162" s="16"/>
      <c r="B162" s="16"/>
      <c r="C162" s="16"/>
      <c r="D162" s="16"/>
      <c r="E162" s="16"/>
      <c r="F162" s="16"/>
      <c r="G162" s="16"/>
      <c r="H162" s="16"/>
    </row>
    <row r="163" spans="1:8" ht="15" customHeight="1">
      <c r="A163" s="16"/>
      <c r="B163" s="16"/>
      <c r="C163" s="16"/>
      <c r="D163" s="16"/>
      <c r="E163" s="16"/>
      <c r="F163" s="16"/>
      <c r="G163" s="16"/>
      <c r="H163" s="16"/>
    </row>
    <row r="164" spans="1:8" ht="15" customHeight="1">
      <c r="A164" s="16"/>
      <c r="B164" s="16"/>
      <c r="C164" s="16"/>
      <c r="D164" s="16"/>
      <c r="E164" s="16"/>
      <c r="F164" s="16"/>
      <c r="G164" s="16"/>
      <c r="H164" s="16"/>
    </row>
    <row r="165" spans="1:8" ht="15" customHeight="1">
      <c r="A165" s="16"/>
      <c r="B165" s="16"/>
      <c r="C165" s="16"/>
      <c r="D165" s="16"/>
      <c r="E165" s="16"/>
      <c r="F165" s="16"/>
      <c r="G165" s="16"/>
      <c r="H165" s="16"/>
    </row>
    <row r="166" spans="1:8" ht="15" customHeight="1">
      <c r="A166" s="16"/>
      <c r="B166" s="16"/>
      <c r="C166" s="16"/>
      <c r="D166" s="16"/>
      <c r="E166" s="16"/>
      <c r="F166" s="16"/>
      <c r="G166" s="16"/>
      <c r="H166" s="16"/>
    </row>
    <row r="167" spans="1:8" ht="15" customHeight="1">
      <c r="A167" s="16"/>
      <c r="B167" s="16"/>
      <c r="C167" s="16"/>
      <c r="D167" s="16"/>
      <c r="E167" s="16"/>
      <c r="F167" s="16"/>
      <c r="G167" s="16"/>
      <c r="H167" s="16"/>
    </row>
    <row r="168" spans="1:8" ht="15" customHeight="1">
      <c r="A168" s="16"/>
      <c r="B168" s="16"/>
      <c r="C168" s="16"/>
      <c r="D168" s="16"/>
      <c r="E168" s="16"/>
      <c r="F168" s="16"/>
      <c r="G168" s="16"/>
      <c r="H168" s="16"/>
    </row>
    <row r="169" spans="1:8" ht="15" customHeight="1">
      <c r="A169" s="16"/>
      <c r="B169" s="16"/>
      <c r="C169" s="16"/>
      <c r="D169" s="16"/>
      <c r="E169" s="16"/>
      <c r="F169" s="16"/>
      <c r="G169" s="16"/>
      <c r="H169" s="16"/>
    </row>
    <row r="170" spans="1:8" ht="15" customHeight="1">
      <c r="A170" s="16"/>
      <c r="B170" s="16"/>
      <c r="C170" s="16"/>
      <c r="D170" s="16"/>
      <c r="E170" s="16"/>
      <c r="F170" s="16"/>
      <c r="G170" s="16"/>
      <c r="H170" s="16"/>
    </row>
    <row r="171" spans="1:8" ht="15" customHeight="1">
      <c r="A171" s="16"/>
      <c r="B171" s="16"/>
      <c r="C171" s="16"/>
      <c r="D171" s="16"/>
      <c r="E171" s="16"/>
      <c r="F171" s="16"/>
      <c r="G171" s="16"/>
      <c r="H171" s="16"/>
    </row>
  </sheetData>
  <mergeCells count="20">
    <mergeCell ref="A83:A90"/>
    <mergeCell ref="A91:B91"/>
    <mergeCell ref="A63:A67"/>
    <mergeCell ref="A68:A69"/>
    <mergeCell ref="A70:A72"/>
    <mergeCell ref="A73:A74"/>
    <mergeCell ref="A75:A80"/>
    <mergeCell ref="A81:A82"/>
    <mergeCell ref="A58:A62"/>
    <mergeCell ref="A5:A10"/>
    <mergeCell ref="A11:A13"/>
    <mergeCell ref="A14:A17"/>
    <mergeCell ref="A18:A21"/>
    <mergeCell ref="A22:A26"/>
    <mergeCell ref="A27:A30"/>
    <mergeCell ref="A31:A35"/>
    <mergeCell ref="A36:A40"/>
    <mergeCell ref="A41:A45"/>
    <mergeCell ref="A46:A52"/>
    <mergeCell ref="A53:A57"/>
  </mergeCells>
  <pageMargins left="0.23622047244094491" right="0.23622047244094491" top="0.39370078740157483" bottom="0.34" header="0" footer="0.11811023622047245"/>
  <pageSetup paperSize="9" scale="78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74"/>
  <sheetViews>
    <sheetView topLeftCell="A88" workbookViewId="0"/>
  </sheetViews>
  <sheetFormatPr baseColWidth="10" defaultColWidth="11.42578125" defaultRowHeight="15" customHeight="1"/>
  <cols>
    <col min="1" max="2" width="21.42578125" style="145" customWidth="1"/>
    <col min="3" max="13" width="10" style="145" customWidth="1"/>
    <col min="14" max="16384" width="11.42578125" style="145"/>
  </cols>
  <sheetData>
    <row r="1" spans="1:22" ht="15" customHeight="1">
      <c r="A1" s="15" t="s">
        <v>583</v>
      </c>
      <c r="B1" s="15"/>
      <c r="C1" s="15"/>
      <c r="D1" s="15"/>
      <c r="E1" s="32"/>
      <c r="F1" s="32"/>
      <c r="G1" s="32"/>
      <c r="H1" s="32"/>
      <c r="I1" s="32"/>
      <c r="J1" s="32"/>
      <c r="K1" s="32"/>
      <c r="L1" s="32"/>
      <c r="M1" s="32"/>
    </row>
    <row r="2" spans="1:22" ht="15" customHeight="1">
      <c r="A2" s="19" t="s">
        <v>584</v>
      </c>
      <c r="B2" s="19"/>
      <c r="C2" s="19"/>
      <c r="D2" s="19"/>
      <c r="E2" s="32"/>
      <c r="F2" s="32"/>
      <c r="G2" s="32"/>
      <c r="H2" s="32"/>
      <c r="I2" s="32"/>
      <c r="J2" s="32"/>
      <c r="K2" s="32"/>
      <c r="L2" s="32"/>
      <c r="M2" s="32"/>
    </row>
    <row r="3" spans="1:22" ht="15" customHeight="1">
      <c r="A3" s="39"/>
      <c r="B3" s="39"/>
      <c r="C3" s="39"/>
      <c r="D3" s="39"/>
      <c r="E3" s="169"/>
      <c r="F3" s="169"/>
      <c r="G3" s="169"/>
      <c r="H3" s="169"/>
      <c r="I3" s="169"/>
      <c r="J3" s="169"/>
      <c r="K3" s="169"/>
      <c r="L3" s="169"/>
      <c r="M3" s="169"/>
    </row>
    <row r="4" spans="1:22" ht="15" customHeight="1">
      <c r="A4" s="22"/>
      <c r="B4" s="22"/>
      <c r="C4" s="77" t="s">
        <v>3</v>
      </c>
      <c r="D4" s="77" t="s">
        <v>440</v>
      </c>
      <c r="E4" s="77" t="s">
        <v>441</v>
      </c>
      <c r="F4" s="77" t="s">
        <v>442</v>
      </c>
      <c r="G4" s="77" t="s">
        <v>443</v>
      </c>
      <c r="H4" s="77" t="s">
        <v>444</v>
      </c>
      <c r="I4" s="77" t="s">
        <v>445</v>
      </c>
      <c r="J4" s="77" t="s">
        <v>446</v>
      </c>
      <c r="K4" s="77" t="s">
        <v>447</v>
      </c>
      <c r="L4" s="77" t="s">
        <v>448</v>
      </c>
      <c r="M4" s="207" t="s">
        <v>449</v>
      </c>
    </row>
    <row r="5" spans="1:22" ht="15" customHeight="1">
      <c r="A5" s="428" t="s">
        <v>408</v>
      </c>
      <c r="B5" s="16" t="s">
        <v>487</v>
      </c>
      <c r="C5" s="106">
        <v>146.166666666667</v>
      </c>
      <c r="D5" s="32">
        <v>0</v>
      </c>
      <c r="E5" s="170">
        <v>4.3333333333333304</v>
      </c>
      <c r="F5" s="170">
        <v>31.5</v>
      </c>
      <c r="G5" s="170">
        <v>17.75</v>
      </c>
      <c r="H5" s="170">
        <v>15.1666666666667</v>
      </c>
      <c r="I5" s="170">
        <v>30.0833333333333</v>
      </c>
      <c r="J5" s="170">
        <v>3.0833333333333299</v>
      </c>
      <c r="K5" s="170">
        <v>7.3333333333333304</v>
      </c>
      <c r="L5" s="170">
        <v>4.4166666666666696</v>
      </c>
      <c r="M5" s="170">
        <v>32.5</v>
      </c>
    </row>
    <row r="6" spans="1:22" ht="15" customHeight="1">
      <c r="A6" s="428"/>
      <c r="B6" s="16" t="s">
        <v>488</v>
      </c>
      <c r="C6" s="106">
        <v>155.25</v>
      </c>
      <c r="D6" s="32">
        <v>0.16666666666666699</v>
      </c>
      <c r="E6" s="170">
        <v>6.5</v>
      </c>
      <c r="F6" s="170">
        <v>31.1666666666667</v>
      </c>
      <c r="G6" s="170">
        <v>16.6666666666667</v>
      </c>
      <c r="H6" s="170">
        <v>29.4166666666667</v>
      </c>
      <c r="I6" s="170">
        <v>37.25</v>
      </c>
      <c r="J6" s="170">
        <v>0</v>
      </c>
      <c r="K6" s="170">
        <v>9.5</v>
      </c>
      <c r="L6" s="170">
        <v>1.6666666666666701</v>
      </c>
      <c r="M6" s="170">
        <v>22.9166666666667</v>
      </c>
    </row>
    <row r="7" spans="1:22" ht="15" customHeight="1">
      <c r="A7" s="428"/>
      <c r="B7" s="16" t="s">
        <v>489</v>
      </c>
      <c r="C7" s="106">
        <v>349.5</v>
      </c>
      <c r="D7" s="32">
        <v>0</v>
      </c>
      <c r="E7" s="170">
        <v>5.6666666666666696</v>
      </c>
      <c r="F7" s="170">
        <v>59.0833333333333</v>
      </c>
      <c r="G7" s="170">
        <v>51.5</v>
      </c>
      <c r="H7" s="170">
        <v>48.8333333333333</v>
      </c>
      <c r="I7" s="170">
        <v>78</v>
      </c>
      <c r="J7" s="170">
        <v>3.5833333333333299</v>
      </c>
      <c r="K7" s="170">
        <v>32.4166666666667</v>
      </c>
      <c r="L7" s="170">
        <v>5.75</v>
      </c>
      <c r="M7" s="170">
        <v>64.6666666666667</v>
      </c>
    </row>
    <row r="8" spans="1:22" ht="15" customHeight="1">
      <c r="A8" s="428"/>
      <c r="B8" s="16" t="s">
        <v>490</v>
      </c>
      <c r="C8" s="106">
        <v>267.33333333333297</v>
      </c>
      <c r="D8" s="32">
        <v>0</v>
      </c>
      <c r="E8" s="170">
        <v>8.0833333333333304</v>
      </c>
      <c r="F8" s="170">
        <v>36.9166666666667</v>
      </c>
      <c r="G8" s="170">
        <v>35.1666666666667</v>
      </c>
      <c r="H8" s="170">
        <v>39.9166666666667</v>
      </c>
      <c r="I8" s="170">
        <v>62.6666666666667</v>
      </c>
      <c r="J8" s="170">
        <v>2.4166666666666701</v>
      </c>
      <c r="K8" s="170">
        <v>19.3333333333333</v>
      </c>
      <c r="L8" s="170">
        <v>4.9166666666666696</v>
      </c>
      <c r="M8" s="170">
        <v>57.9166666666667</v>
      </c>
    </row>
    <row r="9" spans="1:22" ht="15" customHeight="1">
      <c r="A9" s="428"/>
      <c r="B9" s="16" t="s">
        <v>491</v>
      </c>
      <c r="C9" s="106">
        <v>163.583333333333</v>
      </c>
      <c r="D9" s="32">
        <v>0</v>
      </c>
      <c r="E9" s="170">
        <v>8.3333333333333304</v>
      </c>
      <c r="F9" s="170">
        <v>43.9166666666667</v>
      </c>
      <c r="G9" s="170">
        <v>24.5</v>
      </c>
      <c r="H9" s="170">
        <v>18.25</v>
      </c>
      <c r="I9" s="170">
        <v>43.25</v>
      </c>
      <c r="J9" s="170">
        <v>1</v>
      </c>
      <c r="K9" s="170">
        <v>4.25</v>
      </c>
      <c r="L9" s="170">
        <v>0.66666666666666696</v>
      </c>
      <c r="M9" s="170">
        <v>19.4166666666667</v>
      </c>
    </row>
    <row r="10" spans="1:22" ht="15" customHeight="1">
      <c r="A10" s="429"/>
      <c r="B10" s="124" t="s">
        <v>492</v>
      </c>
      <c r="C10" s="102">
        <v>178.166666666667</v>
      </c>
      <c r="D10" s="35">
        <v>0</v>
      </c>
      <c r="E10" s="171">
        <v>9</v>
      </c>
      <c r="F10" s="171">
        <v>50.75</v>
      </c>
      <c r="G10" s="171">
        <v>26.75</v>
      </c>
      <c r="H10" s="171">
        <v>27.25</v>
      </c>
      <c r="I10" s="171">
        <v>37.1666666666667</v>
      </c>
      <c r="J10" s="171">
        <v>1</v>
      </c>
      <c r="K10" s="171">
        <v>6.4166666666666696</v>
      </c>
      <c r="L10" s="171">
        <v>1.6666666666666701</v>
      </c>
      <c r="M10" s="171">
        <v>18.1666666666667</v>
      </c>
    </row>
    <row r="11" spans="1:22" ht="15" customHeight="1">
      <c r="A11" s="427" t="s">
        <v>430</v>
      </c>
      <c r="B11" s="185" t="s">
        <v>493</v>
      </c>
      <c r="C11" s="186">
        <v>1168.5</v>
      </c>
      <c r="D11" s="192">
        <v>1</v>
      </c>
      <c r="E11" s="187">
        <v>40.5</v>
      </c>
      <c r="F11" s="187">
        <v>233.083333333333</v>
      </c>
      <c r="G11" s="187">
        <v>173.083333333333</v>
      </c>
      <c r="H11" s="187">
        <v>174.083333333333</v>
      </c>
      <c r="I11" s="187">
        <v>260.5</v>
      </c>
      <c r="J11" s="187">
        <v>7.5833333333333304</v>
      </c>
      <c r="K11" s="187">
        <v>62.1666666666667</v>
      </c>
      <c r="L11" s="187">
        <v>30.9166666666667</v>
      </c>
      <c r="M11" s="187">
        <v>185.583333333333</v>
      </c>
    </row>
    <row r="12" spans="1:22" ht="15" customHeight="1">
      <c r="A12" s="428"/>
      <c r="B12" s="16" t="s">
        <v>494</v>
      </c>
      <c r="C12" s="106">
        <v>158.5</v>
      </c>
      <c r="D12" s="32">
        <v>0</v>
      </c>
      <c r="E12" s="190">
        <v>19.1666666666667</v>
      </c>
      <c r="F12" s="190">
        <v>48.4166666666667</v>
      </c>
      <c r="G12" s="190">
        <v>27.8333333333333</v>
      </c>
      <c r="H12" s="190">
        <v>27.4166666666667</v>
      </c>
      <c r="I12" s="190">
        <v>20.4166666666667</v>
      </c>
      <c r="J12" s="190">
        <v>0.25</v>
      </c>
      <c r="K12" s="190">
        <v>4.25</v>
      </c>
      <c r="L12" s="190">
        <v>2</v>
      </c>
      <c r="M12" s="190">
        <v>8.75</v>
      </c>
      <c r="N12" s="173"/>
      <c r="O12" s="173"/>
      <c r="P12" s="173"/>
      <c r="Q12" s="173"/>
      <c r="R12" s="173"/>
      <c r="S12" s="173"/>
      <c r="T12" s="173"/>
      <c r="U12" s="173"/>
      <c r="V12" s="173"/>
    </row>
    <row r="13" spans="1:22" ht="15" customHeight="1">
      <c r="A13" s="429"/>
      <c r="B13" s="124" t="s">
        <v>495</v>
      </c>
      <c r="C13" s="102">
        <v>366</v>
      </c>
      <c r="D13" s="35">
        <v>0</v>
      </c>
      <c r="E13" s="171">
        <v>25.1666666666667</v>
      </c>
      <c r="F13" s="171">
        <v>89.5</v>
      </c>
      <c r="G13" s="171">
        <v>64.6666666666667</v>
      </c>
      <c r="H13" s="171">
        <v>85.75</v>
      </c>
      <c r="I13" s="171">
        <v>48.5</v>
      </c>
      <c r="J13" s="171">
        <v>1.75</v>
      </c>
      <c r="K13" s="171">
        <v>11.1666666666667</v>
      </c>
      <c r="L13" s="171">
        <v>6</v>
      </c>
      <c r="M13" s="171">
        <v>33.5</v>
      </c>
    </row>
    <row r="14" spans="1:22" ht="15" customHeight="1">
      <c r="A14" s="427" t="s">
        <v>410</v>
      </c>
      <c r="B14" s="185" t="s">
        <v>496</v>
      </c>
      <c r="C14" s="186">
        <v>371.5</v>
      </c>
      <c r="D14" s="192">
        <v>0.33333333333333298</v>
      </c>
      <c r="E14" s="187">
        <v>9.75</v>
      </c>
      <c r="F14" s="187">
        <v>61.9166666666667</v>
      </c>
      <c r="G14" s="187">
        <v>50.6666666666667</v>
      </c>
      <c r="H14" s="187">
        <v>49.4166666666667</v>
      </c>
      <c r="I14" s="187">
        <v>96.9166666666667</v>
      </c>
      <c r="J14" s="187">
        <v>8.3333333333333301E-2</v>
      </c>
      <c r="K14" s="187">
        <v>30.6666666666667</v>
      </c>
      <c r="L14" s="187">
        <v>10.1666666666667</v>
      </c>
      <c r="M14" s="187">
        <v>61.5833333333333</v>
      </c>
    </row>
    <row r="15" spans="1:22" ht="15" customHeight="1">
      <c r="A15" s="428"/>
      <c r="B15" s="16" t="s">
        <v>497</v>
      </c>
      <c r="C15" s="106">
        <v>214</v>
      </c>
      <c r="D15" s="32">
        <v>0</v>
      </c>
      <c r="E15" s="170">
        <v>5.5</v>
      </c>
      <c r="F15" s="170">
        <v>47.0833333333333</v>
      </c>
      <c r="G15" s="170">
        <v>34.3333333333333</v>
      </c>
      <c r="H15" s="170">
        <v>39.5833333333333</v>
      </c>
      <c r="I15" s="170">
        <v>42.6666666666667</v>
      </c>
      <c r="J15" s="170">
        <v>8.3333333333333301E-2</v>
      </c>
      <c r="K15" s="170">
        <v>11.8333333333333</v>
      </c>
      <c r="L15" s="170">
        <v>2.8333333333333299</v>
      </c>
      <c r="M15" s="170">
        <v>30.0833333333333</v>
      </c>
    </row>
    <row r="16" spans="1:22" ht="15" customHeight="1">
      <c r="A16" s="428"/>
      <c r="B16" s="16" t="s">
        <v>498</v>
      </c>
      <c r="C16" s="106">
        <v>721.66666666666697</v>
      </c>
      <c r="D16" s="32">
        <v>0</v>
      </c>
      <c r="E16" s="170">
        <v>20</v>
      </c>
      <c r="F16" s="170">
        <v>154.916666666667</v>
      </c>
      <c r="G16" s="170">
        <v>95.4166666666667</v>
      </c>
      <c r="H16" s="170">
        <v>125.833333333333</v>
      </c>
      <c r="I16" s="170">
        <v>163.666666666667</v>
      </c>
      <c r="J16" s="170">
        <v>3.3333333333333299</v>
      </c>
      <c r="K16" s="170">
        <v>37.9166666666667</v>
      </c>
      <c r="L16" s="170">
        <v>15.75</v>
      </c>
      <c r="M16" s="170">
        <v>104.833333333333</v>
      </c>
    </row>
    <row r="17" spans="1:23" ht="15" customHeight="1">
      <c r="A17" s="429"/>
      <c r="B17" s="124" t="s">
        <v>499</v>
      </c>
      <c r="C17" s="102">
        <v>1042.5</v>
      </c>
      <c r="D17" s="35">
        <v>0</v>
      </c>
      <c r="E17" s="171">
        <v>32.0833333333333</v>
      </c>
      <c r="F17" s="171">
        <v>231.666666666667</v>
      </c>
      <c r="G17" s="171">
        <v>159.25</v>
      </c>
      <c r="H17" s="171">
        <v>168.333333333333</v>
      </c>
      <c r="I17" s="171">
        <v>228.25</v>
      </c>
      <c r="J17" s="171">
        <v>9.6666666666666696</v>
      </c>
      <c r="K17" s="171">
        <v>41.6666666666667</v>
      </c>
      <c r="L17" s="171">
        <v>26.8333333333333</v>
      </c>
      <c r="M17" s="171">
        <v>144.75</v>
      </c>
    </row>
    <row r="18" spans="1:23" ht="15" customHeight="1">
      <c r="A18" s="427" t="s">
        <v>411</v>
      </c>
      <c r="B18" s="185" t="s">
        <v>500</v>
      </c>
      <c r="C18" s="186">
        <v>579.5</v>
      </c>
      <c r="D18" s="192">
        <v>0</v>
      </c>
      <c r="E18" s="192">
        <v>7.1666666666666696</v>
      </c>
      <c r="F18" s="192">
        <v>89.6666666666667</v>
      </c>
      <c r="G18" s="192">
        <v>63</v>
      </c>
      <c r="H18" s="192">
        <v>85.9166666666667</v>
      </c>
      <c r="I18" s="192">
        <v>154.25</v>
      </c>
      <c r="J18" s="192">
        <v>1.5</v>
      </c>
      <c r="K18" s="192">
        <v>38.0833333333333</v>
      </c>
      <c r="L18" s="192">
        <v>24</v>
      </c>
      <c r="M18" s="192">
        <v>115.916666666667</v>
      </c>
      <c r="N18" s="173"/>
      <c r="O18" s="173"/>
      <c r="P18" s="173"/>
      <c r="Q18" s="173"/>
      <c r="R18" s="173"/>
      <c r="S18" s="173"/>
      <c r="T18" s="173"/>
      <c r="U18" s="173"/>
      <c r="V18" s="173"/>
      <c r="W18" s="173"/>
    </row>
    <row r="19" spans="1:23" ht="15" customHeight="1">
      <c r="A19" s="428"/>
      <c r="B19" s="16" t="s">
        <v>501</v>
      </c>
      <c r="C19" s="106">
        <v>324.08333333333297</v>
      </c>
      <c r="D19" s="32">
        <v>1</v>
      </c>
      <c r="E19" s="170">
        <v>4.8333333333333304</v>
      </c>
      <c r="F19" s="170">
        <v>38.4166666666667</v>
      </c>
      <c r="G19" s="170">
        <v>26.8333333333333</v>
      </c>
      <c r="H19" s="170">
        <v>46.5833333333333</v>
      </c>
      <c r="I19" s="170">
        <v>97.4166666666667</v>
      </c>
      <c r="J19" s="170">
        <v>1.5</v>
      </c>
      <c r="K19" s="170">
        <v>27.8333333333333</v>
      </c>
      <c r="L19" s="170">
        <v>11</v>
      </c>
      <c r="M19" s="170">
        <v>68.6666666666667</v>
      </c>
    </row>
    <row r="20" spans="1:23" ht="15" customHeight="1">
      <c r="A20" s="428"/>
      <c r="B20" s="16" t="s">
        <v>502</v>
      </c>
      <c r="C20" s="106">
        <v>399.99999999999898</v>
      </c>
      <c r="D20" s="32">
        <v>1.4166666666666701</v>
      </c>
      <c r="E20" s="170">
        <v>3.1666666666666701</v>
      </c>
      <c r="F20" s="170">
        <v>21.4166666666667</v>
      </c>
      <c r="G20" s="170">
        <v>32.4166666666667</v>
      </c>
      <c r="H20" s="170">
        <v>45.6666666666667</v>
      </c>
      <c r="I20" s="170">
        <v>113.833333333333</v>
      </c>
      <c r="J20" s="170">
        <v>1.9166666666666701</v>
      </c>
      <c r="K20" s="170">
        <v>44.25</v>
      </c>
      <c r="L20" s="170">
        <v>17.0833333333333</v>
      </c>
      <c r="M20" s="170">
        <v>118.833333333333</v>
      </c>
    </row>
    <row r="21" spans="1:23" ht="15" customHeight="1">
      <c r="A21" s="429"/>
      <c r="B21" s="124" t="s">
        <v>503</v>
      </c>
      <c r="C21" s="102">
        <v>578.41666666666697</v>
      </c>
      <c r="D21" s="35">
        <v>0.5</v>
      </c>
      <c r="E21" s="171">
        <v>27.6666666666667</v>
      </c>
      <c r="F21" s="171">
        <v>102.833333333333</v>
      </c>
      <c r="G21" s="171">
        <v>97.3333333333333</v>
      </c>
      <c r="H21" s="171">
        <v>104.416666666667</v>
      </c>
      <c r="I21" s="171">
        <v>136.166666666667</v>
      </c>
      <c r="J21" s="171">
        <v>1.6666666666666701</v>
      </c>
      <c r="K21" s="171">
        <v>23</v>
      </c>
      <c r="L21" s="171">
        <v>20.5833333333333</v>
      </c>
      <c r="M21" s="171">
        <v>64.25</v>
      </c>
    </row>
    <row r="22" spans="1:23" ht="15" customHeight="1">
      <c r="A22" s="427" t="s">
        <v>431</v>
      </c>
      <c r="B22" s="185" t="s">
        <v>504</v>
      </c>
      <c r="C22" s="186">
        <v>677.41666666666697</v>
      </c>
      <c r="D22" s="192">
        <v>0.5</v>
      </c>
      <c r="E22" s="187">
        <v>7.5833333333333304</v>
      </c>
      <c r="F22" s="187">
        <v>68.5</v>
      </c>
      <c r="G22" s="187">
        <v>49.9166666666667</v>
      </c>
      <c r="H22" s="187">
        <v>84.4166666666667</v>
      </c>
      <c r="I22" s="187">
        <v>190.416666666667</v>
      </c>
      <c r="J22" s="187">
        <v>5.1666666666666696</v>
      </c>
      <c r="K22" s="187">
        <v>77.0833333333333</v>
      </c>
      <c r="L22" s="187">
        <v>31.1666666666667</v>
      </c>
      <c r="M22" s="187">
        <v>162.666666666667</v>
      </c>
    </row>
    <row r="23" spans="1:23" ht="15" customHeight="1">
      <c r="A23" s="428"/>
      <c r="B23" s="16" t="s">
        <v>505</v>
      </c>
      <c r="C23" s="106">
        <v>604.58333333333405</v>
      </c>
      <c r="D23" s="32">
        <v>0.16666666666666699</v>
      </c>
      <c r="E23" s="170">
        <v>14.5</v>
      </c>
      <c r="F23" s="170">
        <v>80.0833333333333</v>
      </c>
      <c r="G23" s="170">
        <v>68.25</v>
      </c>
      <c r="H23" s="170">
        <v>84.4166666666667</v>
      </c>
      <c r="I23" s="170">
        <v>158.5</v>
      </c>
      <c r="J23" s="170">
        <v>6.3333333333333304</v>
      </c>
      <c r="K23" s="170">
        <v>43</v>
      </c>
      <c r="L23" s="170">
        <v>18.4166666666667</v>
      </c>
      <c r="M23" s="170">
        <v>130.916666666667</v>
      </c>
    </row>
    <row r="24" spans="1:23" ht="15" customHeight="1">
      <c r="A24" s="428"/>
      <c r="B24" s="16" t="s">
        <v>506</v>
      </c>
      <c r="C24" s="106">
        <v>442</v>
      </c>
      <c r="D24" s="32">
        <v>0.5</v>
      </c>
      <c r="E24" s="170">
        <v>4.3333333333333304</v>
      </c>
      <c r="F24" s="170">
        <v>80.5833333333333</v>
      </c>
      <c r="G24" s="170">
        <v>61.25</v>
      </c>
      <c r="H24" s="170">
        <v>61.75</v>
      </c>
      <c r="I24" s="170">
        <v>109.5</v>
      </c>
      <c r="J24" s="170">
        <v>3.3333333333333299</v>
      </c>
      <c r="K24" s="170">
        <v>25.3333333333333</v>
      </c>
      <c r="L24" s="170">
        <v>20.3333333333333</v>
      </c>
      <c r="M24" s="170">
        <v>75.0833333333333</v>
      </c>
    </row>
    <row r="25" spans="1:23" ht="15" customHeight="1">
      <c r="A25" s="428"/>
      <c r="B25" s="16" t="s">
        <v>507</v>
      </c>
      <c r="C25" s="106">
        <v>627.33333333333405</v>
      </c>
      <c r="D25" s="32">
        <v>0</v>
      </c>
      <c r="E25" s="32">
        <v>4.9166666666666696</v>
      </c>
      <c r="F25" s="32">
        <v>53.5833333333333</v>
      </c>
      <c r="G25" s="32">
        <v>53.5833333333333</v>
      </c>
      <c r="H25" s="32">
        <v>85.8333333333333</v>
      </c>
      <c r="I25" s="32">
        <v>157.166666666667</v>
      </c>
      <c r="J25" s="32">
        <v>6.8333333333333304</v>
      </c>
      <c r="K25" s="32">
        <v>59.0833333333333</v>
      </c>
      <c r="L25" s="32">
        <v>33.9166666666667</v>
      </c>
      <c r="M25" s="32">
        <v>172.416666666667</v>
      </c>
      <c r="N25" s="173"/>
      <c r="O25" s="173"/>
      <c r="P25" s="173"/>
      <c r="Q25" s="173"/>
      <c r="R25" s="173"/>
      <c r="S25" s="173"/>
      <c r="T25" s="173"/>
      <c r="U25" s="173"/>
      <c r="V25" s="173"/>
      <c r="W25" s="173"/>
    </row>
    <row r="26" spans="1:23" ht="15" customHeight="1">
      <c r="A26" s="429"/>
      <c r="B26" s="124" t="s">
        <v>508</v>
      </c>
      <c r="C26" s="102">
        <v>542.41666666666595</v>
      </c>
      <c r="D26" s="35">
        <v>0</v>
      </c>
      <c r="E26" s="171">
        <v>9</v>
      </c>
      <c r="F26" s="171">
        <v>63.8333333333333</v>
      </c>
      <c r="G26" s="171">
        <v>65.6666666666667</v>
      </c>
      <c r="H26" s="171">
        <v>76.4166666666667</v>
      </c>
      <c r="I26" s="171">
        <v>137.75</v>
      </c>
      <c r="J26" s="171">
        <v>6</v>
      </c>
      <c r="K26" s="171">
        <v>43.0833333333333</v>
      </c>
      <c r="L26" s="171">
        <v>26.3333333333333</v>
      </c>
      <c r="M26" s="171">
        <v>114.333333333333</v>
      </c>
    </row>
    <row r="27" spans="1:23" ht="15" customHeight="1">
      <c r="A27" s="427" t="s">
        <v>432</v>
      </c>
      <c r="B27" s="185" t="s">
        <v>509</v>
      </c>
      <c r="C27" s="186">
        <v>231.333333333333</v>
      </c>
      <c r="D27" s="192">
        <v>0.41666666666666702</v>
      </c>
      <c r="E27" s="187">
        <v>13.8333333333333</v>
      </c>
      <c r="F27" s="187">
        <v>72.0833333333333</v>
      </c>
      <c r="G27" s="187">
        <v>41.5</v>
      </c>
      <c r="H27" s="187">
        <v>37.5</v>
      </c>
      <c r="I27" s="187">
        <v>41.25</v>
      </c>
      <c r="J27" s="187">
        <v>1</v>
      </c>
      <c r="K27" s="187">
        <v>4</v>
      </c>
      <c r="L27" s="187">
        <v>0.75</v>
      </c>
      <c r="M27" s="187">
        <v>19</v>
      </c>
    </row>
    <row r="28" spans="1:23" ht="15" customHeight="1">
      <c r="A28" s="428"/>
      <c r="B28" s="16" t="s">
        <v>510</v>
      </c>
      <c r="C28" s="106">
        <v>591.75</v>
      </c>
      <c r="D28" s="32">
        <v>0.58333333333333304</v>
      </c>
      <c r="E28" s="170">
        <v>26.9166666666667</v>
      </c>
      <c r="F28" s="170">
        <v>113.083333333333</v>
      </c>
      <c r="G28" s="170">
        <v>88.4166666666667</v>
      </c>
      <c r="H28" s="170">
        <v>99.1666666666667</v>
      </c>
      <c r="I28" s="170">
        <v>140.916666666667</v>
      </c>
      <c r="J28" s="170">
        <v>1.8333333333333299</v>
      </c>
      <c r="K28" s="170">
        <v>30.8333333333333</v>
      </c>
      <c r="L28" s="170">
        <v>9.9166666666666696</v>
      </c>
      <c r="M28" s="170">
        <v>80.0833333333333</v>
      </c>
    </row>
    <row r="29" spans="1:23" ht="15" customHeight="1">
      <c r="A29" s="428"/>
      <c r="B29" s="16" t="s">
        <v>511</v>
      </c>
      <c r="C29" s="106">
        <v>195.166666666667</v>
      </c>
      <c r="D29" s="32">
        <v>0</v>
      </c>
      <c r="E29" s="170">
        <v>16.9166666666667</v>
      </c>
      <c r="F29" s="170">
        <v>62.25</v>
      </c>
      <c r="G29" s="170">
        <v>27.0833333333333</v>
      </c>
      <c r="H29" s="170">
        <v>31.8333333333333</v>
      </c>
      <c r="I29" s="170">
        <v>32.25</v>
      </c>
      <c r="J29" s="170">
        <v>0</v>
      </c>
      <c r="K29" s="170">
        <v>2.6666666666666701</v>
      </c>
      <c r="L29" s="170">
        <v>2</v>
      </c>
      <c r="M29" s="170">
        <v>20.1666666666667</v>
      </c>
    </row>
    <row r="30" spans="1:23" ht="15" customHeight="1">
      <c r="A30" s="429"/>
      <c r="B30" s="124" t="s">
        <v>512</v>
      </c>
      <c r="C30" s="102">
        <v>79.5833333333333</v>
      </c>
      <c r="D30" s="35">
        <v>0</v>
      </c>
      <c r="E30" s="171">
        <v>3.4166666666666701</v>
      </c>
      <c r="F30" s="171">
        <v>25.3333333333333</v>
      </c>
      <c r="G30" s="171">
        <v>13.6666666666667</v>
      </c>
      <c r="H30" s="171">
        <v>7.25</v>
      </c>
      <c r="I30" s="171">
        <v>16</v>
      </c>
      <c r="J30" s="171">
        <v>1.4166666666666701</v>
      </c>
      <c r="K30" s="171">
        <v>4.9166666666666696</v>
      </c>
      <c r="L30" s="171">
        <v>1.4166666666666701</v>
      </c>
      <c r="M30" s="171">
        <v>6.1666666666666696</v>
      </c>
    </row>
    <row r="31" spans="1:23" ht="15" customHeight="1">
      <c r="A31" s="427" t="s">
        <v>433</v>
      </c>
      <c r="B31" s="185" t="s">
        <v>513</v>
      </c>
      <c r="C31" s="186">
        <v>1622.6666666666599</v>
      </c>
      <c r="D31" s="192">
        <v>0.75</v>
      </c>
      <c r="E31" s="187">
        <v>22.0833333333333</v>
      </c>
      <c r="F31" s="187">
        <v>160.833333333333</v>
      </c>
      <c r="G31" s="187">
        <v>170.833333333333</v>
      </c>
      <c r="H31" s="187">
        <v>252.083333333333</v>
      </c>
      <c r="I31" s="187">
        <v>430</v>
      </c>
      <c r="J31" s="187">
        <v>10.1666666666667</v>
      </c>
      <c r="K31" s="187">
        <v>129.333333333333</v>
      </c>
      <c r="L31" s="187">
        <v>62.25</v>
      </c>
      <c r="M31" s="187">
        <v>384.33333333333297</v>
      </c>
    </row>
    <row r="32" spans="1:23" ht="15" customHeight="1">
      <c r="A32" s="428"/>
      <c r="B32" s="16" t="s">
        <v>514</v>
      </c>
      <c r="C32" s="106">
        <v>347.66666666666703</v>
      </c>
      <c r="D32" s="32">
        <v>0</v>
      </c>
      <c r="E32" s="170">
        <v>4.75</v>
      </c>
      <c r="F32" s="170">
        <v>37.3333333333333</v>
      </c>
      <c r="G32" s="170">
        <v>36.75</v>
      </c>
      <c r="H32" s="170">
        <v>48.9166666666667</v>
      </c>
      <c r="I32" s="170">
        <v>81.0833333333333</v>
      </c>
      <c r="J32" s="170">
        <v>1.25</v>
      </c>
      <c r="K32" s="170">
        <v>24.75</v>
      </c>
      <c r="L32" s="170">
        <v>15.1666666666667</v>
      </c>
      <c r="M32" s="170">
        <v>97.6666666666667</v>
      </c>
    </row>
    <row r="33" spans="1:23" ht="15" customHeight="1">
      <c r="A33" s="428"/>
      <c r="B33" s="16" t="s">
        <v>515</v>
      </c>
      <c r="C33" s="106">
        <v>738.75</v>
      </c>
      <c r="D33" s="32">
        <v>0.5</v>
      </c>
      <c r="E33" s="170">
        <v>3.5</v>
      </c>
      <c r="F33" s="170">
        <v>38.3333333333333</v>
      </c>
      <c r="G33" s="170">
        <v>41.6666666666667</v>
      </c>
      <c r="H33" s="170">
        <v>58.5</v>
      </c>
      <c r="I33" s="170">
        <v>200.583333333333</v>
      </c>
      <c r="J33" s="170">
        <v>8.4166666666666696</v>
      </c>
      <c r="K33" s="170">
        <v>78.9166666666667</v>
      </c>
      <c r="L33" s="170">
        <v>36.4166666666667</v>
      </c>
      <c r="M33" s="170">
        <v>271.91666666666703</v>
      </c>
    </row>
    <row r="34" spans="1:23" ht="15" customHeight="1">
      <c r="A34" s="428"/>
      <c r="B34" s="16" t="s">
        <v>516</v>
      </c>
      <c r="C34" s="106">
        <v>359.75</v>
      </c>
      <c r="D34" s="32">
        <v>0</v>
      </c>
      <c r="E34" s="170">
        <v>0.25</v>
      </c>
      <c r="F34" s="170">
        <v>5.9166666666666696</v>
      </c>
      <c r="G34" s="170">
        <v>16.4166666666667</v>
      </c>
      <c r="H34" s="170">
        <v>23.5</v>
      </c>
      <c r="I34" s="170">
        <v>104.333333333333</v>
      </c>
      <c r="J34" s="170">
        <v>8.3333333333333301E-2</v>
      </c>
      <c r="K34" s="170">
        <v>35.4166666666667</v>
      </c>
      <c r="L34" s="170">
        <v>14.6666666666667</v>
      </c>
      <c r="M34" s="170">
        <v>159.166666666667</v>
      </c>
    </row>
    <row r="35" spans="1:23" ht="15" customHeight="1">
      <c r="A35" s="429"/>
      <c r="B35" s="124" t="s">
        <v>517</v>
      </c>
      <c r="C35" s="102">
        <v>319.41666666666703</v>
      </c>
      <c r="D35" s="35">
        <v>0</v>
      </c>
      <c r="E35" s="171">
        <v>3.25</v>
      </c>
      <c r="F35" s="171">
        <v>30</v>
      </c>
      <c r="G35" s="171">
        <v>29.5</v>
      </c>
      <c r="H35" s="171">
        <v>48.6666666666667</v>
      </c>
      <c r="I35" s="171">
        <v>78.0833333333333</v>
      </c>
      <c r="J35" s="171">
        <v>0.41666666666666702</v>
      </c>
      <c r="K35" s="171">
        <v>22.5</v>
      </c>
      <c r="L35" s="171">
        <v>15.5833333333333</v>
      </c>
      <c r="M35" s="171">
        <v>91.4166666666667</v>
      </c>
    </row>
    <row r="36" spans="1:23" ht="15" customHeight="1">
      <c r="A36" s="427" t="s">
        <v>415</v>
      </c>
      <c r="B36" s="185" t="s">
        <v>518</v>
      </c>
      <c r="C36" s="186">
        <v>1399.6666666666699</v>
      </c>
      <c r="D36" s="192">
        <v>0.91666666666666696</v>
      </c>
      <c r="E36" s="187">
        <v>18.9166666666667</v>
      </c>
      <c r="F36" s="187">
        <v>172.166666666667</v>
      </c>
      <c r="G36" s="187">
        <v>146.666666666667</v>
      </c>
      <c r="H36" s="187">
        <v>250.75</v>
      </c>
      <c r="I36" s="187">
        <v>374.66666666666703</v>
      </c>
      <c r="J36" s="187">
        <v>7.25</v>
      </c>
      <c r="K36" s="187">
        <v>105.583333333333</v>
      </c>
      <c r="L36" s="187">
        <v>58.9166666666667</v>
      </c>
      <c r="M36" s="187">
        <v>263.83333333333297</v>
      </c>
    </row>
    <row r="37" spans="1:23" ht="15" customHeight="1">
      <c r="A37" s="428"/>
      <c r="B37" s="16" t="s">
        <v>519</v>
      </c>
      <c r="C37" s="106">
        <v>635.66666666666595</v>
      </c>
      <c r="D37" s="32">
        <v>0.16666666666666699</v>
      </c>
      <c r="E37" s="32">
        <v>5.25</v>
      </c>
      <c r="F37" s="32">
        <v>54</v>
      </c>
      <c r="G37" s="32">
        <v>64.6666666666667</v>
      </c>
      <c r="H37" s="32">
        <v>111</v>
      </c>
      <c r="I37" s="32">
        <v>174.5</v>
      </c>
      <c r="J37" s="32">
        <v>2.0833333333333299</v>
      </c>
      <c r="K37" s="32">
        <v>43.9166666666667</v>
      </c>
      <c r="L37" s="32">
        <v>36.5</v>
      </c>
      <c r="M37" s="32">
        <v>143.583333333333</v>
      </c>
      <c r="N37" s="173"/>
      <c r="O37" s="173"/>
      <c r="P37" s="173"/>
      <c r="Q37" s="173"/>
      <c r="R37" s="173"/>
      <c r="S37" s="173"/>
      <c r="T37" s="173"/>
      <c r="U37" s="173"/>
      <c r="V37" s="173"/>
      <c r="W37" s="173"/>
    </row>
    <row r="38" spans="1:23" ht="15" customHeight="1">
      <c r="A38" s="428"/>
      <c r="B38" s="16" t="s">
        <v>520</v>
      </c>
      <c r="C38" s="106">
        <v>580</v>
      </c>
      <c r="D38" s="32">
        <v>0</v>
      </c>
      <c r="E38" s="170">
        <v>7.8333333333333304</v>
      </c>
      <c r="F38" s="170">
        <v>65.3333333333333</v>
      </c>
      <c r="G38" s="170">
        <v>64.3333333333333</v>
      </c>
      <c r="H38" s="170">
        <v>82.6666666666667</v>
      </c>
      <c r="I38" s="170">
        <v>154</v>
      </c>
      <c r="J38" s="170">
        <v>1.5833333333333299</v>
      </c>
      <c r="K38" s="170">
        <v>45</v>
      </c>
      <c r="L38" s="170">
        <v>27</v>
      </c>
      <c r="M38" s="170">
        <v>132.25</v>
      </c>
    </row>
    <row r="39" spans="1:23" ht="15" customHeight="1">
      <c r="A39" s="428"/>
      <c r="B39" s="16" t="s">
        <v>521</v>
      </c>
      <c r="C39" s="106">
        <v>491.5</v>
      </c>
      <c r="D39" s="32">
        <v>0.75</v>
      </c>
      <c r="E39" s="170">
        <v>5.0833333333333304</v>
      </c>
      <c r="F39" s="170">
        <v>57.9166666666667</v>
      </c>
      <c r="G39" s="170">
        <v>57.9166666666667</v>
      </c>
      <c r="H39" s="170">
        <v>92.9166666666667</v>
      </c>
      <c r="I39" s="170">
        <v>120.833333333333</v>
      </c>
      <c r="J39" s="170">
        <v>0</v>
      </c>
      <c r="K39" s="170">
        <v>32.8333333333333</v>
      </c>
      <c r="L39" s="170">
        <v>21.0833333333333</v>
      </c>
      <c r="M39" s="170">
        <v>102.166666666667</v>
      </c>
    </row>
    <row r="40" spans="1:23" ht="15" customHeight="1">
      <c r="A40" s="429"/>
      <c r="B40" s="124" t="s">
        <v>522</v>
      </c>
      <c r="C40" s="102">
        <v>234.416666666667</v>
      </c>
      <c r="D40" s="35">
        <v>0</v>
      </c>
      <c r="E40" s="171">
        <v>3.25</v>
      </c>
      <c r="F40" s="171">
        <v>14.4166666666667</v>
      </c>
      <c r="G40" s="171">
        <v>28.8333333333333</v>
      </c>
      <c r="H40" s="171">
        <v>40.9166666666667</v>
      </c>
      <c r="I40" s="171">
        <v>62.1666666666667</v>
      </c>
      <c r="J40" s="171">
        <v>1.3333333333333299</v>
      </c>
      <c r="K40" s="171">
        <v>18.1666666666667</v>
      </c>
      <c r="L40" s="171">
        <v>10.0833333333333</v>
      </c>
      <c r="M40" s="171">
        <v>55.25</v>
      </c>
    </row>
    <row r="41" spans="1:23" ht="15" customHeight="1">
      <c r="A41" s="427" t="s">
        <v>416</v>
      </c>
      <c r="B41" s="185" t="s">
        <v>523</v>
      </c>
      <c r="C41" s="186">
        <v>978.75</v>
      </c>
      <c r="D41" s="192">
        <v>1</v>
      </c>
      <c r="E41" s="187">
        <v>12.25</v>
      </c>
      <c r="F41" s="187">
        <v>117.083333333333</v>
      </c>
      <c r="G41" s="187">
        <v>98.4166666666667</v>
      </c>
      <c r="H41" s="187">
        <v>127</v>
      </c>
      <c r="I41" s="187">
        <v>273.41666666666703</v>
      </c>
      <c r="J41" s="187">
        <v>10.1666666666667</v>
      </c>
      <c r="K41" s="187">
        <v>80.75</v>
      </c>
      <c r="L41" s="187">
        <v>42.6666666666667</v>
      </c>
      <c r="M41" s="187">
        <v>216</v>
      </c>
    </row>
    <row r="42" spans="1:23" ht="15" customHeight="1">
      <c r="A42" s="428"/>
      <c r="B42" s="16" t="s">
        <v>524</v>
      </c>
      <c r="C42" s="106">
        <v>1112.5833333333301</v>
      </c>
      <c r="D42" s="32">
        <v>0.75</v>
      </c>
      <c r="E42" s="170">
        <v>9.1666666666666696</v>
      </c>
      <c r="F42" s="170">
        <v>81.8333333333333</v>
      </c>
      <c r="G42" s="170">
        <v>120.166666666667</v>
      </c>
      <c r="H42" s="170">
        <v>145.583333333333</v>
      </c>
      <c r="I42" s="170">
        <v>332.5</v>
      </c>
      <c r="J42" s="170">
        <v>14.5</v>
      </c>
      <c r="K42" s="170">
        <v>90.5</v>
      </c>
      <c r="L42" s="170">
        <v>50</v>
      </c>
      <c r="M42" s="170">
        <v>267.58333333333297</v>
      </c>
    </row>
    <row r="43" spans="1:23" ht="15" customHeight="1">
      <c r="A43" s="428"/>
      <c r="B43" s="16" t="s">
        <v>525</v>
      </c>
      <c r="C43" s="106">
        <v>417.5</v>
      </c>
      <c r="D43" s="32">
        <v>1</v>
      </c>
      <c r="E43" s="170">
        <v>4.3333333333333304</v>
      </c>
      <c r="F43" s="170">
        <v>38.5833333333333</v>
      </c>
      <c r="G43" s="170">
        <v>42.1666666666667</v>
      </c>
      <c r="H43" s="170">
        <v>56.5833333333333</v>
      </c>
      <c r="I43" s="170">
        <v>129.333333333333</v>
      </c>
      <c r="J43" s="170">
        <v>3.9166666666666701</v>
      </c>
      <c r="K43" s="170">
        <v>28.4166666666667</v>
      </c>
      <c r="L43" s="170">
        <v>23.75</v>
      </c>
      <c r="M43" s="170">
        <v>89.4166666666667</v>
      </c>
    </row>
    <row r="44" spans="1:23" ht="15" customHeight="1">
      <c r="A44" s="428"/>
      <c r="B44" s="16" t="s">
        <v>526</v>
      </c>
      <c r="C44" s="106">
        <v>673.58333333333405</v>
      </c>
      <c r="D44" s="32">
        <v>0</v>
      </c>
      <c r="E44" s="32">
        <v>3.25</v>
      </c>
      <c r="F44" s="32">
        <v>37.8333333333333</v>
      </c>
      <c r="G44" s="32">
        <v>56.4166666666667</v>
      </c>
      <c r="H44" s="32">
        <v>91.5833333333333</v>
      </c>
      <c r="I44" s="32">
        <v>210.416666666667</v>
      </c>
      <c r="J44" s="32">
        <v>5.5</v>
      </c>
      <c r="K44" s="32">
        <v>67.6666666666667</v>
      </c>
      <c r="L44" s="32">
        <v>46.5</v>
      </c>
      <c r="M44" s="32">
        <v>154.416666666667</v>
      </c>
      <c r="N44" s="173"/>
      <c r="O44" s="173"/>
      <c r="P44" s="173"/>
      <c r="Q44" s="173"/>
      <c r="R44" s="173"/>
      <c r="S44" s="173"/>
      <c r="T44" s="173"/>
      <c r="U44" s="173"/>
      <c r="V44" s="173"/>
      <c r="W44" s="173"/>
    </row>
    <row r="45" spans="1:23" ht="15" customHeight="1">
      <c r="A45" s="429"/>
      <c r="B45" s="124" t="s">
        <v>527</v>
      </c>
      <c r="C45" s="102">
        <v>253.75</v>
      </c>
      <c r="D45" s="35">
        <v>1</v>
      </c>
      <c r="E45" s="171">
        <v>2.3333333333333299</v>
      </c>
      <c r="F45" s="171">
        <v>15.5833333333333</v>
      </c>
      <c r="G45" s="171">
        <v>24.25</v>
      </c>
      <c r="H45" s="171">
        <v>40.75</v>
      </c>
      <c r="I45" s="171">
        <v>80.5833333333333</v>
      </c>
      <c r="J45" s="171">
        <v>0.16666666666666699</v>
      </c>
      <c r="K45" s="171">
        <v>24.3333333333333</v>
      </c>
      <c r="L45" s="171">
        <v>14.1666666666667</v>
      </c>
      <c r="M45" s="171">
        <v>50.5833333333333</v>
      </c>
    </row>
    <row r="46" spans="1:23" ht="15" customHeight="1">
      <c r="A46" s="427" t="s">
        <v>417</v>
      </c>
      <c r="B46" s="185" t="s">
        <v>528</v>
      </c>
      <c r="C46" s="186">
        <v>1306.1666666666699</v>
      </c>
      <c r="D46" s="192">
        <v>2.75</v>
      </c>
      <c r="E46" s="187">
        <v>24.25</v>
      </c>
      <c r="F46" s="187">
        <v>143.5</v>
      </c>
      <c r="G46" s="187">
        <v>122.5</v>
      </c>
      <c r="H46" s="187">
        <v>184.666666666667</v>
      </c>
      <c r="I46" s="187">
        <v>351.66666666666703</v>
      </c>
      <c r="J46" s="187">
        <v>9.9166666666666696</v>
      </c>
      <c r="K46" s="187">
        <v>103.583333333333</v>
      </c>
      <c r="L46" s="187">
        <v>37.25</v>
      </c>
      <c r="M46" s="187">
        <v>326.08333333333297</v>
      </c>
    </row>
    <row r="47" spans="1:23" ht="15" customHeight="1">
      <c r="A47" s="428"/>
      <c r="B47" s="16" t="s">
        <v>529</v>
      </c>
      <c r="C47" s="106">
        <v>813.25000000000102</v>
      </c>
      <c r="D47" s="32">
        <v>0</v>
      </c>
      <c r="E47" s="170">
        <v>11.5833333333333</v>
      </c>
      <c r="F47" s="170">
        <v>70.25</v>
      </c>
      <c r="G47" s="170">
        <v>71.75</v>
      </c>
      <c r="H47" s="170">
        <v>103.5</v>
      </c>
      <c r="I47" s="170">
        <v>229.166666666667</v>
      </c>
      <c r="J47" s="170">
        <v>1.5</v>
      </c>
      <c r="K47" s="170">
        <v>70.1666666666667</v>
      </c>
      <c r="L47" s="170">
        <v>31.6666666666667</v>
      </c>
      <c r="M47" s="170">
        <v>223.666666666667</v>
      </c>
    </row>
    <row r="48" spans="1:23" ht="15" customHeight="1">
      <c r="A48" s="428"/>
      <c r="B48" s="16" t="s">
        <v>530</v>
      </c>
      <c r="C48" s="106">
        <v>1317.4166666666699</v>
      </c>
      <c r="D48" s="32">
        <v>0</v>
      </c>
      <c r="E48" s="170">
        <v>10.25</v>
      </c>
      <c r="F48" s="170">
        <v>144.583333333333</v>
      </c>
      <c r="G48" s="170">
        <v>127.583333333333</v>
      </c>
      <c r="H48" s="170">
        <v>207.75</v>
      </c>
      <c r="I48" s="170">
        <v>382.83333333333297</v>
      </c>
      <c r="J48" s="170">
        <v>7.1666666666666696</v>
      </c>
      <c r="K48" s="170">
        <v>91.3333333333333</v>
      </c>
      <c r="L48" s="170">
        <v>58.5833333333333</v>
      </c>
      <c r="M48" s="170">
        <v>287.33333333333297</v>
      </c>
    </row>
    <row r="49" spans="1:23" ht="15" customHeight="1">
      <c r="A49" s="428"/>
      <c r="B49" s="16" t="s">
        <v>531</v>
      </c>
      <c r="C49" s="106">
        <v>240.416666666667</v>
      </c>
      <c r="D49" s="32">
        <v>1.1666666666666701</v>
      </c>
      <c r="E49" s="170">
        <v>0</v>
      </c>
      <c r="F49" s="170">
        <v>12.1666666666667</v>
      </c>
      <c r="G49" s="170">
        <v>18.8333333333333</v>
      </c>
      <c r="H49" s="170">
        <v>16.4166666666667</v>
      </c>
      <c r="I49" s="170">
        <v>75</v>
      </c>
      <c r="J49" s="170">
        <v>3.5</v>
      </c>
      <c r="K49" s="170">
        <v>25.25</v>
      </c>
      <c r="L49" s="170">
        <v>12.0833333333333</v>
      </c>
      <c r="M49" s="170">
        <v>76</v>
      </c>
    </row>
    <row r="50" spans="1:23" ht="15" customHeight="1">
      <c r="A50" s="428"/>
      <c r="B50" s="16" t="s">
        <v>532</v>
      </c>
      <c r="C50" s="106">
        <v>861.25</v>
      </c>
      <c r="D50" s="32">
        <v>0</v>
      </c>
      <c r="E50" s="170">
        <v>2</v>
      </c>
      <c r="F50" s="170">
        <v>29.5833333333333</v>
      </c>
      <c r="G50" s="170">
        <v>45.8333333333333</v>
      </c>
      <c r="H50" s="170">
        <v>55.5</v>
      </c>
      <c r="I50" s="170">
        <v>245.25</v>
      </c>
      <c r="J50" s="170">
        <v>4.5833333333333304</v>
      </c>
      <c r="K50" s="170">
        <v>108.333333333333</v>
      </c>
      <c r="L50" s="170">
        <v>44.5</v>
      </c>
      <c r="M50" s="170">
        <v>325.66666666666703</v>
      </c>
    </row>
    <row r="51" spans="1:23" ht="15" customHeight="1">
      <c r="A51" s="428"/>
      <c r="B51" s="16" t="s">
        <v>533</v>
      </c>
      <c r="C51" s="106">
        <v>245.75</v>
      </c>
      <c r="D51" s="32">
        <v>0.66666666666666696</v>
      </c>
      <c r="E51" s="32">
        <v>1.9166666666666701</v>
      </c>
      <c r="F51" s="32">
        <v>9.3333333333333304</v>
      </c>
      <c r="G51" s="32">
        <v>15.6666666666667</v>
      </c>
      <c r="H51" s="32">
        <v>19</v>
      </c>
      <c r="I51" s="32">
        <v>72.4166666666667</v>
      </c>
      <c r="J51" s="32">
        <v>4.8333333333333304</v>
      </c>
      <c r="K51" s="32">
        <v>23.5833333333333</v>
      </c>
      <c r="L51" s="32">
        <v>14.3333333333333</v>
      </c>
      <c r="M51" s="32">
        <v>84</v>
      </c>
      <c r="N51" s="173"/>
      <c r="O51" s="173"/>
      <c r="P51" s="173"/>
      <c r="Q51" s="173"/>
      <c r="R51" s="173"/>
      <c r="S51" s="173"/>
      <c r="T51" s="173"/>
      <c r="U51" s="173"/>
      <c r="V51" s="173"/>
      <c r="W51" s="173"/>
    </row>
    <row r="52" spans="1:23" ht="15" customHeight="1">
      <c r="A52" s="429"/>
      <c r="B52" s="124" t="s">
        <v>534</v>
      </c>
      <c r="C52" s="102">
        <v>340.33333333333297</v>
      </c>
      <c r="D52" s="35">
        <v>0.58333333333333304</v>
      </c>
      <c r="E52" s="171">
        <v>22</v>
      </c>
      <c r="F52" s="171">
        <v>70.4166666666667</v>
      </c>
      <c r="G52" s="171">
        <v>53.4166666666667</v>
      </c>
      <c r="H52" s="171">
        <v>69.6666666666667</v>
      </c>
      <c r="I52" s="171">
        <v>72.6666666666667</v>
      </c>
      <c r="J52" s="171">
        <v>0.25</v>
      </c>
      <c r="K52" s="171">
        <v>5.8333333333333304</v>
      </c>
      <c r="L52" s="171">
        <v>7.4166666666666696</v>
      </c>
      <c r="M52" s="171">
        <v>38.0833333333333</v>
      </c>
    </row>
    <row r="53" spans="1:23" ht="15" customHeight="1">
      <c r="A53" s="427" t="s">
        <v>418</v>
      </c>
      <c r="B53" s="185" t="s">
        <v>535</v>
      </c>
      <c r="C53" s="186">
        <v>741.58333333333303</v>
      </c>
      <c r="D53" s="192">
        <v>0</v>
      </c>
      <c r="E53" s="187">
        <v>7.9166666666666696</v>
      </c>
      <c r="F53" s="187">
        <v>69.8333333333333</v>
      </c>
      <c r="G53" s="187">
        <v>61.4166666666667</v>
      </c>
      <c r="H53" s="187">
        <v>87.25</v>
      </c>
      <c r="I53" s="187">
        <v>220.833333333333</v>
      </c>
      <c r="J53" s="187">
        <v>6.9166666666666696</v>
      </c>
      <c r="K53" s="187">
        <v>67</v>
      </c>
      <c r="L53" s="187">
        <v>40.9166666666667</v>
      </c>
      <c r="M53" s="187">
        <v>179.5</v>
      </c>
    </row>
    <row r="54" spans="1:23" ht="15" customHeight="1">
      <c r="A54" s="428"/>
      <c r="B54" s="16" t="s">
        <v>536</v>
      </c>
      <c r="C54" s="106">
        <v>1687.75</v>
      </c>
      <c r="D54" s="32">
        <v>0.58333333333333304</v>
      </c>
      <c r="E54" s="170">
        <v>11.5</v>
      </c>
      <c r="F54" s="170">
        <v>114.833333333333</v>
      </c>
      <c r="G54" s="170">
        <v>131.416666666667</v>
      </c>
      <c r="H54" s="170">
        <v>171.5</v>
      </c>
      <c r="I54" s="170">
        <v>466.5</v>
      </c>
      <c r="J54" s="170">
        <v>25.1666666666667</v>
      </c>
      <c r="K54" s="170">
        <v>170</v>
      </c>
      <c r="L54" s="170">
        <v>71.4166666666667</v>
      </c>
      <c r="M54" s="170">
        <v>524.83333333333303</v>
      </c>
    </row>
    <row r="55" spans="1:23" ht="15" customHeight="1">
      <c r="A55" s="428"/>
      <c r="B55" s="16" t="s">
        <v>537</v>
      </c>
      <c r="C55" s="106">
        <v>1047.4166666666699</v>
      </c>
      <c r="D55" s="32">
        <v>0.25</v>
      </c>
      <c r="E55" s="170">
        <v>9</v>
      </c>
      <c r="F55" s="170">
        <v>84</v>
      </c>
      <c r="G55" s="170">
        <v>77.5833333333333</v>
      </c>
      <c r="H55" s="170">
        <v>111.416666666667</v>
      </c>
      <c r="I55" s="170">
        <v>306.08333333333297</v>
      </c>
      <c r="J55" s="170">
        <v>8.5833333333333304</v>
      </c>
      <c r="K55" s="170">
        <v>134.666666666667</v>
      </c>
      <c r="L55" s="170">
        <v>60.6666666666667</v>
      </c>
      <c r="M55" s="170">
        <v>255.166666666667</v>
      </c>
    </row>
    <row r="56" spans="1:23" ht="15" customHeight="1">
      <c r="A56" s="428"/>
      <c r="B56" s="16" t="s">
        <v>538</v>
      </c>
      <c r="C56" s="106">
        <v>521.66666666666697</v>
      </c>
      <c r="D56" s="32">
        <v>1</v>
      </c>
      <c r="E56" s="170">
        <v>7.1666666666666696</v>
      </c>
      <c r="F56" s="170">
        <v>44.3333333333333</v>
      </c>
      <c r="G56" s="170">
        <v>40.6666666666667</v>
      </c>
      <c r="H56" s="170">
        <v>80.0833333333333</v>
      </c>
      <c r="I56" s="170">
        <v>150.416666666667</v>
      </c>
      <c r="J56" s="170">
        <v>3.6666666666666701</v>
      </c>
      <c r="K56" s="170">
        <v>47.75</v>
      </c>
      <c r="L56" s="170">
        <v>21.3333333333333</v>
      </c>
      <c r="M56" s="170">
        <v>125.25</v>
      </c>
    </row>
    <row r="57" spans="1:23" ht="15" customHeight="1">
      <c r="A57" s="429"/>
      <c r="B57" s="124" t="s">
        <v>539</v>
      </c>
      <c r="C57" s="102">
        <v>655.5</v>
      </c>
      <c r="D57" s="35">
        <v>0</v>
      </c>
      <c r="E57" s="171">
        <v>1.8333333333333299</v>
      </c>
      <c r="F57" s="171">
        <v>16.4166666666667</v>
      </c>
      <c r="G57" s="171">
        <v>30.25</v>
      </c>
      <c r="H57" s="171">
        <v>39.0833333333333</v>
      </c>
      <c r="I57" s="171">
        <v>188.333333333333</v>
      </c>
      <c r="J57" s="171">
        <v>8.25</v>
      </c>
      <c r="K57" s="171">
        <v>76.1666666666667</v>
      </c>
      <c r="L57" s="171">
        <v>30.25</v>
      </c>
      <c r="M57" s="171">
        <v>264.91666666666703</v>
      </c>
    </row>
    <row r="58" spans="1:23" ht="15" customHeight="1">
      <c r="A58" s="427" t="s">
        <v>419</v>
      </c>
      <c r="B58" s="185" t="s">
        <v>540</v>
      </c>
      <c r="C58" s="186">
        <v>1516.6666666666699</v>
      </c>
      <c r="D58" s="192">
        <v>0.5</v>
      </c>
      <c r="E58" s="187">
        <v>15.6666666666667</v>
      </c>
      <c r="F58" s="187">
        <v>157.833333333333</v>
      </c>
      <c r="G58" s="187">
        <v>146.166666666667</v>
      </c>
      <c r="H58" s="187">
        <v>211.75</v>
      </c>
      <c r="I58" s="187">
        <v>446.66666666666703</v>
      </c>
      <c r="J58" s="187">
        <v>6.75</v>
      </c>
      <c r="K58" s="187">
        <v>135.25</v>
      </c>
      <c r="L58" s="187">
        <v>63.25</v>
      </c>
      <c r="M58" s="187">
        <v>332.83333333333297</v>
      </c>
    </row>
    <row r="59" spans="1:23" ht="15" customHeight="1">
      <c r="A59" s="428"/>
      <c r="B59" s="16" t="s">
        <v>541</v>
      </c>
      <c r="C59" s="106">
        <v>465.66666666666703</v>
      </c>
      <c r="D59" s="32">
        <v>0.33333333333333298</v>
      </c>
      <c r="E59" s="170">
        <v>9</v>
      </c>
      <c r="F59" s="170">
        <v>66.4166666666667</v>
      </c>
      <c r="G59" s="170">
        <v>49.6666666666667</v>
      </c>
      <c r="H59" s="170">
        <v>71.0833333333333</v>
      </c>
      <c r="I59" s="170">
        <v>120.166666666667</v>
      </c>
      <c r="J59" s="170">
        <v>5.3333333333333304</v>
      </c>
      <c r="K59" s="170">
        <v>30.1666666666667</v>
      </c>
      <c r="L59" s="170">
        <v>21.75</v>
      </c>
      <c r="M59" s="170">
        <v>91.75</v>
      </c>
    </row>
    <row r="60" spans="1:23" ht="15" customHeight="1">
      <c r="A60" s="428"/>
      <c r="B60" s="16" t="s">
        <v>542</v>
      </c>
      <c r="C60" s="106">
        <v>1088.0833333333301</v>
      </c>
      <c r="D60" s="32">
        <v>2.0833333333333299</v>
      </c>
      <c r="E60" s="170">
        <v>14.6666666666667</v>
      </c>
      <c r="F60" s="170">
        <v>97.9166666666667</v>
      </c>
      <c r="G60" s="170">
        <v>89.4166666666667</v>
      </c>
      <c r="H60" s="170">
        <v>162</v>
      </c>
      <c r="I60" s="170">
        <v>339.75</v>
      </c>
      <c r="J60" s="170">
        <v>2.8333333333333299</v>
      </c>
      <c r="K60" s="170">
        <v>103.666666666667</v>
      </c>
      <c r="L60" s="170">
        <v>51.4166666666667</v>
      </c>
      <c r="M60" s="170">
        <v>224.333333333333</v>
      </c>
    </row>
    <row r="61" spans="1:23" ht="15" customHeight="1">
      <c r="A61" s="428"/>
      <c r="B61" s="16" t="s">
        <v>543</v>
      </c>
      <c r="C61" s="106">
        <v>296.83333333333297</v>
      </c>
      <c r="D61" s="32">
        <v>0.91666666666666696</v>
      </c>
      <c r="E61" s="170">
        <v>9.4166666666666696</v>
      </c>
      <c r="F61" s="170">
        <v>34.3333333333333</v>
      </c>
      <c r="G61" s="170">
        <v>31.25</v>
      </c>
      <c r="H61" s="170">
        <v>38.1666666666667</v>
      </c>
      <c r="I61" s="170">
        <v>81.4166666666667</v>
      </c>
      <c r="J61" s="170">
        <v>4.5833333333333304</v>
      </c>
      <c r="K61" s="170">
        <v>25.3333333333333</v>
      </c>
      <c r="L61" s="170">
        <v>7.5</v>
      </c>
      <c r="M61" s="170">
        <v>63.9166666666667</v>
      </c>
    </row>
    <row r="62" spans="1:23" ht="15" customHeight="1">
      <c r="A62" s="429"/>
      <c r="B62" s="124" t="s">
        <v>544</v>
      </c>
      <c r="C62" s="102">
        <v>421.58333333333297</v>
      </c>
      <c r="D62" s="35">
        <v>0</v>
      </c>
      <c r="E62" s="171">
        <v>37.3333333333333</v>
      </c>
      <c r="F62" s="171">
        <v>105.5</v>
      </c>
      <c r="G62" s="171">
        <v>65.5833333333333</v>
      </c>
      <c r="H62" s="171">
        <v>93.0833333333333</v>
      </c>
      <c r="I62" s="171">
        <v>78.75</v>
      </c>
      <c r="J62" s="171">
        <v>2.1666666666666701</v>
      </c>
      <c r="K62" s="171">
        <v>9.8333333333333304</v>
      </c>
      <c r="L62" s="171">
        <v>4.6666666666666696</v>
      </c>
      <c r="M62" s="171">
        <v>24.6666666666667</v>
      </c>
    </row>
    <row r="63" spans="1:23" ht="15" customHeight="1">
      <c r="A63" s="428" t="s">
        <v>420</v>
      </c>
      <c r="B63" s="16" t="s">
        <v>545</v>
      </c>
      <c r="C63" s="106">
        <v>500</v>
      </c>
      <c r="D63" s="32">
        <v>0</v>
      </c>
      <c r="E63" s="170">
        <v>4.5833333333333304</v>
      </c>
      <c r="F63" s="170">
        <v>48.5</v>
      </c>
      <c r="G63" s="170">
        <v>58.25</v>
      </c>
      <c r="H63" s="170">
        <v>82.4166666666667</v>
      </c>
      <c r="I63" s="170">
        <v>141.583333333333</v>
      </c>
      <c r="J63" s="170">
        <v>5.0833333333333304</v>
      </c>
      <c r="K63" s="170">
        <v>33.4166666666667</v>
      </c>
      <c r="L63" s="170">
        <v>24.75</v>
      </c>
      <c r="M63" s="170">
        <v>101.416666666667</v>
      </c>
    </row>
    <row r="64" spans="1:23" ht="15" customHeight="1">
      <c r="A64" s="428"/>
      <c r="B64" s="16" t="s">
        <v>546</v>
      </c>
      <c r="C64" s="106">
        <v>574</v>
      </c>
      <c r="D64" s="32">
        <v>0</v>
      </c>
      <c r="E64" s="32">
        <v>14.1666666666667</v>
      </c>
      <c r="F64" s="32">
        <v>113.916666666667</v>
      </c>
      <c r="G64" s="32">
        <v>70.9166666666667</v>
      </c>
      <c r="H64" s="32">
        <v>103.833333333333</v>
      </c>
      <c r="I64" s="32">
        <v>143.083333333333</v>
      </c>
      <c r="J64" s="32">
        <v>6.75</v>
      </c>
      <c r="K64" s="32">
        <v>34</v>
      </c>
      <c r="L64" s="32">
        <v>13.25</v>
      </c>
      <c r="M64" s="32">
        <v>74.0833333333333</v>
      </c>
      <c r="N64" s="173"/>
      <c r="O64" s="173"/>
      <c r="P64" s="173"/>
      <c r="Q64" s="173"/>
      <c r="R64" s="173"/>
      <c r="S64" s="173"/>
      <c r="T64" s="173"/>
      <c r="U64" s="173"/>
      <c r="V64" s="173"/>
      <c r="W64" s="173"/>
    </row>
    <row r="65" spans="1:23" ht="15" customHeight="1">
      <c r="A65" s="428"/>
      <c r="B65" s="16" t="s">
        <v>547</v>
      </c>
      <c r="C65" s="106">
        <v>466.41666666666703</v>
      </c>
      <c r="D65" s="32">
        <v>0.66666666666666696</v>
      </c>
      <c r="E65" s="170">
        <v>4.0833333333333304</v>
      </c>
      <c r="F65" s="170">
        <v>64.9166666666667</v>
      </c>
      <c r="G65" s="170">
        <v>36.4166666666667</v>
      </c>
      <c r="H65" s="170">
        <v>55.5</v>
      </c>
      <c r="I65" s="170">
        <v>122.166666666667</v>
      </c>
      <c r="J65" s="170">
        <v>5.1666666666666696</v>
      </c>
      <c r="K65" s="170">
        <v>41.8333333333333</v>
      </c>
      <c r="L65" s="170">
        <v>18.8333333333333</v>
      </c>
      <c r="M65" s="170">
        <v>116.833333333333</v>
      </c>
    </row>
    <row r="66" spans="1:23" ht="15" customHeight="1">
      <c r="A66" s="428"/>
      <c r="B66" s="16" t="s">
        <v>548</v>
      </c>
      <c r="C66" s="106">
        <v>222.75</v>
      </c>
      <c r="D66" s="32">
        <v>1</v>
      </c>
      <c r="E66" s="170">
        <v>6.0833333333333304</v>
      </c>
      <c r="F66" s="170">
        <v>56.9166666666667</v>
      </c>
      <c r="G66" s="170">
        <v>49.5</v>
      </c>
      <c r="H66" s="170">
        <v>29.3333333333333</v>
      </c>
      <c r="I66" s="170">
        <v>43.0833333333333</v>
      </c>
      <c r="J66" s="170">
        <v>1.0833333333333299</v>
      </c>
      <c r="K66" s="170">
        <v>8.5833333333333304</v>
      </c>
      <c r="L66" s="170">
        <v>4.25</v>
      </c>
      <c r="M66" s="170">
        <v>22.9166666666667</v>
      </c>
    </row>
    <row r="67" spans="1:23" ht="15" customHeight="1">
      <c r="A67" s="429"/>
      <c r="B67" s="124" t="s">
        <v>549</v>
      </c>
      <c r="C67" s="102">
        <v>130</v>
      </c>
      <c r="D67" s="35">
        <v>0</v>
      </c>
      <c r="E67" s="171">
        <v>3.6666666666666701</v>
      </c>
      <c r="F67" s="171">
        <v>31.1666666666667</v>
      </c>
      <c r="G67" s="171">
        <v>21.5</v>
      </c>
      <c r="H67" s="171">
        <v>20.1666666666667</v>
      </c>
      <c r="I67" s="171">
        <v>26.3333333333333</v>
      </c>
      <c r="J67" s="171">
        <v>3</v>
      </c>
      <c r="K67" s="171">
        <v>7.25</v>
      </c>
      <c r="L67" s="171">
        <v>1.3333333333333299</v>
      </c>
      <c r="M67" s="171">
        <v>15.5833333333333</v>
      </c>
    </row>
    <row r="68" spans="1:23" ht="15" customHeight="1">
      <c r="A68" s="428" t="s">
        <v>421</v>
      </c>
      <c r="B68" s="16" t="s">
        <v>550</v>
      </c>
      <c r="C68" s="106">
        <v>1249.6666666666699</v>
      </c>
      <c r="D68" s="32">
        <v>0</v>
      </c>
      <c r="E68" s="170">
        <v>19.6666666666667</v>
      </c>
      <c r="F68" s="170">
        <v>211</v>
      </c>
      <c r="G68" s="170">
        <v>134.833333333333</v>
      </c>
      <c r="H68" s="170">
        <v>187.166666666667</v>
      </c>
      <c r="I68" s="170">
        <v>326.5</v>
      </c>
      <c r="J68" s="170">
        <v>6.3333333333333304</v>
      </c>
      <c r="K68" s="170">
        <v>93.5833333333333</v>
      </c>
      <c r="L68" s="170">
        <v>42.5</v>
      </c>
      <c r="M68" s="170">
        <v>228.083333333333</v>
      </c>
    </row>
    <row r="69" spans="1:23" ht="15" customHeight="1">
      <c r="A69" s="429"/>
      <c r="B69" s="124" t="s">
        <v>551</v>
      </c>
      <c r="C69" s="102">
        <v>243.583333333333</v>
      </c>
      <c r="D69" s="35">
        <v>0</v>
      </c>
      <c r="E69" s="171">
        <v>1.5833333333333299</v>
      </c>
      <c r="F69" s="171">
        <v>47.75</v>
      </c>
      <c r="G69" s="171">
        <v>36.0833333333333</v>
      </c>
      <c r="H69" s="171">
        <v>44.5</v>
      </c>
      <c r="I69" s="171">
        <v>58.8333333333333</v>
      </c>
      <c r="J69" s="171">
        <v>0.41666666666666702</v>
      </c>
      <c r="K69" s="171">
        <v>16</v>
      </c>
      <c r="L69" s="171">
        <v>4.9166666666666696</v>
      </c>
      <c r="M69" s="171">
        <v>33.5</v>
      </c>
    </row>
    <row r="70" spans="1:23" ht="15" customHeight="1">
      <c r="A70" s="428" t="s">
        <v>422</v>
      </c>
      <c r="B70" s="16" t="s">
        <v>552</v>
      </c>
      <c r="C70" s="106">
        <v>1433.5</v>
      </c>
      <c r="D70" s="32">
        <v>0.58333333333333304</v>
      </c>
      <c r="E70" s="32">
        <v>5.5</v>
      </c>
      <c r="F70" s="32">
        <v>77.0833333333333</v>
      </c>
      <c r="G70" s="32">
        <v>73.6666666666667</v>
      </c>
      <c r="H70" s="32">
        <v>111.75</v>
      </c>
      <c r="I70" s="32">
        <v>393.33333333333297</v>
      </c>
      <c r="J70" s="32">
        <v>15.4166666666667</v>
      </c>
      <c r="K70" s="32">
        <v>128.5</v>
      </c>
      <c r="L70" s="32">
        <v>73.9166666666667</v>
      </c>
      <c r="M70" s="32">
        <v>553.75</v>
      </c>
      <c r="N70" s="173"/>
      <c r="O70" s="173"/>
      <c r="P70" s="173"/>
      <c r="Q70" s="173"/>
      <c r="R70" s="173"/>
      <c r="S70" s="173"/>
      <c r="T70" s="173"/>
      <c r="U70" s="173"/>
      <c r="V70" s="173"/>
      <c r="W70" s="173"/>
    </row>
    <row r="71" spans="1:23" ht="15" customHeight="1">
      <c r="A71" s="428"/>
      <c r="B71" s="16" t="s">
        <v>553</v>
      </c>
      <c r="C71" s="106">
        <v>1967.75</v>
      </c>
      <c r="D71" s="32">
        <v>0.83333333333333304</v>
      </c>
      <c r="E71" s="170">
        <v>11.4166666666667</v>
      </c>
      <c r="F71" s="170">
        <v>108.333333333333</v>
      </c>
      <c r="G71" s="170">
        <v>128.083333333333</v>
      </c>
      <c r="H71" s="170">
        <v>219.583333333333</v>
      </c>
      <c r="I71" s="170">
        <v>543.5</v>
      </c>
      <c r="J71" s="170">
        <v>17.5833333333333</v>
      </c>
      <c r="K71" s="170">
        <v>215.5</v>
      </c>
      <c r="L71" s="170">
        <v>80.25</v>
      </c>
      <c r="M71" s="170">
        <v>642.66666666666697</v>
      </c>
    </row>
    <row r="72" spans="1:23" ht="15" customHeight="1">
      <c r="A72" s="429"/>
      <c r="B72" s="124" t="s">
        <v>554</v>
      </c>
      <c r="C72" s="102">
        <v>413.66666666666703</v>
      </c>
      <c r="D72" s="35">
        <v>0</v>
      </c>
      <c r="E72" s="171">
        <v>13.6666666666667</v>
      </c>
      <c r="F72" s="171">
        <v>71.4166666666667</v>
      </c>
      <c r="G72" s="171">
        <v>61.6666666666667</v>
      </c>
      <c r="H72" s="171">
        <v>75.25</v>
      </c>
      <c r="I72" s="171">
        <v>91</v>
      </c>
      <c r="J72" s="171">
        <v>0.91666666666666696</v>
      </c>
      <c r="K72" s="171">
        <v>22.3333333333333</v>
      </c>
      <c r="L72" s="171">
        <v>14.4166666666667</v>
      </c>
      <c r="M72" s="171">
        <v>63</v>
      </c>
    </row>
    <row r="73" spans="1:23" ht="15" customHeight="1">
      <c r="A73" s="427" t="s">
        <v>423</v>
      </c>
      <c r="B73" s="185" t="s">
        <v>555</v>
      </c>
      <c r="C73" s="186">
        <v>2508.5</v>
      </c>
      <c r="D73" s="192">
        <v>2.5833333333333299</v>
      </c>
      <c r="E73" s="187">
        <v>23.75</v>
      </c>
      <c r="F73" s="187">
        <v>187.583333333333</v>
      </c>
      <c r="G73" s="187">
        <v>217.333333333333</v>
      </c>
      <c r="H73" s="187">
        <v>324.83333333333297</v>
      </c>
      <c r="I73" s="187">
        <v>675.33333333333303</v>
      </c>
      <c r="J73" s="187">
        <v>18.9166666666667</v>
      </c>
      <c r="K73" s="187">
        <v>245.666666666667</v>
      </c>
      <c r="L73" s="187">
        <v>130.916666666667</v>
      </c>
      <c r="M73" s="187">
        <v>681.58333333333303</v>
      </c>
    </row>
    <row r="74" spans="1:23" ht="15" customHeight="1">
      <c r="A74" s="429"/>
      <c r="B74" s="124" t="s">
        <v>556</v>
      </c>
      <c r="C74" s="102">
        <v>455.83333333333297</v>
      </c>
      <c r="D74" s="35">
        <v>0</v>
      </c>
      <c r="E74" s="171">
        <v>1.75</v>
      </c>
      <c r="F74" s="171">
        <v>20.3333333333333</v>
      </c>
      <c r="G74" s="171">
        <v>27.25</v>
      </c>
      <c r="H74" s="171">
        <v>41.4166666666667</v>
      </c>
      <c r="I74" s="171">
        <v>119.833333333333</v>
      </c>
      <c r="J74" s="171">
        <v>1.4166666666666701</v>
      </c>
      <c r="K74" s="171">
        <v>56</v>
      </c>
      <c r="L74" s="171">
        <v>26</v>
      </c>
      <c r="M74" s="171">
        <v>161.833333333333</v>
      </c>
    </row>
    <row r="75" spans="1:23" ht="15" customHeight="1">
      <c r="A75" s="427" t="s">
        <v>424</v>
      </c>
      <c r="B75" s="185" t="s">
        <v>557</v>
      </c>
      <c r="C75" s="186">
        <v>41.1666666666667</v>
      </c>
      <c r="D75" s="192">
        <v>0</v>
      </c>
      <c r="E75" s="187">
        <v>0</v>
      </c>
      <c r="F75" s="187">
        <v>3.8333333333333299</v>
      </c>
      <c r="G75" s="187">
        <v>3.1666666666666701</v>
      </c>
      <c r="H75" s="187">
        <v>5.6666666666666696</v>
      </c>
      <c r="I75" s="187">
        <v>9.8333333333333304</v>
      </c>
      <c r="J75" s="187">
        <v>1.9166666666666701</v>
      </c>
      <c r="K75" s="187">
        <v>2.9166666666666701</v>
      </c>
      <c r="L75" s="187">
        <v>1.75</v>
      </c>
      <c r="M75" s="187">
        <v>12.0833333333333</v>
      </c>
    </row>
    <row r="76" spans="1:23" ht="15" customHeight="1">
      <c r="A76" s="428"/>
      <c r="B76" s="16" t="s">
        <v>558</v>
      </c>
      <c r="C76" s="106">
        <v>61.6666666666667</v>
      </c>
      <c r="D76" s="32">
        <v>0</v>
      </c>
      <c r="E76" s="32">
        <v>1</v>
      </c>
      <c r="F76" s="32">
        <v>4.6666666666666696</v>
      </c>
      <c r="G76" s="32">
        <v>1.8333333333333299</v>
      </c>
      <c r="H76" s="32">
        <v>4.25</v>
      </c>
      <c r="I76" s="32">
        <v>12.6666666666667</v>
      </c>
      <c r="J76" s="32">
        <v>0</v>
      </c>
      <c r="K76" s="32">
        <v>5</v>
      </c>
      <c r="L76" s="32">
        <v>3.1666666666666701</v>
      </c>
      <c r="M76" s="32">
        <v>29.0833333333333</v>
      </c>
      <c r="N76" s="173"/>
      <c r="O76" s="173"/>
      <c r="P76" s="173"/>
      <c r="Q76" s="173"/>
      <c r="R76" s="173"/>
      <c r="S76" s="173"/>
      <c r="T76" s="173"/>
      <c r="U76" s="173"/>
      <c r="V76" s="173"/>
      <c r="W76" s="173"/>
    </row>
    <row r="77" spans="1:23" ht="15" customHeight="1">
      <c r="A77" s="428"/>
      <c r="B77" s="16" t="s">
        <v>559</v>
      </c>
      <c r="C77" s="106">
        <v>68.25</v>
      </c>
      <c r="D77" s="32">
        <v>0</v>
      </c>
      <c r="E77" s="170">
        <v>0.75</v>
      </c>
      <c r="F77" s="170">
        <v>7.1666666666666696</v>
      </c>
      <c r="G77" s="170">
        <v>3.4166666666666701</v>
      </c>
      <c r="H77" s="170">
        <v>9.75</v>
      </c>
      <c r="I77" s="170">
        <v>15.25</v>
      </c>
      <c r="J77" s="170">
        <v>2.5</v>
      </c>
      <c r="K77" s="170">
        <v>6</v>
      </c>
      <c r="L77" s="170">
        <v>4.4166666666666696</v>
      </c>
      <c r="M77" s="170">
        <v>19</v>
      </c>
    </row>
    <row r="78" spans="1:23" ht="15" customHeight="1">
      <c r="A78" s="428"/>
      <c r="B78" s="16" t="s">
        <v>560</v>
      </c>
      <c r="C78" s="106">
        <v>12.6666666666667</v>
      </c>
      <c r="D78" s="32">
        <v>0</v>
      </c>
      <c r="E78" s="170">
        <v>0</v>
      </c>
      <c r="F78" s="170">
        <v>0.66666666666666696</v>
      </c>
      <c r="G78" s="170">
        <v>2</v>
      </c>
      <c r="H78" s="170">
        <v>2.0833333333333299</v>
      </c>
      <c r="I78" s="170">
        <v>2.8333333333333299</v>
      </c>
      <c r="J78" s="170">
        <v>0</v>
      </c>
      <c r="K78" s="170">
        <v>0.41666666666666702</v>
      </c>
      <c r="L78" s="170">
        <v>1.1666666666666701</v>
      </c>
      <c r="M78" s="170">
        <v>3.5</v>
      </c>
    </row>
    <row r="79" spans="1:23" ht="15" customHeight="1">
      <c r="A79" s="428"/>
      <c r="B79" s="16" t="s">
        <v>562</v>
      </c>
      <c r="C79" s="106">
        <v>71</v>
      </c>
      <c r="D79" s="32">
        <v>0</v>
      </c>
      <c r="E79" s="170">
        <v>1.8333333333333299</v>
      </c>
      <c r="F79" s="170">
        <v>15.25</v>
      </c>
      <c r="G79" s="170">
        <v>12</v>
      </c>
      <c r="H79" s="170">
        <v>12.5833333333333</v>
      </c>
      <c r="I79" s="170">
        <v>13.8333333333333</v>
      </c>
      <c r="J79" s="170">
        <v>0.41666666666666702</v>
      </c>
      <c r="K79" s="170">
        <v>7.9166666666666696</v>
      </c>
      <c r="L79" s="170">
        <v>0.58333333333333304</v>
      </c>
      <c r="M79" s="170">
        <v>6.5833333333333304</v>
      </c>
    </row>
    <row r="80" spans="1:23" ht="15" customHeight="1">
      <c r="A80" s="429"/>
      <c r="B80" s="124" t="s">
        <v>563</v>
      </c>
      <c r="C80" s="102">
        <v>39.5833333333333</v>
      </c>
      <c r="D80" s="35">
        <v>0</v>
      </c>
      <c r="E80" s="171">
        <v>1.1666666666666701</v>
      </c>
      <c r="F80" s="171">
        <v>3.1666666666666701</v>
      </c>
      <c r="G80" s="171">
        <v>2.5</v>
      </c>
      <c r="H80" s="171">
        <v>4.1666666666666696</v>
      </c>
      <c r="I80" s="171">
        <v>10.6666666666667</v>
      </c>
      <c r="J80" s="171">
        <v>2.25</v>
      </c>
      <c r="K80" s="171">
        <v>3.5833333333333299</v>
      </c>
      <c r="L80" s="171">
        <v>2.9166666666666701</v>
      </c>
      <c r="M80" s="171">
        <v>9.1666666666666696</v>
      </c>
    </row>
    <row r="81" spans="1:23" ht="15" customHeight="1">
      <c r="A81" s="427" t="s">
        <v>425</v>
      </c>
      <c r="B81" s="185" t="s">
        <v>564</v>
      </c>
      <c r="C81" s="186">
        <v>978.41666666666697</v>
      </c>
      <c r="D81" s="192">
        <v>0.91666666666666696</v>
      </c>
      <c r="E81" s="187">
        <v>6.0833333333333304</v>
      </c>
      <c r="F81" s="187">
        <v>56</v>
      </c>
      <c r="G81" s="187">
        <v>69</v>
      </c>
      <c r="H81" s="187">
        <v>113.25</v>
      </c>
      <c r="I81" s="187">
        <v>284.75</v>
      </c>
      <c r="J81" s="187">
        <v>9.9166666666666696</v>
      </c>
      <c r="K81" s="187">
        <v>104.666666666667</v>
      </c>
      <c r="L81" s="187">
        <v>56.6666666666667</v>
      </c>
      <c r="M81" s="187">
        <v>277.16666666666703</v>
      </c>
    </row>
    <row r="82" spans="1:23" ht="15" customHeight="1">
      <c r="A82" s="429"/>
      <c r="B82" s="124" t="s">
        <v>565</v>
      </c>
      <c r="C82" s="102">
        <v>55.9166666666667</v>
      </c>
      <c r="D82" s="35">
        <v>0</v>
      </c>
      <c r="E82" s="171">
        <v>1.4166666666666701</v>
      </c>
      <c r="F82" s="171">
        <v>10.75</v>
      </c>
      <c r="G82" s="171">
        <v>10.9166666666667</v>
      </c>
      <c r="H82" s="171">
        <v>7</v>
      </c>
      <c r="I82" s="171">
        <v>6.8333333333333304</v>
      </c>
      <c r="J82" s="171">
        <v>0</v>
      </c>
      <c r="K82" s="171">
        <v>6.25</v>
      </c>
      <c r="L82" s="171">
        <v>0.5</v>
      </c>
      <c r="M82" s="171">
        <v>12.25</v>
      </c>
    </row>
    <row r="83" spans="1:23" ht="15" customHeight="1">
      <c r="A83" s="427" t="s">
        <v>426</v>
      </c>
      <c r="B83" s="185" t="s">
        <v>566</v>
      </c>
      <c r="C83" s="186">
        <v>88.0833333333333</v>
      </c>
      <c r="D83" s="192">
        <v>0</v>
      </c>
      <c r="E83" s="195">
        <v>8.3333333333333301E-2</v>
      </c>
      <c r="F83" s="195">
        <v>5.3333333333333304</v>
      </c>
      <c r="G83" s="195">
        <v>6.25</v>
      </c>
      <c r="H83" s="195">
        <v>11.5833333333333</v>
      </c>
      <c r="I83" s="195">
        <v>25.1666666666667</v>
      </c>
      <c r="J83" s="195">
        <v>1</v>
      </c>
      <c r="K83" s="195">
        <v>8.75</v>
      </c>
      <c r="L83" s="195">
        <v>6.1666666666666696</v>
      </c>
      <c r="M83" s="195">
        <v>23.75</v>
      </c>
      <c r="N83" s="173"/>
      <c r="O83" s="173"/>
      <c r="P83" s="173"/>
      <c r="Q83" s="173"/>
      <c r="R83" s="173"/>
      <c r="S83" s="173"/>
      <c r="T83" s="173"/>
      <c r="U83" s="173"/>
      <c r="V83" s="173"/>
      <c r="W83" s="173"/>
    </row>
    <row r="84" spans="1:23" ht="15" customHeight="1">
      <c r="A84" s="428"/>
      <c r="B84" s="16" t="s">
        <v>567</v>
      </c>
      <c r="C84" s="106">
        <v>433.833333333334</v>
      </c>
      <c r="D84" s="32">
        <v>0</v>
      </c>
      <c r="E84" s="170">
        <v>1.4166666666666701</v>
      </c>
      <c r="F84" s="170">
        <v>22.4166666666667</v>
      </c>
      <c r="G84" s="170">
        <v>33.6666666666667</v>
      </c>
      <c r="H84" s="170">
        <v>65.3333333333333</v>
      </c>
      <c r="I84" s="170">
        <v>111.25</v>
      </c>
      <c r="J84" s="170">
        <v>3.1666666666666701</v>
      </c>
      <c r="K84" s="170">
        <v>46.6666666666667</v>
      </c>
      <c r="L84" s="170">
        <v>32.25</v>
      </c>
      <c r="M84" s="170">
        <v>117.666666666667</v>
      </c>
    </row>
    <row r="85" spans="1:23" ht="15" customHeight="1">
      <c r="A85" s="428"/>
      <c r="B85" s="16" t="s">
        <v>568</v>
      </c>
      <c r="C85" s="106">
        <v>144.333333333333</v>
      </c>
      <c r="D85" s="32">
        <v>0</v>
      </c>
      <c r="E85" s="170">
        <v>2</v>
      </c>
      <c r="F85" s="170">
        <v>16.5</v>
      </c>
      <c r="G85" s="170">
        <v>11.8333333333333</v>
      </c>
      <c r="H85" s="170">
        <v>21.4166666666667</v>
      </c>
      <c r="I85" s="170">
        <v>39.1666666666667</v>
      </c>
      <c r="J85" s="170">
        <v>1.8333333333333299</v>
      </c>
      <c r="K85" s="170">
        <v>9.6666666666666696</v>
      </c>
      <c r="L85" s="170">
        <v>4.6666666666666696</v>
      </c>
      <c r="M85" s="170">
        <v>37.25</v>
      </c>
    </row>
    <row r="86" spans="1:23" ht="15" customHeight="1">
      <c r="A86" s="428"/>
      <c r="B86" s="16" t="s">
        <v>569</v>
      </c>
      <c r="C86" s="106">
        <v>88.0833333333333</v>
      </c>
      <c r="D86" s="32">
        <v>0</v>
      </c>
      <c r="E86" s="170">
        <v>3.1666666666666701</v>
      </c>
      <c r="F86" s="170">
        <v>10.3333333333333</v>
      </c>
      <c r="G86" s="170">
        <v>13.75</v>
      </c>
      <c r="H86" s="170">
        <v>16.8333333333333</v>
      </c>
      <c r="I86" s="170">
        <v>25</v>
      </c>
      <c r="J86" s="170">
        <v>0.5</v>
      </c>
      <c r="K86" s="170">
        <v>4.1666666666666696</v>
      </c>
      <c r="L86" s="170">
        <v>1.75</v>
      </c>
      <c r="M86" s="170">
        <v>12.5833333333333</v>
      </c>
    </row>
    <row r="87" spans="1:23" ht="15" customHeight="1">
      <c r="A87" s="428"/>
      <c r="B87" s="16" t="s">
        <v>570</v>
      </c>
      <c r="C87" s="106">
        <v>24.4166666666667</v>
      </c>
      <c r="D87" s="32">
        <v>0</v>
      </c>
      <c r="E87" s="170">
        <v>0</v>
      </c>
      <c r="F87" s="170">
        <v>1.9166666666666701</v>
      </c>
      <c r="G87" s="170">
        <v>3</v>
      </c>
      <c r="H87" s="170">
        <v>1.6666666666666701</v>
      </c>
      <c r="I87" s="170">
        <v>8.25</v>
      </c>
      <c r="J87" s="170">
        <v>1.5</v>
      </c>
      <c r="K87" s="170">
        <v>1.1666666666666701</v>
      </c>
      <c r="L87" s="170">
        <v>1.1666666666666701</v>
      </c>
      <c r="M87" s="170">
        <v>5.75</v>
      </c>
    </row>
    <row r="88" spans="1:23" ht="15" customHeight="1">
      <c r="A88" s="428"/>
      <c r="B88" s="16" t="s">
        <v>571</v>
      </c>
      <c r="C88" s="106">
        <v>69</v>
      </c>
      <c r="D88" s="32">
        <v>0</v>
      </c>
      <c r="E88" s="170">
        <v>4.1666666666666696</v>
      </c>
      <c r="F88" s="170">
        <v>7.1666666666666696</v>
      </c>
      <c r="G88" s="170">
        <v>7.5</v>
      </c>
      <c r="H88" s="170">
        <v>8.8333333333333304</v>
      </c>
      <c r="I88" s="170">
        <v>15</v>
      </c>
      <c r="J88" s="170">
        <v>1</v>
      </c>
      <c r="K88" s="170">
        <v>2.8333333333333299</v>
      </c>
      <c r="L88" s="170">
        <v>7.5833333333333304</v>
      </c>
      <c r="M88" s="170">
        <v>14.9166666666667</v>
      </c>
    </row>
    <row r="89" spans="1:23" ht="15" customHeight="1">
      <c r="A89" s="428"/>
      <c r="B89" s="16" t="s">
        <v>572</v>
      </c>
      <c r="C89" s="106">
        <v>415.25</v>
      </c>
      <c r="D89" s="32">
        <v>0</v>
      </c>
      <c r="E89" s="170">
        <v>1.75</v>
      </c>
      <c r="F89" s="170">
        <v>16.5</v>
      </c>
      <c r="G89" s="170">
        <v>16.25</v>
      </c>
      <c r="H89" s="170">
        <v>31.9166666666667</v>
      </c>
      <c r="I89" s="170">
        <v>127.25</v>
      </c>
      <c r="J89" s="170">
        <v>3</v>
      </c>
      <c r="K89" s="170">
        <v>46.25</v>
      </c>
      <c r="L89" s="170">
        <v>24.4166666666667</v>
      </c>
      <c r="M89" s="170">
        <v>147.916666666667</v>
      </c>
    </row>
    <row r="90" spans="1:23" ht="15" customHeight="1">
      <c r="A90" s="429"/>
      <c r="B90" s="124" t="s">
        <v>573</v>
      </c>
      <c r="C90" s="102">
        <v>76.8333333333333</v>
      </c>
      <c r="D90" s="35">
        <v>0</v>
      </c>
      <c r="E90" s="35">
        <v>0.5</v>
      </c>
      <c r="F90" s="35">
        <v>4.4166666666666696</v>
      </c>
      <c r="G90" s="35">
        <v>7.75</v>
      </c>
      <c r="H90" s="35">
        <v>15.8333333333333</v>
      </c>
      <c r="I90" s="35">
        <v>21.75</v>
      </c>
      <c r="J90" s="35">
        <v>2.75</v>
      </c>
      <c r="K90" s="35">
        <v>3.3333333333333299</v>
      </c>
      <c r="L90" s="35">
        <v>4.5833333333333304</v>
      </c>
      <c r="M90" s="35">
        <v>15.9166666666667</v>
      </c>
      <c r="N90" s="173"/>
      <c r="O90" s="173"/>
      <c r="P90" s="173"/>
      <c r="Q90" s="173"/>
      <c r="R90" s="173"/>
      <c r="S90" s="173"/>
      <c r="T90" s="173"/>
      <c r="U90" s="173"/>
      <c r="V90" s="173"/>
      <c r="W90" s="173"/>
    </row>
    <row r="91" spans="1:23" ht="15" customHeight="1">
      <c r="A91" s="432" t="s">
        <v>93</v>
      </c>
      <c r="B91" s="432"/>
      <c r="C91" s="102">
        <v>274</v>
      </c>
      <c r="D91" s="35">
        <v>1</v>
      </c>
      <c r="E91" s="199">
        <v>1.0833333333333299</v>
      </c>
      <c r="F91" s="199">
        <v>18.5833333333333</v>
      </c>
      <c r="G91" s="199">
        <v>18.9166666666667</v>
      </c>
      <c r="H91" s="199">
        <v>28.4166666666667</v>
      </c>
      <c r="I91" s="199">
        <v>65</v>
      </c>
      <c r="J91" s="199">
        <v>3.1666666666666701</v>
      </c>
      <c r="K91" s="199">
        <v>15.1666666666667</v>
      </c>
      <c r="L91" s="199">
        <v>8</v>
      </c>
      <c r="M91" s="199">
        <v>114.666666666667</v>
      </c>
    </row>
    <row r="92" spans="1:23" ht="15" customHeight="1">
      <c r="A92" s="37" t="s">
        <v>450</v>
      </c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</row>
    <row r="93" spans="1:23" ht="15" customHeight="1">
      <c r="A93" s="37" t="s">
        <v>451</v>
      </c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</row>
    <row r="94" spans="1:23" ht="15" customHeight="1">
      <c r="A94" s="37" t="s">
        <v>452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</row>
    <row r="95" spans="1:23" ht="15" customHeight="1">
      <c r="A95" s="37" t="s">
        <v>453</v>
      </c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</row>
    <row r="96" spans="1:23" ht="15" customHeight="1">
      <c r="A96" s="37" t="s">
        <v>215</v>
      </c>
      <c r="B96" s="48"/>
      <c r="C96" s="48"/>
      <c r="D96" s="48"/>
      <c r="E96" s="169"/>
      <c r="F96" s="169"/>
      <c r="G96" s="169"/>
      <c r="H96" s="169"/>
      <c r="I96" s="169"/>
      <c r="J96" s="169"/>
      <c r="K96" s="169"/>
      <c r="L96" s="169"/>
      <c r="M96" s="169"/>
    </row>
    <row r="97" spans="1:23" ht="15" customHeight="1">
      <c r="A97" s="202"/>
      <c r="B97" s="203"/>
      <c r="C97" s="203"/>
      <c r="D97" s="203"/>
      <c r="E97" s="204"/>
      <c r="F97" s="204"/>
      <c r="G97" s="204"/>
      <c r="H97" s="204"/>
      <c r="I97" s="204"/>
      <c r="J97" s="204"/>
      <c r="K97" s="204"/>
      <c r="L97" s="204"/>
      <c r="M97" s="204"/>
    </row>
    <row r="98" spans="1:23" ht="15" customHeight="1">
      <c r="A98" s="202"/>
      <c r="B98" s="203"/>
      <c r="C98" s="203"/>
      <c r="D98" s="203"/>
      <c r="E98" s="204"/>
      <c r="F98" s="204"/>
      <c r="G98" s="204"/>
      <c r="H98" s="204"/>
      <c r="I98" s="204"/>
      <c r="J98" s="204"/>
      <c r="K98" s="204"/>
      <c r="L98" s="204"/>
      <c r="M98" s="204"/>
    </row>
    <row r="99" spans="1:23" ht="15" customHeight="1">
      <c r="A99" s="202"/>
      <c r="B99" s="203"/>
      <c r="C99" s="203"/>
      <c r="D99" s="203"/>
      <c r="E99" s="204"/>
      <c r="F99" s="204"/>
      <c r="G99" s="204"/>
      <c r="H99" s="204"/>
      <c r="I99" s="204"/>
      <c r="J99" s="204"/>
      <c r="K99" s="204"/>
      <c r="L99" s="204"/>
      <c r="M99" s="204"/>
    </row>
    <row r="100" spans="1:23" ht="15" customHeight="1">
      <c r="A100" s="202"/>
      <c r="B100" s="203"/>
      <c r="C100" s="203"/>
      <c r="D100" s="203"/>
      <c r="E100" s="204"/>
      <c r="F100" s="204"/>
      <c r="G100" s="204"/>
      <c r="H100" s="204"/>
      <c r="I100" s="204"/>
      <c r="J100" s="204"/>
      <c r="K100" s="204"/>
      <c r="L100" s="204"/>
      <c r="M100" s="204"/>
    </row>
    <row r="101" spans="1:23" ht="15" customHeight="1">
      <c r="A101" s="205"/>
      <c r="B101" s="205"/>
      <c r="C101" s="205"/>
      <c r="D101" s="205"/>
      <c r="E101" s="206"/>
      <c r="F101" s="206"/>
      <c r="G101" s="206"/>
      <c r="H101" s="206"/>
      <c r="I101" s="206"/>
      <c r="J101" s="206"/>
      <c r="K101" s="206"/>
      <c r="L101" s="206"/>
      <c r="M101" s="206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</row>
    <row r="102" spans="1:23" ht="15" customHeight="1">
      <c r="A102" s="203"/>
      <c r="B102" s="203"/>
      <c r="C102" s="203"/>
      <c r="D102" s="203"/>
      <c r="E102" s="204"/>
      <c r="F102" s="204"/>
      <c r="G102" s="204"/>
      <c r="H102" s="204"/>
      <c r="I102" s="204"/>
      <c r="J102" s="204"/>
      <c r="K102" s="204"/>
      <c r="L102" s="204"/>
      <c r="M102" s="204"/>
    </row>
    <row r="103" spans="1:23" ht="15" customHeight="1">
      <c r="A103" s="203"/>
      <c r="B103" s="203"/>
      <c r="C103" s="203"/>
      <c r="D103" s="203"/>
      <c r="E103" s="204"/>
      <c r="F103" s="204"/>
      <c r="G103" s="204"/>
      <c r="H103" s="204"/>
      <c r="I103" s="204"/>
      <c r="J103" s="204"/>
      <c r="K103" s="204"/>
      <c r="L103" s="204"/>
      <c r="M103" s="204"/>
    </row>
    <row r="104" spans="1:23" ht="15" customHeight="1">
      <c r="A104" s="203"/>
      <c r="B104" s="203"/>
      <c r="C104" s="203"/>
      <c r="D104" s="203"/>
      <c r="E104" s="204"/>
      <c r="F104" s="204"/>
      <c r="G104" s="204"/>
      <c r="H104" s="204"/>
      <c r="I104" s="204"/>
      <c r="J104" s="204"/>
      <c r="K104" s="204"/>
      <c r="L104" s="204"/>
      <c r="M104" s="204"/>
    </row>
    <row r="105" spans="1:23" ht="15" customHeight="1">
      <c r="A105" s="203"/>
      <c r="B105" s="203"/>
      <c r="C105" s="203"/>
      <c r="D105" s="203"/>
      <c r="E105" s="204"/>
      <c r="F105" s="204"/>
      <c r="G105" s="204"/>
      <c r="H105" s="204"/>
      <c r="I105" s="204"/>
      <c r="J105" s="204"/>
      <c r="K105" s="204"/>
      <c r="L105" s="204"/>
      <c r="M105" s="204"/>
    </row>
    <row r="106" spans="1:23" ht="15" customHeight="1">
      <c r="A106" s="203"/>
      <c r="B106" s="203"/>
      <c r="C106" s="203"/>
      <c r="D106" s="203"/>
      <c r="E106" s="204"/>
      <c r="F106" s="204"/>
      <c r="G106" s="204"/>
      <c r="H106" s="204"/>
      <c r="I106" s="204"/>
      <c r="J106" s="204"/>
      <c r="K106" s="204"/>
      <c r="L106" s="204"/>
      <c r="M106" s="204"/>
    </row>
    <row r="107" spans="1:23" ht="15" customHeight="1">
      <c r="A107" s="203"/>
      <c r="B107" s="203"/>
      <c r="C107" s="203"/>
      <c r="D107" s="203"/>
      <c r="E107" s="204"/>
      <c r="F107" s="204"/>
      <c r="G107" s="204"/>
      <c r="H107" s="204"/>
      <c r="I107" s="204"/>
      <c r="J107" s="204"/>
      <c r="K107" s="204"/>
      <c r="L107" s="204"/>
      <c r="M107" s="204"/>
    </row>
    <row r="108" spans="1:23" ht="15" customHeight="1">
      <c r="A108" s="205"/>
      <c r="B108" s="205"/>
      <c r="C108" s="205"/>
      <c r="D108" s="205"/>
      <c r="E108" s="206"/>
      <c r="F108" s="206"/>
      <c r="G108" s="206"/>
      <c r="H108" s="206"/>
      <c r="I108" s="206"/>
      <c r="J108" s="206"/>
      <c r="K108" s="206"/>
      <c r="L108" s="206"/>
      <c r="M108" s="206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</row>
    <row r="109" spans="1:23" ht="15" customHeight="1">
      <c r="A109" s="203"/>
      <c r="B109" s="203"/>
      <c r="C109" s="203"/>
      <c r="D109" s="203"/>
      <c r="E109" s="204"/>
      <c r="F109" s="204"/>
      <c r="G109" s="204"/>
      <c r="H109" s="204"/>
      <c r="I109" s="204"/>
      <c r="J109" s="204"/>
      <c r="K109" s="204"/>
      <c r="L109" s="204"/>
      <c r="M109" s="204"/>
    </row>
    <row r="110" spans="1:23" ht="15" customHeight="1">
      <c r="A110" s="203"/>
      <c r="B110" s="203"/>
      <c r="C110" s="203"/>
      <c r="D110" s="203"/>
      <c r="E110" s="204"/>
      <c r="F110" s="204"/>
      <c r="G110" s="204"/>
      <c r="H110" s="204"/>
      <c r="I110" s="204"/>
      <c r="J110" s="204"/>
      <c r="K110" s="204"/>
      <c r="L110" s="204"/>
      <c r="M110" s="204"/>
    </row>
    <row r="111" spans="1:23" ht="15" customHeight="1">
      <c r="A111" s="203"/>
      <c r="B111" s="203"/>
      <c r="C111" s="203"/>
      <c r="D111" s="203"/>
      <c r="E111" s="204"/>
      <c r="F111" s="204"/>
      <c r="G111" s="204"/>
      <c r="H111" s="204"/>
      <c r="I111" s="204"/>
      <c r="J111" s="204"/>
      <c r="K111" s="204"/>
      <c r="L111" s="204"/>
      <c r="M111" s="204"/>
    </row>
    <row r="112" spans="1:23" ht="15" customHeight="1">
      <c r="A112" s="203"/>
      <c r="B112" s="203"/>
      <c r="C112" s="203"/>
      <c r="D112" s="203"/>
      <c r="E112" s="204"/>
      <c r="F112" s="204"/>
      <c r="G112" s="204"/>
      <c r="H112" s="204"/>
      <c r="I112" s="204"/>
      <c r="J112" s="204"/>
      <c r="K112" s="204"/>
      <c r="L112" s="204"/>
      <c r="M112" s="204"/>
    </row>
    <row r="113" spans="1:23" ht="15" customHeight="1">
      <c r="A113" s="203"/>
      <c r="B113" s="203"/>
      <c r="C113" s="203"/>
      <c r="D113" s="203"/>
      <c r="E113" s="204"/>
      <c r="F113" s="204"/>
      <c r="G113" s="204"/>
      <c r="H113" s="204"/>
      <c r="I113" s="204"/>
      <c r="J113" s="204"/>
      <c r="K113" s="204"/>
      <c r="L113" s="204"/>
      <c r="M113" s="204"/>
    </row>
    <row r="114" spans="1:23" ht="15" customHeight="1">
      <c r="A114" s="203"/>
      <c r="B114" s="203"/>
      <c r="C114" s="203"/>
      <c r="D114" s="203"/>
      <c r="E114" s="204"/>
      <c r="F114" s="204"/>
      <c r="G114" s="204"/>
      <c r="H114" s="204"/>
      <c r="I114" s="204"/>
      <c r="J114" s="204"/>
      <c r="K114" s="204"/>
      <c r="L114" s="204"/>
      <c r="M114" s="204"/>
    </row>
    <row r="115" spans="1:23" ht="15" customHeight="1">
      <c r="A115" s="205"/>
      <c r="B115" s="205"/>
      <c r="C115" s="205"/>
      <c r="D115" s="205"/>
      <c r="E115" s="206"/>
      <c r="F115" s="206"/>
      <c r="G115" s="206"/>
      <c r="H115" s="206"/>
      <c r="I115" s="206"/>
      <c r="J115" s="206"/>
      <c r="K115" s="206"/>
      <c r="L115" s="206"/>
      <c r="M115" s="206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</row>
    <row r="116" spans="1:23" ht="15" customHeight="1">
      <c r="A116" s="203"/>
      <c r="B116" s="203"/>
      <c r="C116" s="203"/>
      <c r="D116" s="203"/>
      <c r="E116" s="204"/>
      <c r="F116" s="204"/>
      <c r="G116" s="204"/>
      <c r="H116" s="204"/>
      <c r="I116" s="204"/>
      <c r="J116" s="204"/>
      <c r="K116" s="204"/>
      <c r="L116" s="204"/>
      <c r="M116" s="204"/>
    </row>
    <row r="117" spans="1:23" ht="15" customHeight="1">
      <c r="A117" s="203"/>
      <c r="B117" s="203"/>
      <c r="C117" s="203"/>
      <c r="D117" s="203"/>
      <c r="E117" s="204"/>
      <c r="F117" s="204"/>
      <c r="G117" s="204"/>
      <c r="H117" s="204"/>
      <c r="I117" s="204"/>
      <c r="J117" s="204"/>
      <c r="K117" s="204"/>
      <c r="L117" s="204"/>
      <c r="M117" s="204"/>
    </row>
    <row r="118" spans="1:23" ht="15" customHeight="1">
      <c r="A118" s="203"/>
      <c r="B118" s="203"/>
      <c r="C118" s="203"/>
      <c r="D118" s="203"/>
      <c r="E118" s="204"/>
      <c r="F118" s="204"/>
      <c r="G118" s="204"/>
      <c r="H118" s="204"/>
      <c r="I118" s="204"/>
      <c r="J118" s="204"/>
      <c r="K118" s="204"/>
      <c r="L118" s="204"/>
      <c r="M118" s="204"/>
    </row>
    <row r="119" spans="1:23" ht="15" customHeight="1">
      <c r="A119" s="203"/>
      <c r="B119" s="203"/>
      <c r="C119" s="203"/>
      <c r="D119" s="203"/>
      <c r="E119" s="204"/>
      <c r="F119" s="204"/>
      <c r="G119" s="204"/>
      <c r="H119" s="204"/>
      <c r="I119" s="204"/>
      <c r="J119" s="204"/>
      <c r="K119" s="204"/>
      <c r="L119" s="204"/>
      <c r="M119" s="204"/>
    </row>
    <row r="120" spans="1:23" ht="15" customHeight="1">
      <c r="A120" s="203"/>
      <c r="B120" s="203"/>
      <c r="C120" s="203"/>
      <c r="D120" s="203"/>
      <c r="E120" s="204"/>
      <c r="F120" s="204"/>
      <c r="G120" s="204"/>
      <c r="H120" s="204"/>
      <c r="I120" s="204"/>
      <c r="J120" s="204"/>
      <c r="K120" s="204"/>
      <c r="L120" s="204"/>
      <c r="M120" s="204"/>
    </row>
    <row r="121" spans="1:23" ht="15" customHeight="1">
      <c r="A121" s="203"/>
      <c r="B121" s="203"/>
      <c r="C121" s="203"/>
      <c r="D121" s="203"/>
      <c r="E121" s="204"/>
      <c r="F121" s="204"/>
      <c r="G121" s="204"/>
      <c r="H121" s="204"/>
      <c r="I121" s="204"/>
      <c r="J121" s="204"/>
      <c r="K121" s="204"/>
      <c r="L121" s="204"/>
      <c r="M121" s="204"/>
    </row>
    <row r="122" spans="1:23" ht="15" customHeight="1">
      <c r="A122" s="205"/>
      <c r="B122" s="205"/>
      <c r="C122" s="205"/>
      <c r="D122" s="205"/>
      <c r="E122" s="206"/>
      <c r="F122" s="206"/>
      <c r="G122" s="206"/>
      <c r="H122" s="206"/>
      <c r="I122" s="206"/>
      <c r="J122" s="206"/>
      <c r="K122" s="206"/>
      <c r="L122" s="206"/>
      <c r="M122" s="206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</row>
    <row r="123" spans="1:23" ht="15" customHeight="1">
      <c r="A123" s="203"/>
      <c r="B123" s="203"/>
      <c r="C123" s="203"/>
      <c r="D123" s="203"/>
      <c r="E123" s="204"/>
      <c r="F123" s="204"/>
      <c r="G123" s="204"/>
      <c r="H123" s="204"/>
      <c r="I123" s="204"/>
      <c r="J123" s="204"/>
      <c r="K123" s="204"/>
      <c r="L123" s="204"/>
      <c r="M123" s="204"/>
    </row>
    <row r="124" spans="1:23" ht="15" customHeight="1">
      <c r="A124" s="203"/>
      <c r="B124" s="203"/>
      <c r="C124" s="203"/>
      <c r="D124" s="203"/>
      <c r="E124" s="204"/>
      <c r="F124" s="204"/>
      <c r="G124" s="204"/>
      <c r="H124" s="204"/>
      <c r="I124" s="204"/>
      <c r="J124" s="204"/>
      <c r="K124" s="204"/>
      <c r="L124" s="204"/>
      <c r="M124" s="204"/>
    </row>
    <row r="125" spans="1:23" ht="15" customHeight="1">
      <c r="A125" s="203"/>
      <c r="B125" s="203"/>
      <c r="C125" s="203"/>
      <c r="D125" s="203"/>
      <c r="E125" s="204"/>
      <c r="F125" s="204"/>
      <c r="G125" s="204"/>
      <c r="H125" s="204"/>
      <c r="I125" s="204"/>
      <c r="J125" s="204"/>
      <c r="K125" s="204"/>
      <c r="L125" s="204"/>
      <c r="M125" s="204"/>
    </row>
    <row r="126" spans="1:23" ht="15" customHeight="1">
      <c r="A126" s="203"/>
      <c r="B126" s="203"/>
      <c r="C126" s="203"/>
      <c r="D126" s="203"/>
      <c r="E126" s="204"/>
      <c r="F126" s="204"/>
      <c r="G126" s="204"/>
      <c r="H126" s="204"/>
      <c r="I126" s="204"/>
      <c r="J126" s="204"/>
      <c r="K126" s="204"/>
      <c r="L126" s="204"/>
      <c r="M126" s="204"/>
    </row>
    <row r="127" spans="1:23" ht="15" customHeight="1">
      <c r="A127" s="203"/>
      <c r="B127" s="203"/>
      <c r="C127" s="203"/>
      <c r="D127" s="203"/>
      <c r="E127" s="204"/>
      <c r="F127" s="204"/>
      <c r="G127" s="204"/>
      <c r="H127" s="204"/>
      <c r="I127" s="204"/>
      <c r="J127" s="204"/>
      <c r="K127" s="204"/>
      <c r="L127" s="204"/>
      <c r="M127" s="204"/>
    </row>
    <row r="128" spans="1:23" ht="15" customHeight="1">
      <c r="A128" s="203"/>
      <c r="B128" s="203"/>
      <c r="C128" s="203"/>
      <c r="D128" s="203"/>
      <c r="E128" s="204"/>
      <c r="F128" s="204"/>
      <c r="G128" s="204"/>
      <c r="H128" s="204"/>
      <c r="I128" s="204"/>
      <c r="J128" s="204"/>
      <c r="K128" s="204"/>
      <c r="L128" s="204"/>
      <c r="M128" s="204"/>
    </row>
    <row r="129" spans="1:23" ht="15" customHeight="1">
      <c r="A129" s="205"/>
      <c r="B129" s="205"/>
      <c r="C129" s="205"/>
      <c r="D129" s="205"/>
      <c r="E129" s="206"/>
      <c r="F129" s="206"/>
      <c r="G129" s="206"/>
      <c r="H129" s="206"/>
      <c r="I129" s="206"/>
      <c r="J129" s="206"/>
      <c r="K129" s="206"/>
      <c r="L129" s="206"/>
      <c r="M129" s="206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</row>
    <row r="130" spans="1:23" ht="15" customHeight="1">
      <c r="A130" s="203"/>
      <c r="B130" s="203"/>
      <c r="C130" s="203"/>
      <c r="D130" s="203"/>
      <c r="E130" s="204"/>
      <c r="F130" s="204"/>
      <c r="G130" s="204"/>
      <c r="H130" s="204"/>
      <c r="I130" s="204"/>
      <c r="J130" s="204"/>
      <c r="K130" s="204"/>
      <c r="L130" s="204"/>
      <c r="M130" s="204"/>
    </row>
    <row r="131" spans="1:23" ht="15" customHeight="1">
      <c r="A131" s="203"/>
      <c r="B131" s="203"/>
      <c r="C131" s="203"/>
      <c r="D131" s="203"/>
      <c r="E131" s="204"/>
      <c r="F131" s="204"/>
      <c r="G131" s="204"/>
      <c r="H131" s="204"/>
      <c r="I131" s="204"/>
      <c r="J131" s="204"/>
      <c r="K131" s="204"/>
      <c r="L131" s="204"/>
      <c r="M131" s="204"/>
    </row>
    <row r="132" spans="1:23" ht="15" customHeight="1">
      <c r="A132" s="203"/>
      <c r="B132" s="203"/>
      <c r="C132" s="203"/>
      <c r="D132" s="203"/>
      <c r="E132" s="204"/>
      <c r="F132" s="204"/>
      <c r="G132" s="204"/>
      <c r="H132" s="204"/>
      <c r="I132" s="204"/>
      <c r="J132" s="204"/>
      <c r="K132" s="204"/>
      <c r="L132" s="204"/>
      <c r="M132" s="204"/>
    </row>
    <row r="133" spans="1:23" ht="15" customHeight="1">
      <c r="A133" s="203"/>
      <c r="B133" s="203"/>
      <c r="C133" s="203"/>
      <c r="D133" s="203"/>
      <c r="E133" s="204"/>
      <c r="F133" s="204"/>
      <c r="G133" s="204"/>
      <c r="H133" s="204"/>
      <c r="I133" s="204"/>
      <c r="J133" s="204"/>
      <c r="K133" s="204"/>
      <c r="L133" s="204"/>
      <c r="M133" s="204"/>
    </row>
    <row r="134" spans="1:23" ht="15" customHeight="1">
      <c r="A134" s="203"/>
      <c r="B134" s="203"/>
      <c r="C134" s="203"/>
      <c r="D134" s="203"/>
      <c r="E134" s="204"/>
      <c r="F134" s="204"/>
      <c r="G134" s="204"/>
      <c r="H134" s="204"/>
      <c r="I134" s="204"/>
      <c r="J134" s="204"/>
      <c r="K134" s="204"/>
      <c r="L134" s="204"/>
      <c r="M134" s="204"/>
    </row>
    <row r="135" spans="1:23" ht="15" customHeight="1">
      <c r="A135" s="203"/>
      <c r="B135" s="203"/>
      <c r="C135" s="203"/>
      <c r="D135" s="203"/>
      <c r="E135" s="204"/>
      <c r="F135" s="204"/>
      <c r="G135" s="204"/>
      <c r="H135" s="204"/>
      <c r="I135" s="204"/>
      <c r="J135" s="204"/>
      <c r="K135" s="204"/>
      <c r="L135" s="204"/>
      <c r="M135" s="204"/>
    </row>
    <row r="136" spans="1:23" ht="15" customHeight="1">
      <c r="A136" s="205"/>
      <c r="B136" s="205"/>
      <c r="C136" s="205"/>
      <c r="D136" s="205"/>
      <c r="E136" s="206"/>
      <c r="F136" s="206"/>
      <c r="G136" s="206"/>
      <c r="H136" s="206"/>
      <c r="I136" s="206"/>
      <c r="J136" s="206"/>
      <c r="K136" s="206"/>
      <c r="L136" s="206"/>
      <c r="M136" s="206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</row>
    <row r="137" spans="1:23" ht="15" customHeight="1">
      <c r="A137" s="203"/>
      <c r="B137" s="203"/>
      <c r="C137" s="203"/>
      <c r="D137" s="203"/>
      <c r="E137" s="204"/>
      <c r="F137" s="204"/>
      <c r="G137" s="204"/>
      <c r="H137" s="204"/>
      <c r="I137" s="204"/>
      <c r="J137" s="204"/>
      <c r="K137" s="204"/>
      <c r="L137" s="204"/>
      <c r="M137" s="204"/>
    </row>
    <row r="138" spans="1:23" ht="15" customHeight="1">
      <c r="A138" s="203"/>
      <c r="B138" s="203"/>
      <c r="C138" s="203"/>
      <c r="D138" s="203"/>
      <c r="E138" s="204"/>
      <c r="F138" s="204"/>
      <c r="G138" s="204"/>
      <c r="H138" s="204"/>
      <c r="I138" s="204"/>
      <c r="J138" s="204"/>
      <c r="K138" s="204"/>
      <c r="L138" s="204"/>
      <c r="M138" s="204"/>
    </row>
    <row r="139" spans="1:23" ht="15" customHeight="1">
      <c r="A139" s="203"/>
      <c r="B139" s="203"/>
      <c r="C139" s="203"/>
      <c r="D139" s="203"/>
      <c r="E139" s="204"/>
      <c r="F139" s="204"/>
      <c r="G139" s="204"/>
      <c r="H139" s="204"/>
      <c r="I139" s="204"/>
      <c r="J139" s="204"/>
      <c r="K139" s="204"/>
      <c r="L139" s="204"/>
      <c r="M139" s="204"/>
    </row>
    <row r="140" spans="1:23" ht="15" customHeight="1">
      <c r="A140" s="203"/>
      <c r="B140" s="203"/>
      <c r="C140" s="203"/>
      <c r="D140" s="203"/>
      <c r="E140" s="204"/>
      <c r="F140" s="204"/>
      <c r="G140" s="204"/>
      <c r="H140" s="204"/>
      <c r="I140" s="204"/>
      <c r="J140" s="204"/>
      <c r="K140" s="204"/>
      <c r="L140" s="204"/>
      <c r="M140" s="204"/>
    </row>
    <row r="141" spans="1:23" ht="15" customHeight="1">
      <c r="A141" s="203"/>
      <c r="B141" s="203"/>
      <c r="C141" s="203"/>
      <c r="D141" s="203"/>
      <c r="E141" s="204"/>
      <c r="F141" s="204"/>
      <c r="G141" s="204"/>
      <c r="H141" s="204"/>
      <c r="I141" s="204"/>
      <c r="J141" s="204"/>
      <c r="K141" s="204"/>
      <c r="L141" s="204"/>
      <c r="M141" s="204"/>
    </row>
    <row r="142" spans="1:23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</row>
    <row r="143" spans="1:23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</row>
    <row r="144" spans="1:23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</row>
    <row r="145" spans="1:13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</row>
    <row r="146" spans="1:13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</row>
    <row r="147" spans="1:13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</row>
    <row r="148" spans="1:13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</row>
    <row r="149" spans="1:13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</row>
    <row r="150" spans="1:13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</row>
    <row r="151" spans="1:13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</row>
    <row r="152" spans="1:13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</row>
    <row r="153" spans="1:13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</row>
    <row r="154" spans="1:13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</row>
    <row r="155" spans="1:13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</row>
    <row r="156" spans="1:13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</row>
    <row r="157" spans="1:13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</row>
    <row r="158" spans="1:13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</row>
    <row r="159" spans="1:13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</row>
    <row r="160" spans="1:13" ht="1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</row>
    <row r="161" spans="1:13" ht="1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</row>
    <row r="162" spans="1:13" ht="1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</row>
    <row r="163" spans="1:13" ht="1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</row>
    <row r="164" spans="1:13" ht="1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</row>
    <row r="165" spans="1:13" ht="1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</row>
    <row r="166" spans="1:13" ht="1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</row>
    <row r="167" spans="1:13" ht="1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</row>
    <row r="168" spans="1:13" ht="1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</row>
    <row r="169" spans="1:13" ht="1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</row>
    <row r="170" spans="1:13" ht="1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</row>
    <row r="171" spans="1:13" ht="1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</row>
    <row r="172" spans="1:13" ht="1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</row>
    <row r="173" spans="1:13" ht="1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</row>
    <row r="174" spans="1:13" ht="1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</row>
  </sheetData>
  <mergeCells count="20">
    <mergeCell ref="A83:A90"/>
    <mergeCell ref="A91:B91"/>
    <mergeCell ref="A63:A67"/>
    <mergeCell ref="A68:A69"/>
    <mergeCell ref="A70:A72"/>
    <mergeCell ref="A73:A74"/>
    <mergeCell ref="A75:A80"/>
    <mergeCell ref="A81:A82"/>
    <mergeCell ref="A58:A62"/>
    <mergeCell ref="A5:A10"/>
    <mergeCell ref="A11:A13"/>
    <mergeCell ref="A14:A17"/>
    <mergeCell ref="A18:A21"/>
    <mergeCell ref="A22:A26"/>
    <mergeCell ref="A27:A30"/>
    <mergeCell ref="A31:A35"/>
    <mergeCell ref="A36:A40"/>
    <mergeCell ref="A41:A45"/>
    <mergeCell ref="A46:A52"/>
    <mergeCell ref="A53:A57"/>
  </mergeCells>
  <pageMargins left="0.23622047244094491" right="0.23622047244094491" top="0.39370078740157483" bottom="0.34" header="0" footer="0.11811023622047245"/>
  <pageSetup paperSize="9" scale="66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4"/>
  <sheetViews>
    <sheetView workbookViewId="0"/>
  </sheetViews>
  <sheetFormatPr baseColWidth="10" defaultColWidth="11.42578125" defaultRowHeight="15" customHeight="1"/>
  <cols>
    <col min="1" max="2" width="21.42578125" style="145" customWidth="1"/>
    <col min="3" max="9" width="14.28515625" style="145" customWidth="1"/>
    <col min="10" max="16384" width="11.42578125" style="145"/>
  </cols>
  <sheetData>
    <row r="1" spans="1:18" ht="15" customHeight="1">
      <c r="A1" s="15" t="s">
        <v>585</v>
      </c>
      <c r="B1" s="15"/>
      <c r="C1" s="15"/>
      <c r="D1" s="32"/>
      <c r="E1" s="32"/>
      <c r="F1" s="32"/>
      <c r="G1" s="32"/>
      <c r="H1" s="32"/>
      <c r="I1" s="32"/>
    </row>
    <row r="2" spans="1:18" ht="15" customHeight="1">
      <c r="A2" s="19" t="s">
        <v>586</v>
      </c>
      <c r="B2" s="19"/>
      <c r="C2" s="19"/>
      <c r="D2" s="32"/>
      <c r="E2" s="32"/>
      <c r="F2" s="32"/>
      <c r="G2" s="32"/>
      <c r="H2" s="32"/>
      <c r="I2" s="32"/>
    </row>
    <row r="3" spans="1:18" ht="15" customHeight="1">
      <c r="A3" s="39"/>
      <c r="B3" s="39"/>
      <c r="C3" s="39"/>
      <c r="D3" s="169"/>
      <c r="E3" s="169"/>
      <c r="F3" s="169"/>
      <c r="G3" s="169"/>
      <c r="H3" s="169"/>
      <c r="I3" s="169"/>
    </row>
    <row r="4" spans="1:18" ht="30" customHeight="1">
      <c r="A4" s="28"/>
      <c r="B4" s="28"/>
      <c r="C4" s="28" t="s">
        <v>3</v>
      </c>
      <c r="D4" s="28" t="s">
        <v>463</v>
      </c>
      <c r="E4" s="28" t="s">
        <v>587</v>
      </c>
      <c r="F4" s="28" t="s">
        <v>588</v>
      </c>
      <c r="G4" s="28" t="s">
        <v>589</v>
      </c>
      <c r="H4" s="28" t="s">
        <v>590</v>
      </c>
      <c r="I4" s="28" t="s">
        <v>468</v>
      </c>
    </row>
    <row r="5" spans="1:18" ht="15" customHeight="1">
      <c r="A5" s="428" t="s">
        <v>408</v>
      </c>
      <c r="B5" s="16" t="s">
        <v>487</v>
      </c>
      <c r="C5" s="106">
        <v>146.166666666667</v>
      </c>
      <c r="D5" s="170">
        <v>14.3333333333333</v>
      </c>
      <c r="E5" s="170">
        <v>19.75</v>
      </c>
      <c r="F5" s="170">
        <v>19</v>
      </c>
      <c r="G5" s="170">
        <v>23.6666666666667</v>
      </c>
      <c r="H5" s="170">
        <v>23.75</v>
      </c>
      <c r="I5" s="170">
        <v>45.6666666666667</v>
      </c>
    </row>
    <row r="6" spans="1:18" ht="15" customHeight="1">
      <c r="A6" s="428"/>
      <c r="B6" s="16" t="s">
        <v>488</v>
      </c>
      <c r="C6" s="106">
        <v>155.25</v>
      </c>
      <c r="D6" s="170">
        <v>14.6666666666667</v>
      </c>
      <c r="E6" s="170">
        <v>23.9166666666667</v>
      </c>
      <c r="F6" s="170">
        <v>21.9166666666667</v>
      </c>
      <c r="G6" s="170">
        <v>24</v>
      </c>
      <c r="H6" s="170">
        <v>20.1666666666667</v>
      </c>
      <c r="I6" s="170">
        <v>50.5833333333333</v>
      </c>
    </row>
    <row r="7" spans="1:18" ht="15" customHeight="1">
      <c r="A7" s="428"/>
      <c r="B7" s="16" t="s">
        <v>489</v>
      </c>
      <c r="C7" s="106">
        <v>349.5</v>
      </c>
      <c r="D7" s="170">
        <v>36.8333333333333</v>
      </c>
      <c r="E7" s="170">
        <v>51.5833333333333</v>
      </c>
      <c r="F7" s="170">
        <v>45.6666666666667</v>
      </c>
      <c r="G7" s="170">
        <v>48.8333333333333</v>
      </c>
      <c r="H7" s="170">
        <v>53.8333333333333</v>
      </c>
      <c r="I7" s="170">
        <v>112.75</v>
      </c>
    </row>
    <row r="8" spans="1:18" ht="15" customHeight="1">
      <c r="A8" s="428"/>
      <c r="B8" s="16" t="s">
        <v>490</v>
      </c>
      <c r="C8" s="106">
        <v>267.33333333333297</v>
      </c>
      <c r="D8" s="170">
        <v>26.9166666666667</v>
      </c>
      <c r="E8" s="170">
        <v>37.0833333333333</v>
      </c>
      <c r="F8" s="170">
        <v>31.5833333333333</v>
      </c>
      <c r="G8" s="170">
        <v>42.0833333333333</v>
      </c>
      <c r="H8" s="170">
        <v>42.3333333333333</v>
      </c>
      <c r="I8" s="170">
        <v>87.3333333333333</v>
      </c>
    </row>
    <row r="9" spans="1:18" ht="15" customHeight="1">
      <c r="A9" s="428"/>
      <c r="B9" s="16" t="s">
        <v>491</v>
      </c>
      <c r="C9" s="106">
        <v>163.583333333333</v>
      </c>
      <c r="D9" s="170">
        <v>18.4166666666667</v>
      </c>
      <c r="E9" s="170">
        <v>24.0833333333333</v>
      </c>
      <c r="F9" s="170">
        <v>22.8333333333333</v>
      </c>
      <c r="G9" s="170">
        <v>28.75</v>
      </c>
      <c r="H9" s="170">
        <v>25.4166666666667</v>
      </c>
      <c r="I9" s="170">
        <v>44.0833333333333</v>
      </c>
    </row>
    <row r="10" spans="1:18" ht="15" customHeight="1">
      <c r="A10" s="429"/>
      <c r="B10" s="124" t="s">
        <v>492</v>
      </c>
      <c r="C10" s="102">
        <v>178.166666666667</v>
      </c>
      <c r="D10" s="171">
        <v>16.4166666666667</v>
      </c>
      <c r="E10" s="171">
        <v>24.5833333333333</v>
      </c>
      <c r="F10" s="171">
        <v>22.1666666666667</v>
      </c>
      <c r="G10" s="171">
        <v>27.25</v>
      </c>
      <c r="H10" s="171">
        <v>25</v>
      </c>
      <c r="I10" s="171">
        <v>62.75</v>
      </c>
    </row>
    <row r="11" spans="1:18" ht="15" customHeight="1">
      <c r="A11" s="427" t="s">
        <v>430</v>
      </c>
      <c r="B11" s="185" t="s">
        <v>493</v>
      </c>
      <c r="C11" s="186">
        <v>1168.5</v>
      </c>
      <c r="D11" s="187">
        <v>112.166666666667</v>
      </c>
      <c r="E11" s="187">
        <v>161</v>
      </c>
      <c r="F11" s="187">
        <v>135.416666666667</v>
      </c>
      <c r="G11" s="187">
        <v>152.75</v>
      </c>
      <c r="H11" s="187">
        <v>160.5</v>
      </c>
      <c r="I11" s="187">
        <v>446.66666666666703</v>
      </c>
    </row>
    <row r="12" spans="1:18" ht="15" customHeight="1">
      <c r="A12" s="428"/>
      <c r="B12" s="16" t="s">
        <v>494</v>
      </c>
      <c r="C12" s="106">
        <v>158.5</v>
      </c>
      <c r="D12" s="190">
        <v>14.6666666666667</v>
      </c>
      <c r="E12" s="190">
        <v>21.25</v>
      </c>
      <c r="F12" s="190">
        <v>20.5</v>
      </c>
      <c r="G12" s="190">
        <v>25.9166666666667</v>
      </c>
      <c r="H12" s="190">
        <v>24.75</v>
      </c>
      <c r="I12" s="190">
        <v>51.4166666666667</v>
      </c>
      <c r="J12" s="173"/>
      <c r="K12" s="173"/>
      <c r="L12" s="173"/>
      <c r="M12" s="173"/>
      <c r="N12" s="173"/>
      <c r="O12" s="173"/>
      <c r="P12" s="173"/>
      <c r="Q12" s="173"/>
      <c r="R12" s="173"/>
    </row>
    <row r="13" spans="1:18" ht="15" customHeight="1">
      <c r="A13" s="429"/>
      <c r="B13" s="124" t="s">
        <v>495</v>
      </c>
      <c r="C13" s="102">
        <v>366</v>
      </c>
      <c r="D13" s="171">
        <v>31.75</v>
      </c>
      <c r="E13" s="171">
        <v>46.0833333333333</v>
      </c>
      <c r="F13" s="171">
        <v>41.8333333333333</v>
      </c>
      <c r="G13" s="171">
        <v>48.3333333333333</v>
      </c>
      <c r="H13" s="171">
        <v>56.9166666666667</v>
      </c>
      <c r="I13" s="171">
        <v>141.083333333333</v>
      </c>
    </row>
    <row r="14" spans="1:18" ht="15" customHeight="1">
      <c r="A14" s="427" t="s">
        <v>410</v>
      </c>
      <c r="B14" s="185" t="s">
        <v>496</v>
      </c>
      <c r="C14" s="186">
        <v>371.5</v>
      </c>
      <c r="D14" s="187">
        <v>37</v>
      </c>
      <c r="E14" s="187">
        <v>52.0833333333333</v>
      </c>
      <c r="F14" s="187">
        <v>44</v>
      </c>
      <c r="G14" s="187">
        <v>50.8333333333333</v>
      </c>
      <c r="H14" s="187">
        <v>42.8333333333333</v>
      </c>
      <c r="I14" s="187">
        <v>144.75</v>
      </c>
    </row>
    <row r="15" spans="1:18" ht="15" customHeight="1">
      <c r="A15" s="428"/>
      <c r="B15" s="16" t="s">
        <v>497</v>
      </c>
      <c r="C15" s="106">
        <v>214</v>
      </c>
      <c r="D15" s="170">
        <v>24.3333333333333</v>
      </c>
      <c r="E15" s="170">
        <v>33</v>
      </c>
      <c r="F15" s="170">
        <v>28.3333333333333</v>
      </c>
      <c r="G15" s="170">
        <v>33.8333333333333</v>
      </c>
      <c r="H15" s="170">
        <v>34</v>
      </c>
      <c r="I15" s="170">
        <v>60.5</v>
      </c>
    </row>
    <row r="16" spans="1:18" ht="15" customHeight="1">
      <c r="A16" s="428"/>
      <c r="B16" s="16" t="s">
        <v>498</v>
      </c>
      <c r="C16" s="106">
        <v>721.66666666666595</v>
      </c>
      <c r="D16" s="170">
        <v>70.5833333333333</v>
      </c>
      <c r="E16" s="170">
        <v>100.833333333333</v>
      </c>
      <c r="F16" s="170">
        <v>85.75</v>
      </c>
      <c r="G16" s="170">
        <v>90.6666666666667</v>
      </c>
      <c r="H16" s="170">
        <v>96</v>
      </c>
      <c r="I16" s="170">
        <v>277.83333333333297</v>
      </c>
    </row>
    <row r="17" spans="1:19" ht="15" customHeight="1">
      <c r="A17" s="429"/>
      <c r="B17" s="124" t="s">
        <v>499</v>
      </c>
      <c r="C17" s="102">
        <v>1042.5</v>
      </c>
      <c r="D17" s="171">
        <v>105.25</v>
      </c>
      <c r="E17" s="171">
        <v>148.25</v>
      </c>
      <c r="F17" s="171">
        <v>124.666666666667</v>
      </c>
      <c r="G17" s="171">
        <v>135.75</v>
      </c>
      <c r="H17" s="171">
        <v>138.5</v>
      </c>
      <c r="I17" s="171">
        <v>390.08333333333297</v>
      </c>
    </row>
    <row r="18" spans="1:19" ht="15" customHeight="1">
      <c r="A18" s="427" t="s">
        <v>411</v>
      </c>
      <c r="B18" s="185" t="s">
        <v>500</v>
      </c>
      <c r="C18" s="186">
        <v>579.5</v>
      </c>
      <c r="D18" s="192">
        <v>55.5833333333333</v>
      </c>
      <c r="E18" s="192">
        <v>83.0833333333333</v>
      </c>
      <c r="F18" s="192">
        <v>71.3333333333333</v>
      </c>
      <c r="G18" s="192">
        <v>79.75</v>
      </c>
      <c r="H18" s="192">
        <v>76.1666666666667</v>
      </c>
      <c r="I18" s="192">
        <v>213.583333333333</v>
      </c>
      <c r="J18" s="173"/>
      <c r="K18" s="173"/>
      <c r="L18" s="173"/>
      <c r="M18" s="173"/>
      <c r="N18" s="173"/>
      <c r="O18" s="173"/>
      <c r="P18" s="173"/>
      <c r="Q18" s="173"/>
      <c r="R18" s="173"/>
      <c r="S18" s="173"/>
    </row>
    <row r="19" spans="1:19" ht="15" customHeight="1">
      <c r="A19" s="428"/>
      <c r="B19" s="16" t="s">
        <v>501</v>
      </c>
      <c r="C19" s="106">
        <v>324.08333333333297</v>
      </c>
      <c r="D19" s="170">
        <v>31</v>
      </c>
      <c r="E19" s="170">
        <v>44.8333333333333</v>
      </c>
      <c r="F19" s="170">
        <v>44.8333333333333</v>
      </c>
      <c r="G19" s="170">
        <v>49.9166666666667</v>
      </c>
      <c r="H19" s="170">
        <v>41.9166666666667</v>
      </c>
      <c r="I19" s="170">
        <v>111.583333333333</v>
      </c>
    </row>
    <row r="20" spans="1:19" ht="15" customHeight="1">
      <c r="A20" s="428"/>
      <c r="B20" s="16" t="s">
        <v>502</v>
      </c>
      <c r="C20" s="106">
        <v>400</v>
      </c>
      <c r="D20" s="170">
        <v>40.1666666666667</v>
      </c>
      <c r="E20" s="170">
        <v>52.75</v>
      </c>
      <c r="F20" s="170">
        <v>46.5833333333333</v>
      </c>
      <c r="G20" s="170">
        <v>57.5</v>
      </c>
      <c r="H20" s="170">
        <v>49</v>
      </c>
      <c r="I20" s="170">
        <v>154</v>
      </c>
    </row>
    <row r="21" spans="1:19" ht="15" customHeight="1">
      <c r="A21" s="429"/>
      <c r="B21" s="124" t="s">
        <v>503</v>
      </c>
      <c r="C21" s="102">
        <v>578.41666666666697</v>
      </c>
      <c r="D21" s="171">
        <v>62.6666666666667</v>
      </c>
      <c r="E21" s="171">
        <v>90.25</v>
      </c>
      <c r="F21" s="171">
        <v>74.6666666666667</v>
      </c>
      <c r="G21" s="171">
        <v>88.6666666666667</v>
      </c>
      <c r="H21" s="171">
        <v>76.9166666666667</v>
      </c>
      <c r="I21" s="171">
        <v>185.25</v>
      </c>
    </row>
    <row r="22" spans="1:19" ht="15" customHeight="1">
      <c r="A22" s="427" t="s">
        <v>431</v>
      </c>
      <c r="B22" s="185" t="s">
        <v>504</v>
      </c>
      <c r="C22" s="186">
        <v>677.41666666666595</v>
      </c>
      <c r="D22" s="187">
        <v>63.5833333333333</v>
      </c>
      <c r="E22" s="187">
        <v>90.6666666666667</v>
      </c>
      <c r="F22" s="187">
        <v>76.0833333333333</v>
      </c>
      <c r="G22" s="187">
        <v>79.1666666666667</v>
      </c>
      <c r="H22" s="187">
        <v>101.333333333333</v>
      </c>
      <c r="I22" s="187">
        <v>266.58333333333297</v>
      </c>
    </row>
    <row r="23" spans="1:19" ht="15" customHeight="1">
      <c r="A23" s="428"/>
      <c r="B23" s="16" t="s">
        <v>505</v>
      </c>
      <c r="C23" s="106">
        <v>604.58333333333405</v>
      </c>
      <c r="D23" s="170">
        <v>54.5833333333333</v>
      </c>
      <c r="E23" s="170">
        <v>81.1666666666667</v>
      </c>
      <c r="F23" s="170">
        <v>70.6666666666667</v>
      </c>
      <c r="G23" s="170">
        <v>79.4166666666667</v>
      </c>
      <c r="H23" s="170">
        <v>74.0833333333333</v>
      </c>
      <c r="I23" s="170">
        <v>244.666666666667</v>
      </c>
    </row>
    <row r="24" spans="1:19" ht="15" customHeight="1">
      <c r="A24" s="428"/>
      <c r="B24" s="16" t="s">
        <v>506</v>
      </c>
      <c r="C24" s="106">
        <v>442</v>
      </c>
      <c r="D24" s="170">
        <v>41.6666666666667</v>
      </c>
      <c r="E24" s="170">
        <v>58.4166666666667</v>
      </c>
      <c r="F24" s="170">
        <v>51.4166666666667</v>
      </c>
      <c r="G24" s="170">
        <v>53.8333333333333</v>
      </c>
      <c r="H24" s="170">
        <v>58.5</v>
      </c>
      <c r="I24" s="170">
        <v>178.166666666667</v>
      </c>
    </row>
    <row r="25" spans="1:19" ht="15" customHeight="1">
      <c r="A25" s="428"/>
      <c r="B25" s="16" t="s">
        <v>507</v>
      </c>
      <c r="C25" s="106">
        <v>627.33333333333303</v>
      </c>
      <c r="D25" s="32">
        <v>57.1666666666667</v>
      </c>
      <c r="E25" s="32">
        <v>83.4166666666667</v>
      </c>
      <c r="F25" s="32">
        <v>71.8333333333333</v>
      </c>
      <c r="G25" s="32">
        <v>85.0833333333333</v>
      </c>
      <c r="H25" s="32">
        <v>91</v>
      </c>
      <c r="I25" s="32">
        <v>238.833333333333</v>
      </c>
      <c r="J25" s="173"/>
      <c r="K25" s="173"/>
      <c r="L25" s="173"/>
      <c r="M25" s="173"/>
      <c r="N25" s="173"/>
      <c r="O25" s="173"/>
      <c r="P25" s="173"/>
      <c r="Q25" s="173"/>
      <c r="R25" s="173"/>
      <c r="S25" s="173"/>
    </row>
    <row r="26" spans="1:19" ht="15" customHeight="1">
      <c r="A26" s="429"/>
      <c r="B26" s="124" t="s">
        <v>508</v>
      </c>
      <c r="C26" s="102">
        <v>542.41666666666697</v>
      </c>
      <c r="D26" s="171">
        <v>50.8333333333333</v>
      </c>
      <c r="E26" s="171">
        <v>71.25</v>
      </c>
      <c r="F26" s="171">
        <v>69.0833333333333</v>
      </c>
      <c r="G26" s="171">
        <v>77.8333333333333</v>
      </c>
      <c r="H26" s="171">
        <v>77.25</v>
      </c>
      <c r="I26" s="171">
        <v>196.166666666667</v>
      </c>
    </row>
    <row r="27" spans="1:19" ht="15" customHeight="1">
      <c r="A27" s="427" t="s">
        <v>432</v>
      </c>
      <c r="B27" s="185" t="s">
        <v>509</v>
      </c>
      <c r="C27" s="186">
        <v>231.333333333333</v>
      </c>
      <c r="D27" s="187">
        <v>22.9166666666667</v>
      </c>
      <c r="E27" s="187">
        <v>33.0833333333333</v>
      </c>
      <c r="F27" s="187">
        <v>29.6666666666667</v>
      </c>
      <c r="G27" s="187">
        <v>31.75</v>
      </c>
      <c r="H27" s="187">
        <v>34.1666666666667</v>
      </c>
      <c r="I27" s="187">
        <v>79.75</v>
      </c>
    </row>
    <row r="28" spans="1:19" ht="15" customHeight="1">
      <c r="A28" s="428"/>
      <c r="B28" s="16" t="s">
        <v>510</v>
      </c>
      <c r="C28" s="106">
        <v>591.75</v>
      </c>
      <c r="D28" s="170">
        <v>62.25</v>
      </c>
      <c r="E28" s="170">
        <v>89.75</v>
      </c>
      <c r="F28" s="170">
        <v>81.5833333333333</v>
      </c>
      <c r="G28" s="170">
        <v>81.5</v>
      </c>
      <c r="H28" s="170">
        <v>76.0833333333333</v>
      </c>
      <c r="I28" s="170">
        <v>200.583333333333</v>
      </c>
    </row>
    <row r="29" spans="1:19" ht="15" customHeight="1">
      <c r="A29" s="428"/>
      <c r="B29" s="16" t="s">
        <v>511</v>
      </c>
      <c r="C29" s="106">
        <v>195.166666666667</v>
      </c>
      <c r="D29" s="170">
        <v>19.8333333333333</v>
      </c>
      <c r="E29" s="170">
        <v>31.5833333333333</v>
      </c>
      <c r="F29" s="170">
        <v>24.75</v>
      </c>
      <c r="G29" s="170">
        <v>29.25</v>
      </c>
      <c r="H29" s="170">
        <v>27.3333333333333</v>
      </c>
      <c r="I29" s="170">
        <v>62.4166666666667</v>
      </c>
    </row>
    <row r="30" spans="1:19" ht="15" customHeight="1">
      <c r="A30" s="429"/>
      <c r="B30" s="124" t="s">
        <v>512</v>
      </c>
      <c r="C30" s="102">
        <v>79.5833333333333</v>
      </c>
      <c r="D30" s="171">
        <v>8.6666666666666696</v>
      </c>
      <c r="E30" s="171">
        <v>13.25</v>
      </c>
      <c r="F30" s="171">
        <v>12.0833333333333</v>
      </c>
      <c r="G30" s="171">
        <v>13.4166666666667</v>
      </c>
      <c r="H30" s="171">
        <v>9.3333333333333304</v>
      </c>
      <c r="I30" s="171">
        <v>22.8333333333333</v>
      </c>
    </row>
    <row r="31" spans="1:19" ht="15" customHeight="1">
      <c r="A31" s="427" t="s">
        <v>433</v>
      </c>
      <c r="B31" s="185" t="s">
        <v>513</v>
      </c>
      <c r="C31" s="186">
        <v>1622.6666666666699</v>
      </c>
      <c r="D31" s="187">
        <v>164.916666666667</v>
      </c>
      <c r="E31" s="187">
        <v>231.75</v>
      </c>
      <c r="F31" s="187">
        <v>192.416666666667</v>
      </c>
      <c r="G31" s="187">
        <v>216.75</v>
      </c>
      <c r="H31" s="187">
        <v>202</v>
      </c>
      <c r="I31" s="187">
        <v>614.83333333333303</v>
      </c>
    </row>
    <row r="32" spans="1:19" ht="15" customHeight="1">
      <c r="A32" s="428"/>
      <c r="B32" s="16" t="s">
        <v>514</v>
      </c>
      <c r="C32" s="106">
        <v>347.66666666666703</v>
      </c>
      <c r="D32" s="170">
        <v>33.9166666666667</v>
      </c>
      <c r="E32" s="170">
        <v>48.4166666666667</v>
      </c>
      <c r="F32" s="170">
        <v>40.3333333333333</v>
      </c>
      <c r="G32" s="170">
        <v>46.5</v>
      </c>
      <c r="H32" s="170">
        <v>40.75</v>
      </c>
      <c r="I32" s="170">
        <v>137.75</v>
      </c>
    </row>
    <row r="33" spans="1:19" ht="15" customHeight="1">
      <c r="A33" s="428"/>
      <c r="B33" s="16" t="s">
        <v>515</v>
      </c>
      <c r="C33" s="106">
        <v>738.75000000000102</v>
      </c>
      <c r="D33" s="170">
        <v>72.5</v>
      </c>
      <c r="E33" s="170">
        <v>103.166666666667</v>
      </c>
      <c r="F33" s="170">
        <v>91.5</v>
      </c>
      <c r="G33" s="170">
        <v>113.666666666667</v>
      </c>
      <c r="H33" s="170">
        <v>94.25</v>
      </c>
      <c r="I33" s="170">
        <v>263.66666666666703</v>
      </c>
    </row>
    <row r="34" spans="1:19" ht="15" customHeight="1">
      <c r="A34" s="428"/>
      <c r="B34" s="16" t="s">
        <v>516</v>
      </c>
      <c r="C34" s="106">
        <v>359.75</v>
      </c>
      <c r="D34" s="170">
        <v>33.9166666666667</v>
      </c>
      <c r="E34" s="170">
        <v>49.0833333333333</v>
      </c>
      <c r="F34" s="170">
        <v>42.9166666666667</v>
      </c>
      <c r="G34" s="170">
        <v>44.8333333333333</v>
      </c>
      <c r="H34" s="170">
        <v>37.1666666666667</v>
      </c>
      <c r="I34" s="170">
        <v>151.833333333333</v>
      </c>
    </row>
    <row r="35" spans="1:19" ht="15" customHeight="1">
      <c r="A35" s="429"/>
      <c r="B35" s="124" t="s">
        <v>517</v>
      </c>
      <c r="C35" s="102">
        <v>319.416666666666</v>
      </c>
      <c r="D35" s="171">
        <v>31.5</v>
      </c>
      <c r="E35" s="171">
        <v>44.3333333333333</v>
      </c>
      <c r="F35" s="171">
        <v>37.5833333333333</v>
      </c>
      <c r="G35" s="171">
        <v>38.8333333333333</v>
      </c>
      <c r="H35" s="171">
        <v>34.8333333333333</v>
      </c>
      <c r="I35" s="171">
        <v>132.333333333333</v>
      </c>
    </row>
    <row r="36" spans="1:19" ht="15" customHeight="1">
      <c r="A36" s="427" t="s">
        <v>415</v>
      </c>
      <c r="B36" s="185" t="s">
        <v>518</v>
      </c>
      <c r="C36" s="186">
        <v>1399.6666666666699</v>
      </c>
      <c r="D36" s="187">
        <v>132.5</v>
      </c>
      <c r="E36" s="187">
        <v>194</v>
      </c>
      <c r="F36" s="187">
        <v>174.583333333333</v>
      </c>
      <c r="G36" s="187">
        <v>190.666666666667</v>
      </c>
      <c r="H36" s="187">
        <v>176.666666666667</v>
      </c>
      <c r="I36" s="187">
        <v>531.25</v>
      </c>
    </row>
    <row r="37" spans="1:19" ht="15" customHeight="1">
      <c r="A37" s="428"/>
      <c r="B37" s="16" t="s">
        <v>519</v>
      </c>
      <c r="C37" s="106">
        <v>635.66666666666697</v>
      </c>
      <c r="D37" s="32">
        <v>56.5833333333333</v>
      </c>
      <c r="E37" s="32">
        <v>81.1666666666667</v>
      </c>
      <c r="F37" s="32">
        <v>70.9166666666667</v>
      </c>
      <c r="G37" s="32">
        <v>79</v>
      </c>
      <c r="H37" s="32">
        <v>74.25</v>
      </c>
      <c r="I37" s="32">
        <v>273.75</v>
      </c>
      <c r="J37" s="173"/>
      <c r="K37" s="173"/>
      <c r="L37" s="173"/>
      <c r="M37" s="173"/>
      <c r="N37" s="173"/>
      <c r="O37" s="173"/>
      <c r="P37" s="173"/>
      <c r="Q37" s="173"/>
      <c r="R37" s="173"/>
      <c r="S37" s="173"/>
    </row>
    <row r="38" spans="1:19" ht="15" customHeight="1">
      <c r="A38" s="428"/>
      <c r="B38" s="16" t="s">
        <v>520</v>
      </c>
      <c r="C38" s="106">
        <v>580</v>
      </c>
      <c r="D38" s="170">
        <v>50.5833333333333</v>
      </c>
      <c r="E38" s="170">
        <v>74.3333333333333</v>
      </c>
      <c r="F38" s="170">
        <v>63.0833333333333</v>
      </c>
      <c r="G38" s="170">
        <v>72.3333333333333</v>
      </c>
      <c r="H38" s="170">
        <v>82.5</v>
      </c>
      <c r="I38" s="170">
        <v>237.166666666667</v>
      </c>
    </row>
    <row r="39" spans="1:19" ht="15" customHeight="1">
      <c r="A39" s="428"/>
      <c r="B39" s="16" t="s">
        <v>521</v>
      </c>
      <c r="C39" s="106">
        <v>491.5</v>
      </c>
      <c r="D39" s="170">
        <v>40.5833333333333</v>
      </c>
      <c r="E39" s="170">
        <v>57.3333333333333</v>
      </c>
      <c r="F39" s="170">
        <v>49.1666666666667</v>
      </c>
      <c r="G39" s="170">
        <v>55.9166666666667</v>
      </c>
      <c r="H39" s="170">
        <v>62.1666666666667</v>
      </c>
      <c r="I39" s="170">
        <v>226.333333333333</v>
      </c>
    </row>
    <row r="40" spans="1:19" ht="15" customHeight="1">
      <c r="A40" s="429"/>
      <c r="B40" s="124" t="s">
        <v>522</v>
      </c>
      <c r="C40" s="102">
        <v>234.416666666667</v>
      </c>
      <c r="D40" s="171">
        <v>21.8333333333333</v>
      </c>
      <c r="E40" s="171">
        <v>32.3333333333333</v>
      </c>
      <c r="F40" s="171">
        <v>26.5833333333333</v>
      </c>
      <c r="G40" s="171">
        <v>30.1666666666667</v>
      </c>
      <c r="H40" s="171">
        <v>30.75</v>
      </c>
      <c r="I40" s="171">
        <v>92.75</v>
      </c>
    </row>
    <row r="41" spans="1:19" ht="15" customHeight="1">
      <c r="A41" s="427" t="s">
        <v>416</v>
      </c>
      <c r="B41" s="185" t="s">
        <v>523</v>
      </c>
      <c r="C41" s="186">
        <v>978.75</v>
      </c>
      <c r="D41" s="187">
        <v>97</v>
      </c>
      <c r="E41" s="187">
        <v>136.416666666667</v>
      </c>
      <c r="F41" s="187">
        <v>118</v>
      </c>
      <c r="G41" s="187">
        <v>138</v>
      </c>
      <c r="H41" s="187">
        <v>139.083333333333</v>
      </c>
      <c r="I41" s="187">
        <v>350.25</v>
      </c>
    </row>
    <row r="42" spans="1:19" ht="15" customHeight="1">
      <c r="A42" s="428"/>
      <c r="B42" s="16" t="s">
        <v>524</v>
      </c>
      <c r="C42" s="106">
        <v>1112.5833333333301</v>
      </c>
      <c r="D42" s="170">
        <v>102.25</v>
      </c>
      <c r="E42" s="170">
        <v>143</v>
      </c>
      <c r="F42" s="170">
        <v>126.416666666667</v>
      </c>
      <c r="G42" s="170">
        <v>151.833333333333</v>
      </c>
      <c r="H42" s="170">
        <v>155.583333333333</v>
      </c>
      <c r="I42" s="170">
        <v>433.5</v>
      </c>
    </row>
    <row r="43" spans="1:19" ht="15" customHeight="1">
      <c r="A43" s="428"/>
      <c r="B43" s="16" t="s">
        <v>525</v>
      </c>
      <c r="C43" s="106">
        <v>417.5</v>
      </c>
      <c r="D43" s="170">
        <v>35.3333333333333</v>
      </c>
      <c r="E43" s="170">
        <v>52.5833333333333</v>
      </c>
      <c r="F43" s="170">
        <v>46.0833333333333</v>
      </c>
      <c r="G43" s="170">
        <v>57.3333333333333</v>
      </c>
      <c r="H43" s="170">
        <v>59</v>
      </c>
      <c r="I43" s="170">
        <v>167.166666666667</v>
      </c>
    </row>
    <row r="44" spans="1:19" ht="15" customHeight="1">
      <c r="A44" s="428"/>
      <c r="B44" s="16" t="s">
        <v>526</v>
      </c>
      <c r="C44" s="106">
        <v>673.58333333333303</v>
      </c>
      <c r="D44" s="32">
        <v>57.0833333333333</v>
      </c>
      <c r="E44" s="32">
        <v>83.9166666666667</v>
      </c>
      <c r="F44" s="32">
        <v>74.5</v>
      </c>
      <c r="G44" s="32">
        <v>90.1666666666667</v>
      </c>
      <c r="H44" s="32">
        <v>84.1666666666667</v>
      </c>
      <c r="I44" s="32">
        <v>283.75</v>
      </c>
      <c r="J44" s="173"/>
      <c r="K44" s="173"/>
      <c r="L44" s="173"/>
      <c r="M44" s="173"/>
      <c r="N44" s="173"/>
      <c r="O44" s="173"/>
      <c r="P44" s="173"/>
      <c r="Q44" s="173"/>
      <c r="R44" s="173"/>
      <c r="S44" s="173"/>
    </row>
    <row r="45" spans="1:19" ht="15" customHeight="1">
      <c r="A45" s="429"/>
      <c r="B45" s="124" t="s">
        <v>527</v>
      </c>
      <c r="C45" s="102">
        <v>253.75</v>
      </c>
      <c r="D45" s="171">
        <v>23.6666666666667</v>
      </c>
      <c r="E45" s="171">
        <v>31.1666666666667</v>
      </c>
      <c r="F45" s="171">
        <v>28.3333333333333</v>
      </c>
      <c r="G45" s="171">
        <v>33</v>
      </c>
      <c r="H45" s="171">
        <v>33.8333333333333</v>
      </c>
      <c r="I45" s="171">
        <v>103.75</v>
      </c>
    </row>
    <row r="46" spans="1:19" ht="15" customHeight="1">
      <c r="A46" s="427" t="s">
        <v>417</v>
      </c>
      <c r="B46" s="185" t="s">
        <v>528</v>
      </c>
      <c r="C46" s="186">
        <v>1306.1666666666699</v>
      </c>
      <c r="D46" s="187">
        <v>121.333333333333</v>
      </c>
      <c r="E46" s="187">
        <v>177.583333333333</v>
      </c>
      <c r="F46" s="187">
        <v>145.583333333333</v>
      </c>
      <c r="G46" s="187">
        <v>158.916666666667</v>
      </c>
      <c r="H46" s="187">
        <v>161.916666666667</v>
      </c>
      <c r="I46" s="187">
        <v>540.83333333333303</v>
      </c>
    </row>
    <row r="47" spans="1:19" ht="15" customHeight="1">
      <c r="A47" s="428"/>
      <c r="B47" s="16" t="s">
        <v>529</v>
      </c>
      <c r="C47" s="106">
        <v>813.24999999999898</v>
      </c>
      <c r="D47" s="170">
        <v>73.25</v>
      </c>
      <c r="E47" s="170">
        <v>105.333333333333</v>
      </c>
      <c r="F47" s="170">
        <v>98</v>
      </c>
      <c r="G47" s="170">
        <v>98.75</v>
      </c>
      <c r="H47" s="170">
        <v>94.5833333333333</v>
      </c>
      <c r="I47" s="170">
        <v>343.33333333333297</v>
      </c>
    </row>
    <row r="48" spans="1:19" ht="15" customHeight="1">
      <c r="A48" s="428"/>
      <c r="B48" s="16" t="s">
        <v>530</v>
      </c>
      <c r="C48" s="106">
        <v>1317.4166666666699</v>
      </c>
      <c r="D48" s="170">
        <v>121.083333333333</v>
      </c>
      <c r="E48" s="170">
        <v>171.666666666667</v>
      </c>
      <c r="F48" s="170">
        <v>149.416666666667</v>
      </c>
      <c r="G48" s="170">
        <v>164.833333333333</v>
      </c>
      <c r="H48" s="170">
        <v>159</v>
      </c>
      <c r="I48" s="170">
        <v>551.41666666666697</v>
      </c>
    </row>
    <row r="49" spans="1:19" ht="15" customHeight="1">
      <c r="A49" s="428"/>
      <c r="B49" s="16" t="s">
        <v>531</v>
      </c>
      <c r="C49" s="106">
        <v>240.416666666667</v>
      </c>
      <c r="D49" s="170">
        <v>21.4166666666667</v>
      </c>
      <c r="E49" s="170">
        <v>31.3333333333333</v>
      </c>
      <c r="F49" s="170">
        <v>25.9166666666667</v>
      </c>
      <c r="G49" s="170">
        <v>32.5</v>
      </c>
      <c r="H49" s="170">
        <v>33</v>
      </c>
      <c r="I49" s="170">
        <v>96.25</v>
      </c>
    </row>
    <row r="50" spans="1:19" ht="15" customHeight="1">
      <c r="A50" s="428"/>
      <c r="B50" s="16" t="s">
        <v>532</v>
      </c>
      <c r="C50" s="106">
        <v>861.25</v>
      </c>
      <c r="D50" s="170">
        <v>66.5833333333333</v>
      </c>
      <c r="E50" s="170">
        <v>101.083333333333</v>
      </c>
      <c r="F50" s="170">
        <v>85.4166666666667</v>
      </c>
      <c r="G50" s="170">
        <v>103.666666666667</v>
      </c>
      <c r="H50" s="170">
        <v>114.75</v>
      </c>
      <c r="I50" s="170">
        <v>389.75</v>
      </c>
    </row>
    <row r="51" spans="1:19" ht="15" customHeight="1">
      <c r="A51" s="428"/>
      <c r="B51" s="16" t="s">
        <v>533</v>
      </c>
      <c r="C51" s="106">
        <v>245.75</v>
      </c>
      <c r="D51" s="32">
        <v>23.0833333333333</v>
      </c>
      <c r="E51" s="32">
        <v>35.4166666666667</v>
      </c>
      <c r="F51" s="32">
        <v>29.9166666666667</v>
      </c>
      <c r="G51" s="32">
        <v>36.8333333333333</v>
      </c>
      <c r="H51" s="32">
        <v>36.3333333333333</v>
      </c>
      <c r="I51" s="32">
        <v>84.1666666666667</v>
      </c>
      <c r="J51" s="173"/>
      <c r="K51" s="173"/>
      <c r="L51" s="173"/>
      <c r="M51" s="173"/>
      <c r="N51" s="173"/>
      <c r="O51" s="173"/>
      <c r="P51" s="173"/>
      <c r="Q51" s="173"/>
      <c r="R51" s="173"/>
      <c r="S51" s="173"/>
    </row>
    <row r="52" spans="1:19" ht="15" customHeight="1">
      <c r="A52" s="429"/>
      <c r="B52" s="124" t="s">
        <v>534</v>
      </c>
      <c r="C52" s="102">
        <v>340.333333333334</v>
      </c>
      <c r="D52" s="171">
        <v>33.3333333333333</v>
      </c>
      <c r="E52" s="171">
        <v>47.4166666666667</v>
      </c>
      <c r="F52" s="171">
        <v>40.5</v>
      </c>
      <c r="G52" s="171">
        <v>47.4166666666667</v>
      </c>
      <c r="H52" s="171">
        <v>48.25</v>
      </c>
      <c r="I52" s="171">
        <v>123.416666666667</v>
      </c>
    </row>
    <row r="53" spans="1:19" ht="15" customHeight="1">
      <c r="A53" s="427" t="s">
        <v>418</v>
      </c>
      <c r="B53" s="185" t="s">
        <v>535</v>
      </c>
      <c r="C53" s="186">
        <v>741.58333333333303</v>
      </c>
      <c r="D53" s="187">
        <v>69</v>
      </c>
      <c r="E53" s="187">
        <v>101.833333333333</v>
      </c>
      <c r="F53" s="187">
        <v>82.8333333333333</v>
      </c>
      <c r="G53" s="187">
        <v>92.9166666666667</v>
      </c>
      <c r="H53" s="187">
        <v>85.75</v>
      </c>
      <c r="I53" s="187">
        <v>309.25</v>
      </c>
    </row>
    <row r="54" spans="1:19" ht="15" customHeight="1">
      <c r="A54" s="428"/>
      <c r="B54" s="16" t="s">
        <v>536</v>
      </c>
      <c r="C54" s="106">
        <v>1687.75</v>
      </c>
      <c r="D54" s="170">
        <v>142</v>
      </c>
      <c r="E54" s="170">
        <v>213.416666666667</v>
      </c>
      <c r="F54" s="170">
        <v>186.75</v>
      </c>
      <c r="G54" s="170">
        <v>210.166666666667</v>
      </c>
      <c r="H54" s="170">
        <v>229.416666666667</v>
      </c>
      <c r="I54" s="170">
        <v>706</v>
      </c>
    </row>
    <row r="55" spans="1:19" ht="15" customHeight="1">
      <c r="A55" s="428"/>
      <c r="B55" s="16" t="s">
        <v>537</v>
      </c>
      <c r="C55" s="106">
        <v>1047.4166666666699</v>
      </c>
      <c r="D55" s="170">
        <v>86.5833333333333</v>
      </c>
      <c r="E55" s="170">
        <v>128.666666666667</v>
      </c>
      <c r="F55" s="170">
        <v>122.333333333333</v>
      </c>
      <c r="G55" s="170">
        <v>152.666666666667</v>
      </c>
      <c r="H55" s="170">
        <v>134.5</v>
      </c>
      <c r="I55" s="170">
        <v>422.66666666666703</v>
      </c>
    </row>
    <row r="56" spans="1:19" ht="15" customHeight="1">
      <c r="A56" s="428"/>
      <c r="B56" s="16" t="s">
        <v>538</v>
      </c>
      <c r="C56" s="106">
        <v>521.66666666666595</v>
      </c>
      <c r="D56" s="170">
        <v>44.25</v>
      </c>
      <c r="E56" s="170">
        <v>63.4166666666667</v>
      </c>
      <c r="F56" s="170">
        <v>54.5</v>
      </c>
      <c r="G56" s="170">
        <v>66.9166666666667</v>
      </c>
      <c r="H56" s="170">
        <v>81</v>
      </c>
      <c r="I56" s="170">
        <v>211.583333333333</v>
      </c>
    </row>
    <row r="57" spans="1:19" ht="15" customHeight="1">
      <c r="A57" s="429"/>
      <c r="B57" s="124" t="s">
        <v>539</v>
      </c>
      <c r="C57" s="102">
        <v>655.5</v>
      </c>
      <c r="D57" s="171">
        <v>55.75</v>
      </c>
      <c r="E57" s="171">
        <v>83</v>
      </c>
      <c r="F57" s="171">
        <v>73</v>
      </c>
      <c r="G57" s="171">
        <v>85.6666666666667</v>
      </c>
      <c r="H57" s="171">
        <v>85.3333333333333</v>
      </c>
      <c r="I57" s="171">
        <v>272.75</v>
      </c>
    </row>
    <row r="58" spans="1:19" ht="15" customHeight="1">
      <c r="A58" s="427" t="s">
        <v>419</v>
      </c>
      <c r="B58" s="185" t="s">
        <v>540</v>
      </c>
      <c r="C58" s="186">
        <v>1516.6666666666699</v>
      </c>
      <c r="D58" s="187">
        <v>135.75</v>
      </c>
      <c r="E58" s="187">
        <v>198.583333333333</v>
      </c>
      <c r="F58" s="187">
        <v>176.916666666667</v>
      </c>
      <c r="G58" s="187">
        <v>209.833333333333</v>
      </c>
      <c r="H58" s="187">
        <v>198.416666666667</v>
      </c>
      <c r="I58" s="187">
        <v>597.16666666666697</v>
      </c>
    </row>
    <row r="59" spans="1:19" ht="15" customHeight="1">
      <c r="A59" s="428"/>
      <c r="B59" s="16" t="s">
        <v>541</v>
      </c>
      <c r="C59" s="106">
        <v>465.66666666666703</v>
      </c>
      <c r="D59" s="170">
        <v>42.0833333333333</v>
      </c>
      <c r="E59" s="170">
        <v>58.25</v>
      </c>
      <c r="F59" s="170">
        <v>50</v>
      </c>
      <c r="G59" s="170">
        <v>61.6666666666667</v>
      </c>
      <c r="H59" s="170">
        <v>61.75</v>
      </c>
      <c r="I59" s="170">
        <v>191.916666666667</v>
      </c>
    </row>
    <row r="60" spans="1:19" ht="15" customHeight="1">
      <c r="A60" s="428"/>
      <c r="B60" s="16" t="s">
        <v>542</v>
      </c>
      <c r="C60" s="106">
        <v>1088.0833333333301</v>
      </c>
      <c r="D60" s="170">
        <v>93.3333333333333</v>
      </c>
      <c r="E60" s="170">
        <v>133.5</v>
      </c>
      <c r="F60" s="170">
        <v>130.083333333333</v>
      </c>
      <c r="G60" s="170">
        <v>148</v>
      </c>
      <c r="H60" s="170">
        <v>144.166666666667</v>
      </c>
      <c r="I60" s="170">
        <v>439</v>
      </c>
    </row>
    <row r="61" spans="1:19" ht="15" customHeight="1">
      <c r="A61" s="428"/>
      <c r="B61" s="16" t="s">
        <v>543</v>
      </c>
      <c r="C61" s="106">
        <v>296.833333333334</v>
      </c>
      <c r="D61" s="170">
        <v>27.6666666666667</v>
      </c>
      <c r="E61" s="170">
        <v>41.6666666666667</v>
      </c>
      <c r="F61" s="170">
        <v>35.0833333333333</v>
      </c>
      <c r="G61" s="170">
        <v>38.5</v>
      </c>
      <c r="H61" s="170">
        <v>40.5</v>
      </c>
      <c r="I61" s="170">
        <v>113.416666666667</v>
      </c>
    </row>
    <row r="62" spans="1:19" ht="15" customHeight="1">
      <c r="A62" s="429"/>
      <c r="B62" s="124" t="s">
        <v>544</v>
      </c>
      <c r="C62" s="102">
        <v>421.58333333333297</v>
      </c>
      <c r="D62" s="171">
        <v>39.3333333333333</v>
      </c>
      <c r="E62" s="171">
        <v>57.9166666666667</v>
      </c>
      <c r="F62" s="171">
        <v>50.75</v>
      </c>
      <c r="G62" s="171">
        <v>58.6666666666667</v>
      </c>
      <c r="H62" s="171">
        <v>69.9166666666667</v>
      </c>
      <c r="I62" s="171">
        <v>145</v>
      </c>
    </row>
    <row r="63" spans="1:19" ht="15" customHeight="1">
      <c r="A63" s="428" t="s">
        <v>420</v>
      </c>
      <c r="B63" s="16" t="s">
        <v>545</v>
      </c>
      <c r="C63" s="106">
        <v>500</v>
      </c>
      <c r="D63" s="170">
        <v>40.0833333333333</v>
      </c>
      <c r="E63" s="170">
        <v>60.3333333333333</v>
      </c>
      <c r="F63" s="170">
        <v>53.8333333333333</v>
      </c>
      <c r="G63" s="170">
        <v>58.6666666666667</v>
      </c>
      <c r="H63" s="170">
        <v>62.25</v>
      </c>
      <c r="I63" s="170">
        <v>224.833333333333</v>
      </c>
    </row>
    <row r="64" spans="1:19" ht="15" customHeight="1">
      <c r="A64" s="428"/>
      <c r="B64" s="16" t="s">
        <v>546</v>
      </c>
      <c r="C64" s="106">
        <v>574</v>
      </c>
      <c r="D64" s="32">
        <v>58.8333333333333</v>
      </c>
      <c r="E64" s="32">
        <v>80.9166666666667</v>
      </c>
      <c r="F64" s="32">
        <v>66.4166666666667</v>
      </c>
      <c r="G64" s="32">
        <v>68.5833333333333</v>
      </c>
      <c r="H64" s="32">
        <v>68.1666666666667</v>
      </c>
      <c r="I64" s="32">
        <v>231.083333333333</v>
      </c>
      <c r="J64" s="173"/>
      <c r="K64" s="173"/>
      <c r="L64" s="173"/>
      <c r="M64" s="173"/>
      <c r="N64" s="173"/>
      <c r="O64" s="173"/>
      <c r="P64" s="173"/>
      <c r="Q64" s="173"/>
      <c r="R64" s="173"/>
      <c r="S64" s="173"/>
    </row>
    <row r="65" spans="1:19" ht="15" customHeight="1">
      <c r="A65" s="428"/>
      <c r="B65" s="16" t="s">
        <v>547</v>
      </c>
      <c r="C65" s="106">
        <v>466.41666666666703</v>
      </c>
      <c r="D65" s="170">
        <v>45.5833333333333</v>
      </c>
      <c r="E65" s="170">
        <v>65.1666666666667</v>
      </c>
      <c r="F65" s="170">
        <v>54.75</v>
      </c>
      <c r="G65" s="170">
        <v>62.9166666666667</v>
      </c>
      <c r="H65" s="170">
        <v>62.5833333333333</v>
      </c>
      <c r="I65" s="170">
        <v>175.416666666667</v>
      </c>
    </row>
    <row r="66" spans="1:19" ht="15" customHeight="1">
      <c r="A66" s="428"/>
      <c r="B66" s="16" t="s">
        <v>548</v>
      </c>
      <c r="C66" s="106">
        <v>222.75</v>
      </c>
      <c r="D66" s="170">
        <v>24.25</v>
      </c>
      <c r="E66" s="170">
        <v>34.1666666666667</v>
      </c>
      <c r="F66" s="170">
        <v>28.6666666666667</v>
      </c>
      <c r="G66" s="170">
        <v>32.1666666666667</v>
      </c>
      <c r="H66" s="170">
        <v>28.25</v>
      </c>
      <c r="I66" s="170">
        <v>75.25</v>
      </c>
    </row>
    <row r="67" spans="1:19" ht="15" customHeight="1">
      <c r="A67" s="429"/>
      <c r="B67" s="124" t="s">
        <v>549</v>
      </c>
      <c r="C67" s="102">
        <v>130</v>
      </c>
      <c r="D67" s="171">
        <v>15.6666666666667</v>
      </c>
      <c r="E67" s="171">
        <v>21.9166666666667</v>
      </c>
      <c r="F67" s="171">
        <v>16.75</v>
      </c>
      <c r="G67" s="171">
        <v>17.3333333333333</v>
      </c>
      <c r="H67" s="171">
        <v>13.4166666666667</v>
      </c>
      <c r="I67" s="171">
        <v>44.9166666666667</v>
      </c>
    </row>
    <row r="68" spans="1:19" ht="15" customHeight="1">
      <c r="A68" s="428" t="s">
        <v>421</v>
      </c>
      <c r="B68" s="16" t="s">
        <v>550</v>
      </c>
      <c r="C68" s="106">
        <v>1249.6666666666699</v>
      </c>
      <c r="D68" s="170">
        <v>123.833333333333</v>
      </c>
      <c r="E68" s="170">
        <v>175.5</v>
      </c>
      <c r="F68" s="170">
        <v>147.083333333333</v>
      </c>
      <c r="G68" s="170">
        <v>171.25</v>
      </c>
      <c r="H68" s="170">
        <v>169.5</v>
      </c>
      <c r="I68" s="170">
        <v>462.5</v>
      </c>
    </row>
    <row r="69" spans="1:19" ht="15" customHeight="1">
      <c r="A69" s="429"/>
      <c r="B69" s="124" t="s">
        <v>551</v>
      </c>
      <c r="C69" s="102">
        <v>243.583333333333</v>
      </c>
      <c r="D69" s="171">
        <v>26.1666666666667</v>
      </c>
      <c r="E69" s="171">
        <v>33.0833333333333</v>
      </c>
      <c r="F69" s="171">
        <v>28</v>
      </c>
      <c r="G69" s="171">
        <v>31.75</v>
      </c>
      <c r="H69" s="171">
        <v>32.9166666666667</v>
      </c>
      <c r="I69" s="171">
        <v>91.6666666666667</v>
      </c>
    </row>
    <row r="70" spans="1:19" ht="15" customHeight="1">
      <c r="A70" s="428" t="s">
        <v>422</v>
      </c>
      <c r="B70" s="16" t="s">
        <v>552</v>
      </c>
      <c r="C70" s="106">
        <v>1433.5</v>
      </c>
      <c r="D70" s="32">
        <v>136</v>
      </c>
      <c r="E70" s="32">
        <v>192.583333333333</v>
      </c>
      <c r="F70" s="32">
        <v>159.833333333333</v>
      </c>
      <c r="G70" s="32">
        <v>194.833333333333</v>
      </c>
      <c r="H70" s="32">
        <v>184.833333333333</v>
      </c>
      <c r="I70" s="32">
        <v>565.41666666666697</v>
      </c>
      <c r="J70" s="173"/>
      <c r="K70" s="173"/>
      <c r="L70" s="173"/>
      <c r="M70" s="173"/>
      <c r="N70" s="173"/>
      <c r="O70" s="173"/>
      <c r="P70" s="173"/>
      <c r="Q70" s="173"/>
      <c r="R70" s="173"/>
      <c r="S70" s="173"/>
    </row>
    <row r="71" spans="1:19" ht="15" customHeight="1">
      <c r="A71" s="428"/>
      <c r="B71" s="16" t="s">
        <v>553</v>
      </c>
      <c r="C71" s="106">
        <v>1967.75</v>
      </c>
      <c r="D71" s="170">
        <v>193.666666666667</v>
      </c>
      <c r="E71" s="170">
        <v>265.33333333333297</v>
      </c>
      <c r="F71" s="170">
        <v>227.75</v>
      </c>
      <c r="G71" s="170">
        <v>252.5</v>
      </c>
      <c r="H71" s="170">
        <v>270.33333333333297</v>
      </c>
      <c r="I71" s="170">
        <v>758.16666666666697</v>
      </c>
    </row>
    <row r="72" spans="1:19" ht="15" customHeight="1">
      <c r="A72" s="429"/>
      <c r="B72" s="124" t="s">
        <v>554</v>
      </c>
      <c r="C72" s="102">
        <v>413.66666666666703</v>
      </c>
      <c r="D72" s="171">
        <v>38</v>
      </c>
      <c r="E72" s="171">
        <v>56.4166666666667</v>
      </c>
      <c r="F72" s="171">
        <v>49.25</v>
      </c>
      <c r="G72" s="171">
        <v>63.3333333333333</v>
      </c>
      <c r="H72" s="171">
        <v>62.1666666666667</v>
      </c>
      <c r="I72" s="171">
        <v>144.5</v>
      </c>
    </row>
    <row r="73" spans="1:19" ht="15" customHeight="1">
      <c r="A73" s="427" t="s">
        <v>423</v>
      </c>
      <c r="B73" s="185" t="s">
        <v>555</v>
      </c>
      <c r="C73" s="186">
        <v>2508.5</v>
      </c>
      <c r="D73" s="187">
        <v>226.666666666667</v>
      </c>
      <c r="E73" s="187">
        <v>325.83333333333297</v>
      </c>
      <c r="F73" s="187">
        <v>281.5</v>
      </c>
      <c r="G73" s="187">
        <v>318.33333333333297</v>
      </c>
      <c r="H73" s="187">
        <v>330.83333333333297</v>
      </c>
      <c r="I73" s="187">
        <v>1025.3333333333301</v>
      </c>
    </row>
    <row r="74" spans="1:19" ht="15" customHeight="1">
      <c r="A74" s="429"/>
      <c r="B74" s="124" t="s">
        <v>556</v>
      </c>
      <c r="C74" s="102">
        <v>455.833333333334</v>
      </c>
      <c r="D74" s="171">
        <v>41.25</v>
      </c>
      <c r="E74" s="171">
        <v>59.0833333333333</v>
      </c>
      <c r="F74" s="171">
        <v>53.5</v>
      </c>
      <c r="G74" s="171">
        <v>63.25</v>
      </c>
      <c r="H74" s="171">
        <v>64.8333333333333</v>
      </c>
      <c r="I74" s="171">
        <v>173.916666666667</v>
      </c>
    </row>
    <row r="75" spans="1:19" ht="15" customHeight="1">
      <c r="A75" s="427" t="s">
        <v>424</v>
      </c>
      <c r="B75" s="185" t="s">
        <v>557</v>
      </c>
      <c r="C75" s="186">
        <v>41.1666666666667</v>
      </c>
      <c r="D75" s="187">
        <v>3.9166666666666701</v>
      </c>
      <c r="E75" s="187">
        <v>6.25</v>
      </c>
      <c r="F75" s="187">
        <v>4.8333333333333304</v>
      </c>
      <c r="G75" s="187">
        <v>5.1666666666666696</v>
      </c>
      <c r="H75" s="187">
        <v>6.5833333333333304</v>
      </c>
      <c r="I75" s="187">
        <v>14.4166666666667</v>
      </c>
    </row>
    <row r="76" spans="1:19" ht="15" customHeight="1">
      <c r="A76" s="428"/>
      <c r="B76" s="16" t="s">
        <v>558</v>
      </c>
      <c r="C76" s="106">
        <v>61.6666666666667</v>
      </c>
      <c r="D76" s="32">
        <v>7.0833333333333304</v>
      </c>
      <c r="E76" s="32">
        <v>10.8333333333333</v>
      </c>
      <c r="F76" s="32">
        <v>8.25</v>
      </c>
      <c r="G76" s="32">
        <v>6.5</v>
      </c>
      <c r="H76" s="32">
        <v>5.5</v>
      </c>
      <c r="I76" s="32">
        <v>23.5</v>
      </c>
      <c r="J76" s="173"/>
      <c r="K76" s="173"/>
      <c r="L76" s="173"/>
      <c r="M76" s="173"/>
      <c r="N76" s="173"/>
      <c r="O76" s="173"/>
      <c r="P76" s="173"/>
      <c r="Q76" s="173"/>
      <c r="R76" s="173"/>
      <c r="S76" s="173"/>
    </row>
    <row r="77" spans="1:19" ht="15" customHeight="1">
      <c r="A77" s="428"/>
      <c r="B77" s="16" t="s">
        <v>559</v>
      </c>
      <c r="C77" s="106">
        <v>68.25</v>
      </c>
      <c r="D77" s="170">
        <v>5.3333333333333304</v>
      </c>
      <c r="E77" s="170">
        <v>8.5833333333333304</v>
      </c>
      <c r="F77" s="170">
        <v>8.6666666666666696</v>
      </c>
      <c r="G77" s="170">
        <v>10.0833333333333</v>
      </c>
      <c r="H77" s="170">
        <v>7.25</v>
      </c>
      <c r="I77" s="170">
        <v>28.3333333333333</v>
      </c>
    </row>
    <row r="78" spans="1:19" ht="15" customHeight="1">
      <c r="A78" s="428"/>
      <c r="B78" s="16" t="s">
        <v>560</v>
      </c>
      <c r="C78" s="106">
        <v>12.6666666666667</v>
      </c>
      <c r="D78" s="170">
        <v>1.25</v>
      </c>
      <c r="E78" s="170">
        <v>2.4166666666666701</v>
      </c>
      <c r="F78" s="170">
        <v>2.4166666666666701</v>
      </c>
      <c r="G78" s="170">
        <v>1.3333333333333299</v>
      </c>
      <c r="H78" s="170">
        <v>1.0833333333333299</v>
      </c>
      <c r="I78" s="170">
        <v>4.1666666666666696</v>
      </c>
    </row>
    <row r="79" spans="1:19" ht="15" customHeight="1">
      <c r="A79" s="428"/>
      <c r="B79" s="16" t="s">
        <v>562</v>
      </c>
      <c r="C79" s="106">
        <v>71</v>
      </c>
      <c r="D79" s="170">
        <v>7.75</v>
      </c>
      <c r="E79" s="170">
        <v>8</v>
      </c>
      <c r="F79" s="170">
        <v>7.25</v>
      </c>
      <c r="G79" s="170">
        <v>7.6666666666666696</v>
      </c>
      <c r="H79" s="170">
        <v>8.9166666666666696</v>
      </c>
      <c r="I79" s="170">
        <v>31.4166666666667</v>
      </c>
    </row>
    <row r="80" spans="1:19" ht="15" customHeight="1">
      <c r="A80" s="429"/>
      <c r="B80" s="124" t="s">
        <v>563</v>
      </c>
      <c r="C80" s="102">
        <v>39.5833333333333</v>
      </c>
      <c r="D80" s="171">
        <v>3.4166666666666701</v>
      </c>
      <c r="E80" s="171">
        <v>4.9166666666666696</v>
      </c>
      <c r="F80" s="171">
        <v>4.5</v>
      </c>
      <c r="G80" s="171">
        <v>7.0833333333333304</v>
      </c>
      <c r="H80" s="171">
        <v>5.8333333333333304</v>
      </c>
      <c r="I80" s="171">
        <v>13.8333333333333</v>
      </c>
    </row>
    <row r="81" spans="1:19" ht="15" customHeight="1">
      <c r="A81" s="427" t="s">
        <v>425</v>
      </c>
      <c r="B81" s="185" t="s">
        <v>564</v>
      </c>
      <c r="C81" s="186">
        <v>978.41666666666697</v>
      </c>
      <c r="D81" s="187">
        <v>81.5</v>
      </c>
      <c r="E81" s="187">
        <v>116.833333333333</v>
      </c>
      <c r="F81" s="187">
        <v>106.25</v>
      </c>
      <c r="G81" s="187">
        <v>122.666666666667</v>
      </c>
      <c r="H81" s="187">
        <v>131.25</v>
      </c>
      <c r="I81" s="187">
        <v>419.91666666666703</v>
      </c>
    </row>
    <row r="82" spans="1:19" ht="15" customHeight="1">
      <c r="A82" s="429"/>
      <c r="B82" s="124" t="s">
        <v>565</v>
      </c>
      <c r="C82" s="102">
        <v>55.9166666666667</v>
      </c>
      <c r="D82" s="171">
        <v>5.3333333333333304</v>
      </c>
      <c r="E82" s="171">
        <v>7.5</v>
      </c>
      <c r="F82" s="171">
        <v>7.4166666666666696</v>
      </c>
      <c r="G82" s="171">
        <v>9</v>
      </c>
      <c r="H82" s="171">
        <v>6</v>
      </c>
      <c r="I82" s="171">
        <v>20.6666666666667</v>
      </c>
    </row>
    <row r="83" spans="1:19" ht="15" customHeight="1">
      <c r="A83" s="427" t="s">
        <v>426</v>
      </c>
      <c r="B83" s="185" t="s">
        <v>566</v>
      </c>
      <c r="C83" s="186">
        <v>88.0833333333333</v>
      </c>
      <c r="D83" s="195">
        <v>10</v>
      </c>
      <c r="E83" s="195">
        <v>13.5833333333333</v>
      </c>
      <c r="F83" s="195">
        <v>10.8333333333333</v>
      </c>
      <c r="G83" s="195">
        <v>9.6666666666666696</v>
      </c>
      <c r="H83" s="195">
        <v>10.8333333333333</v>
      </c>
      <c r="I83" s="195">
        <v>33.1666666666667</v>
      </c>
      <c r="J83" s="173"/>
      <c r="K83" s="173"/>
      <c r="L83" s="173"/>
      <c r="M83" s="173"/>
      <c r="N83" s="173"/>
      <c r="O83" s="173"/>
      <c r="P83" s="173"/>
      <c r="Q83" s="173"/>
      <c r="R83" s="173"/>
      <c r="S83" s="173"/>
    </row>
    <row r="84" spans="1:19" ht="15" customHeight="1">
      <c r="A84" s="428"/>
      <c r="B84" s="16" t="s">
        <v>567</v>
      </c>
      <c r="C84" s="106">
        <v>433.83333333333297</v>
      </c>
      <c r="D84" s="170">
        <v>35.1666666666667</v>
      </c>
      <c r="E84" s="170">
        <v>50.3333333333333</v>
      </c>
      <c r="F84" s="170">
        <v>47.9166666666667</v>
      </c>
      <c r="G84" s="170">
        <v>56.9166666666667</v>
      </c>
      <c r="H84" s="170">
        <v>50.6666666666667</v>
      </c>
      <c r="I84" s="170">
        <v>192.833333333333</v>
      </c>
    </row>
    <row r="85" spans="1:19" ht="15" customHeight="1">
      <c r="A85" s="428"/>
      <c r="B85" s="16" t="s">
        <v>568</v>
      </c>
      <c r="C85" s="106">
        <v>144.333333333333</v>
      </c>
      <c r="D85" s="170">
        <v>12.5833333333333</v>
      </c>
      <c r="E85" s="170">
        <v>17.9166666666667</v>
      </c>
      <c r="F85" s="170">
        <v>15</v>
      </c>
      <c r="G85" s="170">
        <v>18.9166666666667</v>
      </c>
      <c r="H85" s="170">
        <v>19.6666666666667</v>
      </c>
      <c r="I85" s="170">
        <v>60.25</v>
      </c>
    </row>
    <row r="86" spans="1:19" ht="15" customHeight="1">
      <c r="A86" s="428"/>
      <c r="B86" s="16" t="s">
        <v>569</v>
      </c>
      <c r="C86" s="106">
        <v>88.0833333333333</v>
      </c>
      <c r="D86" s="170">
        <v>7.4166666666666696</v>
      </c>
      <c r="E86" s="170">
        <v>10.9166666666667</v>
      </c>
      <c r="F86" s="170">
        <v>10.5833333333333</v>
      </c>
      <c r="G86" s="170">
        <v>15.5</v>
      </c>
      <c r="H86" s="170">
        <v>15.8333333333333</v>
      </c>
      <c r="I86" s="170">
        <v>27.8333333333333</v>
      </c>
    </row>
    <row r="87" spans="1:19" ht="15" customHeight="1">
      <c r="A87" s="428"/>
      <c r="B87" s="16" t="s">
        <v>570</v>
      </c>
      <c r="C87" s="106">
        <v>24.4166666666667</v>
      </c>
      <c r="D87" s="170">
        <v>2.6666666666666701</v>
      </c>
      <c r="E87" s="170">
        <v>4</v>
      </c>
      <c r="F87" s="170">
        <v>3.6666666666666701</v>
      </c>
      <c r="G87" s="170">
        <v>3.9166666666666701</v>
      </c>
      <c r="H87" s="170">
        <v>4.9166666666666696</v>
      </c>
      <c r="I87" s="170">
        <v>5.25</v>
      </c>
    </row>
    <row r="88" spans="1:19" ht="15" customHeight="1">
      <c r="A88" s="428"/>
      <c r="B88" s="16" t="s">
        <v>571</v>
      </c>
      <c r="C88" s="106">
        <v>69</v>
      </c>
      <c r="D88" s="170">
        <v>5.8333333333333304</v>
      </c>
      <c r="E88" s="170">
        <v>9.0833333333333304</v>
      </c>
      <c r="F88" s="170">
        <v>5.0833333333333304</v>
      </c>
      <c r="G88" s="170">
        <v>3.8333333333333299</v>
      </c>
      <c r="H88" s="170">
        <v>8.25</v>
      </c>
      <c r="I88" s="170">
        <v>36.9166666666667</v>
      </c>
    </row>
    <row r="89" spans="1:19" ht="15" customHeight="1">
      <c r="A89" s="428"/>
      <c r="B89" s="16" t="s">
        <v>572</v>
      </c>
      <c r="C89" s="106">
        <v>415.25</v>
      </c>
      <c r="D89" s="170">
        <v>37.6666666666667</v>
      </c>
      <c r="E89" s="170">
        <v>55.4166666666667</v>
      </c>
      <c r="F89" s="170">
        <v>44.5</v>
      </c>
      <c r="G89" s="170">
        <v>50.75</v>
      </c>
      <c r="H89" s="170">
        <v>56.0833333333333</v>
      </c>
      <c r="I89" s="170">
        <v>170.833333333333</v>
      </c>
    </row>
    <row r="90" spans="1:19" ht="15" customHeight="1">
      <c r="A90" s="429"/>
      <c r="B90" s="124" t="s">
        <v>573</v>
      </c>
      <c r="C90" s="102">
        <v>76.8333333333333</v>
      </c>
      <c r="D90" s="35">
        <v>8</v>
      </c>
      <c r="E90" s="35">
        <v>11.1666666666667</v>
      </c>
      <c r="F90" s="35">
        <v>9.75</v>
      </c>
      <c r="G90" s="35">
        <v>10.6666666666667</v>
      </c>
      <c r="H90" s="35">
        <v>7.25</v>
      </c>
      <c r="I90" s="35">
        <v>30</v>
      </c>
      <c r="J90" s="173"/>
      <c r="K90" s="173"/>
      <c r="L90" s="173"/>
      <c r="M90" s="173"/>
      <c r="N90" s="173"/>
      <c r="O90" s="173"/>
      <c r="P90" s="173"/>
      <c r="Q90" s="173"/>
      <c r="R90" s="173"/>
      <c r="S90" s="173"/>
    </row>
    <row r="91" spans="1:19" ht="15" customHeight="1">
      <c r="A91" s="432" t="s">
        <v>93</v>
      </c>
      <c r="B91" s="432"/>
      <c r="C91" s="208">
        <v>274</v>
      </c>
      <c r="D91" s="199">
        <v>39.5833333333333</v>
      </c>
      <c r="E91" s="199">
        <v>45.75</v>
      </c>
      <c r="F91" s="199">
        <v>33.4166666666667</v>
      </c>
      <c r="G91" s="199">
        <v>35.1666666666667</v>
      </c>
      <c r="H91" s="199">
        <v>25.75</v>
      </c>
      <c r="I91" s="199">
        <v>94.3333333333333</v>
      </c>
    </row>
    <row r="92" spans="1:19" ht="15" customHeight="1">
      <c r="A92" s="37" t="s">
        <v>215</v>
      </c>
      <c r="B92" s="48"/>
      <c r="C92" s="48"/>
      <c r="D92" s="169"/>
      <c r="E92" s="169"/>
      <c r="F92" s="169"/>
      <c r="G92" s="169"/>
      <c r="H92" s="169"/>
      <c r="I92" s="169"/>
    </row>
    <row r="93" spans="1:19" ht="15" customHeight="1">
      <c r="A93" s="202"/>
      <c r="B93" s="203"/>
      <c r="C93" s="203"/>
      <c r="D93" s="204"/>
      <c r="E93" s="204"/>
      <c r="F93" s="204"/>
      <c r="G93" s="204"/>
      <c r="H93" s="204"/>
      <c r="I93" s="204"/>
    </row>
    <row r="94" spans="1:19" ht="15" customHeight="1">
      <c r="A94" s="202"/>
      <c r="B94" s="203"/>
      <c r="C94" s="203"/>
      <c r="D94" s="204"/>
      <c r="E94" s="204"/>
      <c r="F94" s="204"/>
      <c r="G94" s="204"/>
      <c r="H94" s="204"/>
      <c r="I94" s="204"/>
    </row>
    <row r="95" spans="1:19" ht="15" customHeight="1">
      <c r="A95" s="202"/>
      <c r="B95" s="203"/>
      <c r="C95" s="203"/>
      <c r="D95" s="204"/>
      <c r="E95" s="204"/>
      <c r="F95" s="204"/>
      <c r="G95" s="204"/>
      <c r="H95" s="204"/>
      <c r="I95" s="204"/>
    </row>
    <row r="96" spans="1:19" ht="15" customHeight="1">
      <c r="A96" s="202"/>
      <c r="B96" s="203"/>
      <c r="C96" s="203"/>
      <c r="D96" s="204"/>
      <c r="E96" s="204"/>
      <c r="F96" s="204"/>
      <c r="G96" s="204"/>
      <c r="H96" s="204"/>
      <c r="I96" s="204"/>
    </row>
    <row r="97" spans="1:19" ht="15" customHeight="1">
      <c r="A97" s="205"/>
      <c r="B97" s="205"/>
      <c r="C97" s="205"/>
      <c r="D97" s="206"/>
      <c r="E97" s="206"/>
      <c r="F97" s="206"/>
      <c r="G97" s="206"/>
      <c r="H97" s="206"/>
      <c r="I97" s="206"/>
      <c r="J97" s="173"/>
      <c r="K97" s="173"/>
      <c r="L97" s="173"/>
      <c r="M97" s="173"/>
      <c r="N97" s="173"/>
      <c r="O97" s="173"/>
      <c r="P97" s="173"/>
      <c r="Q97" s="173"/>
      <c r="R97" s="173"/>
      <c r="S97" s="173"/>
    </row>
    <row r="98" spans="1:19" ht="15" customHeight="1">
      <c r="A98" s="203"/>
      <c r="B98" s="203"/>
      <c r="C98" s="203"/>
      <c r="D98" s="204"/>
      <c r="E98" s="204"/>
      <c r="F98" s="204"/>
      <c r="G98" s="204"/>
      <c r="H98" s="204"/>
      <c r="I98" s="204"/>
    </row>
    <row r="99" spans="1:19" ht="15" customHeight="1">
      <c r="A99" s="203"/>
      <c r="B99" s="203"/>
      <c r="C99" s="203"/>
      <c r="D99" s="204"/>
      <c r="E99" s="204"/>
      <c r="F99" s="204"/>
      <c r="G99" s="204"/>
      <c r="H99" s="204"/>
      <c r="I99" s="204"/>
    </row>
    <row r="100" spans="1:19" ht="15" customHeight="1">
      <c r="A100" s="203"/>
      <c r="B100" s="203"/>
      <c r="C100" s="203"/>
      <c r="D100" s="204"/>
      <c r="E100" s="204"/>
      <c r="F100" s="204"/>
      <c r="G100" s="204"/>
      <c r="H100" s="204"/>
      <c r="I100" s="204"/>
    </row>
    <row r="101" spans="1:19" ht="15" customHeight="1">
      <c r="A101" s="203"/>
      <c r="B101" s="203"/>
      <c r="C101" s="203"/>
      <c r="D101" s="204"/>
      <c r="E101" s="204"/>
      <c r="F101" s="204"/>
      <c r="G101" s="204"/>
      <c r="H101" s="204"/>
      <c r="I101" s="204"/>
    </row>
    <row r="102" spans="1:19" ht="15" customHeight="1">
      <c r="A102" s="203"/>
      <c r="B102" s="203"/>
      <c r="C102" s="203"/>
      <c r="D102" s="204"/>
      <c r="E102" s="204"/>
      <c r="F102" s="204"/>
      <c r="G102" s="204"/>
      <c r="H102" s="204"/>
      <c r="I102" s="204"/>
    </row>
    <row r="103" spans="1:19" ht="15" customHeight="1">
      <c r="A103" s="203"/>
      <c r="B103" s="203"/>
      <c r="C103" s="203"/>
      <c r="D103" s="204"/>
      <c r="E103" s="204"/>
      <c r="F103" s="204"/>
      <c r="G103" s="204"/>
      <c r="H103" s="204"/>
      <c r="I103" s="204"/>
    </row>
    <row r="104" spans="1:19" ht="15" customHeight="1">
      <c r="A104" s="205"/>
      <c r="B104" s="205"/>
      <c r="C104" s="205"/>
      <c r="D104" s="206"/>
      <c r="E104" s="206"/>
      <c r="F104" s="206"/>
      <c r="G104" s="206"/>
      <c r="H104" s="206"/>
      <c r="I104" s="206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</row>
    <row r="105" spans="1:19" ht="15" customHeight="1">
      <c r="A105" s="203"/>
      <c r="B105" s="203"/>
      <c r="C105" s="203"/>
      <c r="D105" s="204"/>
      <c r="E105" s="204"/>
      <c r="F105" s="204"/>
      <c r="G105" s="204"/>
      <c r="H105" s="204"/>
      <c r="I105" s="204"/>
    </row>
    <row r="106" spans="1:19" ht="15" customHeight="1">
      <c r="A106" s="203"/>
      <c r="B106" s="203"/>
      <c r="C106" s="203"/>
      <c r="D106" s="204"/>
      <c r="E106" s="204"/>
      <c r="F106" s="204"/>
      <c r="G106" s="204"/>
      <c r="H106" s="204"/>
      <c r="I106" s="204"/>
    </row>
    <row r="107" spans="1:19" ht="15" customHeight="1">
      <c r="A107" s="203"/>
      <c r="B107" s="203"/>
      <c r="C107" s="203"/>
      <c r="D107" s="204"/>
      <c r="E107" s="204"/>
      <c r="F107" s="204"/>
      <c r="G107" s="204"/>
      <c r="H107" s="204"/>
      <c r="I107" s="204"/>
    </row>
    <row r="108" spans="1:19" ht="15" customHeight="1">
      <c r="A108" s="203"/>
      <c r="B108" s="203"/>
      <c r="C108" s="203"/>
      <c r="D108" s="204"/>
      <c r="E108" s="204"/>
      <c r="F108" s="204"/>
      <c r="G108" s="204"/>
      <c r="H108" s="204"/>
      <c r="I108" s="204"/>
    </row>
    <row r="109" spans="1:19" ht="15" customHeight="1">
      <c r="A109" s="203"/>
      <c r="B109" s="203"/>
      <c r="C109" s="203"/>
      <c r="D109" s="204"/>
      <c r="E109" s="204"/>
      <c r="F109" s="204"/>
      <c r="G109" s="204"/>
      <c r="H109" s="204"/>
      <c r="I109" s="204"/>
    </row>
    <row r="110" spans="1:19" ht="15" customHeight="1">
      <c r="A110" s="203"/>
      <c r="B110" s="203"/>
      <c r="C110" s="203"/>
      <c r="D110" s="204"/>
      <c r="E110" s="204"/>
      <c r="F110" s="204"/>
      <c r="G110" s="204"/>
      <c r="H110" s="204"/>
      <c r="I110" s="204"/>
    </row>
    <row r="111" spans="1:19" ht="15" customHeight="1">
      <c r="A111" s="205"/>
      <c r="B111" s="205"/>
      <c r="C111" s="205"/>
      <c r="D111" s="206"/>
      <c r="E111" s="206"/>
      <c r="F111" s="206"/>
      <c r="G111" s="206"/>
      <c r="H111" s="206"/>
      <c r="I111" s="206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</row>
    <row r="112" spans="1:19" ht="15" customHeight="1">
      <c r="A112" s="203"/>
      <c r="B112" s="203"/>
      <c r="C112" s="203"/>
      <c r="D112" s="204"/>
      <c r="E112" s="204"/>
      <c r="F112" s="204"/>
      <c r="G112" s="204"/>
      <c r="H112" s="204"/>
      <c r="I112" s="204"/>
    </row>
    <row r="113" spans="1:19" ht="15" customHeight="1">
      <c r="A113" s="203"/>
      <c r="B113" s="203"/>
      <c r="C113" s="203"/>
      <c r="D113" s="204"/>
      <c r="E113" s="204"/>
      <c r="F113" s="204"/>
      <c r="G113" s="204"/>
      <c r="H113" s="204"/>
      <c r="I113" s="204"/>
    </row>
    <row r="114" spans="1:19" ht="15" customHeight="1">
      <c r="A114" s="203"/>
      <c r="B114" s="203"/>
      <c r="C114" s="203"/>
      <c r="D114" s="204"/>
      <c r="E114" s="204"/>
      <c r="F114" s="204"/>
      <c r="G114" s="204"/>
      <c r="H114" s="204"/>
      <c r="I114" s="204"/>
    </row>
    <row r="115" spans="1:19" ht="15" customHeight="1">
      <c r="A115" s="203"/>
      <c r="B115" s="203"/>
      <c r="C115" s="203"/>
      <c r="D115" s="204"/>
      <c r="E115" s="204"/>
      <c r="F115" s="204"/>
      <c r="G115" s="204"/>
      <c r="H115" s="204"/>
      <c r="I115" s="204"/>
    </row>
    <row r="116" spans="1:19" ht="15" customHeight="1">
      <c r="A116" s="203"/>
      <c r="B116" s="203"/>
      <c r="C116" s="203"/>
      <c r="D116" s="204"/>
      <c r="E116" s="204"/>
      <c r="F116" s="204"/>
      <c r="G116" s="204"/>
      <c r="H116" s="204"/>
      <c r="I116" s="204"/>
    </row>
    <row r="117" spans="1:19" ht="15" customHeight="1">
      <c r="A117" s="203"/>
      <c r="B117" s="203"/>
      <c r="C117" s="203"/>
      <c r="D117" s="204"/>
      <c r="E117" s="204"/>
      <c r="F117" s="204"/>
      <c r="G117" s="204"/>
      <c r="H117" s="204"/>
      <c r="I117" s="204"/>
    </row>
    <row r="118" spans="1:19" ht="15" customHeight="1">
      <c r="A118" s="205"/>
      <c r="B118" s="205"/>
      <c r="C118" s="205"/>
      <c r="D118" s="206"/>
      <c r="E118" s="206"/>
      <c r="F118" s="206"/>
      <c r="G118" s="206"/>
      <c r="H118" s="206"/>
      <c r="I118" s="206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</row>
    <row r="119" spans="1:19" ht="15" customHeight="1">
      <c r="A119" s="203"/>
      <c r="B119" s="203"/>
      <c r="C119" s="203"/>
      <c r="D119" s="204"/>
      <c r="E119" s="204"/>
      <c r="F119" s="204"/>
      <c r="G119" s="204"/>
      <c r="H119" s="204"/>
      <c r="I119" s="204"/>
    </row>
    <row r="120" spans="1:19" ht="15" customHeight="1">
      <c r="A120" s="203"/>
      <c r="B120" s="203"/>
      <c r="C120" s="203"/>
      <c r="D120" s="204"/>
      <c r="E120" s="204"/>
      <c r="F120" s="204"/>
      <c r="G120" s="204"/>
      <c r="H120" s="204"/>
      <c r="I120" s="204"/>
    </row>
    <row r="121" spans="1:19" ht="15" customHeight="1">
      <c r="A121" s="203"/>
      <c r="B121" s="203"/>
      <c r="C121" s="203"/>
      <c r="D121" s="204"/>
      <c r="E121" s="204"/>
      <c r="F121" s="204"/>
      <c r="G121" s="204"/>
      <c r="H121" s="204"/>
      <c r="I121" s="204"/>
    </row>
    <row r="122" spans="1:19" ht="15" customHeight="1">
      <c r="A122" s="203"/>
      <c r="B122" s="203"/>
      <c r="C122" s="203"/>
      <c r="D122" s="204"/>
      <c r="E122" s="204"/>
      <c r="F122" s="204"/>
      <c r="G122" s="204"/>
      <c r="H122" s="204"/>
      <c r="I122" s="204"/>
    </row>
    <row r="123" spans="1:19" ht="15" customHeight="1">
      <c r="A123" s="203"/>
      <c r="B123" s="203"/>
      <c r="C123" s="203"/>
      <c r="D123" s="204"/>
      <c r="E123" s="204"/>
      <c r="F123" s="204"/>
      <c r="G123" s="204"/>
      <c r="H123" s="204"/>
      <c r="I123" s="204"/>
    </row>
    <row r="124" spans="1:19" ht="15" customHeight="1">
      <c r="A124" s="203"/>
      <c r="B124" s="203"/>
      <c r="C124" s="203"/>
      <c r="D124" s="204"/>
      <c r="E124" s="204"/>
      <c r="F124" s="204"/>
      <c r="G124" s="204"/>
      <c r="H124" s="204"/>
      <c r="I124" s="204"/>
    </row>
    <row r="125" spans="1:19" ht="15" customHeight="1">
      <c r="A125" s="205"/>
      <c r="B125" s="205"/>
      <c r="C125" s="205"/>
      <c r="D125" s="206"/>
      <c r="E125" s="206"/>
      <c r="F125" s="206"/>
      <c r="G125" s="206"/>
      <c r="H125" s="206"/>
      <c r="I125" s="206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</row>
    <row r="126" spans="1:19" ht="15" customHeight="1">
      <c r="A126" s="203"/>
      <c r="B126" s="203"/>
      <c r="C126" s="203"/>
      <c r="D126" s="204"/>
      <c r="E126" s="204"/>
      <c r="F126" s="204"/>
      <c r="G126" s="204"/>
      <c r="H126" s="204"/>
      <c r="I126" s="204"/>
    </row>
    <row r="127" spans="1:19" ht="15" customHeight="1">
      <c r="A127" s="203"/>
      <c r="B127" s="203"/>
      <c r="C127" s="203"/>
      <c r="D127" s="204"/>
      <c r="E127" s="204"/>
      <c r="F127" s="204"/>
      <c r="G127" s="204"/>
      <c r="H127" s="204"/>
      <c r="I127" s="204"/>
    </row>
    <row r="128" spans="1:19" ht="15" customHeight="1">
      <c r="A128" s="203"/>
      <c r="B128" s="203"/>
      <c r="C128" s="203"/>
      <c r="D128" s="204"/>
      <c r="E128" s="204"/>
      <c r="F128" s="204"/>
      <c r="G128" s="204"/>
      <c r="H128" s="204"/>
      <c r="I128" s="204"/>
    </row>
    <row r="129" spans="1:19" ht="15" customHeight="1">
      <c r="A129" s="203"/>
      <c r="B129" s="203"/>
      <c r="C129" s="203"/>
      <c r="D129" s="204"/>
      <c r="E129" s="204"/>
      <c r="F129" s="204"/>
      <c r="G129" s="204"/>
      <c r="H129" s="204"/>
      <c r="I129" s="204"/>
    </row>
    <row r="130" spans="1:19" ht="15" customHeight="1">
      <c r="A130" s="203"/>
      <c r="B130" s="203"/>
      <c r="C130" s="203"/>
      <c r="D130" s="204"/>
      <c r="E130" s="204"/>
      <c r="F130" s="204"/>
      <c r="G130" s="204"/>
      <c r="H130" s="204"/>
      <c r="I130" s="204"/>
    </row>
    <row r="131" spans="1:19" ht="15" customHeight="1">
      <c r="A131" s="203"/>
      <c r="B131" s="203"/>
      <c r="C131" s="203"/>
      <c r="D131" s="204"/>
      <c r="E131" s="204"/>
      <c r="F131" s="204"/>
      <c r="G131" s="204"/>
      <c r="H131" s="204"/>
      <c r="I131" s="204"/>
    </row>
    <row r="132" spans="1:19" ht="15" customHeight="1">
      <c r="A132" s="205"/>
      <c r="B132" s="205"/>
      <c r="C132" s="205"/>
      <c r="D132" s="206"/>
      <c r="E132" s="206"/>
      <c r="F132" s="206"/>
      <c r="G132" s="206"/>
      <c r="H132" s="206"/>
      <c r="I132" s="206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</row>
    <row r="133" spans="1:19" ht="15" customHeight="1">
      <c r="A133" s="203"/>
      <c r="B133" s="203"/>
      <c r="C133" s="203"/>
      <c r="D133" s="204"/>
      <c r="E133" s="204"/>
      <c r="F133" s="204"/>
      <c r="G133" s="204"/>
      <c r="H133" s="204"/>
      <c r="I133" s="204"/>
    </row>
    <row r="134" spans="1:19" ht="15" customHeight="1">
      <c r="A134" s="203"/>
      <c r="B134" s="203"/>
      <c r="C134" s="203"/>
      <c r="D134" s="204"/>
      <c r="E134" s="204"/>
      <c r="F134" s="204"/>
      <c r="G134" s="204"/>
      <c r="H134" s="204"/>
      <c r="I134" s="204"/>
    </row>
    <row r="135" spans="1:19" ht="15" customHeight="1">
      <c r="A135" s="203"/>
      <c r="B135" s="203"/>
      <c r="C135" s="203"/>
      <c r="D135" s="204"/>
      <c r="E135" s="204"/>
      <c r="F135" s="204"/>
      <c r="G135" s="204"/>
      <c r="H135" s="204"/>
      <c r="I135" s="204"/>
    </row>
    <row r="136" spans="1:19" ht="15" customHeight="1">
      <c r="A136" s="203"/>
      <c r="B136" s="203"/>
      <c r="C136" s="203"/>
      <c r="D136" s="204"/>
      <c r="E136" s="204"/>
      <c r="F136" s="204"/>
      <c r="G136" s="204"/>
      <c r="H136" s="204"/>
      <c r="I136" s="204"/>
    </row>
    <row r="137" spans="1:19" ht="15" customHeight="1">
      <c r="A137" s="16"/>
      <c r="B137" s="16"/>
      <c r="C137" s="16"/>
      <c r="D137" s="16"/>
      <c r="E137" s="16"/>
      <c r="F137" s="16"/>
      <c r="G137" s="16"/>
      <c r="H137" s="16"/>
      <c r="I137" s="16"/>
    </row>
    <row r="138" spans="1:19" ht="15" customHeight="1">
      <c r="A138" s="16"/>
      <c r="B138" s="16"/>
      <c r="C138" s="16"/>
      <c r="D138" s="16"/>
      <c r="E138" s="16"/>
      <c r="F138" s="16"/>
      <c r="G138" s="16"/>
      <c r="H138" s="16"/>
      <c r="I138" s="16"/>
    </row>
    <row r="139" spans="1:19" ht="15" customHeight="1">
      <c r="A139" s="16"/>
      <c r="B139" s="16"/>
      <c r="C139" s="16"/>
      <c r="D139" s="16"/>
      <c r="E139" s="16"/>
      <c r="F139" s="16"/>
      <c r="G139" s="16"/>
      <c r="H139" s="16"/>
      <c r="I139" s="16"/>
    </row>
    <row r="140" spans="1:19" ht="15" customHeight="1">
      <c r="A140" s="16"/>
      <c r="B140" s="16"/>
      <c r="C140" s="16"/>
      <c r="D140" s="16"/>
      <c r="E140" s="16"/>
      <c r="F140" s="16"/>
      <c r="G140" s="16"/>
      <c r="H140" s="16"/>
      <c r="I140" s="16"/>
    </row>
    <row r="141" spans="1:19" ht="15" customHeight="1">
      <c r="A141" s="16"/>
      <c r="B141" s="16"/>
      <c r="C141" s="16"/>
      <c r="D141" s="16"/>
      <c r="E141" s="16"/>
      <c r="F141" s="16"/>
      <c r="G141" s="16"/>
      <c r="H141" s="16"/>
      <c r="I141" s="16"/>
    </row>
    <row r="142" spans="1:19" ht="15" customHeight="1">
      <c r="A142" s="16"/>
      <c r="B142" s="16"/>
      <c r="C142" s="16"/>
      <c r="D142" s="16"/>
      <c r="E142" s="16"/>
      <c r="F142" s="16"/>
      <c r="G142" s="16"/>
      <c r="H142" s="16"/>
      <c r="I142" s="16"/>
    </row>
    <row r="143" spans="1:19" ht="15" customHeight="1">
      <c r="A143" s="16"/>
      <c r="B143" s="16"/>
      <c r="C143" s="16"/>
      <c r="D143" s="16"/>
      <c r="E143" s="16"/>
      <c r="F143" s="16"/>
      <c r="G143" s="16"/>
      <c r="H143" s="16"/>
      <c r="I143" s="16"/>
    </row>
    <row r="144" spans="1:19" ht="15" customHeight="1">
      <c r="A144" s="16"/>
      <c r="B144" s="16"/>
      <c r="C144" s="16"/>
      <c r="D144" s="16"/>
      <c r="E144" s="16"/>
      <c r="F144" s="16"/>
      <c r="G144" s="16"/>
      <c r="H144" s="16"/>
      <c r="I144" s="16"/>
    </row>
    <row r="145" spans="1:9" ht="15" customHeight="1">
      <c r="A145" s="16"/>
      <c r="B145" s="16"/>
      <c r="C145" s="16"/>
      <c r="D145" s="16"/>
      <c r="E145" s="16"/>
      <c r="F145" s="16"/>
      <c r="G145" s="16"/>
      <c r="H145" s="16"/>
      <c r="I145" s="16"/>
    </row>
    <row r="146" spans="1:9" ht="15" customHeight="1">
      <c r="A146" s="16"/>
      <c r="B146" s="16"/>
      <c r="C146" s="16"/>
      <c r="D146" s="16"/>
      <c r="E146" s="16"/>
      <c r="F146" s="16"/>
      <c r="G146" s="16"/>
      <c r="H146" s="16"/>
      <c r="I146" s="16"/>
    </row>
    <row r="147" spans="1:9" ht="15" customHeight="1">
      <c r="A147" s="16"/>
      <c r="B147" s="16"/>
      <c r="C147" s="16"/>
      <c r="D147" s="16"/>
      <c r="E147" s="16"/>
      <c r="F147" s="16"/>
      <c r="G147" s="16"/>
      <c r="H147" s="16"/>
      <c r="I147" s="16"/>
    </row>
    <row r="148" spans="1:9" ht="15" customHeight="1">
      <c r="A148" s="16"/>
      <c r="B148" s="16"/>
      <c r="C148" s="16"/>
      <c r="D148" s="16"/>
      <c r="E148" s="16"/>
      <c r="F148" s="16"/>
      <c r="G148" s="16"/>
      <c r="H148" s="16"/>
      <c r="I148" s="16"/>
    </row>
    <row r="149" spans="1:9" ht="15" customHeight="1">
      <c r="A149" s="16"/>
      <c r="B149" s="16"/>
      <c r="C149" s="16"/>
      <c r="D149" s="16"/>
      <c r="E149" s="16"/>
      <c r="F149" s="16"/>
      <c r="G149" s="16"/>
      <c r="H149" s="16"/>
      <c r="I149" s="16"/>
    </row>
    <row r="150" spans="1:9" ht="15" customHeight="1">
      <c r="A150" s="16"/>
      <c r="B150" s="16"/>
      <c r="C150" s="16"/>
      <c r="D150" s="16"/>
      <c r="E150" s="16"/>
      <c r="F150" s="16"/>
      <c r="G150" s="16"/>
      <c r="H150" s="16"/>
      <c r="I150" s="16"/>
    </row>
    <row r="151" spans="1:9" ht="15" customHeight="1">
      <c r="A151" s="16"/>
      <c r="B151" s="16"/>
      <c r="C151" s="16"/>
      <c r="D151" s="16"/>
      <c r="E151" s="16"/>
      <c r="F151" s="16"/>
      <c r="G151" s="16"/>
      <c r="H151" s="16"/>
      <c r="I151" s="16"/>
    </row>
    <row r="152" spans="1:9" ht="15" customHeight="1">
      <c r="A152" s="16"/>
      <c r="B152" s="16"/>
      <c r="C152" s="16"/>
      <c r="D152" s="16"/>
      <c r="E152" s="16"/>
      <c r="F152" s="16"/>
      <c r="G152" s="16"/>
      <c r="H152" s="16"/>
      <c r="I152" s="16"/>
    </row>
    <row r="153" spans="1:9" ht="15" customHeight="1">
      <c r="A153" s="16"/>
      <c r="B153" s="16"/>
      <c r="C153" s="16"/>
      <c r="D153" s="16"/>
      <c r="E153" s="16"/>
      <c r="F153" s="16"/>
      <c r="G153" s="16"/>
      <c r="H153" s="16"/>
      <c r="I153" s="16"/>
    </row>
    <row r="154" spans="1:9" ht="15" customHeight="1">
      <c r="A154" s="16"/>
      <c r="B154" s="16"/>
      <c r="C154" s="16"/>
      <c r="D154" s="16"/>
      <c r="E154" s="16"/>
      <c r="F154" s="16"/>
      <c r="G154" s="16"/>
      <c r="H154" s="16"/>
      <c r="I154" s="16"/>
    </row>
    <row r="155" spans="1:9" ht="15" customHeight="1">
      <c r="A155" s="16"/>
      <c r="B155" s="16"/>
      <c r="C155" s="16"/>
      <c r="D155" s="16"/>
      <c r="E155" s="16"/>
      <c r="F155" s="16"/>
      <c r="G155" s="16"/>
      <c r="H155" s="16"/>
      <c r="I155" s="16"/>
    </row>
    <row r="156" spans="1:9" ht="15" customHeight="1">
      <c r="A156" s="16"/>
      <c r="B156" s="16"/>
      <c r="C156" s="16"/>
      <c r="D156" s="16"/>
      <c r="E156" s="16"/>
      <c r="F156" s="16"/>
      <c r="G156" s="16"/>
      <c r="H156" s="16"/>
      <c r="I156" s="16"/>
    </row>
    <row r="157" spans="1:9" ht="15" customHeight="1">
      <c r="A157" s="16"/>
      <c r="B157" s="16"/>
      <c r="C157" s="16"/>
      <c r="D157" s="16"/>
      <c r="E157" s="16"/>
      <c r="F157" s="16"/>
      <c r="G157" s="16"/>
      <c r="H157" s="16"/>
      <c r="I157" s="16"/>
    </row>
    <row r="158" spans="1:9" ht="15" customHeight="1">
      <c r="A158" s="16"/>
      <c r="B158" s="16"/>
      <c r="C158" s="16"/>
      <c r="D158" s="16"/>
      <c r="E158" s="16"/>
      <c r="F158" s="16"/>
      <c r="G158" s="16"/>
      <c r="H158" s="16"/>
      <c r="I158" s="16"/>
    </row>
    <row r="159" spans="1:9" ht="15" customHeight="1">
      <c r="A159" s="16"/>
      <c r="B159" s="16"/>
      <c r="C159" s="16"/>
      <c r="D159" s="16"/>
      <c r="E159" s="16"/>
      <c r="F159" s="16"/>
      <c r="G159" s="16"/>
      <c r="H159" s="16"/>
      <c r="I159" s="16"/>
    </row>
    <row r="160" spans="1:9" ht="15" customHeight="1">
      <c r="A160" s="16"/>
      <c r="B160" s="16"/>
      <c r="C160" s="16"/>
      <c r="D160" s="16"/>
      <c r="E160" s="16"/>
      <c r="F160" s="16"/>
      <c r="G160" s="16"/>
      <c r="H160" s="16"/>
      <c r="I160" s="16"/>
    </row>
    <row r="161" spans="1:9" ht="15" customHeight="1">
      <c r="A161" s="16"/>
      <c r="B161" s="16"/>
      <c r="C161" s="16"/>
      <c r="D161" s="16"/>
      <c r="E161" s="16"/>
      <c r="F161" s="16"/>
      <c r="G161" s="16"/>
      <c r="H161" s="16"/>
      <c r="I161" s="16"/>
    </row>
    <row r="162" spans="1:9" ht="15" customHeight="1">
      <c r="A162" s="16"/>
      <c r="B162" s="16"/>
      <c r="C162" s="16"/>
      <c r="D162" s="16"/>
      <c r="E162" s="16"/>
      <c r="F162" s="16"/>
      <c r="G162" s="16"/>
      <c r="H162" s="16"/>
      <c r="I162" s="16"/>
    </row>
    <row r="163" spans="1:9" ht="15" customHeight="1">
      <c r="A163" s="16"/>
      <c r="B163" s="16"/>
      <c r="C163" s="16"/>
      <c r="D163" s="16"/>
      <c r="E163" s="16"/>
      <c r="F163" s="16"/>
      <c r="G163" s="16"/>
      <c r="H163" s="16"/>
      <c r="I163" s="16"/>
    </row>
    <row r="164" spans="1:9" ht="15" customHeight="1">
      <c r="A164" s="16"/>
      <c r="B164" s="16"/>
      <c r="C164" s="16"/>
      <c r="D164" s="16"/>
      <c r="E164" s="16"/>
      <c r="F164" s="16"/>
      <c r="G164" s="16"/>
      <c r="H164" s="16"/>
      <c r="I164" s="16"/>
    </row>
  </sheetData>
  <mergeCells count="20">
    <mergeCell ref="A83:A90"/>
    <mergeCell ref="A91:B91"/>
    <mergeCell ref="A63:A67"/>
    <mergeCell ref="A68:A69"/>
    <mergeCell ref="A70:A72"/>
    <mergeCell ref="A73:A74"/>
    <mergeCell ref="A75:A80"/>
    <mergeCell ref="A81:A82"/>
    <mergeCell ref="A58:A62"/>
    <mergeCell ref="A5:A10"/>
    <mergeCell ref="A11:A13"/>
    <mergeCell ref="A14:A17"/>
    <mergeCell ref="A18:A21"/>
    <mergeCell ref="A22:A26"/>
    <mergeCell ref="A27:A30"/>
    <mergeCell ref="A31:A35"/>
    <mergeCell ref="A36:A40"/>
    <mergeCell ref="A41:A45"/>
    <mergeCell ref="A46:A52"/>
    <mergeCell ref="A53:A57"/>
  </mergeCells>
  <pageMargins left="0.23622047244094491" right="0.23622047244094491" top="0.39370078740157483" bottom="0.34" header="0" footer="0.11811023622047245"/>
  <pageSetup paperSize="9" scale="7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68"/>
  <sheetViews>
    <sheetView workbookViewId="0"/>
  </sheetViews>
  <sheetFormatPr baseColWidth="10" defaultColWidth="11.42578125" defaultRowHeight="15" customHeight="1"/>
  <cols>
    <col min="1" max="2" width="21.42578125" style="145" customWidth="1"/>
    <col min="3" max="14" width="10" style="145" customWidth="1"/>
    <col min="15" max="16384" width="11.42578125" style="145"/>
  </cols>
  <sheetData>
    <row r="1" spans="1:23" ht="15" customHeight="1">
      <c r="A1" s="15" t="s">
        <v>591</v>
      </c>
      <c r="B1" s="15"/>
      <c r="C1" s="15"/>
      <c r="D1" s="15"/>
      <c r="E1" s="15"/>
      <c r="F1" s="15"/>
      <c r="G1" s="15"/>
      <c r="H1" s="15"/>
      <c r="I1" s="32"/>
      <c r="J1" s="32"/>
      <c r="K1" s="32"/>
      <c r="L1" s="32"/>
      <c r="M1" s="32"/>
      <c r="N1" s="32"/>
    </row>
    <row r="2" spans="1:23" ht="15" customHeight="1">
      <c r="A2" s="19" t="s">
        <v>592</v>
      </c>
      <c r="B2" s="19"/>
      <c r="C2" s="19"/>
      <c r="D2" s="19"/>
      <c r="E2" s="19"/>
      <c r="F2" s="19"/>
      <c r="G2" s="19"/>
      <c r="H2" s="19"/>
      <c r="I2" s="32"/>
      <c r="J2" s="32"/>
      <c r="K2" s="32"/>
      <c r="L2" s="32"/>
      <c r="M2" s="32"/>
      <c r="N2" s="32"/>
    </row>
    <row r="3" spans="1:23" ht="15" customHeight="1">
      <c r="A3" s="39"/>
      <c r="B3" s="39"/>
      <c r="C3" s="39"/>
      <c r="D3" s="39"/>
      <c r="E3" s="39"/>
      <c r="F3" s="39"/>
      <c r="G3" s="39"/>
      <c r="H3" s="39"/>
      <c r="I3" s="169"/>
      <c r="J3" s="169"/>
      <c r="K3" s="169"/>
      <c r="L3" s="169"/>
      <c r="M3" s="169"/>
      <c r="N3" s="169"/>
    </row>
    <row r="4" spans="1:23" ht="15" customHeight="1">
      <c r="A4" s="22"/>
      <c r="B4" s="22"/>
      <c r="C4" s="114" t="s">
        <v>181</v>
      </c>
      <c r="D4" s="114" t="s">
        <v>182</v>
      </c>
      <c r="E4" s="114" t="s">
        <v>183</v>
      </c>
      <c r="F4" s="114" t="s">
        <v>184</v>
      </c>
      <c r="G4" s="114" t="s">
        <v>185</v>
      </c>
      <c r="H4" s="114" t="s">
        <v>186</v>
      </c>
      <c r="I4" s="114" t="s">
        <v>187</v>
      </c>
      <c r="J4" s="114" t="s">
        <v>188</v>
      </c>
      <c r="K4" s="114" t="s">
        <v>189</v>
      </c>
      <c r="L4" s="114" t="s">
        <v>190</v>
      </c>
      <c r="M4" s="114" t="s">
        <v>191</v>
      </c>
      <c r="N4" s="114" t="s">
        <v>192</v>
      </c>
    </row>
    <row r="5" spans="1:23" ht="15" customHeight="1">
      <c r="A5" s="428" t="s">
        <v>408</v>
      </c>
      <c r="B5" s="16" t="s">
        <v>487</v>
      </c>
      <c r="C5" s="32">
        <v>152</v>
      </c>
      <c r="D5" s="32">
        <v>143</v>
      </c>
      <c r="E5" s="32">
        <v>142</v>
      </c>
      <c r="F5" s="32">
        <v>143</v>
      </c>
      <c r="G5" s="32">
        <v>149</v>
      </c>
      <c r="H5" s="32">
        <v>145</v>
      </c>
      <c r="I5" s="170">
        <v>146</v>
      </c>
      <c r="J5" s="170">
        <v>154</v>
      </c>
      <c r="K5" s="170">
        <v>145</v>
      </c>
      <c r="L5" s="170">
        <v>144</v>
      </c>
      <c r="M5" s="170">
        <v>138</v>
      </c>
      <c r="N5" s="170">
        <v>153</v>
      </c>
    </row>
    <row r="6" spans="1:23" ht="15" customHeight="1">
      <c r="A6" s="428"/>
      <c r="B6" s="16" t="s">
        <v>488</v>
      </c>
      <c r="C6" s="32">
        <v>152</v>
      </c>
      <c r="D6" s="32">
        <v>159</v>
      </c>
      <c r="E6" s="32">
        <v>162</v>
      </c>
      <c r="F6" s="32">
        <v>154</v>
      </c>
      <c r="G6" s="32">
        <v>160</v>
      </c>
      <c r="H6" s="32">
        <v>157</v>
      </c>
      <c r="I6" s="170">
        <v>165</v>
      </c>
      <c r="J6" s="170">
        <v>155</v>
      </c>
      <c r="K6" s="170">
        <v>148</v>
      </c>
      <c r="L6" s="170">
        <v>146</v>
      </c>
      <c r="M6" s="170">
        <v>155</v>
      </c>
      <c r="N6" s="170">
        <v>150</v>
      </c>
    </row>
    <row r="7" spans="1:23" ht="15" customHeight="1">
      <c r="A7" s="428"/>
      <c r="B7" s="16" t="s">
        <v>489</v>
      </c>
      <c r="C7" s="32">
        <v>362</v>
      </c>
      <c r="D7" s="32">
        <v>354</v>
      </c>
      <c r="E7" s="32">
        <v>356</v>
      </c>
      <c r="F7" s="32">
        <v>371</v>
      </c>
      <c r="G7" s="32">
        <v>349</v>
      </c>
      <c r="H7" s="32">
        <v>335</v>
      </c>
      <c r="I7" s="170">
        <v>344</v>
      </c>
      <c r="J7" s="170">
        <v>342</v>
      </c>
      <c r="K7" s="170">
        <v>346</v>
      </c>
      <c r="L7" s="170">
        <v>354</v>
      </c>
      <c r="M7" s="170">
        <v>337</v>
      </c>
      <c r="N7" s="170">
        <v>344</v>
      </c>
    </row>
    <row r="8" spans="1:23" ht="15" customHeight="1">
      <c r="A8" s="428"/>
      <c r="B8" s="16" t="s">
        <v>490</v>
      </c>
      <c r="C8" s="32">
        <v>266</v>
      </c>
      <c r="D8" s="32">
        <v>258</v>
      </c>
      <c r="E8" s="32">
        <v>263</v>
      </c>
      <c r="F8" s="32">
        <v>253</v>
      </c>
      <c r="G8" s="32">
        <v>254</v>
      </c>
      <c r="H8" s="32">
        <v>257</v>
      </c>
      <c r="I8" s="170">
        <v>276</v>
      </c>
      <c r="J8" s="170">
        <v>287</v>
      </c>
      <c r="K8" s="170">
        <v>276</v>
      </c>
      <c r="L8" s="170">
        <v>280</v>
      </c>
      <c r="M8" s="170">
        <v>273</v>
      </c>
      <c r="N8" s="170">
        <v>265</v>
      </c>
    </row>
    <row r="9" spans="1:23" ht="15" customHeight="1">
      <c r="A9" s="428"/>
      <c r="B9" s="16" t="s">
        <v>491</v>
      </c>
      <c r="C9" s="32">
        <v>166</v>
      </c>
      <c r="D9" s="32">
        <v>162</v>
      </c>
      <c r="E9" s="32">
        <v>158</v>
      </c>
      <c r="F9" s="32">
        <v>159</v>
      </c>
      <c r="G9" s="32">
        <v>161</v>
      </c>
      <c r="H9" s="32">
        <v>164</v>
      </c>
      <c r="I9" s="170">
        <v>163</v>
      </c>
      <c r="J9" s="170">
        <v>173</v>
      </c>
      <c r="K9" s="170">
        <v>168</v>
      </c>
      <c r="L9" s="170">
        <v>157</v>
      </c>
      <c r="M9" s="170">
        <v>165</v>
      </c>
      <c r="N9" s="170">
        <v>167</v>
      </c>
    </row>
    <row r="10" spans="1:23" ht="15" customHeight="1">
      <c r="A10" s="429"/>
      <c r="B10" s="124" t="s">
        <v>492</v>
      </c>
      <c r="C10" s="35">
        <v>187</v>
      </c>
      <c r="D10" s="35">
        <v>184</v>
      </c>
      <c r="E10" s="35">
        <v>179</v>
      </c>
      <c r="F10" s="35">
        <v>179</v>
      </c>
      <c r="G10" s="35">
        <v>178</v>
      </c>
      <c r="H10" s="35">
        <v>181</v>
      </c>
      <c r="I10" s="171">
        <v>180</v>
      </c>
      <c r="J10" s="171">
        <v>180</v>
      </c>
      <c r="K10" s="171">
        <v>171</v>
      </c>
      <c r="L10" s="171">
        <v>176</v>
      </c>
      <c r="M10" s="171">
        <v>170</v>
      </c>
      <c r="N10" s="171">
        <v>173</v>
      </c>
    </row>
    <row r="11" spans="1:23" ht="15" customHeight="1">
      <c r="A11" s="427" t="s">
        <v>430</v>
      </c>
      <c r="B11" s="185" t="s">
        <v>493</v>
      </c>
      <c r="C11" s="192">
        <v>1194</v>
      </c>
      <c r="D11" s="192">
        <v>1157</v>
      </c>
      <c r="E11" s="192">
        <v>1137</v>
      </c>
      <c r="F11" s="192">
        <v>1140</v>
      </c>
      <c r="G11" s="192">
        <v>1152</v>
      </c>
      <c r="H11" s="192">
        <v>1144</v>
      </c>
      <c r="I11" s="187">
        <v>1204</v>
      </c>
      <c r="J11" s="187">
        <v>1244</v>
      </c>
      <c r="K11" s="187">
        <v>1181</v>
      </c>
      <c r="L11" s="187">
        <v>1169</v>
      </c>
      <c r="M11" s="187">
        <v>1151</v>
      </c>
      <c r="N11" s="187">
        <v>1149</v>
      </c>
    </row>
    <row r="12" spans="1:23" ht="15" customHeight="1">
      <c r="A12" s="428"/>
      <c r="B12" s="16" t="s">
        <v>494</v>
      </c>
      <c r="C12" s="32">
        <v>157</v>
      </c>
      <c r="D12" s="32">
        <v>165</v>
      </c>
      <c r="E12" s="32">
        <v>154</v>
      </c>
      <c r="F12" s="32">
        <v>158</v>
      </c>
      <c r="G12" s="32">
        <v>155</v>
      </c>
      <c r="H12" s="32">
        <v>154</v>
      </c>
      <c r="I12" s="190">
        <v>156</v>
      </c>
      <c r="J12" s="190">
        <v>159</v>
      </c>
      <c r="K12" s="190">
        <v>164</v>
      </c>
      <c r="L12" s="190">
        <v>156</v>
      </c>
      <c r="M12" s="190">
        <v>157</v>
      </c>
      <c r="N12" s="190">
        <v>167</v>
      </c>
      <c r="O12" s="173"/>
      <c r="P12" s="173"/>
      <c r="Q12" s="173"/>
      <c r="R12" s="173"/>
      <c r="S12" s="173"/>
      <c r="T12" s="173"/>
      <c r="U12" s="173"/>
      <c r="V12" s="173"/>
      <c r="W12" s="173"/>
    </row>
    <row r="13" spans="1:23" ht="15" customHeight="1">
      <c r="A13" s="429"/>
      <c r="B13" s="124" t="s">
        <v>495</v>
      </c>
      <c r="C13" s="35">
        <v>370</v>
      </c>
      <c r="D13" s="35">
        <v>369</v>
      </c>
      <c r="E13" s="35">
        <v>373</v>
      </c>
      <c r="F13" s="35">
        <v>361</v>
      </c>
      <c r="G13" s="35">
        <v>350</v>
      </c>
      <c r="H13" s="35">
        <v>351</v>
      </c>
      <c r="I13" s="171">
        <v>374</v>
      </c>
      <c r="J13" s="171">
        <v>386</v>
      </c>
      <c r="K13" s="171">
        <v>370</v>
      </c>
      <c r="L13" s="171">
        <v>352</v>
      </c>
      <c r="M13" s="171">
        <v>365</v>
      </c>
      <c r="N13" s="171">
        <v>371</v>
      </c>
    </row>
    <row r="14" spans="1:23" ht="15" customHeight="1">
      <c r="A14" s="427" t="s">
        <v>410</v>
      </c>
      <c r="B14" s="185" t="s">
        <v>496</v>
      </c>
      <c r="C14" s="192">
        <v>403</v>
      </c>
      <c r="D14" s="192">
        <v>381</v>
      </c>
      <c r="E14" s="192">
        <v>376</v>
      </c>
      <c r="F14" s="192">
        <v>372</v>
      </c>
      <c r="G14" s="192">
        <v>364</v>
      </c>
      <c r="H14" s="192">
        <v>363</v>
      </c>
      <c r="I14" s="187">
        <v>368</v>
      </c>
      <c r="J14" s="187">
        <v>367</v>
      </c>
      <c r="K14" s="187">
        <v>361</v>
      </c>
      <c r="L14" s="187">
        <v>369</v>
      </c>
      <c r="M14" s="187">
        <v>367</v>
      </c>
      <c r="N14" s="187">
        <v>367</v>
      </c>
    </row>
    <row r="15" spans="1:23" ht="15" customHeight="1">
      <c r="A15" s="428"/>
      <c r="B15" s="16" t="s">
        <v>497</v>
      </c>
      <c r="C15" s="32">
        <v>212</v>
      </c>
      <c r="D15" s="32">
        <v>203</v>
      </c>
      <c r="E15" s="32">
        <v>214</v>
      </c>
      <c r="F15" s="32">
        <v>206</v>
      </c>
      <c r="G15" s="32">
        <v>210</v>
      </c>
      <c r="H15" s="32">
        <v>217</v>
      </c>
      <c r="I15" s="170">
        <v>216</v>
      </c>
      <c r="J15" s="170">
        <v>216</v>
      </c>
      <c r="K15" s="170">
        <v>225</v>
      </c>
      <c r="L15" s="170">
        <v>213</v>
      </c>
      <c r="M15" s="170">
        <v>214</v>
      </c>
      <c r="N15" s="170">
        <v>222</v>
      </c>
    </row>
    <row r="16" spans="1:23" ht="15" customHeight="1">
      <c r="A16" s="428"/>
      <c r="B16" s="16" t="s">
        <v>498</v>
      </c>
      <c r="C16" s="32">
        <v>733</v>
      </c>
      <c r="D16" s="32">
        <v>715</v>
      </c>
      <c r="E16" s="32">
        <v>704</v>
      </c>
      <c r="F16" s="32">
        <v>712</v>
      </c>
      <c r="G16" s="32">
        <v>725</v>
      </c>
      <c r="H16" s="32">
        <v>726</v>
      </c>
      <c r="I16" s="170">
        <v>732</v>
      </c>
      <c r="J16" s="170">
        <v>733</v>
      </c>
      <c r="K16" s="170">
        <v>726</v>
      </c>
      <c r="L16" s="170">
        <v>721</v>
      </c>
      <c r="M16" s="170">
        <v>705</v>
      </c>
      <c r="N16" s="170">
        <v>728</v>
      </c>
    </row>
    <row r="17" spans="1:24" ht="15" customHeight="1">
      <c r="A17" s="429"/>
      <c r="B17" s="124" t="s">
        <v>499</v>
      </c>
      <c r="C17" s="35">
        <v>1071</v>
      </c>
      <c r="D17" s="35">
        <v>1051</v>
      </c>
      <c r="E17" s="35">
        <v>1030</v>
      </c>
      <c r="F17" s="35">
        <v>1031</v>
      </c>
      <c r="G17" s="35">
        <v>1019</v>
      </c>
      <c r="H17" s="35">
        <v>1031</v>
      </c>
      <c r="I17" s="171">
        <v>1065</v>
      </c>
      <c r="J17" s="171">
        <v>1070</v>
      </c>
      <c r="K17" s="171">
        <v>1047</v>
      </c>
      <c r="L17" s="171">
        <v>1055</v>
      </c>
      <c r="M17" s="171">
        <v>1028</v>
      </c>
      <c r="N17" s="171">
        <v>1012</v>
      </c>
    </row>
    <row r="18" spans="1:24" ht="15" customHeight="1">
      <c r="A18" s="427" t="s">
        <v>411</v>
      </c>
      <c r="B18" s="185" t="s">
        <v>500</v>
      </c>
      <c r="C18" s="192">
        <v>584</v>
      </c>
      <c r="D18" s="192">
        <v>595</v>
      </c>
      <c r="E18" s="192">
        <v>595</v>
      </c>
      <c r="F18" s="192">
        <v>592</v>
      </c>
      <c r="G18" s="192">
        <v>578</v>
      </c>
      <c r="H18" s="192">
        <v>578</v>
      </c>
      <c r="I18" s="192">
        <v>604</v>
      </c>
      <c r="J18" s="192">
        <v>605</v>
      </c>
      <c r="K18" s="192">
        <v>571</v>
      </c>
      <c r="L18" s="192">
        <v>560</v>
      </c>
      <c r="M18" s="192">
        <v>558</v>
      </c>
      <c r="N18" s="192">
        <v>534</v>
      </c>
      <c r="O18" s="173"/>
      <c r="P18" s="173"/>
      <c r="Q18" s="173"/>
      <c r="R18" s="173"/>
      <c r="S18" s="173"/>
      <c r="T18" s="173"/>
      <c r="U18" s="173"/>
      <c r="V18" s="173"/>
      <c r="W18" s="173"/>
      <c r="X18" s="173"/>
    </row>
    <row r="19" spans="1:24" ht="15" customHeight="1">
      <c r="A19" s="428"/>
      <c r="B19" s="16" t="s">
        <v>501</v>
      </c>
      <c r="C19" s="32">
        <v>329</v>
      </c>
      <c r="D19" s="32">
        <v>319</v>
      </c>
      <c r="E19" s="32">
        <v>324</v>
      </c>
      <c r="F19" s="32">
        <v>323</v>
      </c>
      <c r="G19" s="32">
        <v>328</v>
      </c>
      <c r="H19" s="32">
        <v>323</v>
      </c>
      <c r="I19" s="170">
        <v>323</v>
      </c>
      <c r="J19" s="170">
        <v>329</v>
      </c>
      <c r="K19" s="170">
        <v>314</v>
      </c>
      <c r="L19" s="170">
        <v>329</v>
      </c>
      <c r="M19" s="170">
        <v>327</v>
      </c>
      <c r="N19" s="170">
        <v>321</v>
      </c>
    </row>
    <row r="20" spans="1:24" ht="15" customHeight="1">
      <c r="A20" s="428"/>
      <c r="B20" s="16" t="s">
        <v>502</v>
      </c>
      <c r="C20" s="32">
        <v>395</v>
      </c>
      <c r="D20" s="32">
        <v>398</v>
      </c>
      <c r="E20" s="32">
        <v>411</v>
      </c>
      <c r="F20" s="32">
        <v>415</v>
      </c>
      <c r="G20" s="32">
        <v>403</v>
      </c>
      <c r="H20" s="32">
        <v>404</v>
      </c>
      <c r="I20" s="170">
        <v>390</v>
      </c>
      <c r="J20" s="170">
        <v>390</v>
      </c>
      <c r="K20" s="170">
        <v>390</v>
      </c>
      <c r="L20" s="170">
        <v>400</v>
      </c>
      <c r="M20" s="170">
        <v>395</v>
      </c>
      <c r="N20" s="170">
        <v>409</v>
      </c>
    </row>
    <row r="21" spans="1:24" ht="15" customHeight="1">
      <c r="A21" s="429"/>
      <c r="B21" s="124" t="s">
        <v>503</v>
      </c>
      <c r="C21" s="35">
        <v>574</v>
      </c>
      <c r="D21" s="35">
        <v>569</v>
      </c>
      <c r="E21" s="35">
        <v>582</v>
      </c>
      <c r="F21" s="35">
        <v>574</v>
      </c>
      <c r="G21" s="35">
        <v>562</v>
      </c>
      <c r="H21" s="35">
        <v>561</v>
      </c>
      <c r="I21" s="171">
        <v>572</v>
      </c>
      <c r="J21" s="171">
        <v>579</v>
      </c>
      <c r="K21" s="171">
        <v>579</v>
      </c>
      <c r="L21" s="171">
        <v>590</v>
      </c>
      <c r="M21" s="171">
        <v>601</v>
      </c>
      <c r="N21" s="171">
        <v>598</v>
      </c>
    </row>
    <row r="22" spans="1:24" ht="15" customHeight="1">
      <c r="A22" s="427" t="s">
        <v>431</v>
      </c>
      <c r="B22" s="185" t="s">
        <v>504</v>
      </c>
      <c r="C22" s="192">
        <v>680</v>
      </c>
      <c r="D22" s="192">
        <v>683</v>
      </c>
      <c r="E22" s="192">
        <v>677</v>
      </c>
      <c r="F22" s="192">
        <v>665</v>
      </c>
      <c r="G22" s="192">
        <v>647</v>
      </c>
      <c r="H22" s="192">
        <v>666</v>
      </c>
      <c r="I22" s="187">
        <v>657</v>
      </c>
      <c r="J22" s="187">
        <v>671</v>
      </c>
      <c r="K22" s="187">
        <v>689</v>
      </c>
      <c r="L22" s="187">
        <v>704</v>
      </c>
      <c r="M22" s="187">
        <v>700</v>
      </c>
      <c r="N22" s="187">
        <v>690</v>
      </c>
    </row>
    <row r="23" spans="1:24" ht="15" customHeight="1">
      <c r="A23" s="428"/>
      <c r="B23" s="16" t="s">
        <v>505</v>
      </c>
      <c r="C23" s="32">
        <v>643</v>
      </c>
      <c r="D23" s="32">
        <v>641</v>
      </c>
      <c r="E23" s="32">
        <v>631</v>
      </c>
      <c r="F23" s="32">
        <v>622</v>
      </c>
      <c r="G23" s="32">
        <v>597</v>
      </c>
      <c r="H23" s="32">
        <v>594</v>
      </c>
      <c r="I23" s="170">
        <v>610</v>
      </c>
      <c r="J23" s="170">
        <v>621</v>
      </c>
      <c r="K23" s="170">
        <v>600</v>
      </c>
      <c r="L23" s="170">
        <v>584</v>
      </c>
      <c r="M23" s="170">
        <v>560</v>
      </c>
      <c r="N23" s="170">
        <v>552</v>
      </c>
    </row>
    <row r="24" spans="1:24" ht="15" customHeight="1">
      <c r="A24" s="428"/>
      <c r="B24" s="16" t="s">
        <v>506</v>
      </c>
      <c r="C24" s="32">
        <v>457</v>
      </c>
      <c r="D24" s="32">
        <v>461</v>
      </c>
      <c r="E24" s="32">
        <v>453</v>
      </c>
      <c r="F24" s="32">
        <v>434</v>
      </c>
      <c r="G24" s="32">
        <v>435</v>
      </c>
      <c r="H24" s="32">
        <v>431</v>
      </c>
      <c r="I24" s="170">
        <v>442</v>
      </c>
      <c r="J24" s="170">
        <v>442</v>
      </c>
      <c r="K24" s="170">
        <v>444</v>
      </c>
      <c r="L24" s="170">
        <v>440</v>
      </c>
      <c r="M24" s="170">
        <v>435</v>
      </c>
      <c r="N24" s="170">
        <v>430</v>
      </c>
    </row>
    <row r="25" spans="1:24" ht="15" customHeight="1">
      <c r="A25" s="428"/>
      <c r="B25" s="16" t="s">
        <v>507</v>
      </c>
      <c r="C25" s="32">
        <v>636</v>
      </c>
      <c r="D25" s="32">
        <v>630</v>
      </c>
      <c r="E25" s="32">
        <v>637</v>
      </c>
      <c r="F25" s="32">
        <v>638</v>
      </c>
      <c r="G25" s="32">
        <v>630</v>
      </c>
      <c r="H25" s="32">
        <v>630</v>
      </c>
      <c r="I25" s="32">
        <v>629</v>
      </c>
      <c r="J25" s="32">
        <v>637</v>
      </c>
      <c r="K25" s="32">
        <v>617</v>
      </c>
      <c r="L25" s="32">
        <v>622</v>
      </c>
      <c r="M25" s="32">
        <v>609</v>
      </c>
      <c r="N25" s="32">
        <v>613</v>
      </c>
      <c r="O25" s="173"/>
      <c r="P25" s="173"/>
      <c r="Q25" s="173"/>
      <c r="R25" s="173"/>
      <c r="S25" s="173"/>
      <c r="T25" s="173"/>
      <c r="U25" s="173"/>
      <c r="V25" s="173"/>
      <c r="W25" s="173"/>
      <c r="X25" s="173"/>
    </row>
    <row r="26" spans="1:24" ht="15" customHeight="1">
      <c r="A26" s="429"/>
      <c r="B26" s="124" t="s">
        <v>508</v>
      </c>
      <c r="C26" s="35">
        <v>541</v>
      </c>
      <c r="D26" s="35">
        <v>540</v>
      </c>
      <c r="E26" s="35">
        <v>541</v>
      </c>
      <c r="F26" s="35">
        <v>538</v>
      </c>
      <c r="G26" s="35">
        <v>519</v>
      </c>
      <c r="H26" s="35">
        <v>527</v>
      </c>
      <c r="I26" s="171">
        <v>551</v>
      </c>
      <c r="J26" s="171">
        <v>554</v>
      </c>
      <c r="K26" s="171">
        <v>550</v>
      </c>
      <c r="L26" s="171">
        <v>559</v>
      </c>
      <c r="M26" s="171">
        <v>545</v>
      </c>
      <c r="N26" s="171">
        <v>544</v>
      </c>
    </row>
    <row r="27" spans="1:24" ht="15" customHeight="1">
      <c r="A27" s="427" t="s">
        <v>432</v>
      </c>
      <c r="B27" s="185" t="s">
        <v>509</v>
      </c>
      <c r="C27" s="192">
        <v>228</v>
      </c>
      <c r="D27" s="192">
        <v>226</v>
      </c>
      <c r="E27" s="192">
        <v>226</v>
      </c>
      <c r="F27" s="192">
        <v>222</v>
      </c>
      <c r="G27" s="192">
        <v>228</v>
      </c>
      <c r="H27" s="192">
        <v>230</v>
      </c>
      <c r="I27" s="187">
        <v>246</v>
      </c>
      <c r="J27" s="187">
        <v>251</v>
      </c>
      <c r="K27" s="187">
        <v>247</v>
      </c>
      <c r="L27" s="187">
        <v>230</v>
      </c>
      <c r="M27" s="187">
        <v>222</v>
      </c>
      <c r="N27" s="187">
        <v>220</v>
      </c>
    </row>
    <row r="28" spans="1:24" ht="15" customHeight="1">
      <c r="A28" s="428"/>
      <c r="B28" s="16" t="s">
        <v>510</v>
      </c>
      <c r="C28" s="32">
        <v>601</v>
      </c>
      <c r="D28" s="32">
        <v>613</v>
      </c>
      <c r="E28" s="32">
        <v>594</v>
      </c>
      <c r="F28" s="32">
        <v>594</v>
      </c>
      <c r="G28" s="32">
        <v>590</v>
      </c>
      <c r="H28" s="32">
        <v>581</v>
      </c>
      <c r="I28" s="170">
        <v>595</v>
      </c>
      <c r="J28" s="170">
        <v>609</v>
      </c>
      <c r="K28" s="170">
        <v>601</v>
      </c>
      <c r="L28" s="170">
        <v>589</v>
      </c>
      <c r="M28" s="170">
        <v>568</v>
      </c>
      <c r="N28" s="170">
        <v>566</v>
      </c>
    </row>
    <row r="29" spans="1:24" ht="15" customHeight="1">
      <c r="A29" s="428"/>
      <c r="B29" s="16" t="s">
        <v>511</v>
      </c>
      <c r="C29" s="32">
        <v>209</v>
      </c>
      <c r="D29" s="32">
        <v>207</v>
      </c>
      <c r="E29" s="32">
        <v>203</v>
      </c>
      <c r="F29" s="32">
        <v>190</v>
      </c>
      <c r="G29" s="32">
        <v>187</v>
      </c>
      <c r="H29" s="32">
        <v>188</v>
      </c>
      <c r="I29" s="170">
        <v>193</v>
      </c>
      <c r="J29" s="170">
        <v>202</v>
      </c>
      <c r="K29" s="170">
        <v>193</v>
      </c>
      <c r="L29" s="170">
        <v>193</v>
      </c>
      <c r="M29" s="170">
        <v>190</v>
      </c>
      <c r="N29" s="170">
        <v>187</v>
      </c>
    </row>
    <row r="30" spans="1:24" ht="15" customHeight="1">
      <c r="A30" s="429"/>
      <c r="B30" s="124" t="s">
        <v>512</v>
      </c>
      <c r="C30" s="35">
        <v>85</v>
      </c>
      <c r="D30" s="35">
        <v>85</v>
      </c>
      <c r="E30" s="35">
        <v>85</v>
      </c>
      <c r="F30" s="35">
        <v>85</v>
      </c>
      <c r="G30" s="35">
        <v>73</v>
      </c>
      <c r="H30" s="35">
        <v>74</v>
      </c>
      <c r="I30" s="171">
        <v>79</v>
      </c>
      <c r="J30" s="171">
        <v>85</v>
      </c>
      <c r="K30" s="171">
        <v>81</v>
      </c>
      <c r="L30" s="171">
        <v>75</v>
      </c>
      <c r="M30" s="171">
        <v>74</v>
      </c>
      <c r="N30" s="171">
        <v>74</v>
      </c>
    </row>
    <row r="31" spans="1:24" ht="15" customHeight="1">
      <c r="A31" s="427" t="s">
        <v>433</v>
      </c>
      <c r="B31" s="185" t="s">
        <v>513</v>
      </c>
      <c r="C31" s="192">
        <v>1663</v>
      </c>
      <c r="D31" s="192">
        <v>1667</v>
      </c>
      <c r="E31" s="192">
        <v>1678</v>
      </c>
      <c r="F31" s="192">
        <v>1672</v>
      </c>
      <c r="G31" s="192">
        <v>1600</v>
      </c>
      <c r="H31" s="192">
        <v>1577</v>
      </c>
      <c r="I31" s="187">
        <v>1608</v>
      </c>
      <c r="J31" s="187">
        <v>1645</v>
      </c>
      <c r="K31" s="187">
        <v>1629</v>
      </c>
      <c r="L31" s="187">
        <v>1603</v>
      </c>
      <c r="M31" s="187">
        <v>1543</v>
      </c>
      <c r="N31" s="187">
        <v>1587</v>
      </c>
    </row>
    <row r="32" spans="1:24" ht="15" customHeight="1">
      <c r="A32" s="428"/>
      <c r="B32" s="16" t="s">
        <v>514</v>
      </c>
      <c r="C32" s="32">
        <v>366</v>
      </c>
      <c r="D32" s="32">
        <v>361</v>
      </c>
      <c r="E32" s="32">
        <v>357</v>
      </c>
      <c r="F32" s="32">
        <v>345</v>
      </c>
      <c r="G32" s="32">
        <v>353</v>
      </c>
      <c r="H32" s="32">
        <v>349</v>
      </c>
      <c r="I32" s="170">
        <v>345</v>
      </c>
      <c r="J32" s="170">
        <v>340</v>
      </c>
      <c r="K32" s="170">
        <v>343</v>
      </c>
      <c r="L32" s="170">
        <v>339</v>
      </c>
      <c r="M32" s="170">
        <v>346</v>
      </c>
      <c r="N32" s="170">
        <v>328</v>
      </c>
    </row>
    <row r="33" spans="1:24" ht="15" customHeight="1">
      <c r="A33" s="428"/>
      <c r="B33" s="16" t="s">
        <v>515</v>
      </c>
      <c r="C33" s="32">
        <v>737</v>
      </c>
      <c r="D33" s="32">
        <v>754</v>
      </c>
      <c r="E33" s="32">
        <v>757</v>
      </c>
      <c r="F33" s="32">
        <v>744</v>
      </c>
      <c r="G33" s="32">
        <v>733</v>
      </c>
      <c r="H33" s="32">
        <v>726</v>
      </c>
      <c r="I33" s="170">
        <v>733</v>
      </c>
      <c r="J33" s="170">
        <v>743</v>
      </c>
      <c r="K33" s="170">
        <v>736</v>
      </c>
      <c r="L33" s="170">
        <v>736</v>
      </c>
      <c r="M33" s="170">
        <v>741</v>
      </c>
      <c r="N33" s="170">
        <v>725</v>
      </c>
    </row>
    <row r="34" spans="1:24" ht="15" customHeight="1">
      <c r="A34" s="428"/>
      <c r="B34" s="16" t="s">
        <v>516</v>
      </c>
      <c r="C34" s="32">
        <v>375</v>
      </c>
      <c r="D34" s="32">
        <v>380</v>
      </c>
      <c r="E34" s="32">
        <v>371</v>
      </c>
      <c r="F34" s="32">
        <v>369</v>
      </c>
      <c r="G34" s="32">
        <v>369</v>
      </c>
      <c r="H34" s="32">
        <v>356</v>
      </c>
      <c r="I34" s="170">
        <v>347</v>
      </c>
      <c r="J34" s="170">
        <v>361</v>
      </c>
      <c r="K34" s="170">
        <v>361</v>
      </c>
      <c r="L34" s="170">
        <v>359</v>
      </c>
      <c r="M34" s="170">
        <v>339</v>
      </c>
      <c r="N34" s="170">
        <v>330</v>
      </c>
    </row>
    <row r="35" spans="1:24" ht="15" customHeight="1">
      <c r="A35" s="429"/>
      <c r="B35" s="124" t="s">
        <v>517</v>
      </c>
      <c r="C35" s="35">
        <v>322</v>
      </c>
      <c r="D35" s="35">
        <v>314</v>
      </c>
      <c r="E35" s="35">
        <v>312</v>
      </c>
      <c r="F35" s="35">
        <v>312</v>
      </c>
      <c r="G35" s="35">
        <v>317</v>
      </c>
      <c r="H35" s="35">
        <v>312</v>
      </c>
      <c r="I35" s="171">
        <v>313</v>
      </c>
      <c r="J35" s="171">
        <v>320</v>
      </c>
      <c r="K35" s="171">
        <v>326</v>
      </c>
      <c r="L35" s="171">
        <v>330</v>
      </c>
      <c r="M35" s="171">
        <v>328</v>
      </c>
      <c r="N35" s="171">
        <v>327</v>
      </c>
    </row>
    <row r="36" spans="1:24" ht="15" customHeight="1">
      <c r="A36" s="427" t="s">
        <v>415</v>
      </c>
      <c r="B36" s="185" t="s">
        <v>518</v>
      </c>
      <c r="C36" s="192">
        <v>1381</v>
      </c>
      <c r="D36" s="192">
        <v>1424</v>
      </c>
      <c r="E36" s="192">
        <v>1423</v>
      </c>
      <c r="F36" s="192">
        <v>1405</v>
      </c>
      <c r="G36" s="192">
        <v>1415</v>
      </c>
      <c r="H36" s="192">
        <v>1415</v>
      </c>
      <c r="I36" s="187">
        <v>1415</v>
      </c>
      <c r="J36" s="187">
        <v>1404</v>
      </c>
      <c r="K36" s="187">
        <v>1404</v>
      </c>
      <c r="L36" s="187">
        <v>1392</v>
      </c>
      <c r="M36" s="187">
        <v>1357</v>
      </c>
      <c r="N36" s="187">
        <v>1361</v>
      </c>
    </row>
    <row r="37" spans="1:24" ht="15" customHeight="1">
      <c r="A37" s="428"/>
      <c r="B37" s="16" t="s">
        <v>519</v>
      </c>
      <c r="C37" s="32">
        <v>642</v>
      </c>
      <c r="D37" s="32">
        <v>648</v>
      </c>
      <c r="E37" s="32">
        <v>626</v>
      </c>
      <c r="F37" s="32">
        <v>637</v>
      </c>
      <c r="G37" s="32">
        <v>613</v>
      </c>
      <c r="H37" s="32">
        <v>611</v>
      </c>
      <c r="I37" s="32">
        <v>634</v>
      </c>
      <c r="J37" s="32">
        <v>656</v>
      </c>
      <c r="K37" s="32">
        <v>646</v>
      </c>
      <c r="L37" s="32">
        <v>656</v>
      </c>
      <c r="M37" s="32">
        <v>640</v>
      </c>
      <c r="N37" s="32">
        <v>619</v>
      </c>
      <c r="O37" s="173"/>
      <c r="P37" s="173"/>
      <c r="Q37" s="173"/>
      <c r="R37" s="173"/>
      <c r="S37" s="173"/>
      <c r="T37" s="173"/>
      <c r="U37" s="173"/>
      <c r="V37" s="173"/>
      <c r="W37" s="173"/>
      <c r="X37" s="173"/>
    </row>
    <row r="38" spans="1:24" ht="15" customHeight="1">
      <c r="A38" s="428"/>
      <c r="B38" s="16" t="s">
        <v>520</v>
      </c>
      <c r="C38" s="32">
        <v>614</v>
      </c>
      <c r="D38" s="32">
        <v>600</v>
      </c>
      <c r="E38" s="32">
        <v>587</v>
      </c>
      <c r="F38" s="32">
        <v>587</v>
      </c>
      <c r="G38" s="32">
        <v>589</v>
      </c>
      <c r="H38" s="32">
        <v>583</v>
      </c>
      <c r="I38" s="170">
        <v>571</v>
      </c>
      <c r="J38" s="170">
        <v>582</v>
      </c>
      <c r="K38" s="170">
        <v>566</v>
      </c>
      <c r="L38" s="170">
        <v>580</v>
      </c>
      <c r="M38" s="170">
        <v>552</v>
      </c>
      <c r="N38" s="170">
        <v>549</v>
      </c>
    </row>
    <row r="39" spans="1:24" ht="15" customHeight="1">
      <c r="A39" s="428"/>
      <c r="B39" s="16" t="s">
        <v>521</v>
      </c>
      <c r="C39" s="32">
        <v>499</v>
      </c>
      <c r="D39" s="32">
        <v>497</v>
      </c>
      <c r="E39" s="32">
        <v>490</v>
      </c>
      <c r="F39" s="32">
        <v>488</v>
      </c>
      <c r="G39" s="32">
        <v>483</v>
      </c>
      <c r="H39" s="32">
        <v>496</v>
      </c>
      <c r="I39" s="170">
        <v>497</v>
      </c>
      <c r="J39" s="170">
        <v>494</v>
      </c>
      <c r="K39" s="170">
        <v>499</v>
      </c>
      <c r="L39" s="170">
        <v>493</v>
      </c>
      <c r="M39" s="170">
        <v>480</v>
      </c>
      <c r="N39" s="170">
        <v>482</v>
      </c>
    </row>
    <row r="40" spans="1:24" ht="15" customHeight="1">
      <c r="A40" s="429"/>
      <c r="B40" s="124" t="s">
        <v>522</v>
      </c>
      <c r="C40" s="35">
        <v>233</v>
      </c>
      <c r="D40" s="35">
        <v>234</v>
      </c>
      <c r="E40" s="35">
        <v>242</v>
      </c>
      <c r="F40" s="35">
        <v>242</v>
      </c>
      <c r="G40" s="35">
        <v>245</v>
      </c>
      <c r="H40" s="35">
        <v>233</v>
      </c>
      <c r="I40" s="171">
        <v>251</v>
      </c>
      <c r="J40" s="171">
        <v>245</v>
      </c>
      <c r="K40" s="171">
        <v>237</v>
      </c>
      <c r="L40" s="171">
        <v>225</v>
      </c>
      <c r="M40" s="171">
        <v>215</v>
      </c>
      <c r="N40" s="171">
        <v>211</v>
      </c>
    </row>
    <row r="41" spans="1:24" ht="15" customHeight="1">
      <c r="A41" s="427" t="s">
        <v>416</v>
      </c>
      <c r="B41" s="185" t="s">
        <v>523</v>
      </c>
      <c r="C41" s="192">
        <v>984</v>
      </c>
      <c r="D41" s="192">
        <v>999</v>
      </c>
      <c r="E41" s="192">
        <v>1009</v>
      </c>
      <c r="F41" s="192">
        <v>1004</v>
      </c>
      <c r="G41" s="192">
        <v>972</v>
      </c>
      <c r="H41" s="192">
        <v>966</v>
      </c>
      <c r="I41" s="187">
        <v>968</v>
      </c>
      <c r="J41" s="187">
        <v>988</v>
      </c>
      <c r="K41" s="187">
        <v>971</v>
      </c>
      <c r="L41" s="187">
        <v>971</v>
      </c>
      <c r="M41" s="187">
        <v>956</v>
      </c>
      <c r="N41" s="187">
        <v>957</v>
      </c>
    </row>
    <row r="42" spans="1:24" ht="15" customHeight="1">
      <c r="A42" s="428"/>
      <c r="B42" s="16" t="s">
        <v>524</v>
      </c>
      <c r="C42" s="32">
        <v>1142</v>
      </c>
      <c r="D42" s="32">
        <v>1119</v>
      </c>
      <c r="E42" s="32">
        <v>1135</v>
      </c>
      <c r="F42" s="32">
        <v>1134</v>
      </c>
      <c r="G42" s="32">
        <v>1107</v>
      </c>
      <c r="H42" s="32">
        <v>1098</v>
      </c>
      <c r="I42" s="170">
        <v>1112</v>
      </c>
      <c r="J42" s="170">
        <v>1125</v>
      </c>
      <c r="K42" s="170">
        <v>1103</v>
      </c>
      <c r="L42" s="170">
        <v>1113</v>
      </c>
      <c r="M42" s="170">
        <v>1080</v>
      </c>
      <c r="N42" s="170">
        <v>1083</v>
      </c>
    </row>
    <row r="43" spans="1:24" ht="15" customHeight="1">
      <c r="A43" s="428"/>
      <c r="B43" s="16" t="s">
        <v>525</v>
      </c>
      <c r="C43" s="32">
        <v>432</v>
      </c>
      <c r="D43" s="32">
        <v>438</v>
      </c>
      <c r="E43" s="32">
        <v>427</v>
      </c>
      <c r="F43" s="32">
        <v>424</v>
      </c>
      <c r="G43" s="32">
        <v>417</v>
      </c>
      <c r="H43" s="32">
        <v>414</v>
      </c>
      <c r="I43" s="170">
        <v>431</v>
      </c>
      <c r="J43" s="170">
        <v>423</v>
      </c>
      <c r="K43" s="170">
        <v>410</v>
      </c>
      <c r="L43" s="170">
        <v>396</v>
      </c>
      <c r="M43" s="170">
        <v>397</v>
      </c>
      <c r="N43" s="170">
        <v>401</v>
      </c>
    </row>
    <row r="44" spans="1:24" ht="15" customHeight="1">
      <c r="A44" s="428"/>
      <c r="B44" s="16" t="s">
        <v>526</v>
      </c>
      <c r="C44" s="32">
        <v>685</v>
      </c>
      <c r="D44" s="32">
        <v>685</v>
      </c>
      <c r="E44" s="32">
        <v>673</v>
      </c>
      <c r="F44" s="32">
        <v>674</v>
      </c>
      <c r="G44" s="32">
        <v>674</v>
      </c>
      <c r="H44" s="32">
        <v>677</v>
      </c>
      <c r="I44" s="32">
        <v>651</v>
      </c>
      <c r="J44" s="32">
        <v>664</v>
      </c>
      <c r="K44" s="32">
        <v>659</v>
      </c>
      <c r="L44" s="32">
        <v>689</v>
      </c>
      <c r="M44" s="32">
        <v>678</v>
      </c>
      <c r="N44" s="32">
        <v>674</v>
      </c>
      <c r="O44" s="173"/>
      <c r="P44" s="173"/>
      <c r="Q44" s="173"/>
      <c r="R44" s="173"/>
      <c r="S44" s="173"/>
      <c r="T44" s="173"/>
      <c r="U44" s="173"/>
      <c r="V44" s="173"/>
      <c r="W44" s="173"/>
      <c r="X44" s="173"/>
    </row>
    <row r="45" spans="1:24" ht="15" customHeight="1">
      <c r="A45" s="429"/>
      <c r="B45" s="124" t="s">
        <v>527</v>
      </c>
      <c r="C45" s="35">
        <v>251</v>
      </c>
      <c r="D45" s="35">
        <v>249</v>
      </c>
      <c r="E45" s="35">
        <v>245</v>
      </c>
      <c r="F45" s="35">
        <v>250</v>
      </c>
      <c r="G45" s="35">
        <v>241</v>
      </c>
      <c r="H45" s="35">
        <v>243</v>
      </c>
      <c r="I45" s="171">
        <v>260</v>
      </c>
      <c r="J45" s="171">
        <v>269</v>
      </c>
      <c r="K45" s="171">
        <v>257</v>
      </c>
      <c r="L45" s="171">
        <v>265</v>
      </c>
      <c r="M45" s="171">
        <v>254</v>
      </c>
      <c r="N45" s="171">
        <v>261</v>
      </c>
    </row>
    <row r="46" spans="1:24" ht="15" customHeight="1">
      <c r="A46" s="427" t="s">
        <v>417</v>
      </c>
      <c r="B46" s="185" t="s">
        <v>528</v>
      </c>
      <c r="C46" s="192">
        <v>1331</v>
      </c>
      <c r="D46" s="192">
        <v>1332</v>
      </c>
      <c r="E46" s="192">
        <v>1306</v>
      </c>
      <c r="F46" s="192">
        <v>1301</v>
      </c>
      <c r="G46" s="192">
        <v>1284</v>
      </c>
      <c r="H46" s="192">
        <v>1286</v>
      </c>
      <c r="I46" s="187">
        <v>1300</v>
      </c>
      <c r="J46" s="187">
        <v>1311</v>
      </c>
      <c r="K46" s="187">
        <v>1301</v>
      </c>
      <c r="L46" s="187">
        <v>1322</v>
      </c>
      <c r="M46" s="187">
        <v>1305</v>
      </c>
      <c r="N46" s="187">
        <v>1295</v>
      </c>
    </row>
    <row r="47" spans="1:24" ht="15" customHeight="1">
      <c r="A47" s="428"/>
      <c r="B47" s="16" t="s">
        <v>529</v>
      </c>
      <c r="C47" s="32">
        <v>825</v>
      </c>
      <c r="D47" s="32">
        <v>830</v>
      </c>
      <c r="E47" s="32">
        <v>826</v>
      </c>
      <c r="F47" s="32">
        <v>811</v>
      </c>
      <c r="G47" s="32">
        <v>804</v>
      </c>
      <c r="H47" s="32">
        <v>800</v>
      </c>
      <c r="I47" s="170">
        <v>794</v>
      </c>
      <c r="J47" s="170">
        <v>811</v>
      </c>
      <c r="K47" s="170">
        <v>823</v>
      </c>
      <c r="L47" s="170">
        <v>818</v>
      </c>
      <c r="M47" s="170">
        <v>817</v>
      </c>
      <c r="N47" s="170">
        <v>800</v>
      </c>
    </row>
    <row r="48" spans="1:24" ht="15" customHeight="1">
      <c r="A48" s="428"/>
      <c r="B48" s="16" t="s">
        <v>530</v>
      </c>
      <c r="C48" s="32">
        <v>1374</v>
      </c>
      <c r="D48" s="32">
        <v>1365</v>
      </c>
      <c r="E48" s="32">
        <v>1343</v>
      </c>
      <c r="F48" s="32">
        <v>1291</v>
      </c>
      <c r="G48" s="32">
        <v>1277</v>
      </c>
      <c r="H48" s="32">
        <v>1279</v>
      </c>
      <c r="I48" s="170">
        <v>1332</v>
      </c>
      <c r="J48" s="170">
        <v>1350</v>
      </c>
      <c r="K48" s="170">
        <v>1322</v>
      </c>
      <c r="L48" s="170">
        <v>1317</v>
      </c>
      <c r="M48" s="170">
        <v>1273</v>
      </c>
      <c r="N48" s="170">
        <v>1286</v>
      </c>
    </row>
    <row r="49" spans="1:24" ht="15" customHeight="1">
      <c r="A49" s="428"/>
      <c r="B49" s="16" t="s">
        <v>531</v>
      </c>
      <c r="C49" s="32">
        <v>255</v>
      </c>
      <c r="D49" s="32">
        <v>253</v>
      </c>
      <c r="E49" s="32">
        <v>239</v>
      </c>
      <c r="F49" s="32">
        <v>231</v>
      </c>
      <c r="G49" s="32">
        <v>231</v>
      </c>
      <c r="H49" s="32">
        <v>226</v>
      </c>
      <c r="I49" s="170">
        <v>240</v>
      </c>
      <c r="J49" s="170">
        <v>240</v>
      </c>
      <c r="K49" s="170">
        <v>244</v>
      </c>
      <c r="L49" s="170">
        <v>242</v>
      </c>
      <c r="M49" s="170">
        <v>241</v>
      </c>
      <c r="N49" s="170">
        <v>243</v>
      </c>
    </row>
    <row r="50" spans="1:24" ht="15" customHeight="1">
      <c r="A50" s="428"/>
      <c r="B50" s="16" t="s">
        <v>532</v>
      </c>
      <c r="C50" s="32">
        <v>882</v>
      </c>
      <c r="D50" s="32">
        <v>877</v>
      </c>
      <c r="E50" s="32">
        <v>880</v>
      </c>
      <c r="F50" s="32">
        <v>879</v>
      </c>
      <c r="G50" s="32">
        <v>872</v>
      </c>
      <c r="H50" s="32">
        <v>839</v>
      </c>
      <c r="I50" s="170">
        <v>848</v>
      </c>
      <c r="J50" s="170">
        <v>850</v>
      </c>
      <c r="K50" s="170">
        <v>858</v>
      </c>
      <c r="L50" s="170">
        <v>863</v>
      </c>
      <c r="M50" s="170">
        <v>850</v>
      </c>
      <c r="N50" s="170">
        <v>837</v>
      </c>
    </row>
    <row r="51" spans="1:24" ht="15" customHeight="1">
      <c r="A51" s="428"/>
      <c r="B51" s="16" t="s">
        <v>533</v>
      </c>
      <c r="C51" s="32">
        <v>239</v>
      </c>
      <c r="D51" s="32">
        <v>246</v>
      </c>
      <c r="E51" s="32">
        <v>239</v>
      </c>
      <c r="F51" s="32">
        <v>237</v>
      </c>
      <c r="G51" s="32">
        <v>245</v>
      </c>
      <c r="H51" s="32">
        <v>248</v>
      </c>
      <c r="I51" s="32">
        <v>255</v>
      </c>
      <c r="J51" s="32">
        <v>249</v>
      </c>
      <c r="K51" s="32">
        <v>251</v>
      </c>
      <c r="L51" s="32">
        <v>248</v>
      </c>
      <c r="M51" s="32">
        <v>246</v>
      </c>
      <c r="N51" s="32">
        <v>246</v>
      </c>
      <c r="O51" s="173"/>
      <c r="P51" s="173"/>
      <c r="Q51" s="173"/>
      <c r="R51" s="173"/>
      <c r="S51" s="173"/>
      <c r="T51" s="173"/>
      <c r="U51" s="173"/>
      <c r="V51" s="173"/>
      <c r="W51" s="173"/>
      <c r="X51" s="173"/>
    </row>
    <row r="52" spans="1:24" ht="15" customHeight="1">
      <c r="A52" s="429"/>
      <c r="B52" s="124" t="s">
        <v>534</v>
      </c>
      <c r="C52" s="35">
        <v>347</v>
      </c>
      <c r="D52" s="35">
        <v>341</v>
      </c>
      <c r="E52" s="35">
        <v>341</v>
      </c>
      <c r="F52" s="35">
        <v>346</v>
      </c>
      <c r="G52" s="35">
        <v>329</v>
      </c>
      <c r="H52" s="35">
        <v>326</v>
      </c>
      <c r="I52" s="171">
        <v>328</v>
      </c>
      <c r="J52" s="171">
        <v>338</v>
      </c>
      <c r="K52" s="171">
        <v>348</v>
      </c>
      <c r="L52" s="171">
        <v>346</v>
      </c>
      <c r="M52" s="171">
        <v>344</v>
      </c>
      <c r="N52" s="171">
        <v>350</v>
      </c>
    </row>
    <row r="53" spans="1:24" ht="15" customHeight="1">
      <c r="A53" s="427" t="s">
        <v>418</v>
      </c>
      <c r="B53" s="185" t="s">
        <v>535</v>
      </c>
      <c r="C53" s="192">
        <v>796</v>
      </c>
      <c r="D53" s="192">
        <v>790</v>
      </c>
      <c r="E53" s="192">
        <v>782</v>
      </c>
      <c r="F53" s="192">
        <v>752</v>
      </c>
      <c r="G53" s="192">
        <v>762</v>
      </c>
      <c r="H53" s="192">
        <v>722</v>
      </c>
      <c r="I53" s="187">
        <v>719</v>
      </c>
      <c r="J53" s="187">
        <v>701</v>
      </c>
      <c r="K53" s="187">
        <v>704</v>
      </c>
      <c r="L53" s="187">
        <v>727</v>
      </c>
      <c r="M53" s="187">
        <v>726</v>
      </c>
      <c r="N53" s="187">
        <v>718</v>
      </c>
    </row>
    <row r="54" spans="1:24" ht="15" customHeight="1">
      <c r="A54" s="428"/>
      <c r="B54" s="16" t="s">
        <v>536</v>
      </c>
      <c r="C54" s="32">
        <v>1699</v>
      </c>
      <c r="D54" s="32">
        <v>1713</v>
      </c>
      <c r="E54" s="32">
        <v>1720</v>
      </c>
      <c r="F54" s="32">
        <v>1710</v>
      </c>
      <c r="G54" s="32">
        <v>1702</v>
      </c>
      <c r="H54" s="32">
        <v>1671</v>
      </c>
      <c r="I54" s="170">
        <v>1676</v>
      </c>
      <c r="J54" s="170">
        <v>1682</v>
      </c>
      <c r="K54" s="170">
        <v>1688</v>
      </c>
      <c r="L54" s="170">
        <v>1699</v>
      </c>
      <c r="M54" s="170">
        <v>1649</v>
      </c>
      <c r="N54" s="170">
        <v>1644</v>
      </c>
    </row>
    <row r="55" spans="1:24" ht="15" customHeight="1">
      <c r="A55" s="428"/>
      <c r="B55" s="16" t="s">
        <v>537</v>
      </c>
      <c r="C55" s="32">
        <v>1120</v>
      </c>
      <c r="D55" s="32">
        <v>1110</v>
      </c>
      <c r="E55" s="32">
        <v>1096</v>
      </c>
      <c r="F55" s="32">
        <v>1083</v>
      </c>
      <c r="G55" s="32">
        <v>1035</v>
      </c>
      <c r="H55" s="32">
        <v>1013</v>
      </c>
      <c r="I55" s="170">
        <v>1002</v>
      </c>
      <c r="J55" s="170">
        <v>1023</v>
      </c>
      <c r="K55" s="170">
        <v>1048</v>
      </c>
      <c r="L55" s="170">
        <v>1051</v>
      </c>
      <c r="M55" s="170">
        <v>998</v>
      </c>
      <c r="N55" s="170">
        <v>990</v>
      </c>
    </row>
    <row r="56" spans="1:24" ht="15" customHeight="1">
      <c r="A56" s="428"/>
      <c r="B56" s="16" t="s">
        <v>538</v>
      </c>
      <c r="C56" s="32">
        <v>573</v>
      </c>
      <c r="D56" s="32">
        <v>563</v>
      </c>
      <c r="E56" s="32">
        <v>541</v>
      </c>
      <c r="F56" s="32">
        <v>526</v>
      </c>
      <c r="G56" s="32">
        <v>520</v>
      </c>
      <c r="H56" s="32">
        <v>516</v>
      </c>
      <c r="I56" s="170">
        <v>509</v>
      </c>
      <c r="J56" s="170">
        <v>520</v>
      </c>
      <c r="K56" s="170">
        <v>495</v>
      </c>
      <c r="L56" s="170">
        <v>506</v>
      </c>
      <c r="M56" s="170">
        <v>495</v>
      </c>
      <c r="N56" s="170">
        <v>496</v>
      </c>
    </row>
    <row r="57" spans="1:24" ht="15" customHeight="1">
      <c r="A57" s="429"/>
      <c r="B57" s="124" t="s">
        <v>539</v>
      </c>
      <c r="C57" s="35">
        <v>676</v>
      </c>
      <c r="D57" s="35">
        <v>667</v>
      </c>
      <c r="E57" s="35">
        <v>662</v>
      </c>
      <c r="F57" s="35">
        <v>653</v>
      </c>
      <c r="G57" s="35">
        <v>642</v>
      </c>
      <c r="H57" s="35">
        <v>641</v>
      </c>
      <c r="I57" s="171">
        <v>639</v>
      </c>
      <c r="J57" s="171">
        <v>642</v>
      </c>
      <c r="K57" s="171">
        <v>662</v>
      </c>
      <c r="L57" s="171">
        <v>671</v>
      </c>
      <c r="M57" s="171">
        <v>663</v>
      </c>
      <c r="N57" s="171">
        <v>648</v>
      </c>
    </row>
    <row r="58" spans="1:24" ht="15" customHeight="1">
      <c r="A58" s="427" t="s">
        <v>419</v>
      </c>
      <c r="B58" s="185" t="s">
        <v>540</v>
      </c>
      <c r="C58" s="192">
        <v>1571</v>
      </c>
      <c r="D58" s="192">
        <v>1561</v>
      </c>
      <c r="E58" s="192">
        <v>1542</v>
      </c>
      <c r="F58" s="192">
        <v>1523</v>
      </c>
      <c r="G58" s="192">
        <v>1498</v>
      </c>
      <c r="H58" s="192">
        <v>1497</v>
      </c>
      <c r="I58" s="187">
        <v>1532</v>
      </c>
      <c r="J58" s="187">
        <v>1512</v>
      </c>
      <c r="K58" s="187">
        <v>1490</v>
      </c>
      <c r="L58" s="187">
        <v>1493</v>
      </c>
      <c r="M58" s="187">
        <v>1488</v>
      </c>
      <c r="N58" s="187">
        <v>1493</v>
      </c>
    </row>
    <row r="59" spans="1:24" ht="15" customHeight="1">
      <c r="A59" s="428"/>
      <c r="B59" s="16" t="s">
        <v>541</v>
      </c>
      <c r="C59" s="32">
        <v>502</v>
      </c>
      <c r="D59" s="32">
        <v>483</v>
      </c>
      <c r="E59" s="32">
        <v>476</v>
      </c>
      <c r="F59" s="32">
        <v>457</v>
      </c>
      <c r="G59" s="32">
        <v>446</v>
      </c>
      <c r="H59" s="32">
        <v>446</v>
      </c>
      <c r="I59" s="170">
        <v>462</v>
      </c>
      <c r="J59" s="170">
        <v>467</v>
      </c>
      <c r="K59" s="170">
        <v>467</v>
      </c>
      <c r="L59" s="170">
        <v>465</v>
      </c>
      <c r="M59" s="170">
        <v>460</v>
      </c>
      <c r="N59" s="170">
        <v>457</v>
      </c>
    </row>
    <row r="60" spans="1:24" ht="15" customHeight="1">
      <c r="A60" s="428"/>
      <c r="B60" s="16" t="s">
        <v>542</v>
      </c>
      <c r="C60" s="32">
        <v>1108</v>
      </c>
      <c r="D60" s="32">
        <v>1110</v>
      </c>
      <c r="E60" s="32">
        <v>1116</v>
      </c>
      <c r="F60" s="32">
        <v>1104</v>
      </c>
      <c r="G60" s="32">
        <v>1092</v>
      </c>
      <c r="H60" s="32">
        <v>1073</v>
      </c>
      <c r="I60" s="170">
        <v>1073</v>
      </c>
      <c r="J60" s="170">
        <v>1085</v>
      </c>
      <c r="K60" s="170">
        <v>1074</v>
      </c>
      <c r="L60" s="170">
        <v>1083</v>
      </c>
      <c r="M60" s="170">
        <v>1061</v>
      </c>
      <c r="N60" s="170">
        <v>1078</v>
      </c>
    </row>
    <row r="61" spans="1:24" ht="15" customHeight="1">
      <c r="A61" s="428"/>
      <c r="B61" s="16" t="s">
        <v>543</v>
      </c>
      <c r="C61" s="32">
        <v>296</v>
      </c>
      <c r="D61" s="32">
        <v>298</v>
      </c>
      <c r="E61" s="32">
        <v>302</v>
      </c>
      <c r="F61" s="32">
        <v>299</v>
      </c>
      <c r="G61" s="32">
        <v>296</v>
      </c>
      <c r="H61" s="32">
        <v>293</v>
      </c>
      <c r="I61" s="170">
        <v>300</v>
      </c>
      <c r="J61" s="170">
        <v>303</v>
      </c>
      <c r="K61" s="170">
        <v>300</v>
      </c>
      <c r="L61" s="170">
        <v>295</v>
      </c>
      <c r="M61" s="170">
        <v>289</v>
      </c>
      <c r="N61" s="170">
        <v>291</v>
      </c>
    </row>
    <row r="62" spans="1:24" ht="15" customHeight="1">
      <c r="A62" s="429"/>
      <c r="B62" s="124" t="s">
        <v>544</v>
      </c>
      <c r="C62" s="35">
        <v>441</v>
      </c>
      <c r="D62" s="35">
        <v>442</v>
      </c>
      <c r="E62" s="35">
        <v>442</v>
      </c>
      <c r="F62" s="35">
        <v>419</v>
      </c>
      <c r="G62" s="35">
        <v>414</v>
      </c>
      <c r="H62" s="35">
        <v>418</v>
      </c>
      <c r="I62" s="171">
        <v>418</v>
      </c>
      <c r="J62" s="171">
        <v>428</v>
      </c>
      <c r="K62" s="171">
        <v>422</v>
      </c>
      <c r="L62" s="171">
        <v>405</v>
      </c>
      <c r="M62" s="171">
        <v>405</v>
      </c>
      <c r="N62" s="171">
        <v>405</v>
      </c>
    </row>
    <row r="63" spans="1:24" ht="15" customHeight="1">
      <c r="A63" s="428" t="s">
        <v>420</v>
      </c>
      <c r="B63" s="16" t="s">
        <v>545</v>
      </c>
      <c r="C63" s="32">
        <v>526</v>
      </c>
      <c r="D63" s="32">
        <v>513</v>
      </c>
      <c r="E63" s="32">
        <v>519</v>
      </c>
      <c r="F63" s="32">
        <v>521</v>
      </c>
      <c r="G63" s="32">
        <v>507</v>
      </c>
      <c r="H63" s="32">
        <v>491</v>
      </c>
      <c r="I63" s="170">
        <v>490</v>
      </c>
      <c r="J63" s="170">
        <v>494</v>
      </c>
      <c r="K63" s="170">
        <v>485</v>
      </c>
      <c r="L63" s="170">
        <v>494</v>
      </c>
      <c r="M63" s="170">
        <v>486</v>
      </c>
      <c r="N63" s="170">
        <v>474</v>
      </c>
    </row>
    <row r="64" spans="1:24" ht="15" customHeight="1">
      <c r="A64" s="428"/>
      <c r="B64" s="16" t="s">
        <v>546</v>
      </c>
      <c r="C64" s="32">
        <v>597</v>
      </c>
      <c r="D64" s="32">
        <v>576</v>
      </c>
      <c r="E64" s="32">
        <v>568</v>
      </c>
      <c r="F64" s="32">
        <v>554</v>
      </c>
      <c r="G64" s="32">
        <v>566</v>
      </c>
      <c r="H64" s="32">
        <v>565</v>
      </c>
      <c r="I64" s="32">
        <v>577</v>
      </c>
      <c r="J64" s="32">
        <v>597</v>
      </c>
      <c r="K64" s="32">
        <v>562</v>
      </c>
      <c r="L64" s="32">
        <v>577</v>
      </c>
      <c r="M64" s="32">
        <v>577</v>
      </c>
      <c r="N64" s="32">
        <v>572</v>
      </c>
      <c r="O64" s="173"/>
      <c r="P64" s="173"/>
      <c r="Q64" s="173"/>
      <c r="R64" s="173"/>
      <c r="S64" s="173"/>
      <c r="T64" s="173"/>
      <c r="U64" s="173"/>
      <c r="V64" s="173"/>
      <c r="W64" s="173"/>
      <c r="X64" s="173"/>
    </row>
    <row r="65" spans="1:24" ht="15" customHeight="1">
      <c r="A65" s="428"/>
      <c r="B65" s="16" t="s">
        <v>547</v>
      </c>
      <c r="C65" s="32">
        <v>481</v>
      </c>
      <c r="D65" s="32">
        <v>492</v>
      </c>
      <c r="E65" s="32">
        <v>485</v>
      </c>
      <c r="F65" s="32">
        <v>469</v>
      </c>
      <c r="G65" s="32">
        <v>459</v>
      </c>
      <c r="H65" s="32">
        <v>446</v>
      </c>
      <c r="I65" s="170">
        <v>465</v>
      </c>
      <c r="J65" s="170">
        <v>474</v>
      </c>
      <c r="K65" s="170">
        <v>473</v>
      </c>
      <c r="L65" s="170">
        <v>456</v>
      </c>
      <c r="M65" s="170">
        <v>444</v>
      </c>
      <c r="N65" s="170">
        <v>453</v>
      </c>
    </row>
    <row r="66" spans="1:24" ht="15" customHeight="1">
      <c r="A66" s="428"/>
      <c r="B66" s="16" t="s">
        <v>548</v>
      </c>
      <c r="C66" s="32">
        <v>231</v>
      </c>
      <c r="D66" s="32">
        <v>250</v>
      </c>
      <c r="E66" s="32">
        <v>237</v>
      </c>
      <c r="F66" s="32">
        <v>224</v>
      </c>
      <c r="G66" s="32">
        <v>222</v>
      </c>
      <c r="H66" s="32">
        <v>206</v>
      </c>
      <c r="I66" s="170">
        <v>224</v>
      </c>
      <c r="J66" s="170">
        <v>218</v>
      </c>
      <c r="K66" s="170">
        <v>203</v>
      </c>
      <c r="L66" s="170">
        <v>211</v>
      </c>
      <c r="M66" s="170">
        <v>221</v>
      </c>
      <c r="N66" s="170">
        <v>226</v>
      </c>
    </row>
    <row r="67" spans="1:24" ht="15" customHeight="1">
      <c r="A67" s="429"/>
      <c r="B67" s="124" t="s">
        <v>549</v>
      </c>
      <c r="C67" s="35">
        <v>143</v>
      </c>
      <c r="D67" s="35">
        <v>146</v>
      </c>
      <c r="E67" s="35">
        <v>140</v>
      </c>
      <c r="F67" s="35">
        <v>138</v>
      </c>
      <c r="G67" s="35">
        <v>114</v>
      </c>
      <c r="H67" s="35">
        <v>117</v>
      </c>
      <c r="I67" s="171">
        <v>131</v>
      </c>
      <c r="J67" s="171">
        <v>133</v>
      </c>
      <c r="K67" s="171">
        <v>132</v>
      </c>
      <c r="L67" s="171">
        <v>127</v>
      </c>
      <c r="M67" s="171">
        <v>120</v>
      </c>
      <c r="N67" s="171">
        <v>119</v>
      </c>
    </row>
    <row r="68" spans="1:24" ht="15" customHeight="1">
      <c r="A68" s="428" t="s">
        <v>421</v>
      </c>
      <c r="B68" s="16" t="s">
        <v>550</v>
      </c>
      <c r="C68" s="32">
        <v>1296</v>
      </c>
      <c r="D68" s="32">
        <v>1278</v>
      </c>
      <c r="E68" s="32">
        <v>1287</v>
      </c>
      <c r="F68" s="32">
        <v>1268</v>
      </c>
      <c r="G68" s="32">
        <v>1239</v>
      </c>
      <c r="H68" s="32">
        <v>1241</v>
      </c>
      <c r="I68" s="170">
        <v>1270</v>
      </c>
      <c r="J68" s="170">
        <v>1262</v>
      </c>
      <c r="K68" s="170">
        <v>1238</v>
      </c>
      <c r="L68" s="170">
        <v>1224</v>
      </c>
      <c r="M68" s="170">
        <v>1206</v>
      </c>
      <c r="N68" s="170">
        <v>1187</v>
      </c>
    </row>
    <row r="69" spans="1:24" ht="15" customHeight="1">
      <c r="A69" s="429"/>
      <c r="B69" s="124" t="s">
        <v>551</v>
      </c>
      <c r="C69" s="35">
        <v>267</v>
      </c>
      <c r="D69" s="35">
        <v>270</v>
      </c>
      <c r="E69" s="35">
        <v>256</v>
      </c>
      <c r="F69" s="35">
        <v>243</v>
      </c>
      <c r="G69" s="35">
        <v>238</v>
      </c>
      <c r="H69" s="35">
        <v>232</v>
      </c>
      <c r="I69" s="171">
        <v>234</v>
      </c>
      <c r="J69" s="171">
        <v>239</v>
      </c>
      <c r="K69" s="171">
        <v>246</v>
      </c>
      <c r="L69" s="171">
        <v>239</v>
      </c>
      <c r="M69" s="171">
        <v>227</v>
      </c>
      <c r="N69" s="171">
        <v>232</v>
      </c>
    </row>
    <row r="70" spans="1:24" ht="15" customHeight="1">
      <c r="A70" s="428" t="s">
        <v>422</v>
      </c>
      <c r="B70" s="16" t="s">
        <v>552</v>
      </c>
      <c r="C70" s="32">
        <v>1513</v>
      </c>
      <c r="D70" s="32">
        <v>1513</v>
      </c>
      <c r="E70" s="32">
        <v>1511</v>
      </c>
      <c r="F70" s="32">
        <v>1499</v>
      </c>
      <c r="G70" s="32">
        <v>1436</v>
      </c>
      <c r="H70" s="32">
        <v>1382</v>
      </c>
      <c r="I70" s="32">
        <v>1380</v>
      </c>
      <c r="J70" s="32">
        <v>1374</v>
      </c>
      <c r="K70" s="32">
        <v>1384</v>
      </c>
      <c r="L70" s="32">
        <v>1413</v>
      </c>
      <c r="M70" s="32">
        <v>1381</v>
      </c>
      <c r="N70" s="32">
        <v>1416</v>
      </c>
      <c r="O70" s="173"/>
      <c r="P70" s="173"/>
      <c r="Q70" s="173"/>
      <c r="R70" s="173"/>
      <c r="S70" s="173"/>
      <c r="T70" s="173"/>
      <c r="U70" s="173"/>
      <c r="V70" s="173"/>
      <c r="W70" s="173"/>
      <c r="X70" s="173"/>
    </row>
    <row r="71" spans="1:24" ht="15" customHeight="1">
      <c r="A71" s="428"/>
      <c r="B71" s="16" t="s">
        <v>553</v>
      </c>
      <c r="C71" s="32">
        <v>2060</v>
      </c>
      <c r="D71" s="32">
        <v>2036</v>
      </c>
      <c r="E71" s="32">
        <v>2032</v>
      </c>
      <c r="F71" s="32">
        <v>2035</v>
      </c>
      <c r="G71" s="32">
        <v>1974</v>
      </c>
      <c r="H71" s="32">
        <v>1925</v>
      </c>
      <c r="I71" s="170">
        <v>1921</v>
      </c>
      <c r="J71" s="170">
        <v>1943</v>
      </c>
      <c r="K71" s="170">
        <v>1931</v>
      </c>
      <c r="L71" s="170">
        <v>1964</v>
      </c>
      <c r="M71" s="170">
        <v>1903</v>
      </c>
      <c r="N71" s="170">
        <v>1889</v>
      </c>
    </row>
    <row r="72" spans="1:24" ht="15" customHeight="1">
      <c r="A72" s="429"/>
      <c r="B72" s="124" t="s">
        <v>554</v>
      </c>
      <c r="C72" s="35">
        <v>429</v>
      </c>
      <c r="D72" s="35">
        <v>434</v>
      </c>
      <c r="E72" s="35">
        <v>425</v>
      </c>
      <c r="F72" s="35">
        <v>404</v>
      </c>
      <c r="G72" s="35">
        <v>404</v>
      </c>
      <c r="H72" s="35">
        <v>403</v>
      </c>
      <c r="I72" s="171">
        <v>416</v>
      </c>
      <c r="J72" s="171">
        <v>434</v>
      </c>
      <c r="K72" s="171">
        <v>408</v>
      </c>
      <c r="L72" s="171">
        <v>413</v>
      </c>
      <c r="M72" s="171">
        <v>395</v>
      </c>
      <c r="N72" s="171">
        <v>399</v>
      </c>
    </row>
    <row r="73" spans="1:24" ht="15" customHeight="1">
      <c r="A73" s="427" t="s">
        <v>423</v>
      </c>
      <c r="B73" s="185" t="s">
        <v>555</v>
      </c>
      <c r="C73" s="192">
        <v>2577</v>
      </c>
      <c r="D73" s="192">
        <v>2529</v>
      </c>
      <c r="E73" s="192">
        <v>2534</v>
      </c>
      <c r="F73" s="192">
        <v>2523</v>
      </c>
      <c r="G73" s="192">
        <v>2473</v>
      </c>
      <c r="H73" s="192">
        <v>2476</v>
      </c>
      <c r="I73" s="187">
        <v>2512</v>
      </c>
      <c r="J73" s="187">
        <v>2518</v>
      </c>
      <c r="K73" s="187">
        <v>2493</v>
      </c>
      <c r="L73" s="187">
        <v>2504</v>
      </c>
      <c r="M73" s="187">
        <v>2484</v>
      </c>
      <c r="N73" s="187">
        <v>2479</v>
      </c>
    </row>
    <row r="74" spans="1:24" ht="15" customHeight="1">
      <c r="A74" s="429"/>
      <c r="B74" s="124" t="s">
        <v>556</v>
      </c>
      <c r="C74" s="35">
        <v>476</v>
      </c>
      <c r="D74" s="35">
        <v>473</v>
      </c>
      <c r="E74" s="35">
        <v>458</v>
      </c>
      <c r="F74" s="35">
        <v>454</v>
      </c>
      <c r="G74" s="35">
        <v>455</v>
      </c>
      <c r="H74" s="35">
        <v>450</v>
      </c>
      <c r="I74" s="171">
        <v>434</v>
      </c>
      <c r="J74" s="171">
        <v>432</v>
      </c>
      <c r="K74" s="171">
        <v>447</v>
      </c>
      <c r="L74" s="171">
        <v>471</v>
      </c>
      <c r="M74" s="171">
        <v>463</v>
      </c>
      <c r="N74" s="171">
        <v>457</v>
      </c>
    </row>
    <row r="75" spans="1:24" ht="15" customHeight="1">
      <c r="A75" s="427" t="s">
        <v>424</v>
      </c>
      <c r="B75" s="185" t="s">
        <v>557</v>
      </c>
      <c r="C75" s="192">
        <v>44</v>
      </c>
      <c r="D75" s="192">
        <v>42</v>
      </c>
      <c r="E75" s="192">
        <v>40</v>
      </c>
      <c r="F75" s="192">
        <v>41</v>
      </c>
      <c r="G75" s="192">
        <v>38</v>
      </c>
      <c r="H75" s="192">
        <v>38</v>
      </c>
      <c r="I75" s="187">
        <v>34</v>
      </c>
      <c r="J75" s="187">
        <v>38</v>
      </c>
      <c r="K75" s="187">
        <v>41</v>
      </c>
      <c r="L75" s="187">
        <v>44</v>
      </c>
      <c r="M75" s="187">
        <v>49</v>
      </c>
      <c r="N75" s="187">
        <v>45</v>
      </c>
    </row>
    <row r="76" spans="1:24" ht="15" customHeight="1">
      <c r="A76" s="428"/>
      <c r="B76" s="16" t="s">
        <v>558</v>
      </c>
      <c r="C76" s="32">
        <v>70</v>
      </c>
      <c r="D76" s="32">
        <v>68</v>
      </c>
      <c r="E76" s="32">
        <v>70</v>
      </c>
      <c r="F76" s="32">
        <v>60</v>
      </c>
      <c r="G76" s="32">
        <v>62</v>
      </c>
      <c r="H76" s="32">
        <v>60</v>
      </c>
      <c r="I76" s="32">
        <v>60</v>
      </c>
      <c r="J76" s="32">
        <v>61</v>
      </c>
      <c r="K76" s="32">
        <v>59</v>
      </c>
      <c r="L76" s="32">
        <v>57</v>
      </c>
      <c r="M76" s="32">
        <v>56</v>
      </c>
      <c r="N76" s="32">
        <v>57</v>
      </c>
      <c r="O76" s="173"/>
      <c r="P76" s="173"/>
      <c r="Q76" s="173"/>
      <c r="R76" s="173"/>
      <c r="S76" s="173"/>
      <c r="T76" s="173"/>
      <c r="U76" s="173"/>
      <c r="V76" s="173"/>
      <c r="W76" s="173"/>
      <c r="X76" s="173"/>
    </row>
    <row r="77" spans="1:24" ht="15" customHeight="1">
      <c r="A77" s="428"/>
      <c r="B77" s="16" t="s">
        <v>559</v>
      </c>
      <c r="C77" s="32">
        <v>73</v>
      </c>
      <c r="D77" s="32">
        <v>80</v>
      </c>
      <c r="E77" s="32">
        <v>69</v>
      </c>
      <c r="F77" s="32">
        <v>66</v>
      </c>
      <c r="G77" s="32">
        <v>63</v>
      </c>
      <c r="H77" s="32">
        <v>60</v>
      </c>
      <c r="I77" s="170">
        <v>65</v>
      </c>
      <c r="J77" s="170">
        <v>64</v>
      </c>
      <c r="K77" s="170">
        <v>64</v>
      </c>
      <c r="L77" s="170">
        <v>68</v>
      </c>
      <c r="M77" s="170">
        <v>71</v>
      </c>
      <c r="N77" s="170">
        <v>76</v>
      </c>
    </row>
    <row r="78" spans="1:24" ht="15" customHeight="1">
      <c r="A78" s="428"/>
      <c r="B78" s="16" t="s">
        <v>560</v>
      </c>
      <c r="C78" s="32">
        <v>12</v>
      </c>
      <c r="D78" s="32">
        <v>13</v>
      </c>
      <c r="E78" s="32">
        <v>13</v>
      </c>
      <c r="F78" s="32">
        <v>11</v>
      </c>
      <c r="G78" s="32">
        <v>10</v>
      </c>
      <c r="H78" s="32">
        <v>10</v>
      </c>
      <c r="I78" s="170">
        <v>14</v>
      </c>
      <c r="J78" s="170">
        <v>15</v>
      </c>
      <c r="K78" s="170">
        <v>12</v>
      </c>
      <c r="L78" s="170">
        <v>13</v>
      </c>
      <c r="M78" s="170">
        <v>14</v>
      </c>
      <c r="N78" s="170">
        <v>15</v>
      </c>
    </row>
    <row r="79" spans="1:24" ht="15" customHeight="1">
      <c r="A79" s="428"/>
      <c r="B79" s="16" t="s">
        <v>562</v>
      </c>
      <c r="C79" s="32">
        <v>72</v>
      </c>
      <c r="D79" s="32">
        <v>70</v>
      </c>
      <c r="E79" s="32">
        <v>69</v>
      </c>
      <c r="F79" s="32">
        <v>66</v>
      </c>
      <c r="G79" s="32">
        <v>65</v>
      </c>
      <c r="H79" s="32">
        <v>71</v>
      </c>
      <c r="I79" s="170">
        <v>79</v>
      </c>
      <c r="J79" s="170">
        <v>82</v>
      </c>
      <c r="K79" s="170">
        <v>71</v>
      </c>
      <c r="L79" s="170">
        <v>72</v>
      </c>
      <c r="M79" s="170">
        <v>64</v>
      </c>
      <c r="N79" s="170">
        <v>71</v>
      </c>
    </row>
    <row r="80" spans="1:24" ht="15" customHeight="1">
      <c r="A80" s="429"/>
      <c r="B80" s="124" t="s">
        <v>563</v>
      </c>
      <c r="C80" s="35">
        <v>47</v>
      </c>
      <c r="D80" s="35">
        <v>46</v>
      </c>
      <c r="E80" s="35">
        <v>46</v>
      </c>
      <c r="F80" s="35">
        <v>45</v>
      </c>
      <c r="G80" s="35">
        <v>43</v>
      </c>
      <c r="H80" s="35">
        <v>37</v>
      </c>
      <c r="I80" s="171">
        <v>37</v>
      </c>
      <c r="J80" s="171">
        <v>35</v>
      </c>
      <c r="K80" s="171">
        <v>36</v>
      </c>
      <c r="L80" s="171">
        <v>38</v>
      </c>
      <c r="M80" s="171">
        <v>33</v>
      </c>
      <c r="N80" s="171">
        <v>32</v>
      </c>
    </row>
    <row r="81" spans="1:24" ht="15" customHeight="1">
      <c r="A81" s="427" t="s">
        <v>425</v>
      </c>
      <c r="B81" s="185" t="s">
        <v>564</v>
      </c>
      <c r="C81" s="192">
        <v>988</v>
      </c>
      <c r="D81" s="192">
        <v>996</v>
      </c>
      <c r="E81" s="192">
        <v>977</v>
      </c>
      <c r="F81" s="192">
        <v>978</v>
      </c>
      <c r="G81" s="192">
        <v>961</v>
      </c>
      <c r="H81" s="192">
        <v>957</v>
      </c>
      <c r="I81" s="187">
        <v>981</v>
      </c>
      <c r="J81" s="187">
        <v>1008</v>
      </c>
      <c r="K81" s="187">
        <v>976</v>
      </c>
      <c r="L81" s="187">
        <v>997</v>
      </c>
      <c r="M81" s="187">
        <v>964</v>
      </c>
      <c r="N81" s="187">
        <v>958</v>
      </c>
    </row>
    <row r="82" spans="1:24" ht="15" customHeight="1">
      <c r="A82" s="429"/>
      <c r="B82" s="124" t="s">
        <v>565</v>
      </c>
      <c r="C82" s="35">
        <v>55</v>
      </c>
      <c r="D82" s="35">
        <v>58</v>
      </c>
      <c r="E82" s="35">
        <v>60</v>
      </c>
      <c r="F82" s="35">
        <v>59</v>
      </c>
      <c r="G82" s="35">
        <v>53</v>
      </c>
      <c r="H82" s="35">
        <v>57</v>
      </c>
      <c r="I82" s="171">
        <v>49</v>
      </c>
      <c r="J82" s="171">
        <v>53</v>
      </c>
      <c r="K82" s="171">
        <v>55</v>
      </c>
      <c r="L82" s="171">
        <v>54</v>
      </c>
      <c r="M82" s="171">
        <v>58</v>
      </c>
      <c r="N82" s="171">
        <v>60</v>
      </c>
    </row>
    <row r="83" spans="1:24" ht="15" customHeight="1">
      <c r="A83" s="427" t="s">
        <v>426</v>
      </c>
      <c r="B83" s="185" t="s">
        <v>566</v>
      </c>
      <c r="C83" s="192">
        <v>85</v>
      </c>
      <c r="D83" s="192">
        <v>86</v>
      </c>
      <c r="E83" s="192">
        <v>87</v>
      </c>
      <c r="F83" s="192">
        <v>85</v>
      </c>
      <c r="G83" s="192">
        <v>89</v>
      </c>
      <c r="H83" s="192">
        <v>93</v>
      </c>
      <c r="I83" s="195">
        <v>87</v>
      </c>
      <c r="J83" s="195">
        <v>96</v>
      </c>
      <c r="K83" s="195">
        <v>91</v>
      </c>
      <c r="L83" s="195">
        <v>89</v>
      </c>
      <c r="M83" s="195">
        <v>86</v>
      </c>
      <c r="N83" s="195">
        <v>83</v>
      </c>
      <c r="O83" s="173"/>
      <c r="P83" s="173"/>
      <c r="Q83" s="173"/>
      <c r="R83" s="173"/>
      <c r="S83" s="173"/>
      <c r="T83" s="173"/>
      <c r="U83" s="173"/>
      <c r="V83" s="173"/>
      <c r="W83" s="173"/>
      <c r="X83" s="173"/>
    </row>
    <row r="84" spans="1:24" ht="15" customHeight="1">
      <c r="A84" s="428"/>
      <c r="B84" s="16" t="s">
        <v>567</v>
      </c>
      <c r="C84" s="32">
        <v>452</v>
      </c>
      <c r="D84" s="32">
        <v>461</v>
      </c>
      <c r="E84" s="32">
        <v>444</v>
      </c>
      <c r="F84" s="32">
        <v>441</v>
      </c>
      <c r="G84" s="32">
        <v>430</v>
      </c>
      <c r="H84" s="32">
        <v>427</v>
      </c>
      <c r="I84" s="170">
        <v>432</v>
      </c>
      <c r="J84" s="170">
        <v>438</v>
      </c>
      <c r="K84" s="170">
        <v>414</v>
      </c>
      <c r="L84" s="170">
        <v>433</v>
      </c>
      <c r="M84" s="170">
        <v>424</v>
      </c>
      <c r="N84" s="170">
        <v>410</v>
      </c>
    </row>
    <row r="85" spans="1:24" ht="15" customHeight="1">
      <c r="A85" s="428"/>
      <c r="B85" s="16" t="s">
        <v>568</v>
      </c>
      <c r="C85" s="32">
        <v>143</v>
      </c>
      <c r="D85" s="32">
        <v>143</v>
      </c>
      <c r="E85" s="32">
        <v>147</v>
      </c>
      <c r="F85" s="32">
        <v>142</v>
      </c>
      <c r="G85" s="32">
        <v>141</v>
      </c>
      <c r="H85" s="32">
        <v>140</v>
      </c>
      <c r="I85" s="170">
        <v>145</v>
      </c>
      <c r="J85" s="170">
        <v>153</v>
      </c>
      <c r="K85" s="170">
        <v>151</v>
      </c>
      <c r="L85" s="170">
        <v>146</v>
      </c>
      <c r="M85" s="170">
        <v>142</v>
      </c>
      <c r="N85" s="170">
        <v>139</v>
      </c>
    </row>
    <row r="86" spans="1:24" ht="15" customHeight="1">
      <c r="A86" s="428"/>
      <c r="B86" s="16" t="s">
        <v>569</v>
      </c>
      <c r="C86" s="32">
        <v>92</v>
      </c>
      <c r="D86" s="32">
        <v>90</v>
      </c>
      <c r="E86" s="32">
        <v>88</v>
      </c>
      <c r="F86" s="32">
        <v>91</v>
      </c>
      <c r="G86" s="32">
        <v>92</v>
      </c>
      <c r="H86" s="32">
        <v>94</v>
      </c>
      <c r="I86" s="170">
        <v>87</v>
      </c>
      <c r="J86" s="170">
        <v>90</v>
      </c>
      <c r="K86" s="170">
        <v>88</v>
      </c>
      <c r="L86" s="170">
        <v>82</v>
      </c>
      <c r="M86" s="170">
        <v>83</v>
      </c>
      <c r="N86" s="170">
        <v>80</v>
      </c>
    </row>
    <row r="87" spans="1:24" ht="15" customHeight="1">
      <c r="A87" s="428"/>
      <c r="B87" s="16" t="s">
        <v>570</v>
      </c>
      <c r="C87" s="32">
        <v>17</v>
      </c>
      <c r="D87" s="32">
        <v>21</v>
      </c>
      <c r="E87" s="32">
        <v>23</v>
      </c>
      <c r="F87" s="32">
        <v>24</v>
      </c>
      <c r="G87" s="32">
        <v>25</v>
      </c>
      <c r="H87" s="32">
        <v>25</v>
      </c>
      <c r="I87" s="170">
        <v>28</v>
      </c>
      <c r="J87" s="170">
        <v>31</v>
      </c>
      <c r="K87" s="170">
        <v>26</v>
      </c>
      <c r="L87" s="170">
        <v>24</v>
      </c>
      <c r="M87" s="170">
        <v>26</v>
      </c>
      <c r="N87" s="170">
        <v>23</v>
      </c>
    </row>
    <row r="88" spans="1:24" ht="15" customHeight="1">
      <c r="A88" s="428"/>
      <c r="B88" s="16" t="s">
        <v>571</v>
      </c>
      <c r="C88" s="32">
        <v>71</v>
      </c>
      <c r="D88" s="32">
        <v>70</v>
      </c>
      <c r="E88" s="32">
        <v>70</v>
      </c>
      <c r="F88" s="32">
        <v>67</v>
      </c>
      <c r="G88" s="32">
        <v>70</v>
      </c>
      <c r="H88" s="32">
        <v>63</v>
      </c>
      <c r="I88" s="170">
        <v>64</v>
      </c>
      <c r="J88" s="170">
        <v>63</v>
      </c>
      <c r="K88" s="170">
        <v>67</v>
      </c>
      <c r="L88" s="170">
        <v>72</v>
      </c>
      <c r="M88" s="170">
        <v>75</v>
      </c>
      <c r="N88" s="170">
        <v>76</v>
      </c>
    </row>
    <row r="89" spans="1:24" ht="15" customHeight="1">
      <c r="A89" s="428"/>
      <c r="B89" s="16" t="s">
        <v>572</v>
      </c>
      <c r="C89" s="32">
        <v>441</v>
      </c>
      <c r="D89" s="32">
        <v>433</v>
      </c>
      <c r="E89" s="32">
        <v>413</v>
      </c>
      <c r="F89" s="32">
        <v>415</v>
      </c>
      <c r="G89" s="32">
        <v>410</v>
      </c>
      <c r="H89" s="32">
        <v>415</v>
      </c>
      <c r="I89" s="170">
        <v>412</v>
      </c>
      <c r="J89" s="170">
        <v>404</v>
      </c>
      <c r="K89" s="170">
        <v>406</v>
      </c>
      <c r="L89" s="170">
        <v>409</v>
      </c>
      <c r="M89" s="170">
        <v>416</v>
      </c>
      <c r="N89" s="170">
        <v>409</v>
      </c>
    </row>
    <row r="90" spans="1:24" ht="15" customHeight="1">
      <c r="A90" s="429"/>
      <c r="B90" s="124" t="s">
        <v>573</v>
      </c>
      <c r="C90" s="35">
        <v>81</v>
      </c>
      <c r="D90" s="35">
        <v>78</v>
      </c>
      <c r="E90" s="35">
        <v>76</v>
      </c>
      <c r="F90" s="35">
        <v>75</v>
      </c>
      <c r="G90" s="35">
        <v>78</v>
      </c>
      <c r="H90" s="35">
        <v>81</v>
      </c>
      <c r="I90" s="35">
        <v>78</v>
      </c>
      <c r="J90" s="35">
        <v>77</v>
      </c>
      <c r="K90" s="35">
        <v>68</v>
      </c>
      <c r="L90" s="35">
        <v>75</v>
      </c>
      <c r="M90" s="35">
        <v>77</v>
      </c>
      <c r="N90" s="35">
        <v>78</v>
      </c>
      <c r="O90" s="173"/>
      <c r="P90" s="173"/>
      <c r="Q90" s="173"/>
      <c r="R90" s="173"/>
      <c r="S90" s="173"/>
      <c r="T90" s="173"/>
      <c r="U90" s="173"/>
      <c r="V90" s="173"/>
      <c r="W90" s="173"/>
      <c r="X90" s="173"/>
    </row>
    <row r="91" spans="1:24" ht="15" customHeight="1">
      <c r="A91" s="432" t="s">
        <v>93</v>
      </c>
      <c r="B91" s="432"/>
      <c r="C91" s="35">
        <v>323</v>
      </c>
      <c r="D91" s="35">
        <v>288</v>
      </c>
      <c r="E91" s="35">
        <v>280</v>
      </c>
      <c r="F91" s="35">
        <v>278</v>
      </c>
      <c r="G91" s="35">
        <v>266</v>
      </c>
      <c r="H91" s="35">
        <v>261</v>
      </c>
      <c r="I91" s="35">
        <v>270</v>
      </c>
      <c r="J91" s="35">
        <v>275</v>
      </c>
      <c r="K91" s="35">
        <v>267</v>
      </c>
      <c r="L91" s="35">
        <v>274</v>
      </c>
      <c r="M91" s="35">
        <v>258</v>
      </c>
      <c r="N91" s="35">
        <v>248</v>
      </c>
    </row>
    <row r="92" spans="1:24" ht="15" customHeight="1">
      <c r="A92" s="37" t="s">
        <v>215</v>
      </c>
      <c r="B92" s="48"/>
      <c r="C92" s="48"/>
      <c r="D92" s="48"/>
      <c r="E92" s="48"/>
      <c r="F92" s="48"/>
      <c r="G92" s="48"/>
      <c r="H92" s="48"/>
      <c r="I92" s="169"/>
      <c r="J92" s="169"/>
      <c r="K92" s="169"/>
      <c r="L92" s="169"/>
      <c r="M92" s="169"/>
      <c r="N92" s="169"/>
    </row>
    <row r="93" spans="1:24" ht="15" customHeight="1">
      <c r="A93" s="202"/>
      <c r="B93" s="203"/>
      <c r="C93" s="203"/>
      <c r="D93" s="203"/>
      <c r="E93" s="203"/>
      <c r="F93" s="203"/>
      <c r="G93" s="203"/>
      <c r="H93" s="203"/>
      <c r="I93" s="204"/>
      <c r="J93" s="204"/>
      <c r="K93" s="204"/>
      <c r="L93" s="204"/>
      <c r="M93" s="204"/>
      <c r="N93" s="204"/>
    </row>
    <row r="94" spans="1:24" ht="15" customHeight="1">
      <c r="A94" s="202"/>
      <c r="B94" s="203"/>
      <c r="C94" s="203"/>
      <c r="D94" s="203"/>
      <c r="E94" s="203"/>
      <c r="F94" s="203"/>
      <c r="G94" s="203"/>
      <c r="H94" s="203"/>
      <c r="I94" s="204"/>
      <c r="J94" s="204"/>
      <c r="K94" s="204"/>
      <c r="L94" s="204"/>
      <c r="M94" s="204"/>
      <c r="N94" s="204"/>
    </row>
    <row r="95" spans="1:24" ht="15" customHeight="1">
      <c r="A95" s="202"/>
      <c r="B95" s="203"/>
      <c r="C95" s="203"/>
      <c r="D95" s="203"/>
      <c r="E95" s="203"/>
      <c r="F95" s="203"/>
      <c r="G95" s="203"/>
      <c r="H95" s="203"/>
      <c r="I95" s="204"/>
      <c r="J95" s="204"/>
      <c r="K95" s="204"/>
      <c r="L95" s="204"/>
      <c r="M95" s="204"/>
      <c r="N95" s="204"/>
    </row>
    <row r="96" spans="1:24" ht="15" customHeight="1">
      <c r="A96" s="202"/>
      <c r="B96" s="203"/>
      <c r="C96" s="203"/>
      <c r="D96" s="203"/>
      <c r="E96" s="203"/>
      <c r="F96" s="203"/>
      <c r="G96" s="203"/>
      <c r="H96" s="203"/>
      <c r="I96" s="204"/>
      <c r="J96" s="204"/>
      <c r="K96" s="204"/>
      <c r="L96" s="204"/>
      <c r="M96" s="204"/>
      <c r="N96" s="204"/>
    </row>
    <row r="97" spans="1:24" ht="15" customHeight="1">
      <c r="A97" s="205"/>
      <c r="B97" s="205"/>
      <c r="C97" s="205"/>
      <c r="D97" s="205"/>
      <c r="E97" s="205"/>
      <c r="F97" s="205"/>
      <c r="G97" s="205"/>
      <c r="H97" s="205"/>
      <c r="I97" s="206"/>
      <c r="J97" s="206"/>
      <c r="K97" s="206"/>
      <c r="L97" s="206"/>
      <c r="M97" s="206"/>
      <c r="N97" s="206"/>
      <c r="O97" s="173"/>
      <c r="P97" s="173"/>
      <c r="Q97" s="173"/>
      <c r="R97" s="173"/>
      <c r="S97" s="173"/>
      <c r="T97" s="173"/>
      <c r="U97" s="173"/>
      <c r="V97" s="173"/>
      <c r="W97" s="173"/>
      <c r="X97" s="173"/>
    </row>
    <row r="98" spans="1:24" ht="15" customHeight="1">
      <c r="A98" s="203"/>
      <c r="B98" s="203"/>
      <c r="C98" s="203"/>
      <c r="D98" s="203"/>
      <c r="E98" s="203"/>
      <c r="F98" s="203"/>
      <c r="G98" s="203"/>
      <c r="H98" s="203"/>
      <c r="I98" s="204"/>
      <c r="J98" s="204"/>
      <c r="K98" s="204"/>
      <c r="L98" s="204"/>
      <c r="M98" s="204"/>
      <c r="N98" s="204"/>
    </row>
    <row r="99" spans="1:24" ht="15" customHeight="1">
      <c r="A99" s="203"/>
      <c r="B99" s="203"/>
      <c r="C99" s="203"/>
      <c r="D99" s="203"/>
      <c r="E99" s="203"/>
      <c r="F99" s="203"/>
      <c r="G99" s="203"/>
      <c r="H99" s="203"/>
      <c r="I99" s="204"/>
      <c r="J99" s="204"/>
      <c r="K99" s="204"/>
      <c r="L99" s="204"/>
      <c r="M99" s="204"/>
      <c r="N99" s="204"/>
    </row>
    <row r="100" spans="1:24" ht="15" customHeight="1">
      <c r="A100" s="203"/>
      <c r="B100" s="203"/>
      <c r="C100" s="203"/>
      <c r="D100" s="203"/>
      <c r="E100" s="203"/>
      <c r="F100" s="203"/>
      <c r="G100" s="203"/>
      <c r="H100" s="203"/>
      <c r="I100" s="204"/>
      <c r="J100" s="204"/>
      <c r="K100" s="204"/>
      <c r="L100" s="204"/>
      <c r="M100" s="204"/>
      <c r="N100" s="204"/>
    </row>
    <row r="101" spans="1:24" ht="15" customHeight="1">
      <c r="A101" s="203"/>
      <c r="B101" s="203"/>
      <c r="C101" s="203"/>
      <c r="D101" s="203"/>
      <c r="E101" s="203"/>
      <c r="F101" s="203"/>
      <c r="G101" s="203"/>
      <c r="H101" s="203"/>
      <c r="I101" s="204"/>
      <c r="J101" s="204"/>
      <c r="K101" s="204"/>
      <c r="L101" s="204"/>
      <c r="M101" s="204"/>
      <c r="N101" s="204"/>
    </row>
    <row r="102" spans="1:24" ht="15" customHeight="1">
      <c r="A102" s="203"/>
      <c r="B102" s="203"/>
      <c r="C102" s="203"/>
      <c r="D102" s="203"/>
      <c r="E102" s="203"/>
      <c r="F102" s="203"/>
      <c r="G102" s="203"/>
      <c r="H102" s="203"/>
      <c r="I102" s="204"/>
      <c r="J102" s="204"/>
      <c r="K102" s="204"/>
      <c r="L102" s="204"/>
      <c r="M102" s="204"/>
      <c r="N102" s="204"/>
    </row>
    <row r="103" spans="1:24" ht="15" customHeight="1">
      <c r="A103" s="203"/>
      <c r="B103" s="203"/>
      <c r="C103" s="203"/>
      <c r="D103" s="203"/>
      <c r="E103" s="203"/>
      <c r="F103" s="203"/>
      <c r="G103" s="203"/>
      <c r="H103" s="203"/>
      <c r="I103" s="204"/>
      <c r="J103" s="204"/>
      <c r="K103" s="204"/>
      <c r="L103" s="204"/>
      <c r="M103" s="204"/>
      <c r="N103" s="204"/>
    </row>
    <row r="104" spans="1:24" ht="15" customHeight="1">
      <c r="A104" s="205"/>
      <c r="B104" s="205"/>
      <c r="C104" s="205"/>
      <c r="D104" s="205"/>
      <c r="E104" s="205"/>
      <c r="F104" s="205"/>
      <c r="G104" s="205"/>
      <c r="H104" s="205"/>
      <c r="I104" s="206"/>
      <c r="J104" s="206"/>
      <c r="K104" s="206"/>
      <c r="L104" s="206"/>
      <c r="M104" s="206"/>
      <c r="N104" s="206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</row>
    <row r="105" spans="1:24" ht="15" customHeight="1">
      <c r="A105" s="203"/>
      <c r="B105" s="203"/>
      <c r="C105" s="203"/>
      <c r="D105" s="203"/>
      <c r="E105" s="203"/>
      <c r="F105" s="203"/>
      <c r="G105" s="203"/>
      <c r="H105" s="203"/>
      <c r="I105" s="204"/>
      <c r="J105" s="204"/>
      <c r="K105" s="204"/>
      <c r="L105" s="204"/>
      <c r="M105" s="204"/>
      <c r="N105" s="204"/>
    </row>
    <row r="106" spans="1:24" ht="15" customHeight="1">
      <c r="A106" s="203"/>
      <c r="B106" s="203"/>
      <c r="C106" s="203"/>
      <c r="D106" s="203"/>
      <c r="E106" s="203"/>
      <c r="F106" s="203"/>
      <c r="G106" s="203"/>
      <c r="H106" s="203"/>
      <c r="I106" s="204"/>
      <c r="J106" s="204"/>
      <c r="K106" s="204"/>
      <c r="L106" s="204"/>
      <c r="M106" s="204"/>
      <c r="N106" s="204"/>
    </row>
    <row r="107" spans="1:24" ht="15" customHeight="1">
      <c r="A107" s="203"/>
      <c r="B107" s="203"/>
      <c r="C107" s="203"/>
      <c r="D107" s="203"/>
      <c r="E107" s="203"/>
      <c r="F107" s="203"/>
      <c r="G107" s="203"/>
      <c r="H107" s="203"/>
      <c r="I107" s="204"/>
      <c r="J107" s="204"/>
      <c r="K107" s="204"/>
      <c r="L107" s="204"/>
      <c r="M107" s="204"/>
      <c r="N107" s="204"/>
    </row>
    <row r="108" spans="1:24" ht="15" customHeight="1">
      <c r="A108" s="203"/>
      <c r="B108" s="203"/>
      <c r="C108" s="203"/>
      <c r="D108" s="203"/>
      <c r="E108" s="203"/>
      <c r="F108" s="203"/>
      <c r="G108" s="203"/>
      <c r="H108" s="203"/>
      <c r="I108" s="204"/>
      <c r="J108" s="204"/>
      <c r="K108" s="204"/>
      <c r="L108" s="204"/>
      <c r="M108" s="204"/>
      <c r="N108" s="204"/>
    </row>
    <row r="109" spans="1:24" ht="15" customHeight="1">
      <c r="A109" s="203"/>
      <c r="B109" s="203"/>
      <c r="C109" s="203"/>
      <c r="D109" s="203"/>
      <c r="E109" s="203"/>
      <c r="F109" s="203"/>
      <c r="G109" s="203"/>
      <c r="H109" s="203"/>
      <c r="I109" s="204"/>
      <c r="J109" s="204"/>
      <c r="K109" s="204"/>
      <c r="L109" s="204"/>
      <c r="M109" s="204"/>
      <c r="N109" s="204"/>
    </row>
    <row r="110" spans="1:24" ht="15" customHeight="1">
      <c r="A110" s="203"/>
      <c r="B110" s="203"/>
      <c r="C110" s="203"/>
      <c r="D110" s="203"/>
      <c r="E110" s="203"/>
      <c r="F110" s="203"/>
      <c r="G110" s="203"/>
      <c r="H110" s="203"/>
      <c r="I110" s="204"/>
      <c r="J110" s="204"/>
      <c r="K110" s="204"/>
      <c r="L110" s="204"/>
      <c r="M110" s="204"/>
      <c r="N110" s="204"/>
    </row>
    <row r="111" spans="1:24" ht="15" customHeight="1">
      <c r="A111" s="205"/>
      <c r="B111" s="205"/>
      <c r="C111" s="205"/>
      <c r="D111" s="205"/>
      <c r="E111" s="205"/>
      <c r="F111" s="205"/>
      <c r="G111" s="205"/>
      <c r="H111" s="205"/>
      <c r="I111" s="206"/>
      <c r="J111" s="206"/>
      <c r="K111" s="206"/>
      <c r="L111" s="206"/>
      <c r="M111" s="206"/>
      <c r="N111" s="206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</row>
    <row r="112" spans="1:24" ht="15" customHeight="1">
      <c r="A112" s="203"/>
      <c r="B112" s="203"/>
      <c r="C112" s="203"/>
      <c r="D112" s="203"/>
      <c r="E112" s="203"/>
      <c r="F112" s="203"/>
      <c r="G112" s="203"/>
      <c r="H112" s="203"/>
      <c r="I112" s="204"/>
      <c r="J112" s="204"/>
      <c r="K112" s="204"/>
      <c r="L112" s="204"/>
      <c r="M112" s="204"/>
      <c r="N112" s="204"/>
    </row>
    <row r="113" spans="1:24" ht="15" customHeight="1">
      <c r="A113" s="203"/>
      <c r="B113" s="203"/>
      <c r="C113" s="203"/>
      <c r="D113" s="203"/>
      <c r="E113" s="203"/>
      <c r="F113" s="203"/>
      <c r="G113" s="203"/>
      <c r="H113" s="203"/>
      <c r="I113" s="204"/>
      <c r="J113" s="204"/>
      <c r="K113" s="204"/>
      <c r="L113" s="204"/>
      <c r="M113" s="204"/>
      <c r="N113" s="204"/>
    </row>
    <row r="114" spans="1:24" ht="15" customHeight="1">
      <c r="A114" s="203"/>
      <c r="B114" s="203"/>
      <c r="C114" s="203"/>
      <c r="D114" s="203"/>
      <c r="E114" s="203"/>
      <c r="F114" s="203"/>
      <c r="G114" s="203"/>
      <c r="H114" s="203"/>
      <c r="I114" s="204"/>
      <c r="J114" s="204"/>
      <c r="K114" s="204"/>
      <c r="L114" s="204"/>
      <c r="M114" s="204"/>
      <c r="N114" s="204"/>
    </row>
    <row r="115" spans="1:24" ht="15" customHeight="1">
      <c r="A115" s="203"/>
      <c r="B115" s="203"/>
      <c r="C115" s="203"/>
      <c r="D115" s="203"/>
      <c r="E115" s="203"/>
      <c r="F115" s="203"/>
      <c r="G115" s="203"/>
      <c r="H115" s="203"/>
      <c r="I115" s="204"/>
      <c r="J115" s="204"/>
      <c r="K115" s="204"/>
      <c r="L115" s="204"/>
      <c r="M115" s="204"/>
      <c r="N115" s="204"/>
    </row>
    <row r="116" spans="1:24" ht="15" customHeight="1">
      <c r="A116" s="203"/>
      <c r="B116" s="203"/>
      <c r="C116" s="203"/>
      <c r="D116" s="203"/>
      <c r="E116" s="203"/>
      <c r="F116" s="203"/>
      <c r="G116" s="203"/>
      <c r="H116" s="203"/>
      <c r="I116" s="204"/>
      <c r="J116" s="204"/>
      <c r="K116" s="204"/>
      <c r="L116" s="204"/>
      <c r="M116" s="204"/>
      <c r="N116" s="204"/>
    </row>
    <row r="117" spans="1:24" ht="15" customHeight="1">
      <c r="A117" s="203"/>
      <c r="B117" s="203"/>
      <c r="C117" s="203"/>
      <c r="D117" s="203"/>
      <c r="E117" s="203"/>
      <c r="F117" s="203"/>
      <c r="G117" s="203"/>
      <c r="H117" s="203"/>
      <c r="I117" s="204"/>
      <c r="J117" s="204"/>
      <c r="K117" s="204"/>
      <c r="L117" s="204"/>
      <c r="M117" s="204"/>
      <c r="N117" s="204"/>
    </row>
    <row r="118" spans="1:24" ht="15" customHeight="1">
      <c r="A118" s="205"/>
      <c r="B118" s="205"/>
      <c r="C118" s="205"/>
      <c r="D118" s="205"/>
      <c r="E118" s="205"/>
      <c r="F118" s="205"/>
      <c r="G118" s="205"/>
      <c r="H118" s="205"/>
      <c r="I118" s="206"/>
      <c r="J118" s="206"/>
      <c r="K118" s="206"/>
      <c r="L118" s="206"/>
      <c r="M118" s="206"/>
      <c r="N118" s="206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</row>
    <row r="119" spans="1:24" ht="15" customHeight="1">
      <c r="A119" s="203"/>
      <c r="B119" s="203"/>
      <c r="C119" s="203"/>
      <c r="D119" s="203"/>
      <c r="E119" s="203"/>
      <c r="F119" s="203"/>
      <c r="G119" s="203"/>
      <c r="H119" s="203"/>
      <c r="I119" s="204"/>
      <c r="J119" s="204"/>
      <c r="K119" s="204"/>
      <c r="L119" s="204"/>
      <c r="M119" s="204"/>
      <c r="N119" s="204"/>
    </row>
    <row r="120" spans="1:24" ht="15" customHeight="1">
      <c r="A120" s="203"/>
      <c r="B120" s="203"/>
      <c r="C120" s="203"/>
      <c r="D120" s="203"/>
      <c r="E120" s="203"/>
      <c r="F120" s="203"/>
      <c r="G120" s="203"/>
      <c r="H120" s="203"/>
      <c r="I120" s="204"/>
      <c r="J120" s="204"/>
      <c r="K120" s="204"/>
      <c r="L120" s="204"/>
      <c r="M120" s="204"/>
      <c r="N120" s="204"/>
    </row>
    <row r="121" spans="1:24" ht="15" customHeight="1">
      <c r="A121" s="203"/>
      <c r="B121" s="203"/>
      <c r="C121" s="203"/>
      <c r="D121" s="203"/>
      <c r="E121" s="203"/>
      <c r="F121" s="203"/>
      <c r="G121" s="203"/>
      <c r="H121" s="203"/>
      <c r="I121" s="204"/>
      <c r="J121" s="204"/>
      <c r="K121" s="204"/>
      <c r="L121" s="204"/>
      <c r="M121" s="204"/>
      <c r="N121" s="204"/>
    </row>
    <row r="122" spans="1:24" ht="15" customHeight="1">
      <c r="A122" s="203"/>
      <c r="B122" s="203"/>
      <c r="C122" s="203"/>
      <c r="D122" s="203"/>
      <c r="E122" s="203"/>
      <c r="F122" s="203"/>
      <c r="G122" s="203"/>
      <c r="H122" s="203"/>
      <c r="I122" s="204"/>
      <c r="J122" s="204"/>
      <c r="K122" s="204"/>
      <c r="L122" s="204"/>
      <c r="M122" s="204"/>
      <c r="N122" s="204"/>
    </row>
    <row r="123" spans="1:24" ht="15" customHeight="1">
      <c r="A123" s="203"/>
      <c r="B123" s="203"/>
      <c r="C123" s="203"/>
      <c r="D123" s="203"/>
      <c r="E123" s="203"/>
      <c r="F123" s="203"/>
      <c r="G123" s="203"/>
      <c r="H123" s="203"/>
      <c r="I123" s="204"/>
      <c r="J123" s="204"/>
      <c r="K123" s="204"/>
      <c r="L123" s="204"/>
      <c r="M123" s="204"/>
      <c r="N123" s="204"/>
    </row>
    <row r="124" spans="1:24" ht="15" customHeight="1">
      <c r="A124" s="203"/>
      <c r="B124" s="203"/>
      <c r="C124" s="203"/>
      <c r="D124" s="203"/>
      <c r="E124" s="203"/>
      <c r="F124" s="203"/>
      <c r="G124" s="203"/>
      <c r="H124" s="203"/>
      <c r="I124" s="204"/>
      <c r="J124" s="204"/>
      <c r="K124" s="204"/>
      <c r="L124" s="204"/>
      <c r="M124" s="204"/>
      <c r="N124" s="204"/>
    </row>
    <row r="125" spans="1:24" ht="15" customHeight="1">
      <c r="A125" s="205"/>
      <c r="B125" s="205"/>
      <c r="C125" s="205"/>
      <c r="D125" s="205"/>
      <c r="E125" s="205"/>
      <c r="F125" s="205"/>
      <c r="G125" s="205"/>
      <c r="H125" s="205"/>
      <c r="I125" s="206"/>
      <c r="J125" s="206"/>
      <c r="K125" s="206"/>
      <c r="L125" s="206"/>
      <c r="M125" s="206"/>
      <c r="N125" s="206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</row>
    <row r="126" spans="1:24" ht="15" customHeight="1">
      <c r="A126" s="203"/>
      <c r="B126" s="203"/>
      <c r="C126" s="203"/>
      <c r="D126" s="203"/>
      <c r="E126" s="203"/>
      <c r="F126" s="203"/>
      <c r="G126" s="203"/>
      <c r="H126" s="203"/>
      <c r="I126" s="204"/>
      <c r="J126" s="204"/>
      <c r="K126" s="204"/>
      <c r="L126" s="204"/>
      <c r="M126" s="204"/>
      <c r="N126" s="204"/>
    </row>
    <row r="127" spans="1:24" ht="15" customHeight="1">
      <c r="A127" s="203"/>
      <c r="B127" s="203"/>
      <c r="C127" s="203"/>
      <c r="D127" s="203"/>
      <c r="E127" s="203"/>
      <c r="F127" s="203"/>
      <c r="G127" s="203"/>
      <c r="H127" s="203"/>
      <c r="I127" s="204"/>
      <c r="J127" s="204"/>
      <c r="K127" s="204"/>
      <c r="L127" s="204"/>
      <c r="M127" s="204"/>
      <c r="N127" s="204"/>
    </row>
    <row r="128" spans="1:24" ht="15" customHeight="1">
      <c r="A128" s="203"/>
      <c r="B128" s="203"/>
      <c r="C128" s="203"/>
      <c r="D128" s="203"/>
      <c r="E128" s="203"/>
      <c r="F128" s="203"/>
      <c r="G128" s="203"/>
      <c r="H128" s="203"/>
      <c r="I128" s="204"/>
      <c r="J128" s="204"/>
      <c r="K128" s="204"/>
      <c r="L128" s="204"/>
      <c r="M128" s="204"/>
      <c r="N128" s="204"/>
    </row>
    <row r="129" spans="1:24" ht="15" customHeight="1">
      <c r="A129" s="203"/>
      <c r="B129" s="203"/>
      <c r="C129" s="203"/>
      <c r="D129" s="203"/>
      <c r="E129" s="203"/>
      <c r="F129" s="203"/>
      <c r="G129" s="203"/>
      <c r="H129" s="203"/>
      <c r="I129" s="204"/>
      <c r="J129" s="204"/>
      <c r="K129" s="204"/>
      <c r="L129" s="204"/>
      <c r="M129" s="204"/>
      <c r="N129" s="204"/>
    </row>
    <row r="130" spans="1:24" ht="15" customHeight="1">
      <c r="A130" s="203"/>
      <c r="B130" s="203"/>
      <c r="C130" s="203"/>
      <c r="D130" s="203"/>
      <c r="E130" s="203"/>
      <c r="F130" s="203"/>
      <c r="G130" s="203"/>
      <c r="H130" s="203"/>
      <c r="I130" s="204"/>
      <c r="J130" s="204"/>
      <c r="K130" s="204"/>
      <c r="L130" s="204"/>
      <c r="M130" s="204"/>
      <c r="N130" s="204"/>
    </row>
    <row r="131" spans="1:24" ht="15" customHeight="1">
      <c r="A131" s="203"/>
      <c r="B131" s="203"/>
      <c r="C131" s="203"/>
      <c r="D131" s="203"/>
      <c r="E131" s="203"/>
      <c r="F131" s="203"/>
      <c r="G131" s="203"/>
      <c r="H131" s="203"/>
      <c r="I131" s="204"/>
      <c r="J131" s="204"/>
      <c r="K131" s="204"/>
      <c r="L131" s="204"/>
      <c r="M131" s="204"/>
      <c r="N131" s="204"/>
    </row>
    <row r="132" spans="1:24" ht="15" customHeight="1">
      <c r="A132" s="205"/>
      <c r="B132" s="205"/>
      <c r="C132" s="205"/>
      <c r="D132" s="205"/>
      <c r="E132" s="205"/>
      <c r="F132" s="205"/>
      <c r="G132" s="205"/>
      <c r="H132" s="205"/>
      <c r="I132" s="206"/>
      <c r="J132" s="206"/>
      <c r="K132" s="206"/>
      <c r="L132" s="206"/>
      <c r="M132" s="206"/>
      <c r="N132" s="206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</row>
    <row r="133" spans="1:24" ht="15" customHeight="1">
      <c r="A133" s="203"/>
      <c r="B133" s="203"/>
      <c r="C133" s="203"/>
      <c r="D133" s="203"/>
      <c r="E133" s="203"/>
      <c r="F133" s="203"/>
      <c r="G133" s="203"/>
      <c r="H133" s="203"/>
      <c r="I133" s="204"/>
      <c r="J133" s="204"/>
      <c r="K133" s="204"/>
      <c r="L133" s="204"/>
      <c r="M133" s="204"/>
      <c r="N133" s="204"/>
    </row>
    <row r="134" spans="1:24" ht="15" customHeight="1">
      <c r="A134" s="203"/>
      <c r="B134" s="203"/>
      <c r="C134" s="203"/>
      <c r="D134" s="203"/>
      <c r="E134" s="203"/>
      <c r="F134" s="203"/>
      <c r="G134" s="203"/>
      <c r="H134" s="203"/>
      <c r="I134" s="204"/>
      <c r="J134" s="204"/>
      <c r="K134" s="204"/>
      <c r="L134" s="204"/>
      <c r="M134" s="204"/>
      <c r="N134" s="204"/>
    </row>
    <row r="135" spans="1:24" ht="15" customHeight="1">
      <c r="A135" s="203"/>
      <c r="B135" s="203"/>
      <c r="C135" s="203"/>
      <c r="D135" s="203"/>
      <c r="E135" s="203"/>
      <c r="F135" s="203"/>
      <c r="G135" s="203"/>
      <c r="H135" s="203"/>
      <c r="I135" s="204"/>
      <c r="J135" s="204"/>
      <c r="K135" s="204"/>
      <c r="L135" s="204"/>
      <c r="M135" s="204"/>
      <c r="N135" s="204"/>
    </row>
    <row r="136" spans="1:24" ht="15" customHeight="1">
      <c r="A136" s="203"/>
      <c r="B136" s="203"/>
      <c r="C136" s="203"/>
      <c r="D136" s="203"/>
      <c r="E136" s="203"/>
      <c r="F136" s="203"/>
      <c r="G136" s="203"/>
      <c r="H136" s="203"/>
      <c r="I136" s="204"/>
      <c r="J136" s="204"/>
      <c r="K136" s="204"/>
      <c r="L136" s="204"/>
      <c r="M136" s="204"/>
      <c r="N136" s="204"/>
    </row>
    <row r="137" spans="1:24" ht="15" customHeight="1">
      <c r="A137" s="203"/>
      <c r="B137" s="203"/>
      <c r="C137" s="203"/>
      <c r="D137" s="203"/>
      <c r="E137" s="203"/>
      <c r="F137" s="203"/>
      <c r="G137" s="203"/>
      <c r="H137" s="203"/>
      <c r="I137" s="204"/>
      <c r="J137" s="204"/>
      <c r="K137" s="204"/>
      <c r="L137" s="204"/>
      <c r="M137" s="204"/>
      <c r="N137" s="204"/>
    </row>
    <row r="138" spans="1:24" ht="1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</row>
    <row r="139" spans="1:24" ht="1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</row>
    <row r="140" spans="1:24" ht="1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</row>
    <row r="141" spans="1:24" ht="1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</row>
    <row r="142" spans="1:24" ht="1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</row>
    <row r="143" spans="1:24" ht="1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</row>
    <row r="144" spans="1:24" ht="1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</row>
    <row r="145" spans="1:14" ht="1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</row>
    <row r="146" spans="1:14" ht="1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</row>
    <row r="147" spans="1:14" ht="1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</row>
    <row r="148" spans="1:14" ht="1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</row>
    <row r="149" spans="1:14" ht="1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</row>
    <row r="150" spans="1:14" ht="1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</row>
    <row r="151" spans="1:14" ht="1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</row>
    <row r="152" spans="1:14" ht="1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</row>
    <row r="153" spans="1:14" ht="1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</row>
    <row r="154" spans="1:14" ht="1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</row>
    <row r="155" spans="1:14" ht="1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</row>
    <row r="156" spans="1:14" ht="1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</row>
    <row r="157" spans="1:14" ht="1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</row>
    <row r="158" spans="1:14" ht="1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</row>
    <row r="159" spans="1:14" ht="1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</row>
    <row r="160" spans="1:14" ht="1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</row>
    <row r="161" spans="1:14" ht="1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</row>
    <row r="162" spans="1:14" ht="1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</row>
    <row r="163" spans="1:14" ht="1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</row>
    <row r="164" spans="1:14" ht="1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</row>
    <row r="165" spans="1:14" ht="1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</row>
    <row r="166" spans="1:14" ht="1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</row>
    <row r="167" spans="1:14" ht="1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</row>
    <row r="168" spans="1:14" ht="1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</row>
  </sheetData>
  <mergeCells count="20">
    <mergeCell ref="A83:A90"/>
    <mergeCell ref="A91:B91"/>
    <mergeCell ref="A63:A67"/>
    <mergeCell ref="A68:A69"/>
    <mergeCell ref="A70:A72"/>
    <mergeCell ref="A73:A74"/>
    <mergeCell ref="A75:A80"/>
    <mergeCell ref="A81:A82"/>
    <mergeCell ref="A58:A62"/>
    <mergeCell ref="A5:A10"/>
    <mergeCell ref="A11:A13"/>
    <mergeCell ref="A14:A17"/>
    <mergeCell ref="A18:A21"/>
    <mergeCell ref="A22:A26"/>
    <mergeCell ref="A27:A30"/>
    <mergeCell ref="A31:A35"/>
    <mergeCell ref="A36:A40"/>
    <mergeCell ref="A41:A45"/>
    <mergeCell ref="A46:A52"/>
    <mergeCell ref="A53:A57"/>
  </mergeCells>
  <pageMargins left="0.23622047244094491" right="0.23622047244094491" top="0.39370078740157483" bottom="0.34" header="0" footer="0.11811023622047245"/>
  <pageSetup paperSize="9" scale="62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3"/>
  <sheetViews>
    <sheetView zoomScaleNormal="100" workbookViewId="0"/>
  </sheetViews>
  <sheetFormatPr baseColWidth="10" defaultColWidth="11.42578125" defaultRowHeight="15" customHeight="1"/>
  <cols>
    <col min="1" max="1" width="21.42578125" style="75" customWidth="1"/>
    <col min="2" max="7" width="10" style="75" customWidth="1"/>
    <col min="8" max="8" width="11.42578125" style="75" customWidth="1"/>
    <col min="9" max="18" width="11.42578125" style="138" customWidth="1"/>
    <col min="19" max="19" width="11.42578125" style="138"/>
    <col min="20" max="20" width="11.42578125" style="138" customWidth="1"/>
    <col min="21" max="16384" width="11.42578125" style="75"/>
  </cols>
  <sheetData>
    <row r="1" spans="1:21" ht="15" customHeight="1">
      <c r="A1" s="209" t="s">
        <v>593</v>
      </c>
      <c r="B1" s="210"/>
      <c r="C1" s="42"/>
      <c r="D1" s="42"/>
      <c r="E1" s="42"/>
      <c r="F1" s="42"/>
      <c r="G1" s="42"/>
    </row>
    <row r="2" spans="1:21" ht="15" customHeight="1">
      <c r="A2" s="211" t="s">
        <v>594</v>
      </c>
      <c r="B2" s="212"/>
      <c r="C2" s="42"/>
      <c r="D2" s="42"/>
      <c r="E2" s="42"/>
      <c r="F2" s="42"/>
      <c r="G2" s="42"/>
    </row>
    <row r="3" spans="1:21" ht="15" customHeight="1">
      <c r="A3" s="76"/>
      <c r="B3" s="76"/>
      <c r="C3" s="42"/>
      <c r="D3" s="42"/>
      <c r="E3" s="42"/>
      <c r="F3" s="42"/>
      <c r="G3" s="42"/>
    </row>
    <row r="4" spans="1:21" ht="15" customHeight="1">
      <c r="A4" s="213"/>
      <c r="B4" s="214" t="s">
        <v>3</v>
      </c>
      <c r="C4" s="214" t="s">
        <v>21</v>
      </c>
      <c r="D4" s="214" t="s">
        <v>205</v>
      </c>
      <c r="E4" s="214" t="s">
        <v>21</v>
      </c>
      <c r="F4" s="214" t="s">
        <v>5</v>
      </c>
      <c r="G4" s="214" t="s">
        <v>21</v>
      </c>
      <c r="H4" s="215"/>
      <c r="I4" s="216"/>
      <c r="J4" s="216">
        <v>2018</v>
      </c>
      <c r="K4" s="216"/>
      <c r="L4" s="216">
        <v>2019</v>
      </c>
      <c r="M4" s="216"/>
      <c r="N4" s="216">
        <v>2020</v>
      </c>
      <c r="O4" s="216"/>
      <c r="P4" s="216">
        <v>2021</v>
      </c>
      <c r="Q4" s="217"/>
      <c r="R4" s="216">
        <v>2022</v>
      </c>
      <c r="S4" s="217"/>
      <c r="T4" s="216">
        <v>2023</v>
      </c>
    </row>
    <row r="5" spans="1:21" ht="15" customHeight="1">
      <c r="A5" s="79" t="s">
        <v>3</v>
      </c>
      <c r="B5" s="80">
        <v>286895</v>
      </c>
      <c r="C5" s="158">
        <v>100</v>
      </c>
      <c r="D5" s="80">
        <v>142175</v>
      </c>
      <c r="E5" s="158">
        <v>49.556457937573001</v>
      </c>
      <c r="F5" s="80">
        <v>144720</v>
      </c>
      <c r="G5" s="158">
        <v>50.443542062426999</v>
      </c>
      <c r="H5" s="215"/>
      <c r="I5" s="218" t="s">
        <v>168</v>
      </c>
      <c r="J5" s="216">
        <v>35598</v>
      </c>
      <c r="K5" s="218" t="s">
        <v>169</v>
      </c>
      <c r="L5" s="216">
        <v>38500</v>
      </c>
      <c r="M5" s="218" t="s">
        <v>595</v>
      </c>
      <c r="N5" s="216">
        <v>33108</v>
      </c>
      <c r="O5" s="218" t="s">
        <v>596</v>
      </c>
      <c r="P5" s="216">
        <v>28142</v>
      </c>
      <c r="Q5" s="218" t="s">
        <v>597</v>
      </c>
      <c r="R5" s="216">
        <v>40134</v>
      </c>
      <c r="S5" s="218" t="s">
        <v>598</v>
      </c>
      <c r="T5" s="216">
        <v>20996</v>
      </c>
    </row>
    <row r="6" spans="1:21" ht="15" customHeight="1">
      <c r="A6" s="48" t="s">
        <v>206</v>
      </c>
      <c r="B6" s="47">
        <v>15909</v>
      </c>
      <c r="C6" s="219">
        <v>5.5452343191760098</v>
      </c>
      <c r="D6" s="47">
        <v>8144</v>
      </c>
      <c r="E6" s="219">
        <v>2.8386691995329301</v>
      </c>
      <c r="F6" s="47">
        <v>7765</v>
      </c>
      <c r="G6" s="219">
        <v>2.70656511964307</v>
      </c>
      <c r="H6" s="220"/>
      <c r="I6" s="217" t="s">
        <v>599</v>
      </c>
      <c r="J6" s="216">
        <v>34709</v>
      </c>
      <c r="K6" s="217" t="s">
        <v>599</v>
      </c>
      <c r="L6" s="216">
        <v>32597</v>
      </c>
      <c r="M6" s="217" t="s">
        <v>599</v>
      </c>
      <c r="N6" s="216">
        <v>33493</v>
      </c>
      <c r="O6" s="217" t="s">
        <v>599</v>
      </c>
      <c r="P6" s="216">
        <v>23466</v>
      </c>
      <c r="Q6" s="217" t="s">
        <v>599</v>
      </c>
      <c r="R6" s="216">
        <v>35567</v>
      </c>
      <c r="S6" s="217" t="s">
        <v>599</v>
      </c>
      <c r="T6" s="216">
        <v>21733</v>
      </c>
    </row>
    <row r="7" spans="1:21" ht="15" customHeight="1">
      <c r="A7" s="48" t="s">
        <v>207</v>
      </c>
      <c r="B7" s="47">
        <v>59710</v>
      </c>
      <c r="C7" s="219">
        <v>20.8124923752592</v>
      </c>
      <c r="D7" s="47">
        <v>28186</v>
      </c>
      <c r="E7" s="219">
        <v>9.8245002527056897</v>
      </c>
      <c r="F7" s="47">
        <v>31524</v>
      </c>
      <c r="G7" s="219">
        <v>10.9879921225535</v>
      </c>
      <c r="H7" s="215"/>
      <c r="I7" s="217" t="s">
        <v>600</v>
      </c>
      <c r="J7" s="216">
        <v>37716</v>
      </c>
      <c r="K7" s="217" t="s">
        <v>600</v>
      </c>
      <c r="L7" s="216">
        <v>38654</v>
      </c>
      <c r="M7" s="217" t="s">
        <v>600</v>
      </c>
      <c r="N7" s="216">
        <v>27613</v>
      </c>
      <c r="O7" s="217" t="s">
        <v>600</v>
      </c>
      <c r="P7" s="216">
        <v>26611</v>
      </c>
      <c r="Q7" s="217" t="s">
        <v>600</v>
      </c>
      <c r="R7" s="216">
        <v>42054</v>
      </c>
      <c r="S7" s="217" t="s">
        <v>600</v>
      </c>
      <c r="T7" s="216">
        <v>27384</v>
      </c>
    </row>
    <row r="8" spans="1:21" ht="15" customHeight="1">
      <c r="A8" s="48" t="s">
        <v>17</v>
      </c>
      <c r="B8" s="47">
        <v>49262</v>
      </c>
      <c r="C8" s="219">
        <v>17.170741909060801</v>
      </c>
      <c r="D8" s="47">
        <v>24343</v>
      </c>
      <c r="E8" s="219">
        <v>8.4849857961972095</v>
      </c>
      <c r="F8" s="47">
        <v>24919</v>
      </c>
      <c r="G8" s="219">
        <v>8.6857561128635901</v>
      </c>
      <c r="H8" s="215"/>
      <c r="I8" s="217" t="s">
        <v>601</v>
      </c>
      <c r="J8" s="216">
        <v>33748</v>
      </c>
      <c r="K8" s="217" t="s">
        <v>601</v>
      </c>
      <c r="L8" s="216">
        <v>34839</v>
      </c>
      <c r="M8" s="217" t="s">
        <v>601</v>
      </c>
      <c r="N8" s="216">
        <v>12315</v>
      </c>
      <c r="O8" s="217" t="s">
        <v>601</v>
      </c>
      <c r="P8" s="216">
        <v>27834</v>
      </c>
      <c r="Q8" s="217" t="s">
        <v>601</v>
      </c>
      <c r="R8" s="216">
        <v>31162</v>
      </c>
      <c r="S8" s="217" t="s">
        <v>601</v>
      </c>
      <c r="T8" s="216">
        <v>20299</v>
      </c>
    </row>
    <row r="9" spans="1:21" ht="15" customHeight="1">
      <c r="A9" s="48" t="s">
        <v>208</v>
      </c>
      <c r="B9" s="47">
        <v>36578</v>
      </c>
      <c r="C9" s="219">
        <v>12.749612227469999</v>
      </c>
      <c r="D9" s="47">
        <v>18899</v>
      </c>
      <c r="E9" s="219">
        <v>6.5874274560379202</v>
      </c>
      <c r="F9" s="47">
        <v>17679</v>
      </c>
      <c r="G9" s="219">
        <v>6.1621847714320603</v>
      </c>
      <c r="H9" s="220"/>
      <c r="I9" s="217" t="s">
        <v>602</v>
      </c>
      <c r="J9" s="216">
        <v>40781</v>
      </c>
      <c r="K9" s="217" t="s">
        <v>602</v>
      </c>
      <c r="L9" s="216">
        <v>41708</v>
      </c>
      <c r="M9" s="217" t="s">
        <v>602</v>
      </c>
      <c r="N9" s="216">
        <v>12965</v>
      </c>
      <c r="O9" s="217" t="s">
        <v>602</v>
      </c>
      <c r="P9" s="216">
        <v>29467</v>
      </c>
      <c r="Q9" s="217" t="s">
        <v>602</v>
      </c>
      <c r="R9" s="216">
        <v>38289</v>
      </c>
      <c r="S9" s="217" t="s">
        <v>602</v>
      </c>
      <c r="T9" s="216">
        <v>24690</v>
      </c>
    </row>
    <row r="10" spans="1:21" ht="15" customHeight="1">
      <c r="A10" s="48" t="s">
        <v>209</v>
      </c>
      <c r="B10" s="47">
        <v>29134</v>
      </c>
      <c r="C10" s="219">
        <v>10.1549347322191</v>
      </c>
      <c r="D10" s="47">
        <v>14880</v>
      </c>
      <c r="E10" s="219">
        <v>5.1865665138813899</v>
      </c>
      <c r="F10" s="47">
        <v>14254</v>
      </c>
      <c r="G10" s="219">
        <v>4.9683682183377202</v>
      </c>
      <c r="H10" s="215"/>
      <c r="I10" s="217" t="s">
        <v>603</v>
      </c>
      <c r="J10" s="216">
        <v>41562</v>
      </c>
      <c r="K10" s="217" t="s">
        <v>603</v>
      </c>
      <c r="L10" s="216">
        <v>37759</v>
      </c>
      <c r="M10" s="217" t="s">
        <v>603</v>
      </c>
      <c r="N10" s="216">
        <v>17151</v>
      </c>
      <c r="O10" s="217" t="s">
        <v>603</v>
      </c>
      <c r="P10" s="216">
        <v>35231</v>
      </c>
      <c r="Q10" s="217" t="s">
        <v>603</v>
      </c>
      <c r="R10" s="216">
        <v>40392</v>
      </c>
      <c r="S10" s="217" t="s">
        <v>603</v>
      </c>
      <c r="T10" s="216">
        <v>26933</v>
      </c>
    </row>
    <row r="11" spans="1:21" ht="15" customHeight="1">
      <c r="A11" s="48" t="s">
        <v>210</v>
      </c>
      <c r="B11" s="47">
        <v>28709</v>
      </c>
      <c r="C11" s="219">
        <v>10.0067969117621</v>
      </c>
      <c r="D11" s="47">
        <v>14338</v>
      </c>
      <c r="E11" s="219">
        <v>4.9976472228515698</v>
      </c>
      <c r="F11" s="47">
        <v>14371</v>
      </c>
      <c r="G11" s="219">
        <v>5.00914968891058</v>
      </c>
      <c r="H11" s="215"/>
      <c r="I11" s="217" t="s">
        <v>604</v>
      </c>
      <c r="J11" s="216">
        <v>44578</v>
      </c>
      <c r="K11" s="217" t="s">
        <v>604</v>
      </c>
      <c r="L11" s="216">
        <v>42786</v>
      </c>
      <c r="M11" s="217" t="s">
        <v>604</v>
      </c>
      <c r="N11" s="216">
        <v>29637</v>
      </c>
      <c r="O11" s="217" t="s">
        <v>604</v>
      </c>
      <c r="P11" s="216">
        <v>39773</v>
      </c>
      <c r="Q11" s="217" t="s">
        <v>604</v>
      </c>
      <c r="R11" s="216">
        <v>38019</v>
      </c>
      <c r="S11" s="217" t="s">
        <v>604</v>
      </c>
      <c r="T11" s="216">
        <v>25493</v>
      </c>
    </row>
    <row r="12" spans="1:21" ht="15" customHeight="1">
      <c r="A12" s="48" t="s">
        <v>211</v>
      </c>
      <c r="B12" s="47">
        <v>26556</v>
      </c>
      <c r="C12" s="219">
        <v>9.2563481413060504</v>
      </c>
      <c r="D12" s="47">
        <v>13195</v>
      </c>
      <c r="E12" s="219">
        <v>4.5992436257167304</v>
      </c>
      <c r="F12" s="47">
        <v>13361</v>
      </c>
      <c r="G12" s="219">
        <v>4.6571045155893298</v>
      </c>
      <c r="H12" s="220"/>
      <c r="I12" s="221" t="s">
        <v>605</v>
      </c>
      <c r="J12" s="216">
        <v>31165</v>
      </c>
      <c r="K12" s="221" t="s">
        <v>605</v>
      </c>
      <c r="L12" s="216">
        <v>29039</v>
      </c>
      <c r="M12" s="221" t="s">
        <v>605</v>
      </c>
      <c r="N12" s="216">
        <v>23051</v>
      </c>
      <c r="O12" s="221" t="s">
        <v>605</v>
      </c>
      <c r="P12" s="216">
        <v>31182</v>
      </c>
      <c r="Q12" s="217" t="s">
        <v>605</v>
      </c>
      <c r="R12" s="216">
        <v>20323</v>
      </c>
      <c r="S12" s="217" t="s">
        <v>605</v>
      </c>
      <c r="T12" s="216">
        <v>15339</v>
      </c>
    </row>
    <row r="13" spans="1:21" ht="15" customHeight="1">
      <c r="A13" s="48" t="s">
        <v>212</v>
      </c>
      <c r="B13" s="47">
        <v>20329</v>
      </c>
      <c r="C13" s="219">
        <v>7.0858676519284103</v>
      </c>
      <c r="D13" s="47">
        <v>9793</v>
      </c>
      <c r="E13" s="219">
        <v>3.41344394290594</v>
      </c>
      <c r="F13" s="47">
        <v>10536</v>
      </c>
      <c r="G13" s="219">
        <v>3.6724237090224601</v>
      </c>
      <c r="H13" s="215"/>
      <c r="I13" s="217" t="s">
        <v>606</v>
      </c>
      <c r="J13" s="216">
        <v>40686</v>
      </c>
      <c r="K13" s="217" t="s">
        <v>606</v>
      </c>
      <c r="L13" s="216">
        <v>40676</v>
      </c>
      <c r="M13" s="217" t="s">
        <v>606</v>
      </c>
      <c r="N13" s="216">
        <v>33989</v>
      </c>
      <c r="O13" s="217" t="s">
        <v>606</v>
      </c>
      <c r="P13" s="216">
        <v>42473</v>
      </c>
      <c r="Q13" s="217" t="s">
        <v>606</v>
      </c>
      <c r="R13" s="216">
        <v>28490</v>
      </c>
      <c r="S13" s="217" t="s">
        <v>606</v>
      </c>
      <c r="T13" s="216">
        <v>25057</v>
      </c>
    </row>
    <row r="14" spans="1:21" ht="15" customHeight="1">
      <c r="A14" s="48" t="s">
        <v>213</v>
      </c>
      <c r="B14" s="47">
        <v>13006</v>
      </c>
      <c r="C14" s="219">
        <v>4.5333658655605698</v>
      </c>
      <c r="D14" s="47">
        <v>6223</v>
      </c>
      <c r="E14" s="219">
        <v>2.1690862510674598</v>
      </c>
      <c r="F14" s="47">
        <v>6783</v>
      </c>
      <c r="G14" s="219">
        <v>2.36427961449311</v>
      </c>
      <c r="H14" s="215"/>
      <c r="I14" s="217" t="s">
        <v>607</v>
      </c>
      <c r="J14" s="216">
        <v>47333</v>
      </c>
      <c r="K14" s="217" t="s">
        <v>607</v>
      </c>
      <c r="L14" s="216">
        <v>47872</v>
      </c>
      <c r="M14" s="217" t="s">
        <v>607</v>
      </c>
      <c r="N14" s="216">
        <v>34993</v>
      </c>
      <c r="O14" s="217" t="s">
        <v>607</v>
      </c>
      <c r="P14" s="216">
        <v>44461</v>
      </c>
      <c r="Q14" s="217" t="s">
        <v>607</v>
      </c>
      <c r="R14" s="216">
        <v>28907</v>
      </c>
      <c r="S14" s="217" t="s">
        <v>607</v>
      </c>
      <c r="T14" s="216">
        <v>29002</v>
      </c>
    </row>
    <row r="15" spans="1:21" ht="15" customHeight="1">
      <c r="A15" s="49" t="s">
        <v>214</v>
      </c>
      <c r="B15" s="85">
        <v>7702</v>
      </c>
      <c r="C15" s="222">
        <v>2.6846058662576899</v>
      </c>
      <c r="D15" s="85">
        <v>4174</v>
      </c>
      <c r="E15" s="222">
        <v>1.4548876766761401</v>
      </c>
      <c r="F15" s="85">
        <v>3528</v>
      </c>
      <c r="G15" s="222">
        <v>1.2297181895815501</v>
      </c>
      <c r="H15" s="215"/>
      <c r="I15" s="217" t="s">
        <v>608</v>
      </c>
      <c r="J15" s="216">
        <v>44851</v>
      </c>
      <c r="K15" s="217" t="s">
        <v>608</v>
      </c>
      <c r="L15" s="216">
        <v>37743</v>
      </c>
      <c r="M15" s="217" t="s">
        <v>608</v>
      </c>
      <c r="N15" s="216">
        <v>36637</v>
      </c>
      <c r="O15" s="217" t="s">
        <v>608</v>
      </c>
      <c r="P15" s="216">
        <v>49993</v>
      </c>
      <c r="Q15" s="217" t="s">
        <v>608</v>
      </c>
      <c r="R15" s="216">
        <v>30746</v>
      </c>
      <c r="S15" s="217" t="s">
        <v>608</v>
      </c>
      <c r="T15" s="216">
        <v>28520</v>
      </c>
    </row>
    <row r="16" spans="1:21" ht="15" customHeight="1">
      <c r="A16" s="37" t="s">
        <v>215</v>
      </c>
      <c r="B16" s="47"/>
      <c r="C16" s="87"/>
      <c r="D16" s="87"/>
      <c r="E16" s="87"/>
      <c r="F16" s="87"/>
      <c r="G16" s="87"/>
      <c r="H16" s="215"/>
      <c r="I16" s="217" t="s">
        <v>609</v>
      </c>
      <c r="J16" s="216">
        <v>40876</v>
      </c>
      <c r="K16" s="217" t="s">
        <v>609</v>
      </c>
      <c r="L16" s="216">
        <v>39528</v>
      </c>
      <c r="M16" s="217" t="s">
        <v>609</v>
      </c>
      <c r="N16" s="216">
        <v>36986</v>
      </c>
      <c r="O16" s="217" t="s">
        <v>609</v>
      </c>
      <c r="P16" s="216">
        <v>40231</v>
      </c>
      <c r="Q16" s="217" t="s">
        <v>609</v>
      </c>
      <c r="R16" s="216">
        <v>24055</v>
      </c>
      <c r="S16" s="217" t="s">
        <v>609</v>
      </c>
      <c r="T16" s="216">
        <v>21449</v>
      </c>
      <c r="U16" s="215"/>
    </row>
    <row r="17" spans="1:21" ht="15" customHeight="1">
      <c r="A17" s="48"/>
      <c r="B17" s="47"/>
      <c r="C17" s="87"/>
      <c r="D17" s="87"/>
      <c r="E17" s="87"/>
      <c r="F17" s="87"/>
      <c r="G17" s="87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</row>
    <row r="18" spans="1:21" ht="15" customHeight="1">
      <c r="A18" s="42"/>
      <c r="B18" s="42"/>
      <c r="C18" s="42"/>
      <c r="D18" s="42"/>
      <c r="E18" s="42"/>
      <c r="F18" s="42"/>
      <c r="G18" s="42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</row>
    <row r="19" spans="1:21" ht="15" customHeight="1">
      <c r="A19" s="42"/>
      <c r="B19" s="42"/>
      <c r="C19" s="42"/>
      <c r="D19" s="42"/>
      <c r="E19" s="42"/>
      <c r="F19" s="42"/>
      <c r="G19" s="42"/>
      <c r="H19" s="215"/>
      <c r="I19" s="223"/>
      <c r="J19" s="223"/>
      <c r="K19" s="224"/>
      <c r="L19" s="224"/>
      <c r="M19" s="224"/>
      <c r="N19" s="223"/>
      <c r="O19" s="223"/>
      <c r="P19" s="223"/>
      <c r="Q19" s="215"/>
      <c r="R19" s="215"/>
      <c r="S19" s="215"/>
      <c r="T19" s="215"/>
      <c r="U19" s="215"/>
    </row>
    <row r="20" spans="1:21" ht="15" customHeight="1">
      <c r="A20" s="42"/>
      <c r="B20" s="42"/>
      <c r="C20" s="42"/>
      <c r="D20" s="42"/>
      <c r="E20" s="42"/>
      <c r="F20" s="42"/>
      <c r="G20" s="42"/>
      <c r="H20" s="215"/>
      <c r="I20" s="223"/>
      <c r="J20" s="223"/>
      <c r="K20" s="224"/>
      <c r="L20" s="224"/>
      <c r="M20" s="224"/>
      <c r="N20" s="223"/>
      <c r="O20" s="223"/>
      <c r="P20" s="223"/>
      <c r="Q20" s="215"/>
      <c r="R20" s="215"/>
      <c r="S20" s="215"/>
      <c r="T20" s="215"/>
      <c r="U20" s="215"/>
    </row>
    <row r="21" spans="1:21" ht="15" customHeight="1">
      <c r="A21" s="42"/>
      <c r="B21" s="42"/>
      <c r="C21" s="42"/>
      <c r="D21" s="42"/>
      <c r="E21" s="42"/>
      <c r="F21" s="42"/>
      <c r="G21" s="42"/>
      <c r="H21" s="215"/>
      <c r="I21" s="223"/>
      <c r="J21" s="223"/>
      <c r="K21" s="224"/>
      <c r="L21" s="224"/>
      <c r="M21" s="224"/>
      <c r="N21" s="223"/>
      <c r="O21" s="223"/>
      <c r="P21" s="223"/>
      <c r="Q21" s="215"/>
      <c r="R21" s="215"/>
      <c r="S21" s="215"/>
      <c r="T21" s="215"/>
      <c r="U21" s="215"/>
    </row>
    <row r="22" spans="1:21" ht="15" customHeight="1">
      <c r="A22" s="42"/>
      <c r="B22" s="42"/>
      <c r="C22" s="42"/>
      <c r="D22" s="42"/>
      <c r="E22" s="42"/>
      <c r="F22" s="42"/>
      <c r="G22" s="42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</row>
    <row r="23" spans="1:21" ht="15" customHeight="1">
      <c r="A23" s="42"/>
      <c r="B23" s="42"/>
      <c r="C23" s="42"/>
      <c r="D23" s="42"/>
      <c r="E23" s="42"/>
      <c r="F23" s="42"/>
      <c r="G23" s="42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</row>
    <row r="24" spans="1:21" ht="15" customHeight="1">
      <c r="A24" s="42"/>
      <c r="B24" s="42"/>
      <c r="C24" s="42"/>
      <c r="D24" s="42"/>
      <c r="E24" s="42"/>
      <c r="F24" s="42"/>
      <c r="G24" s="42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</row>
    <row r="25" spans="1:21" ht="15" customHeight="1">
      <c r="A25" s="42"/>
      <c r="B25" s="42"/>
      <c r="C25" s="42"/>
      <c r="D25" s="42"/>
      <c r="E25" s="42"/>
      <c r="F25" s="42"/>
      <c r="G25" s="42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</row>
    <row r="26" spans="1:21" ht="15" customHeight="1">
      <c r="A26" s="42"/>
      <c r="B26" s="42"/>
      <c r="C26" s="42"/>
      <c r="D26" s="42"/>
      <c r="E26" s="42"/>
      <c r="F26" s="42"/>
      <c r="G26" s="42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</row>
    <row r="27" spans="1:21" ht="15" customHeight="1">
      <c r="A27" s="42"/>
      <c r="B27" s="42"/>
      <c r="C27" s="42"/>
      <c r="D27" s="42"/>
      <c r="E27" s="42"/>
      <c r="F27" s="42"/>
      <c r="G27" s="42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</row>
    <row r="28" spans="1:21" ht="15" customHeight="1">
      <c r="A28" s="42"/>
      <c r="B28" s="42"/>
      <c r="C28" s="42"/>
      <c r="D28" s="42"/>
      <c r="E28" s="42"/>
      <c r="F28" s="42"/>
      <c r="G28" s="42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</row>
    <row r="29" spans="1:21" ht="15" customHeight="1">
      <c r="A29" s="42"/>
      <c r="B29" s="42"/>
      <c r="C29" s="42"/>
      <c r="D29" s="42"/>
      <c r="E29" s="42"/>
      <c r="F29" s="42"/>
      <c r="G29" s="42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</row>
    <row r="30" spans="1:21" ht="15" customHeight="1">
      <c r="A30" s="42"/>
      <c r="B30" s="42"/>
      <c r="C30" s="42"/>
      <c r="D30" s="42"/>
      <c r="E30" s="42"/>
      <c r="F30" s="42"/>
      <c r="G30" s="42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</row>
    <row r="31" spans="1:21" ht="15" customHeight="1">
      <c r="A31" s="42"/>
      <c r="B31" s="42"/>
      <c r="C31" s="42"/>
      <c r="D31" s="42"/>
      <c r="E31" s="42"/>
      <c r="F31" s="42"/>
      <c r="G31" s="42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</row>
    <row r="32" spans="1:21" ht="15" customHeight="1">
      <c r="A32" s="42"/>
      <c r="B32" s="42"/>
      <c r="C32" s="42"/>
      <c r="D32" s="42"/>
      <c r="E32" s="42"/>
      <c r="F32" s="42"/>
      <c r="G32" s="42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</row>
    <row r="33" spans="1:21" ht="15" customHeight="1">
      <c r="A33" s="42"/>
      <c r="B33" s="42"/>
      <c r="C33" s="42"/>
      <c r="D33" s="42"/>
      <c r="E33" s="42"/>
      <c r="F33" s="42"/>
      <c r="G33" s="42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</row>
    <row r="34" spans="1:21" ht="15" customHeight="1">
      <c r="A34" s="42"/>
      <c r="B34" s="42"/>
      <c r="C34" s="42"/>
      <c r="D34" s="42"/>
      <c r="E34" s="42"/>
      <c r="F34" s="42"/>
      <c r="G34" s="42"/>
    </row>
    <row r="35" spans="1:21" ht="15" customHeight="1">
      <c r="A35" s="42"/>
      <c r="B35" s="42"/>
      <c r="C35" s="42"/>
      <c r="D35" s="42"/>
      <c r="E35" s="42"/>
      <c r="F35" s="42"/>
      <c r="G35" s="42"/>
    </row>
    <row r="36" spans="1:21" ht="15" customHeight="1">
      <c r="A36" s="42"/>
      <c r="B36" s="42"/>
      <c r="C36" s="42"/>
      <c r="D36" s="42"/>
      <c r="E36" s="42"/>
      <c r="F36" s="42"/>
      <c r="G36" s="42"/>
    </row>
    <row r="37" spans="1:21" ht="15" customHeight="1">
      <c r="A37" s="42"/>
      <c r="B37" s="42"/>
      <c r="C37" s="42"/>
      <c r="D37" s="42"/>
      <c r="E37" s="42"/>
      <c r="F37" s="42"/>
      <c r="G37" s="42"/>
    </row>
    <row r="38" spans="1:21" ht="15" customHeight="1">
      <c r="A38" s="42"/>
      <c r="B38" s="42"/>
      <c r="C38" s="42"/>
      <c r="D38" s="42"/>
      <c r="E38" s="42"/>
      <c r="F38" s="42"/>
      <c r="G38" s="42"/>
    </row>
    <row r="39" spans="1:21" ht="15" customHeight="1">
      <c r="A39" s="42"/>
      <c r="B39" s="42"/>
      <c r="C39" s="42"/>
      <c r="D39" s="42"/>
      <c r="E39" s="42"/>
      <c r="F39" s="42"/>
      <c r="G39" s="42"/>
    </row>
    <row r="40" spans="1:21" ht="15" customHeight="1">
      <c r="A40" s="42"/>
      <c r="B40" s="42"/>
      <c r="C40" s="42"/>
      <c r="D40" s="42"/>
      <c r="E40" s="42"/>
      <c r="F40" s="42"/>
      <c r="G40" s="42"/>
    </row>
    <row r="41" spans="1:21" ht="15" customHeight="1">
      <c r="A41" s="42"/>
      <c r="B41" s="42"/>
      <c r="C41" s="42"/>
      <c r="D41" s="42"/>
      <c r="E41" s="42"/>
      <c r="F41" s="42"/>
      <c r="G41" s="42"/>
    </row>
    <row r="42" spans="1:21" ht="15" customHeight="1">
      <c r="A42" s="42"/>
      <c r="B42" s="42"/>
      <c r="C42" s="42"/>
      <c r="D42" s="42"/>
      <c r="E42" s="42"/>
      <c r="F42" s="42"/>
      <c r="G42" s="42"/>
    </row>
    <row r="43" spans="1:21" ht="15" customHeight="1">
      <c r="A43" s="42"/>
      <c r="B43" s="42"/>
      <c r="C43" s="42"/>
      <c r="D43" s="42"/>
      <c r="E43" s="42"/>
      <c r="F43" s="42"/>
      <c r="G43" s="42"/>
    </row>
    <row r="44" spans="1:21" ht="15" customHeight="1">
      <c r="A44" s="42"/>
      <c r="B44" s="42"/>
      <c r="C44" s="42"/>
      <c r="D44" s="42"/>
      <c r="E44" s="42"/>
      <c r="F44" s="42"/>
      <c r="G44" s="42"/>
    </row>
    <row r="45" spans="1:21" ht="15" customHeight="1">
      <c r="A45" s="42"/>
      <c r="B45" s="42"/>
      <c r="C45" s="42"/>
      <c r="D45" s="42"/>
      <c r="E45" s="42"/>
      <c r="F45" s="42"/>
      <c r="G45" s="42"/>
    </row>
    <row r="46" spans="1:21" ht="15" customHeight="1">
      <c r="A46" s="42"/>
      <c r="B46" s="42"/>
      <c r="C46" s="42"/>
      <c r="D46" s="42"/>
      <c r="E46" s="42"/>
      <c r="F46" s="42"/>
      <c r="G46" s="42"/>
    </row>
    <row r="47" spans="1:21" ht="15" customHeight="1">
      <c r="A47" s="42"/>
      <c r="B47" s="42"/>
      <c r="C47" s="42"/>
      <c r="D47" s="42"/>
      <c r="E47" s="42"/>
      <c r="F47" s="42"/>
      <c r="G47" s="42"/>
    </row>
    <row r="48" spans="1:21" ht="15" customHeight="1">
      <c r="A48" s="42"/>
      <c r="B48" s="42"/>
      <c r="C48" s="42"/>
      <c r="D48" s="42"/>
      <c r="E48" s="42"/>
      <c r="F48" s="42"/>
      <c r="G48" s="42"/>
    </row>
    <row r="49" spans="1:7" ht="15" customHeight="1">
      <c r="A49" s="42"/>
      <c r="B49" s="42"/>
      <c r="C49" s="42"/>
      <c r="D49" s="42"/>
      <c r="E49" s="42"/>
      <c r="F49" s="42"/>
      <c r="G49" s="42"/>
    </row>
    <row r="50" spans="1:7" ht="15" customHeight="1">
      <c r="A50" s="42"/>
      <c r="B50" s="42"/>
      <c r="C50" s="42"/>
      <c r="D50" s="42"/>
      <c r="E50" s="42"/>
      <c r="F50" s="42"/>
      <c r="G50" s="42"/>
    </row>
    <row r="51" spans="1:7" ht="15" customHeight="1">
      <c r="A51" s="42"/>
      <c r="B51" s="42"/>
      <c r="C51" s="42"/>
      <c r="D51" s="42"/>
      <c r="E51" s="42"/>
      <c r="F51" s="42"/>
      <c r="G51" s="42"/>
    </row>
    <row r="52" spans="1:7" ht="15" customHeight="1">
      <c r="A52" s="42"/>
      <c r="B52" s="42"/>
      <c r="C52" s="42"/>
      <c r="D52" s="42"/>
      <c r="E52" s="42"/>
      <c r="F52" s="42"/>
      <c r="G52" s="42"/>
    </row>
    <row r="53" spans="1:7" ht="15" customHeight="1">
      <c r="A53" s="42"/>
      <c r="B53" s="42"/>
      <c r="C53" s="42"/>
      <c r="D53" s="42"/>
      <c r="E53" s="42"/>
      <c r="F53" s="42"/>
      <c r="G53" s="42"/>
    </row>
    <row r="54" spans="1:7" ht="15" customHeight="1">
      <c r="A54" s="42"/>
      <c r="B54" s="42"/>
      <c r="C54" s="42"/>
      <c r="D54" s="42"/>
      <c r="E54" s="42"/>
      <c r="F54" s="42"/>
      <c r="G54" s="42"/>
    </row>
    <row r="55" spans="1:7" ht="15" customHeight="1">
      <c r="A55" s="42"/>
      <c r="B55" s="42"/>
      <c r="C55" s="42"/>
      <c r="D55" s="42"/>
      <c r="E55" s="42"/>
      <c r="F55" s="42"/>
      <c r="G55" s="42"/>
    </row>
    <row r="56" spans="1:7" ht="15" customHeight="1">
      <c r="A56" s="42"/>
      <c r="B56" s="42"/>
      <c r="C56" s="42"/>
      <c r="D56" s="42"/>
      <c r="E56" s="42"/>
      <c r="F56" s="42"/>
      <c r="G56" s="42"/>
    </row>
    <row r="57" spans="1:7" ht="15" customHeight="1">
      <c r="A57" s="42"/>
      <c r="B57" s="42"/>
      <c r="C57" s="42"/>
      <c r="D57" s="42"/>
      <c r="E57" s="42"/>
      <c r="F57" s="42"/>
      <c r="G57" s="42"/>
    </row>
    <row r="58" spans="1:7" ht="15" customHeight="1">
      <c r="A58" s="42"/>
      <c r="B58" s="42"/>
      <c r="C58" s="42"/>
      <c r="D58" s="42"/>
      <c r="E58" s="42"/>
      <c r="F58" s="42"/>
      <c r="G58" s="42"/>
    </row>
    <row r="59" spans="1:7" ht="15" customHeight="1">
      <c r="A59" s="42"/>
      <c r="B59" s="42"/>
      <c r="C59" s="42"/>
      <c r="D59" s="42"/>
      <c r="E59" s="42"/>
      <c r="F59" s="42"/>
      <c r="G59" s="42"/>
    </row>
    <row r="60" spans="1:7" ht="15" customHeight="1">
      <c r="A60" s="42"/>
      <c r="B60" s="42"/>
      <c r="C60" s="42"/>
      <c r="D60" s="42"/>
      <c r="E60" s="42"/>
      <c r="F60" s="42"/>
      <c r="G60" s="42"/>
    </row>
    <row r="61" spans="1:7" ht="15" customHeight="1">
      <c r="A61" s="42"/>
      <c r="B61" s="42"/>
      <c r="C61" s="42"/>
      <c r="D61" s="42"/>
      <c r="E61" s="42"/>
      <c r="F61" s="42"/>
      <c r="G61" s="42"/>
    </row>
    <row r="62" spans="1:7" ht="15" customHeight="1">
      <c r="A62" s="42"/>
      <c r="B62" s="42"/>
      <c r="C62" s="42"/>
      <c r="D62" s="42"/>
      <c r="E62" s="42"/>
      <c r="F62" s="42"/>
      <c r="G62" s="42"/>
    </row>
    <row r="63" spans="1:7" ht="15" customHeight="1">
      <c r="A63" s="42"/>
      <c r="B63" s="42"/>
      <c r="C63" s="42"/>
      <c r="D63" s="42"/>
      <c r="E63" s="42"/>
      <c r="F63" s="42"/>
      <c r="G63" s="42"/>
    </row>
    <row r="64" spans="1:7" ht="15" customHeight="1">
      <c r="A64" s="42"/>
      <c r="B64" s="42"/>
      <c r="C64" s="42"/>
      <c r="D64" s="42"/>
      <c r="E64" s="42"/>
      <c r="F64" s="42"/>
      <c r="G64" s="42"/>
    </row>
    <row r="65" spans="1:7" ht="15" customHeight="1">
      <c r="A65" s="42"/>
      <c r="B65" s="42"/>
      <c r="C65" s="42"/>
      <c r="D65" s="42"/>
      <c r="E65" s="42"/>
      <c r="F65" s="42"/>
      <c r="G65" s="42"/>
    </row>
    <row r="66" spans="1:7" ht="15" customHeight="1">
      <c r="A66" s="42"/>
      <c r="B66" s="42"/>
      <c r="C66" s="42"/>
      <c r="D66" s="42"/>
      <c r="E66" s="42"/>
      <c r="F66" s="42"/>
      <c r="G66" s="42"/>
    </row>
    <row r="67" spans="1:7" ht="15" customHeight="1">
      <c r="A67" s="42"/>
      <c r="B67" s="42"/>
      <c r="C67" s="42"/>
      <c r="D67" s="42"/>
      <c r="E67" s="42"/>
      <c r="F67" s="42"/>
      <c r="G67" s="42"/>
    </row>
    <row r="68" spans="1:7" ht="15" customHeight="1">
      <c r="A68" s="42"/>
      <c r="B68" s="42"/>
      <c r="C68" s="42"/>
      <c r="D68" s="42"/>
      <c r="E68" s="42"/>
      <c r="F68" s="42"/>
      <c r="G68" s="42"/>
    </row>
    <row r="69" spans="1:7" ht="15" customHeight="1">
      <c r="A69" s="42"/>
      <c r="B69" s="42"/>
      <c r="C69" s="42"/>
      <c r="D69" s="42"/>
      <c r="E69" s="42"/>
      <c r="F69" s="42"/>
      <c r="G69" s="42"/>
    </row>
    <row r="70" spans="1:7" ht="15" customHeight="1">
      <c r="A70" s="42"/>
      <c r="B70" s="42"/>
      <c r="C70" s="42"/>
      <c r="D70" s="42"/>
      <c r="E70" s="42"/>
      <c r="F70" s="42"/>
      <c r="G70" s="42"/>
    </row>
    <row r="71" spans="1:7" ht="15" customHeight="1">
      <c r="A71" s="42"/>
      <c r="B71" s="42"/>
      <c r="C71" s="42"/>
      <c r="D71" s="42"/>
      <c r="E71" s="42"/>
      <c r="F71" s="42"/>
      <c r="G71" s="42"/>
    </row>
    <row r="72" spans="1:7" ht="15" customHeight="1">
      <c r="A72" s="42"/>
      <c r="B72" s="42"/>
      <c r="C72" s="42"/>
      <c r="D72" s="42"/>
      <c r="E72" s="42"/>
      <c r="F72" s="42"/>
      <c r="G72" s="42"/>
    </row>
    <row r="73" spans="1:7" ht="15" customHeight="1">
      <c r="A73" s="42"/>
      <c r="B73" s="42"/>
      <c r="C73" s="42"/>
      <c r="D73" s="42"/>
      <c r="E73" s="42"/>
      <c r="F73" s="42"/>
      <c r="G73" s="42"/>
    </row>
    <row r="74" spans="1:7" ht="15" customHeight="1">
      <c r="A74" s="42"/>
      <c r="B74" s="42"/>
      <c r="C74" s="42"/>
      <c r="D74" s="42"/>
      <c r="E74" s="42"/>
      <c r="F74" s="42"/>
      <c r="G74" s="42"/>
    </row>
    <row r="75" spans="1:7" ht="15" customHeight="1">
      <c r="A75" s="42"/>
      <c r="B75" s="42"/>
      <c r="C75" s="42"/>
      <c r="D75" s="42"/>
      <c r="E75" s="42"/>
      <c r="F75" s="42"/>
      <c r="G75" s="42"/>
    </row>
    <row r="76" spans="1:7" ht="15" customHeight="1">
      <c r="A76" s="42"/>
      <c r="B76" s="42"/>
      <c r="C76" s="42"/>
      <c r="D76" s="42"/>
      <c r="E76" s="42"/>
      <c r="F76" s="42"/>
      <c r="G76" s="42"/>
    </row>
    <row r="77" spans="1:7" ht="15" customHeight="1">
      <c r="A77" s="42"/>
      <c r="B77" s="42"/>
      <c r="C77" s="42"/>
      <c r="D77" s="42"/>
      <c r="E77" s="42"/>
      <c r="F77" s="42"/>
      <c r="G77" s="42"/>
    </row>
    <row r="78" spans="1:7" ht="15" customHeight="1">
      <c r="A78" s="42"/>
      <c r="B78" s="42"/>
      <c r="C78" s="42"/>
      <c r="D78" s="42"/>
      <c r="E78" s="42"/>
      <c r="F78" s="42"/>
      <c r="G78" s="42"/>
    </row>
    <row r="79" spans="1:7" ht="15" customHeight="1">
      <c r="A79" s="42"/>
      <c r="B79" s="42"/>
      <c r="C79" s="42"/>
      <c r="D79" s="42"/>
      <c r="E79" s="42"/>
      <c r="F79" s="42"/>
      <c r="G79" s="42"/>
    </row>
    <row r="80" spans="1:7" ht="15" customHeight="1">
      <c r="A80" s="42"/>
      <c r="B80" s="42"/>
      <c r="C80" s="42"/>
      <c r="D80" s="42"/>
      <c r="E80" s="42"/>
      <c r="F80" s="42"/>
      <c r="G80" s="42"/>
    </row>
    <row r="81" spans="1:7" ht="15" customHeight="1">
      <c r="A81" s="42"/>
      <c r="B81" s="42"/>
      <c r="C81" s="42"/>
      <c r="D81" s="42"/>
      <c r="E81" s="42"/>
      <c r="F81" s="42"/>
      <c r="G81" s="42"/>
    </row>
    <row r="82" spans="1:7" ht="15" customHeight="1">
      <c r="A82" s="42"/>
      <c r="B82" s="42"/>
      <c r="C82" s="42"/>
      <c r="D82" s="42"/>
      <c r="E82" s="42"/>
      <c r="F82" s="42"/>
      <c r="G82" s="42"/>
    </row>
    <row r="83" spans="1:7" ht="15" customHeight="1">
      <c r="A83" s="42"/>
      <c r="B83" s="42"/>
      <c r="C83" s="42"/>
      <c r="D83" s="42"/>
      <c r="E83" s="42"/>
      <c r="F83" s="42"/>
      <c r="G83" s="42"/>
    </row>
    <row r="84" spans="1:7" ht="15" customHeight="1">
      <c r="A84" s="42"/>
      <c r="B84" s="42"/>
      <c r="C84" s="42"/>
      <c r="D84" s="42"/>
      <c r="E84" s="42"/>
      <c r="F84" s="42"/>
      <c r="G84" s="42"/>
    </row>
    <row r="85" spans="1:7" ht="15" customHeight="1">
      <c r="A85" s="42"/>
      <c r="B85" s="42"/>
      <c r="C85" s="42"/>
      <c r="D85" s="42"/>
      <c r="E85" s="42"/>
      <c r="F85" s="42"/>
      <c r="G85" s="42"/>
    </row>
    <row r="86" spans="1:7" ht="15" customHeight="1">
      <c r="A86" s="42"/>
      <c r="B86" s="42"/>
      <c r="C86" s="42"/>
      <c r="D86" s="42"/>
      <c r="E86" s="42"/>
      <c r="F86" s="42"/>
      <c r="G86" s="42"/>
    </row>
    <row r="87" spans="1:7" ht="15" customHeight="1">
      <c r="A87" s="42"/>
      <c r="B87" s="42"/>
      <c r="C87" s="42"/>
      <c r="D87" s="42"/>
      <c r="E87" s="42"/>
      <c r="F87" s="42"/>
      <c r="G87" s="42"/>
    </row>
    <row r="88" spans="1:7" ht="15" customHeight="1">
      <c r="A88" s="42"/>
      <c r="B88" s="42"/>
      <c r="C88" s="42"/>
      <c r="D88" s="42"/>
      <c r="E88" s="42"/>
      <c r="F88" s="42"/>
      <c r="G88" s="42"/>
    </row>
    <row r="89" spans="1:7" ht="15" customHeight="1">
      <c r="A89" s="42"/>
      <c r="B89" s="42"/>
      <c r="C89" s="42"/>
      <c r="D89" s="42"/>
      <c r="E89" s="42"/>
      <c r="F89" s="42"/>
      <c r="G89" s="42"/>
    </row>
    <row r="90" spans="1:7" ht="15" customHeight="1">
      <c r="A90" s="42"/>
      <c r="B90" s="42"/>
      <c r="C90" s="42"/>
      <c r="D90" s="42"/>
      <c r="E90" s="42"/>
      <c r="F90" s="42"/>
      <c r="G90" s="42"/>
    </row>
    <row r="91" spans="1:7" ht="15" customHeight="1">
      <c r="A91" s="42"/>
      <c r="B91" s="42"/>
      <c r="C91" s="42"/>
      <c r="D91" s="42"/>
      <c r="E91" s="42"/>
      <c r="F91" s="42"/>
      <c r="G91" s="42"/>
    </row>
    <row r="92" spans="1:7" ht="15" customHeight="1">
      <c r="A92" s="42"/>
      <c r="B92" s="42"/>
      <c r="C92" s="42"/>
      <c r="D92" s="42"/>
      <c r="E92" s="42"/>
      <c r="F92" s="42"/>
      <c r="G92" s="42"/>
    </row>
    <row r="93" spans="1:7" ht="15" customHeight="1">
      <c r="A93" s="42"/>
      <c r="B93" s="42"/>
      <c r="C93" s="42"/>
      <c r="D93" s="42"/>
      <c r="E93" s="42"/>
      <c r="F93" s="42"/>
      <c r="G93" s="42"/>
    </row>
    <row r="94" spans="1:7" ht="15" customHeight="1">
      <c r="A94" s="42"/>
      <c r="B94" s="42"/>
      <c r="C94" s="42"/>
      <c r="D94" s="42"/>
      <c r="E94" s="42"/>
      <c r="F94" s="42"/>
      <c r="G94" s="42"/>
    </row>
    <row r="95" spans="1:7" ht="15" customHeight="1">
      <c r="A95" s="42"/>
      <c r="B95" s="42"/>
      <c r="C95" s="42"/>
      <c r="D95" s="42"/>
      <c r="E95" s="42"/>
      <c r="F95" s="42"/>
      <c r="G95" s="42"/>
    </row>
    <row r="96" spans="1:7" ht="15" customHeight="1">
      <c r="A96" s="42"/>
      <c r="B96" s="42"/>
      <c r="C96" s="42"/>
      <c r="D96" s="42"/>
      <c r="E96" s="42"/>
      <c r="F96" s="42"/>
      <c r="G96" s="42"/>
    </row>
    <row r="97" spans="1:7" ht="15" customHeight="1">
      <c r="A97" s="42"/>
      <c r="B97" s="42"/>
      <c r="C97" s="42"/>
      <c r="D97" s="42"/>
      <c r="E97" s="42"/>
      <c r="F97" s="42"/>
      <c r="G97" s="42"/>
    </row>
    <row r="98" spans="1:7" ht="15" customHeight="1">
      <c r="A98" s="42"/>
      <c r="B98" s="42"/>
      <c r="C98" s="42"/>
      <c r="D98" s="42"/>
      <c r="E98" s="42"/>
      <c r="F98" s="42"/>
      <c r="G98" s="42"/>
    </row>
    <row r="99" spans="1:7" ht="15" customHeight="1">
      <c r="A99" s="42"/>
      <c r="B99" s="42"/>
      <c r="C99" s="42"/>
      <c r="D99" s="42"/>
      <c r="E99" s="42"/>
      <c r="F99" s="42"/>
      <c r="G99" s="42"/>
    </row>
    <row r="100" spans="1:7" ht="15" customHeight="1">
      <c r="A100" s="42"/>
      <c r="B100" s="42"/>
      <c r="C100" s="42"/>
      <c r="D100" s="42"/>
      <c r="E100" s="42"/>
      <c r="F100" s="42"/>
      <c r="G100" s="42"/>
    </row>
    <row r="101" spans="1:7" ht="15" customHeight="1">
      <c r="A101" s="42"/>
      <c r="B101" s="42"/>
      <c r="C101" s="42"/>
      <c r="D101" s="42"/>
      <c r="E101" s="42"/>
      <c r="F101" s="42"/>
      <c r="G101" s="42"/>
    </row>
    <row r="102" spans="1:7" ht="15" customHeight="1">
      <c r="A102" s="42"/>
      <c r="B102" s="42"/>
      <c r="C102" s="42"/>
      <c r="D102" s="42"/>
      <c r="E102" s="42"/>
      <c r="F102" s="42"/>
      <c r="G102" s="42"/>
    </row>
    <row r="103" spans="1:7" ht="15" customHeight="1">
      <c r="A103" s="42"/>
      <c r="B103" s="42"/>
      <c r="C103" s="42"/>
      <c r="D103" s="42"/>
      <c r="E103" s="42"/>
      <c r="F103" s="42"/>
      <c r="G103" s="42"/>
    </row>
    <row r="104" spans="1:7" ht="15" customHeight="1">
      <c r="A104" s="42"/>
      <c r="B104" s="42"/>
      <c r="C104" s="42"/>
      <c r="D104" s="42"/>
      <c r="E104" s="42"/>
      <c r="F104" s="42"/>
      <c r="G104" s="42"/>
    </row>
    <row r="105" spans="1:7" ht="15" customHeight="1">
      <c r="A105" s="42"/>
      <c r="B105" s="42"/>
      <c r="C105" s="42"/>
      <c r="D105" s="42"/>
      <c r="E105" s="42"/>
      <c r="F105" s="42"/>
      <c r="G105" s="42"/>
    </row>
    <row r="106" spans="1:7" ht="15" customHeight="1">
      <c r="A106" s="42"/>
      <c r="B106" s="42"/>
      <c r="C106" s="42"/>
      <c r="D106" s="42"/>
      <c r="E106" s="42"/>
      <c r="F106" s="42"/>
      <c r="G106" s="42"/>
    </row>
    <row r="107" spans="1:7" ht="15" customHeight="1">
      <c r="A107" s="42"/>
      <c r="B107" s="42"/>
      <c r="C107" s="42"/>
      <c r="D107" s="42"/>
      <c r="E107" s="42"/>
      <c r="F107" s="42"/>
      <c r="G107" s="42"/>
    </row>
    <row r="108" spans="1:7" ht="15" customHeight="1">
      <c r="A108" s="42"/>
      <c r="B108" s="42"/>
      <c r="C108" s="42"/>
      <c r="D108" s="42"/>
      <c r="E108" s="42"/>
      <c r="F108" s="42"/>
      <c r="G108" s="42"/>
    </row>
    <row r="109" spans="1:7" ht="15" customHeight="1">
      <c r="A109" s="42"/>
      <c r="B109" s="42"/>
      <c r="C109" s="42"/>
      <c r="D109" s="42"/>
      <c r="E109" s="42"/>
      <c r="F109" s="42"/>
      <c r="G109" s="42"/>
    </row>
    <row r="110" spans="1:7" ht="15" customHeight="1">
      <c r="A110" s="42"/>
      <c r="B110" s="42"/>
      <c r="C110" s="42"/>
      <c r="D110" s="42"/>
      <c r="E110" s="42"/>
      <c r="F110" s="42"/>
      <c r="G110" s="42"/>
    </row>
    <row r="111" spans="1:7" ht="15" customHeight="1">
      <c r="A111" s="42"/>
      <c r="B111" s="42"/>
      <c r="C111" s="42"/>
      <c r="D111" s="42"/>
      <c r="E111" s="42"/>
      <c r="F111" s="42"/>
      <c r="G111" s="42"/>
    </row>
    <row r="112" spans="1:7" ht="15" customHeight="1">
      <c r="A112" s="42"/>
      <c r="B112" s="42"/>
      <c r="C112" s="42"/>
      <c r="D112" s="42"/>
      <c r="E112" s="42"/>
      <c r="F112" s="42"/>
      <c r="G112" s="42"/>
    </row>
    <row r="113" spans="1:7" ht="15" customHeight="1">
      <c r="A113" s="42"/>
      <c r="B113" s="42"/>
      <c r="C113" s="42"/>
      <c r="D113" s="42"/>
      <c r="E113" s="42"/>
      <c r="F113" s="42"/>
      <c r="G113" s="42"/>
    </row>
    <row r="114" spans="1:7" ht="15" customHeight="1">
      <c r="A114" s="42"/>
      <c r="B114" s="42"/>
      <c r="C114" s="42"/>
      <c r="D114" s="42"/>
      <c r="E114" s="42"/>
      <c r="F114" s="42"/>
      <c r="G114" s="42"/>
    </row>
    <row r="115" spans="1:7" ht="15" customHeight="1">
      <c r="A115" s="42"/>
      <c r="B115" s="42"/>
      <c r="C115" s="42"/>
      <c r="D115" s="42"/>
      <c r="E115" s="42"/>
      <c r="F115" s="42"/>
      <c r="G115" s="42"/>
    </row>
    <row r="116" spans="1:7" ht="15" customHeight="1">
      <c r="A116" s="42"/>
      <c r="B116" s="42"/>
      <c r="C116" s="42"/>
      <c r="D116" s="42"/>
      <c r="E116" s="42"/>
      <c r="F116" s="42"/>
      <c r="G116" s="42"/>
    </row>
    <row r="117" spans="1:7" ht="15" customHeight="1">
      <c r="A117" s="42"/>
      <c r="B117" s="42"/>
      <c r="C117" s="42"/>
      <c r="D117" s="42"/>
      <c r="E117" s="42"/>
      <c r="F117" s="42"/>
      <c r="G117" s="42"/>
    </row>
    <row r="118" spans="1:7" ht="15" customHeight="1">
      <c r="A118" s="42"/>
      <c r="B118" s="42"/>
      <c r="C118" s="42"/>
      <c r="D118" s="42"/>
      <c r="E118" s="42"/>
      <c r="F118" s="42"/>
      <c r="G118" s="42"/>
    </row>
    <row r="119" spans="1:7" ht="15" customHeight="1">
      <c r="A119" s="42"/>
      <c r="B119" s="42"/>
      <c r="C119" s="42"/>
      <c r="D119" s="42"/>
      <c r="E119" s="42"/>
      <c r="F119" s="42"/>
      <c r="G119" s="42"/>
    </row>
    <row r="120" spans="1:7" ht="15" customHeight="1">
      <c r="A120" s="42"/>
      <c r="B120" s="42"/>
      <c r="C120" s="42"/>
      <c r="D120" s="42"/>
      <c r="E120" s="42"/>
      <c r="F120" s="42"/>
      <c r="G120" s="42"/>
    </row>
    <row r="121" spans="1:7" ht="15" customHeight="1">
      <c r="A121" s="42"/>
      <c r="B121" s="42"/>
      <c r="C121" s="42"/>
      <c r="D121" s="42"/>
      <c r="E121" s="42"/>
      <c r="F121" s="42"/>
      <c r="G121" s="42"/>
    </row>
    <row r="122" spans="1:7" ht="15" customHeight="1">
      <c r="A122" s="42"/>
      <c r="B122" s="42"/>
      <c r="C122" s="42"/>
      <c r="D122" s="42"/>
      <c r="E122" s="42"/>
      <c r="F122" s="42"/>
      <c r="G122" s="42"/>
    </row>
    <row r="123" spans="1:7" ht="15" customHeight="1">
      <c r="A123" s="42"/>
      <c r="B123" s="42"/>
      <c r="C123" s="42"/>
      <c r="D123" s="42"/>
      <c r="E123" s="42"/>
      <c r="F123" s="42"/>
      <c r="G123" s="42"/>
    </row>
    <row r="124" spans="1:7" ht="15" customHeight="1">
      <c r="A124" s="42"/>
      <c r="B124" s="42"/>
      <c r="C124" s="42"/>
      <c r="D124" s="42"/>
      <c r="E124" s="42"/>
      <c r="F124" s="42"/>
      <c r="G124" s="42"/>
    </row>
    <row r="125" spans="1:7" ht="15" customHeight="1">
      <c r="A125" s="42"/>
      <c r="B125" s="42"/>
      <c r="C125" s="42"/>
      <c r="D125" s="42"/>
      <c r="E125" s="42"/>
      <c r="F125" s="42"/>
      <c r="G125" s="42"/>
    </row>
    <row r="126" spans="1:7" ht="15" customHeight="1">
      <c r="A126" s="42"/>
      <c r="B126" s="42"/>
      <c r="C126" s="42"/>
      <c r="D126" s="42"/>
      <c r="E126" s="42"/>
      <c r="F126" s="42"/>
      <c r="G126" s="42"/>
    </row>
    <row r="127" spans="1:7" ht="15" customHeight="1">
      <c r="A127" s="42"/>
      <c r="B127" s="42"/>
      <c r="C127" s="42"/>
      <c r="D127" s="42"/>
      <c r="E127" s="42"/>
      <c r="F127" s="42"/>
      <c r="G127" s="42"/>
    </row>
    <row r="128" spans="1:7" ht="15" customHeight="1">
      <c r="A128" s="42"/>
      <c r="B128" s="42"/>
      <c r="C128" s="42"/>
      <c r="D128" s="42"/>
      <c r="E128" s="42"/>
      <c r="F128" s="42"/>
      <c r="G128" s="42"/>
    </row>
    <row r="129" spans="1:7" ht="15" customHeight="1">
      <c r="A129" s="42"/>
      <c r="B129" s="42"/>
      <c r="C129" s="42"/>
      <c r="D129" s="42"/>
      <c r="E129" s="42"/>
      <c r="F129" s="42"/>
      <c r="G129" s="42"/>
    </row>
    <row r="130" spans="1:7" ht="15" customHeight="1">
      <c r="A130" s="42"/>
      <c r="B130" s="42"/>
      <c r="C130" s="42"/>
      <c r="D130" s="42"/>
      <c r="E130" s="42"/>
      <c r="F130" s="42"/>
      <c r="G130" s="42"/>
    </row>
    <row r="131" spans="1:7" ht="15" customHeight="1">
      <c r="A131" s="42"/>
      <c r="B131" s="42"/>
      <c r="C131" s="42"/>
      <c r="D131" s="42"/>
      <c r="E131" s="42"/>
      <c r="F131" s="42"/>
      <c r="G131" s="42"/>
    </row>
    <row r="132" spans="1:7" ht="15" customHeight="1">
      <c r="A132" s="42"/>
      <c r="B132" s="42"/>
      <c r="C132" s="42"/>
      <c r="D132" s="42"/>
      <c r="E132" s="42"/>
      <c r="F132" s="42"/>
      <c r="G132" s="42"/>
    </row>
    <row r="133" spans="1:7" ht="15" customHeight="1">
      <c r="A133" s="42"/>
      <c r="B133" s="42"/>
      <c r="C133" s="42"/>
      <c r="D133" s="42"/>
      <c r="E133" s="42"/>
      <c r="F133" s="42"/>
      <c r="G133" s="42"/>
    </row>
    <row r="134" spans="1:7" ht="15" customHeight="1">
      <c r="A134" s="42"/>
      <c r="B134" s="42"/>
      <c r="C134" s="42"/>
      <c r="D134" s="42"/>
      <c r="E134" s="42"/>
      <c r="F134" s="42"/>
      <c r="G134" s="42"/>
    </row>
    <row r="135" spans="1:7" ht="15" customHeight="1">
      <c r="A135" s="42"/>
      <c r="B135" s="42"/>
      <c r="C135" s="42"/>
      <c r="D135" s="42"/>
      <c r="E135" s="42"/>
      <c r="F135" s="42"/>
      <c r="G135" s="42"/>
    </row>
    <row r="136" spans="1:7" ht="15" customHeight="1">
      <c r="A136" s="42"/>
      <c r="B136" s="42"/>
      <c r="C136" s="42"/>
      <c r="D136" s="42"/>
      <c r="E136" s="42"/>
      <c r="F136" s="42"/>
      <c r="G136" s="42"/>
    </row>
    <row r="137" spans="1:7" ht="15" customHeight="1">
      <c r="A137" s="42"/>
      <c r="B137" s="42"/>
      <c r="C137" s="42"/>
      <c r="D137" s="42"/>
      <c r="E137" s="42"/>
      <c r="F137" s="42"/>
      <c r="G137" s="42"/>
    </row>
    <row r="138" spans="1:7" ht="15" customHeight="1">
      <c r="A138" s="42"/>
      <c r="B138" s="42"/>
      <c r="C138" s="42"/>
      <c r="D138" s="42"/>
      <c r="E138" s="42"/>
      <c r="F138" s="42"/>
      <c r="G138" s="42"/>
    </row>
    <row r="139" spans="1:7" ht="15" customHeight="1">
      <c r="A139" s="42"/>
      <c r="B139" s="42"/>
      <c r="C139" s="42"/>
      <c r="D139" s="42"/>
      <c r="E139" s="42"/>
      <c r="F139" s="42"/>
      <c r="G139" s="42"/>
    </row>
    <row r="140" spans="1:7" ht="15" customHeight="1">
      <c r="A140" s="42"/>
      <c r="B140" s="42"/>
      <c r="C140" s="42"/>
      <c r="D140" s="42"/>
      <c r="E140" s="42"/>
      <c r="F140" s="42"/>
      <c r="G140" s="42"/>
    </row>
    <row r="141" spans="1:7" ht="15" customHeight="1">
      <c r="A141" s="42"/>
      <c r="B141" s="42"/>
      <c r="C141" s="42"/>
      <c r="D141" s="42"/>
      <c r="E141" s="42"/>
      <c r="F141" s="42"/>
      <c r="G141" s="42"/>
    </row>
    <row r="142" spans="1:7" ht="15" customHeight="1">
      <c r="A142" s="42"/>
      <c r="B142" s="42"/>
      <c r="C142" s="42"/>
      <c r="D142" s="42"/>
      <c r="E142" s="42"/>
      <c r="F142" s="42"/>
      <c r="G142" s="42"/>
    </row>
    <row r="143" spans="1:7" ht="15" customHeight="1">
      <c r="A143" s="42"/>
      <c r="B143" s="42"/>
      <c r="C143" s="42"/>
      <c r="D143" s="42"/>
      <c r="E143" s="42"/>
      <c r="F143" s="42"/>
      <c r="G143" s="4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6"/>
  <sheetViews>
    <sheetView zoomScaleNormal="100" workbookViewId="0"/>
  </sheetViews>
  <sheetFormatPr baseColWidth="10" defaultColWidth="11.42578125" defaultRowHeight="15" customHeight="1"/>
  <cols>
    <col min="1" max="1" width="32.140625" style="226" customWidth="1"/>
    <col min="2" max="7" width="10" style="226" customWidth="1"/>
    <col min="8" max="8" width="11.42578125" style="226" customWidth="1"/>
    <col min="9" max="16384" width="11.42578125" style="226"/>
  </cols>
  <sheetData>
    <row r="1" spans="1:8" ht="15" customHeight="1">
      <c r="A1" s="225" t="s">
        <v>610</v>
      </c>
      <c r="B1" s="42"/>
      <c r="C1" s="42"/>
      <c r="D1" s="42"/>
      <c r="E1" s="42"/>
      <c r="F1" s="42"/>
      <c r="G1" s="42"/>
    </row>
    <row r="2" spans="1:8" ht="15" customHeight="1">
      <c r="A2" s="227" t="s">
        <v>611</v>
      </c>
      <c r="B2" s="42"/>
      <c r="C2" s="42"/>
      <c r="D2" s="42"/>
      <c r="E2" s="42"/>
      <c r="F2" s="42"/>
      <c r="G2" s="42"/>
    </row>
    <row r="3" spans="1:8" ht="15" customHeight="1">
      <c r="A3" s="42"/>
      <c r="B3" s="42"/>
      <c r="C3" s="42"/>
      <c r="D3" s="42"/>
      <c r="E3" s="42"/>
      <c r="F3" s="42"/>
      <c r="G3" s="42"/>
    </row>
    <row r="4" spans="1:8" ht="15" customHeight="1">
      <c r="A4" s="213"/>
      <c r="B4" s="214" t="s">
        <v>3</v>
      </c>
      <c r="C4" s="214" t="s">
        <v>79</v>
      </c>
      <c r="D4" s="214" t="s">
        <v>80</v>
      </c>
      <c r="E4" s="214" t="s">
        <v>352</v>
      </c>
      <c r="F4" s="214" t="s">
        <v>222</v>
      </c>
      <c r="G4" s="214" t="s">
        <v>612</v>
      </c>
      <c r="H4" s="228"/>
    </row>
    <row r="5" spans="1:8" ht="15" customHeight="1">
      <c r="A5" s="79" t="s">
        <v>3</v>
      </c>
      <c r="B5" s="106">
        <v>286895</v>
      </c>
      <c r="C5" s="106">
        <v>75619</v>
      </c>
      <c r="D5" s="106">
        <v>49262</v>
      </c>
      <c r="E5" s="106">
        <v>65712</v>
      </c>
      <c r="F5" s="106">
        <v>28709</v>
      </c>
      <c r="G5" s="106">
        <v>67593</v>
      </c>
      <c r="H5" s="228"/>
    </row>
    <row r="6" spans="1:8" ht="15" customHeight="1">
      <c r="A6" s="98" t="s">
        <v>226</v>
      </c>
      <c r="B6" s="106">
        <v>19629</v>
      </c>
      <c r="C6" s="106">
        <v>3207</v>
      </c>
      <c r="D6" s="106">
        <v>2648</v>
      </c>
      <c r="E6" s="106">
        <v>4867</v>
      </c>
      <c r="F6" s="106">
        <v>2696</v>
      </c>
      <c r="G6" s="106">
        <v>6211</v>
      </c>
      <c r="H6" s="228"/>
    </row>
    <row r="7" spans="1:8" ht="15" customHeight="1">
      <c r="A7" s="103" t="s">
        <v>227</v>
      </c>
      <c r="B7" s="106">
        <v>11066</v>
      </c>
      <c r="C7" s="106">
        <v>2361</v>
      </c>
      <c r="D7" s="106">
        <v>1810</v>
      </c>
      <c r="E7" s="106">
        <v>2692</v>
      </c>
      <c r="F7" s="106">
        <v>1304</v>
      </c>
      <c r="G7" s="106">
        <v>2899</v>
      </c>
      <c r="H7" s="228"/>
    </row>
    <row r="8" spans="1:8" ht="15" customHeight="1">
      <c r="A8" s="48" t="s">
        <v>228</v>
      </c>
      <c r="B8" s="32">
        <v>19</v>
      </c>
      <c r="C8" s="32">
        <v>3</v>
      </c>
      <c r="D8" s="32">
        <v>2</v>
      </c>
      <c r="E8" s="32">
        <v>8</v>
      </c>
      <c r="F8" s="32">
        <v>2</v>
      </c>
      <c r="G8" s="32">
        <v>4</v>
      </c>
      <c r="H8" s="228"/>
    </row>
    <row r="9" spans="1:8" ht="15" customHeight="1">
      <c r="A9" s="48" t="s">
        <v>229</v>
      </c>
      <c r="B9" s="32">
        <v>9556</v>
      </c>
      <c r="C9" s="32">
        <v>2128</v>
      </c>
      <c r="D9" s="32">
        <v>1608</v>
      </c>
      <c r="E9" s="32">
        <v>2347</v>
      </c>
      <c r="F9" s="32">
        <v>1130</v>
      </c>
      <c r="G9" s="32">
        <v>2343</v>
      </c>
      <c r="H9" s="228"/>
    </row>
    <row r="10" spans="1:8" ht="15" customHeight="1">
      <c r="A10" s="48" t="s">
        <v>230</v>
      </c>
      <c r="B10" s="32">
        <v>382</v>
      </c>
      <c r="C10" s="32">
        <v>64</v>
      </c>
      <c r="D10" s="32">
        <v>93</v>
      </c>
      <c r="E10" s="32">
        <v>140</v>
      </c>
      <c r="F10" s="32">
        <v>44</v>
      </c>
      <c r="G10" s="32">
        <v>41</v>
      </c>
      <c r="H10" s="228"/>
    </row>
    <row r="11" spans="1:8" ht="15" customHeight="1">
      <c r="A11" s="48" t="s">
        <v>231</v>
      </c>
      <c r="B11" s="32">
        <v>1109</v>
      </c>
      <c r="C11" s="32">
        <v>166</v>
      </c>
      <c r="D11" s="32">
        <v>107</v>
      </c>
      <c r="E11" s="32">
        <v>197</v>
      </c>
      <c r="F11" s="32">
        <v>128</v>
      </c>
      <c r="G11" s="32">
        <v>511</v>
      </c>
      <c r="H11" s="228"/>
    </row>
    <row r="12" spans="1:8" ht="15" customHeight="1">
      <c r="A12" s="100" t="s">
        <v>232</v>
      </c>
      <c r="B12" s="106">
        <v>12764</v>
      </c>
      <c r="C12" s="106">
        <v>1721</v>
      </c>
      <c r="D12" s="106">
        <v>1343</v>
      </c>
      <c r="E12" s="106">
        <v>2827</v>
      </c>
      <c r="F12" s="106">
        <v>1873</v>
      </c>
      <c r="G12" s="106">
        <v>5000</v>
      </c>
      <c r="H12" s="228"/>
    </row>
    <row r="13" spans="1:8" ht="15" customHeight="1">
      <c r="A13" s="100" t="s">
        <v>233</v>
      </c>
      <c r="B13" s="106">
        <v>243436</v>
      </c>
      <c r="C13" s="106">
        <v>68330</v>
      </c>
      <c r="D13" s="106">
        <v>43461</v>
      </c>
      <c r="E13" s="106">
        <v>55326</v>
      </c>
      <c r="F13" s="106">
        <v>22836</v>
      </c>
      <c r="G13" s="106">
        <v>53483</v>
      </c>
      <c r="H13" s="228"/>
    </row>
    <row r="14" spans="1:8" ht="15" customHeight="1">
      <c r="A14" s="48" t="s">
        <v>234</v>
      </c>
      <c r="B14" s="32">
        <v>34801</v>
      </c>
      <c r="C14" s="32">
        <v>13041</v>
      </c>
      <c r="D14" s="32">
        <v>6722</v>
      </c>
      <c r="E14" s="32">
        <v>7358</v>
      </c>
      <c r="F14" s="32">
        <v>2638</v>
      </c>
      <c r="G14" s="32">
        <v>5042</v>
      </c>
      <c r="H14" s="228"/>
    </row>
    <row r="15" spans="1:8" ht="15" customHeight="1">
      <c r="A15" s="48" t="s">
        <v>235</v>
      </c>
      <c r="B15" s="32">
        <v>21560</v>
      </c>
      <c r="C15" s="32">
        <v>4978</v>
      </c>
      <c r="D15" s="32">
        <v>3131</v>
      </c>
      <c r="E15" s="32">
        <v>5223</v>
      </c>
      <c r="F15" s="32">
        <v>2340</v>
      </c>
      <c r="G15" s="32">
        <v>5888</v>
      </c>
      <c r="H15" s="228"/>
    </row>
    <row r="16" spans="1:8" ht="15" customHeight="1">
      <c r="A16" s="48" t="s">
        <v>66</v>
      </c>
      <c r="B16" s="32">
        <v>54399</v>
      </c>
      <c r="C16" s="32">
        <v>19173</v>
      </c>
      <c r="D16" s="32">
        <v>9848</v>
      </c>
      <c r="E16" s="32">
        <v>11582</v>
      </c>
      <c r="F16" s="32">
        <v>4593</v>
      </c>
      <c r="G16" s="32">
        <v>9203</v>
      </c>
      <c r="H16" s="228"/>
    </row>
    <row r="17" spans="1:8" ht="15" customHeight="1">
      <c r="A17" s="48" t="s">
        <v>60</v>
      </c>
      <c r="B17" s="32">
        <v>15179</v>
      </c>
      <c r="C17" s="32">
        <v>2956</v>
      </c>
      <c r="D17" s="32">
        <v>2947</v>
      </c>
      <c r="E17" s="32">
        <v>4071</v>
      </c>
      <c r="F17" s="32">
        <v>1607</v>
      </c>
      <c r="G17" s="32">
        <v>3598</v>
      </c>
      <c r="H17" s="228"/>
    </row>
    <row r="18" spans="1:8" ht="15" customHeight="1">
      <c r="A18" s="48" t="s">
        <v>236</v>
      </c>
      <c r="B18" s="32">
        <v>1827</v>
      </c>
      <c r="C18" s="32">
        <v>399</v>
      </c>
      <c r="D18" s="32">
        <v>464</v>
      </c>
      <c r="E18" s="32">
        <v>417</v>
      </c>
      <c r="F18" s="32">
        <v>197</v>
      </c>
      <c r="G18" s="32">
        <v>350</v>
      </c>
      <c r="H18" s="228"/>
    </row>
    <row r="19" spans="1:8" ht="15" customHeight="1">
      <c r="A19" s="48" t="s">
        <v>237</v>
      </c>
      <c r="B19" s="32">
        <v>1530</v>
      </c>
      <c r="C19" s="32">
        <v>344</v>
      </c>
      <c r="D19" s="32">
        <v>273</v>
      </c>
      <c r="E19" s="32">
        <v>354</v>
      </c>
      <c r="F19" s="32">
        <v>158</v>
      </c>
      <c r="G19" s="32">
        <v>401</v>
      </c>
      <c r="H19" s="228"/>
    </row>
    <row r="20" spans="1:8" ht="15" customHeight="1">
      <c r="A20" s="48" t="s">
        <v>238</v>
      </c>
      <c r="B20" s="32">
        <v>13559</v>
      </c>
      <c r="C20" s="32">
        <v>3585</v>
      </c>
      <c r="D20" s="32">
        <v>3022</v>
      </c>
      <c r="E20" s="32">
        <v>3166</v>
      </c>
      <c r="F20" s="32">
        <v>1174</v>
      </c>
      <c r="G20" s="32">
        <v>2612</v>
      </c>
      <c r="H20" s="228"/>
    </row>
    <row r="21" spans="1:8" ht="15" customHeight="1">
      <c r="A21" s="48" t="s">
        <v>239</v>
      </c>
      <c r="B21" s="32">
        <v>38198</v>
      </c>
      <c r="C21" s="32">
        <v>9366</v>
      </c>
      <c r="D21" s="32">
        <v>5332</v>
      </c>
      <c r="E21" s="32">
        <v>8018</v>
      </c>
      <c r="F21" s="32">
        <v>3906</v>
      </c>
      <c r="G21" s="32">
        <v>11576</v>
      </c>
      <c r="H21" s="228"/>
    </row>
    <row r="22" spans="1:8" ht="15" customHeight="1">
      <c r="A22" s="48" t="s">
        <v>240</v>
      </c>
      <c r="B22" s="32">
        <v>1121</v>
      </c>
      <c r="C22" s="32">
        <v>101</v>
      </c>
      <c r="D22" s="32">
        <v>163</v>
      </c>
      <c r="E22" s="32">
        <v>161</v>
      </c>
      <c r="F22" s="32">
        <v>95</v>
      </c>
      <c r="G22" s="32">
        <v>601</v>
      </c>
      <c r="H22" s="228"/>
    </row>
    <row r="23" spans="1:8" ht="15" customHeight="1">
      <c r="A23" s="48" t="s">
        <v>29</v>
      </c>
      <c r="B23" s="32">
        <v>14183</v>
      </c>
      <c r="C23" s="32">
        <v>3331</v>
      </c>
      <c r="D23" s="32">
        <v>3235</v>
      </c>
      <c r="E23" s="32">
        <v>3617</v>
      </c>
      <c r="F23" s="32">
        <v>1386</v>
      </c>
      <c r="G23" s="32">
        <v>2614</v>
      </c>
      <c r="H23" s="228"/>
    </row>
    <row r="24" spans="1:8" ht="15" customHeight="1">
      <c r="A24" s="48" t="s">
        <v>241</v>
      </c>
      <c r="B24" s="32">
        <v>17090</v>
      </c>
      <c r="C24" s="32">
        <v>3685</v>
      </c>
      <c r="D24" s="32">
        <v>3420</v>
      </c>
      <c r="E24" s="32">
        <v>4184</v>
      </c>
      <c r="F24" s="32">
        <v>1698</v>
      </c>
      <c r="G24" s="32">
        <v>4103</v>
      </c>
      <c r="H24" s="228"/>
    </row>
    <row r="25" spans="1:8" ht="15" customHeight="1">
      <c r="A25" s="48" t="s">
        <v>242</v>
      </c>
      <c r="B25" s="32">
        <v>19257</v>
      </c>
      <c r="C25" s="32">
        <v>5987</v>
      </c>
      <c r="D25" s="32">
        <v>3450</v>
      </c>
      <c r="E25" s="32">
        <v>4763</v>
      </c>
      <c r="F25" s="32">
        <v>1843</v>
      </c>
      <c r="G25" s="32">
        <v>3214</v>
      </c>
      <c r="H25" s="228"/>
    </row>
    <row r="26" spans="1:8" ht="15" customHeight="1">
      <c r="A26" s="48" t="s">
        <v>243</v>
      </c>
      <c r="B26" s="32">
        <v>5179</v>
      </c>
      <c r="C26" s="32">
        <v>1188</v>
      </c>
      <c r="D26" s="32">
        <v>992</v>
      </c>
      <c r="E26" s="32">
        <v>1312</v>
      </c>
      <c r="F26" s="32">
        <v>519</v>
      </c>
      <c r="G26" s="32">
        <v>1168</v>
      </c>
      <c r="H26" s="228"/>
    </row>
    <row r="27" spans="1:8" ht="15" customHeight="1">
      <c r="A27" s="48" t="s">
        <v>244</v>
      </c>
      <c r="B27" s="32">
        <v>5436</v>
      </c>
      <c r="C27" s="32">
        <v>177</v>
      </c>
      <c r="D27" s="32">
        <v>432</v>
      </c>
      <c r="E27" s="32">
        <v>1073</v>
      </c>
      <c r="F27" s="32">
        <v>661</v>
      </c>
      <c r="G27" s="32">
        <v>3093</v>
      </c>
      <c r="H27" s="228"/>
    </row>
    <row r="28" spans="1:8" ht="15" customHeight="1">
      <c r="A28" s="49" t="s">
        <v>245</v>
      </c>
      <c r="B28" s="35">
        <v>117</v>
      </c>
      <c r="C28" s="35">
        <v>19</v>
      </c>
      <c r="D28" s="35">
        <v>30</v>
      </c>
      <c r="E28" s="35">
        <v>27</v>
      </c>
      <c r="F28" s="35">
        <v>21</v>
      </c>
      <c r="G28" s="35">
        <v>20</v>
      </c>
      <c r="H28" s="228"/>
    </row>
    <row r="29" spans="1:8" ht="15" customHeight="1">
      <c r="A29" s="79" t="s">
        <v>4</v>
      </c>
      <c r="B29" s="106">
        <v>142175</v>
      </c>
      <c r="C29" s="106">
        <v>36330</v>
      </c>
      <c r="D29" s="106">
        <v>24343</v>
      </c>
      <c r="E29" s="106">
        <v>33779</v>
      </c>
      <c r="F29" s="106">
        <v>14338</v>
      </c>
      <c r="G29" s="106">
        <v>33385</v>
      </c>
      <c r="H29" s="228"/>
    </row>
    <row r="30" spans="1:8" ht="15" customHeight="1">
      <c r="A30" s="98" t="s">
        <v>226</v>
      </c>
      <c r="B30" s="106">
        <v>16995</v>
      </c>
      <c r="C30" s="106">
        <v>2854</v>
      </c>
      <c r="D30" s="106">
        <v>2401</v>
      </c>
      <c r="E30" s="106">
        <v>4205</v>
      </c>
      <c r="F30" s="106">
        <v>2339</v>
      </c>
      <c r="G30" s="106">
        <v>5196</v>
      </c>
      <c r="H30" s="228"/>
    </row>
    <row r="31" spans="1:8" ht="15" customHeight="1">
      <c r="A31" s="103" t="s">
        <v>227</v>
      </c>
      <c r="B31" s="106">
        <v>7194</v>
      </c>
      <c r="C31" s="106">
        <v>1700</v>
      </c>
      <c r="D31" s="106">
        <v>1279</v>
      </c>
      <c r="E31" s="106">
        <v>1643</v>
      </c>
      <c r="F31" s="106">
        <v>719</v>
      </c>
      <c r="G31" s="106">
        <v>1853</v>
      </c>
      <c r="H31" s="228"/>
    </row>
    <row r="32" spans="1:8" ht="15" customHeight="1">
      <c r="A32" s="48" t="s">
        <v>228</v>
      </c>
      <c r="B32" s="32">
        <v>14</v>
      </c>
      <c r="C32" s="32">
        <v>3</v>
      </c>
      <c r="D32" s="32">
        <v>0</v>
      </c>
      <c r="E32" s="32">
        <v>7</v>
      </c>
      <c r="F32" s="32">
        <v>1</v>
      </c>
      <c r="G32" s="32">
        <v>3</v>
      </c>
      <c r="H32" s="228"/>
    </row>
    <row r="33" spans="1:8" ht="15" customHeight="1">
      <c r="A33" s="48" t="s">
        <v>229</v>
      </c>
      <c r="B33" s="32">
        <v>6314</v>
      </c>
      <c r="C33" s="32">
        <v>1552</v>
      </c>
      <c r="D33" s="32">
        <v>1167</v>
      </c>
      <c r="E33" s="32">
        <v>1465</v>
      </c>
      <c r="F33" s="32">
        <v>631</v>
      </c>
      <c r="G33" s="32">
        <v>1499</v>
      </c>
      <c r="H33" s="228"/>
    </row>
    <row r="34" spans="1:8" ht="15" customHeight="1">
      <c r="A34" s="48" t="s">
        <v>230</v>
      </c>
      <c r="B34" s="32">
        <v>153</v>
      </c>
      <c r="C34" s="32">
        <v>20</v>
      </c>
      <c r="D34" s="32">
        <v>33</v>
      </c>
      <c r="E34" s="32">
        <v>60</v>
      </c>
      <c r="F34" s="32">
        <v>23</v>
      </c>
      <c r="G34" s="32">
        <v>17</v>
      </c>
      <c r="H34" s="228"/>
    </row>
    <row r="35" spans="1:8" ht="15" customHeight="1">
      <c r="A35" s="48" t="s">
        <v>231</v>
      </c>
      <c r="B35" s="32">
        <v>713</v>
      </c>
      <c r="C35" s="32">
        <v>125</v>
      </c>
      <c r="D35" s="32">
        <v>79</v>
      </c>
      <c r="E35" s="32">
        <v>111</v>
      </c>
      <c r="F35" s="32">
        <v>64</v>
      </c>
      <c r="G35" s="32">
        <v>334</v>
      </c>
      <c r="H35" s="228"/>
    </row>
    <row r="36" spans="1:8" ht="15" customHeight="1">
      <c r="A36" s="100" t="s">
        <v>232</v>
      </c>
      <c r="B36" s="106">
        <v>11675</v>
      </c>
      <c r="C36" s="106">
        <v>1544</v>
      </c>
      <c r="D36" s="106">
        <v>1153</v>
      </c>
      <c r="E36" s="106">
        <v>2537</v>
      </c>
      <c r="F36" s="106">
        <v>1754</v>
      </c>
      <c r="G36" s="106">
        <v>4687</v>
      </c>
      <c r="H36" s="228"/>
    </row>
    <row r="37" spans="1:8" ht="15" customHeight="1">
      <c r="A37" s="100" t="s">
        <v>233</v>
      </c>
      <c r="B37" s="106">
        <v>106311</v>
      </c>
      <c r="C37" s="106">
        <v>30232</v>
      </c>
      <c r="D37" s="106">
        <v>19510</v>
      </c>
      <c r="E37" s="106">
        <v>25394</v>
      </c>
      <c r="F37" s="106">
        <v>9526</v>
      </c>
      <c r="G37" s="106">
        <v>21649</v>
      </c>
      <c r="H37" s="228"/>
    </row>
    <row r="38" spans="1:8" ht="15" customHeight="1">
      <c r="A38" s="48" t="s">
        <v>234</v>
      </c>
      <c r="B38" s="32">
        <v>13073</v>
      </c>
      <c r="C38" s="32">
        <v>4546</v>
      </c>
      <c r="D38" s="32">
        <v>2498</v>
      </c>
      <c r="E38" s="32">
        <v>2970</v>
      </c>
      <c r="F38" s="32">
        <v>1001</v>
      </c>
      <c r="G38" s="32">
        <v>2058</v>
      </c>
      <c r="H38" s="228"/>
    </row>
    <row r="39" spans="1:8" ht="15" customHeight="1">
      <c r="A39" s="48" t="s">
        <v>235</v>
      </c>
      <c r="B39" s="32">
        <v>15447</v>
      </c>
      <c r="C39" s="32">
        <v>3819</v>
      </c>
      <c r="D39" s="32">
        <v>2275</v>
      </c>
      <c r="E39" s="32">
        <v>3636</v>
      </c>
      <c r="F39" s="32">
        <v>1505</v>
      </c>
      <c r="G39" s="32">
        <v>4212</v>
      </c>
      <c r="H39" s="228"/>
    </row>
    <row r="40" spans="1:8" ht="15" customHeight="1">
      <c r="A40" s="48" t="s">
        <v>66</v>
      </c>
      <c r="B40" s="32">
        <v>24480</v>
      </c>
      <c r="C40" s="32">
        <v>8670</v>
      </c>
      <c r="D40" s="32">
        <v>4789</v>
      </c>
      <c r="E40" s="32">
        <v>5556</v>
      </c>
      <c r="F40" s="32">
        <v>1973</v>
      </c>
      <c r="G40" s="32">
        <v>3492</v>
      </c>
      <c r="H40" s="228"/>
    </row>
    <row r="41" spans="1:8" ht="15" customHeight="1">
      <c r="A41" s="48" t="s">
        <v>60</v>
      </c>
      <c r="B41" s="32">
        <v>9052</v>
      </c>
      <c r="C41" s="32">
        <v>1713</v>
      </c>
      <c r="D41" s="32">
        <v>1726</v>
      </c>
      <c r="E41" s="32">
        <v>2553</v>
      </c>
      <c r="F41" s="32">
        <v>917</v>
      </c>
      <c r="G41" s="32">
        <v>2143</v>
      </c>
      <c r="H41" s="228"/>
    </row>
    <row r="42" spans="1:8" ht="15" customHeight="1">
      <c r="A42" s="48" t="s">
        <v>236</v>
      </c>
      <c r="B42" s="32">
        <v>748</v>
      </c>
      <c r="C42" s="32">
        <v>195</v>
      </c>
      <c r="D42" s="32">
        <v>218</v>
      </c>
      <c r="E42" s="32">
        <v>163</v>
      </c>
      <c r="F42" s="32">
        <v>67</v>
      </c>
      <c r="G42" s="32">
        <v>105</v>
      </c>
      <c r="H42" s="228"/>
    </row>
    <row r="43" spans="1:8" ht="15" customHeight="1">
      <c r="A43" s="48" t="s">
        <v>237</v>
      </c>
      <c r="B43" s="32">
        <v>718</v>
      </c>
      <c r="C43" s="32">
        <v>214</v>
      </c>
      <c r="D43" s="32">
        <v>141</v>
      </c>
      <c r="E43" s="32">
        <v>149</v>
      </c>
      <c r="F43" s="32">
        <v>58</v>
      </c>
      <c r="G43" s="32">
        <v>156</v>
      </c>
      <c r="H43" s="228"/>
    </row>
    <row r="44" spans="1:8" ht="15" customHeight="1">
      <c r="A44" s="48" t="s">
        <v>238</v>
      </c>
      <c r="B44" s="32">
        <v>5837</v>
      </c>
      <c r="C44" s="32">
        <v>1654</v>
      </c>
      <c r="D44" s="32">
        <v>1327</v>
      </c>
      <c r="E44" s="32">
        <v>1378</v>
      </c>
      <c r="F44" s="32">
        <v>454</v>
      </c>
      <c r="G44" s="32">
        <v>1024</v>
      </c>
      <c r="H44" s="228"/>
    </row>
    <row r="45" spans="1:8" ht="15" customHeight="1">
      <c r="A45" s="48" t="s">
        <v>239</v>
      </c>
      <c r="B45" s="32">
        <v>15525</v>
      </c>
      <c r="C45" s="32">
        <v>4357</v>
      </c>
      <c r="D45" s="32">
        <v>2474</v>
      </c>
      <c r="E45" s="32">
        <v>3457</v>
      </c>
      <c r="F45" s="32">
        <v>1360</v>
      </c>
      <c r="G45" s="32">
        <v>3877</v>
      </c>
      <c r="H45" s="228"/>
    </row>
    <row r="46" spans="1:8" ht="15" customHeight="1">
      <c r="A46" s="48" t="s">
        <v>240</v>
      </c>
      <c r="B46" s="32">
        <v>394</v>
      </c>
      <c r="C46" s="32">
        <v>28</v>
      </c>
      <c r="D46" s="32">
        <v>61</v>
      </c>
      <c r="E46" s="32">
        <v>52</v>
      </c>
      <c r="F46" s="32">
        <v>27</v>
      </c>
      <c r="G46" s="32">
        <v>226</v>
      </c>
      <c r="H46" s="228"/>
    </row>
    <row r="47" spans="1:8" ht="15" customHeight="1">
      <c r="A47" s="48" t="s">
        <v>29</v>
      </c>
      <c r="B47" s="32">
        <v>4942</v>
      </c>
      <c r="C47" s="32">
        <v>1035</v>
      </c>
      <c r="D47" s="32">
        <v>1023</v>
      </c>
      <c r="E47" s="32">
        <v>1311</v>
      </c>
      <c r="F47" s="32">
        <v>504</v>
      </c>
      <c r="G47" s="32">
        <v>1069</v>
      </c>
      <c r="H47" s="228"/>
    </row>
    <row r="48" spans="1:8" ht="15" customHeight="1">
      <c r="A48" s="48" t="s">
        <v>241</v>
      </c>
      <c r="B48" s="32">
        <v>3587</v>
      </c>
      <c r="C48" s="32">
        <v>765</v>
      </c>
      <c r="D48" s="32">
        <v>789</v>
      </c>
      <c r="E48" s="32">
        <v>956</v>
      </c>
      <c r="F48" s="32">
        <v>330</v>
      </c>
      <c r="G48" s="32">
        <v>747</v>
      </c>
      <c r="H48" s="228"/>
    </row>
    <row r="49" spans="1:8" ht="15" customHeight="1">
      <c r="A49" s="48" t="s">
        <v>242</v>
      </c>
      <c r="B49" s="32">
        <v>10324</v>
      </c>
      <c r="C49" s="32">
        <v>2847</v>
      </c>
      <c r="D49" s="32">
        <v>1793</v>
      </c>
      <c r="E49" s="32">
        <v>2688</v>
      </c>
      <c r="F49" s="32">
        <v>1119</v>
      </c>
      <c r="G49" s="32">
        <v>1877</v>
      </c>
      <c r="H49" s="228"/>
    </row>
    <row r="50" spans="1:8" ht="15" customHeight="1">
      <c r="A50" s="48" t="s">
        <v>243</v>
      </c>
      <c r="B50" s="32">
        <v>1593</v>
      </c>
      <c r="C50" s="32">
        <v>342</v>
      </c>
      <c r="D50" s="32">
        <v>321</v>
      </c>
      <c r="E50" s="32">
        <v>382</v>
      </c>
      <c r="F50" s="32">
        <v>141</v>
      </c>
      <c r="G50" s="32">
        <v>407</v>
      </c>
      <c r="H50" s="228"/>
    </row>
    <row r="51" spans="1:8" ht="15" customHeight="1">
      <c r="A51" s="48" t="s">
        <v>244</v>
      </c>
      <c r="B51" s="32">
        <v>552</v>
      </c>
      <c r="C51" s="32">
        <v>40</v>
      </c>
      <c r="D51" s="32">
        <v>62</v>
      </c>
      <c r="E51" s="32">
        <v>134</v>
      </c>
      <c r="F51" s="32">
        <v>63</v>
      </c>
      <c r="G51" s="32">
        <v>253</v>
      </c>
      <c r="H51" s="228"/>
    </row>
    <row r="52" spans="1:8" ht="15" customHeight="1">
      <c r="A52" s="49" t="s">
        <v>245</v>
      </c>
      <c r="B52" s="35">
        <v>39</v>
      </c>
      <c r="C52" s="35">
        <v>7</v>
      </c>
      <c r="D52" s="35">
        <v>13</v>
      </c>
      <c r="E52" s="35">
        <v>9</v>
      </c>
      <c r="F52" s="35">
        <v>7</v>
      </c>
      <c r="G52" s="35">
        <v>3</v>
      </c>
      <c r="H52" s="228"/>
    </row>
    <row r="53" spans="1:8" ht="15" customHeight="1">
      <c r="A53" s="79" t="s">
        <v>5</v>
      </c>
      <c r="B53" s="106">
        <v>144720</v>
      </c>
      <c r="C53" s="106">
        <v>39289</v>
      </c>
      <c r="D53" s="106">
        <v>24919</v>
      </c>
      <c r="E53" s="106">
        <v>31933</v>
      </c>
      <c r="F53" s="106">
        <v>14371</v>
      </c>
      <c r="G53" s="106">
        <v>34208</v>
      </c>
      <c r="H53" s="228"/>
    </row>
    <row r="54" spans="1:8" ht="15" customHeight="1">
      <c r="A54" s="98" t="s">
        <v>226</v>
      </c>
      <c r="B54" s="106">
        <v>2634</v>
      </c>
      <c r="C54" s="106">
        <v>353</v>
      </c>
      <c r="D54" s="106">
        <v>247</v>
      </c>
      <c r="E54" s="106">
        <v>662</v>
      </c>
      <c r="F54" s="106">
        <v>357</v>
      </c>
      <c r="G54" s="106">
        <v>1015</v>
      </c>
      <c r="H54" s="228"/>
    </row>
    <row r="55" spans="1:8" ht="15" customHeight="1">
      <c r="A55" s="103" t="s">
        <v>227</v>
      </c>
      <c r="B55" s="106">
        <v>3872</v>
      </c>
      <c r="C55" s="106">
        <v>661</v>
      </c>
      <c r="D55" s="106">
        <v>531</v>
      </c>
      <c r="E55" s="106">
        <v>1049</v>
      </c>
      <c r="F55" s="106">
        <v>585</v>
      </c>
      <c r="G55" s="106">
        <v>1046</v>
      </c>
      <c r="H55" s="228"/>
    </row>
    <row r="56" spans="1:8" ht="15" customHeight="1">
      <c r="A56" s="48" t="s">
        <v>228</v>
      </c>
      <c r="B56" s="32">
        <v>5</v>
      </c>
      <c r="C56" s="32">
        <v>0</v>
      </c>
      <c r="D56" s="32">
        <v>2</v>
      </c>
      <c r="E56" s="32">
        <v>1</v>
      </c>
      <c r="F56" s="32">
        <v>1</v>
      </c>
      <c r="G56" s="32">
        <v>1</v>
      </c>
      <c r="H56" s="228"/>
    </row>
    <row r="57" spans="1:8" ht="15" customHeight="1">
      <c r="A57" s="48" t="s">
        <v>229</v>
      </c>
      <c r="B57" s="32">
        <v>3242</v>
      </c>
      <c r="C57" s="32">
        <v>576</v>
      </c>
      <c r="D57" s="32">
        <v>441</v>
      </c>
      <c r="E57" s="32">
        <v>882</v>
      </c>
      <c r="F57" s="32">
        <v>499</v>
      </c>
      <c r="G57" s="32">
        <v>844</v>
      </c>
      <c r="H57" s="228"/>
    </row>
    <row r="58" spans="1:8" ht="15" customHeight="1">
      <c r="A58" s="48" t="s">
        <v>230</v>
      </c>
      <c r="B58" s="32">
        <v>229</v>
      </c>
      <c r="C58" s="32">
        <v>44</v>
      </c>
      <c r="D58" s="32">
        <v>60</v>
      </c>
      <c r="E58" s="32">
        <v>80</v>
      </c>
      <c r="F58" s="32">
        <v>21</v>
      </c>
      <c r="G58" s="32">
        <v>24</v>
      </c>
      <c r="H58" s="228"/>
    </row>
    <row r="59" spans="1:8" ht="15" customHeight="1">
      <c r="A59" s="48" t="s">
        <v>231</v>
      </c>
      <c r="B59" s="32">
        <v>396</v>
      </c>
      <c r="C59" s="32">
        <v>41</v>
      </c>
      <c r="D59" s="32">
        <v>28</v>
      </c>
      <c r="E59" s="32">
        <v>86</v>
      </c>
      <c r="F59" s="32">
        <v>64</v>
      </c>
      <c r="G59" s="32">
        <v>177</v>
      </c>
      <c r="H59" s="228"/>
    </row>
    <row r="60" spans="1:8" ht="15" customHeight="1">
      <c r="A60" s="100" t="s">
        <v>232</v>
      </c>
      <c r="B60" s="106">
        <v>1089</v>
      </c>
      <c r="C60" s="106">
        <v>177</v>
      </c>
      <c r="D60" s="106">
        <v>190</v>
      </c>
      <c r="E60" s="106">
        <v>290</v>
      </c>
      <c r="F60" s="106">
        <v>119</v>
      </c>
      <c r="G60" s="106">
        <v>313</v>
      </c>
      <c r="H60" s="228"/>
    </row>
    <row r="61" spans="1:8" ht="15" customHeight="1">
      <c r="A61" s="100" t="s">
        <v>233</v>
      </c>
      <c r="B61" s="106">
        <v>137125</v>
      </c>
      <c r="C61" s="106">
        <v>38098</v>
      </c>
      <c r="D61" s="106">
        <v>23951</v>
      </c>
      <c r="E61" s="106">
        <v>29932</v>
      </c>
      <c r="F61" s="106">
        <v>13310</v>
      </c>
      <c r="G61" s="106">
        <v>31834</v>
      </c>
      <c r="H61" s="228"/>
    </row>
    <row r="62" spans="1:8" ht="15" customHeight="1">
      <c r="A62" s="48" t="s">
        <v>234</v>
      </c>
      <c r="B62" s="32">
        <v>21728</v>
      </c>
      <c r="C62" s="32">
        <v>8495</v>
      </c>
      <c r="D62" s="32">
        <v>4224</v>
      </c>
      <c r="E62" s="32">
        <v>4388</v>
      </c>
      <c r="F62" s="32">
        <v>1637</v>
      </c>
      <c r="G62" s="32">
        <v>2984</v>
      </c>
      <c r="H62" s="228"/>
    </row>
    <row r="63" spans="1:8" ht="15" customHeight="1">
      <c r="A63" s="48" t="s">
        <v>235</v>
      </c>
      <c r="B63" s="32">
        <v>6113</v>
      </c>
      <c r="C63" s="32">
        <v>1159</v>
      </c>
      <c r="D63" s="32">
        <v>856</v>
      </c>
      <c r="E63" s="32">
        <v>1587</v>
      </c>
      <c r="F63" s="32">
        <v>835</v>
      </c>
      <c r="G63" s="32">
        <v>1676</v>
      </c>
      <c r="H63" s="228"/>
    </row>
    <row r="64" spans="1:8" ht="15" customHeight="1">
      <c r="A64" s="48" t="s">
        <v>66</v>
      </c>
      <c r="B64" s="32">
        <v>29919</v>
      </c>
      <c r="C64" s="32">
        <v>10503</v>
      </c>
      <c r="D64" s="32">
        <v>5059</v>
      </c>
      <c r="E64" s="32">
        <v>6026</v>
      </c>
      <c r="F64" s="32">
        <v>2620</v>
      </c>
      <c r="G64" s="32">
        <v>5711</v>
      </c>
      <c r="H64" s="228"/>
    </row>
    <row r="65" spans="1:8" ht="15" customHeight="1">
      <c r="A65" s="48" t="s">
        <v>60</v>
      </c>
      <c r="B65" s="32">
        <v>6127</v>
      </c>
      <c r="C65" s="32">
        <v>1243</v>
      </c>
      <c r="D65" s="32">
        <v>1221</v>
      </c>
      <c r="E65" s="32">
        <v>1518</v>
      </c>
      <c r="F65" s="32">
        <v>690</v>
      </c>
      <c r="G65" s="32">
        <v>1455</v>
      </c>
      <c r="H65" s="228"/>
    </row>
    <row r="66" spans="1:8" ht="15" customHeight="1">
      <c r="A66" s="48" t="s">
        <v>236</v>
      </c>
      <c r="B66" s="32">
        <v>1079</v>
      </c>
      <c r="C66" s="32">
        <v>204</v>
      </c>
      <c r="D66" s="32">
        <v>246</v>
      </c>
      <c r="E66" s="32">
        <v>254</v>
      </c>
      <c r="F66" s="32">
        <v>130</v>
      </c>
      <c r="G66" s="32">
        <v>245</v>
      </c>
      <c r="H66" s="228"/>
    </row>
    <row r="67" spans="1:8" ht="15" customHeight="1">
      <c r="A67" s="48" t="s">
        <v>237</v>
      </c>
      <c r="B67" s="32">
        <v>812</v>
      </c>
      <c r="C67" s="32">
        <v>130</v>
      </c>
      <c r="D67" s="32">
        <v>132</v>
      </c>
      <c r="E67" s="32">
        <v>205</v>
      </c>
      <c r="F67" s="32">
        <v>100</v>
      </c>
      <c r="G67" s="32">
        <v>245</v>
      </c>
      <c r="H67" s="228"/>
    </row>
    <row r="68" spans="1:8" ht="15" customHeight="1">
      <c r="A68" s="48" t="s">
        <v>238</v>
      </c>
      <c r="B68" s="32">
        <v>7722</v>
      </c>
      <c r="C68" s="32">
        <v>1931</v>
      </c>
      <c r="D68" s="32">
        <v>1695</v>
      </c>
      <c r="E68" s="32">
        <v>1788</v>
      </c>
      <c r="F68" s="32">
        <v>720</v>
      </c>
      <c r="G68" s="32">
        <v>1588</v>
      </c>
      <c r="H68" s="228"/>
    </row>
    <row r="69" spans="1:8" ht="15" customHeight="1">
      <c r="A69" s="48" t="s">
        <v>239</v>
      </c>
      <c r="B69" s="32">
        <v>22673</v>
      </c>
      <c r="C69" s="32">
        <v>5009</v>
      </c>
      <c r="D69" s="32">
        <v>2858</v>
      </c>
      <c r="E69" s="32">
        <v>4561</v>
      </c>
      <c r="F69" s="32">
        <v>2546</v>
      </c>
      <c r="G69" s="32">
        <v>7699</v>
      </c>
      <c r="H69" s="228"/>
    </row>
    <row r="70" spans="1:8" ht="15" customHeight="1">
      <c r="A70" s="48" t="s">
        <v>240</v>
      </c>
      <c r="B70" s="32">
        <v>727</v>
      </c>
      <c r="C70" s="32">
        <v>73</v>
      </c>
      <c r="D70" s="32">
        <v>102</v>
      </c>
      <c r="E70" s="32">
        <v>109</v>
      </c>
      <c r="F70" s="32">
        <v>68</v>
      </c>
      <c r="G70" s="32">
        <v>375</v>
      </c>
      <c r="H70" s="228"/>
    </row>
    <row r="71" spans="1:8" ht="15" customHeight="1">
      <c r="A71" s="48" t="s">
        <v>29</v>
      </c>
      <c r="B71" s="32">
        <v>9241</v>
      </c>
      <c r="C71" s="32">
        <v>2296</v>
      </c>
      <c r="D71" s="32">
        <v>2212</v>
      </c>
      <c r="E71" s="32">
        <v>2306</v>
      </c>
      <c r="F71" s="32">
        <v>882</v>
      </c>
      <c r="G71" s="32">
        <v>1545</v>
      </c>
      <c r="H71" s="228"/>
    </row>
    <row r="72" spans="1:8" ht="15" customHeight="1">
      <c r="A72" s="48" t="s">
        <v>241</v>
      </c>
      <c r="B72" s="32">
        <v>13503</v>
      </c>
      <c r="C72" s="32">
        <v>2920</v>
      </c>
      <c r="D72" s="32">
        <v>2631</v>
      </c>
      <c r="E72" s="32">
        <v>3228</v>
      </c>
      <c r="F72" s="32">
        <v>1368</v>
      </c>
      <c r="G72" s="32">
        <v>3356</v>
      </c>
      <c r="H72" s="228"/>
    </row>
    <row r="73" spans="1:8" ht="15" customHeight="1">
      <c r="A73" s="48" t="s">
        <v>242</v>
      </c>
      <c r="B73" s="32">
        <v>8933</v>
      </c>
      <c r="C73" s="32">
        <v>3140</v>
      </c>
      <c r="D73" s="32">
        <v>1657</v>
      </c>
      <c r="E73" s="32">
        <v>2075</v>
      </c>
      <c r="F73" s="32">
        <v>724</v>
      </c>
      <c r="G73" s="32">
        <v>1337</v>
      </c>
      <c r="H73" s="228"/>
    </row>
    <row r="74" spans="1:8" ht="15" customHeight="1">
      <c r="A74" s="48" t="s">
        <v>243</v>
      </c>
      <c r="B74" s="32">
        <v>3586</v>
      </c>
      <c r="C74" s="32">
        <v>846</v>
      </c>
      <c r="D74" s="32">
        <v>671</v>
      </c>
      <c r="E74" s="32">
        <v>930</v>
      </c>
      <c r="F74" s="32">
        <v>378</v>
      </c>
      <c r="G74" s="32">
        <v>761</v>
      </c>
      <c r="H74" s="228"/>
    </row>
    <row r="75" spans="1:8" ht="15" customHeight="1">
      <c r="A75" s="48" t="s">
        <v>244</v>
      </c>
      <c r="B75" s="32">
        <v>4884</v>
      </c>
      <c r="C75" s="32">
        <v>137</v>
      </c>
      <c r="D75" s="32">
        <v>370</v>
      </c>
      <c r="E75" s="32">
        <v>939</v>
      </c>
      <c r="F75" s="32">
        <v>598</v>
      </c>
      <c r="G75" s="32">
        <v>2840</v>
      </c>
      <c r="H75" s="228"/>
    </row>
    <row r="76" spans="1:8" ht="15" customHeight="1">
      <c r="A76" s="49" t="s">
        <v>245</v>
      </c>
      <c r="B76" s="35">
        <v>78</v>
      </c>
      <c r="C76" s="35">
        <v>12</v>
      </c>
      <c r="D76" s="35">
        <v>17</v>
      </c>
      <c r="E76" s="35">
        <v>18</v>
      </c>
      <c r="F76" s="35">
        <v>14</v>
      </c>
      <c r="G76" s="35">
        <v>17</v>
      </c>
      <c r="H76" s="228"/>
    </row>
    <row r="77" spans="1:8" ht="15" customHeight="1">
      <c r="A77" s="37" t="s">
        <v>215</v>
      </c>
      <c r="B77" s="229"/>
      <c r="C77" s="229"/>
      <c r="D77" s="229"/>
      <c r="E77" s="229"/>
      <c r="F77" s="229"/>
      <c r="G77" s="229"/>
      <c r="H77" s="228"/>
    </row>
    <row r="78" spans="1:8" ht="15" customHeight="1">
      <c r="A78" s="229"/>
      <c r="B78" s="229"/>
      <c r="C78" s="229"/>
      <c r="D78" s="229"/>
      <c r="E78" s="229"/>
      <c r="F78" s="229"/>
      <c r="G78" s="229"/>
      <c r="H78" s="228"/>
    </row>
    <row r="79" spans="1:8" ht="15" customHeight="1">
      <c r="A79" s="229"/>
      <c r="B79" s="229"/>
      <c r="C79" s="229"/>
      <c r="D79" s="229"/>
      <c r="E79" s="229"/>
      <c r="F79" s="229"/>
      <c r="G79" s="229"/>
      <c r="H79" s="228"/>
    </row>
    <row r="80" spans="1:8" ht="15" customHeight="1">
      <c r="A80" s="125"/>
      <c r="B80" s="125"/>
      <c r="C80" s="125"/>
      <c r="D80" s="125"/>
      <c r="E80" s="125"/>
      <c r="F80" s="125"/>
      <c r="G80" s="125"/>
    </row>
    <row r="81" spans="1:7" ht="15" customHeight="1">
      <c r="A81" s="125"/>
      <c r="B81" s="125"/>
      <c r="C81" s="125"/>
      <c r="D81" s="125"/>
      <c r="E81" s="125"/>
      <c r="F81" s="125"/>
      <c r="G81" s="125"/>
    </row>
    <row r="82" spans="1:7" ht="15" customHeight="1">
      <c r="A82" s="125"/>
      <c r="B82" s="125"/>
      <c r="C82" s="125"/>
      <c r="D82" s="125"/>
      <c r="E82" s="125"/>
      <c r="F82" s="125"/>
      <c r="G82" s="125"/>
    </row>
    <row r="83" spans="1:7" ht="15" customHeight="1">
      <c r="A83" s="125"/>
      <c r="B83" s="125"/>
      <c r="C83" s="125"/>
      <c r="D83" s="125"/>
      <c r="E83" s="125"/>
      <c r="F83" s="125"/>
      <c r="G83" s="125"/>
    </row>
    <row r="84" spans="1:7" ht="15" customHeight="1">
      <c r="A84" s="125"/>
      <c r="B84" s="125"/>
      <c r="C84" s="125"/>
      <c r="D84" s="125"/>
      <c r="E84" s="125"/>
      <c r="F84" s="125"/>
      <c r="G84" s="125"/>
    </row>
    <row r="85" spans="1:7" ht="15" customHeight="1">
      <c r="A85" s="125"/>
      <c r="B85" s="125"/>
      <c r="C85" s="125"/>
      <c r="D85" s="125"/>
      <c r="E85" s="125"/>
      <c r="F85" s="125"/>
      <c r="G85" s="125"/>
    </row>
    <row r="86" spans="1:7" ht="15" customHeight="1">
      <c r="A86" s="125"/>
      <c r="B86" s="125"/>
      <c r="C86" s="125"/>
      <c r="D86" s="125"/>
      <c r="E86" s="125"/>
      <c r="F86" s="125"/>
      <c r="G86" s="125"/>
    </row>
    <row r="87" spans="1:7" ht="15" customHeight="1">
      <c r="A87" s="125"/>
      <c r="B87" s="125"/>
      <c r="C87" s="125"/>
      <c r="D87" s="125"/>
      <c r="E87" s="125"/>
      <c r="F87" s="125"/>
      <c r="G87" s="125"/>
    </row>
    <row r="88" spans="1:7" ht="15" customHeight="1">
      <c r="A88" s="125"/>
      <c r="B88" s="125"/>
      <c r="C88" s="125"/>
      <c r="D88" s="125"/>
      <c r="E88" s="125"/>
      <c r="F88" s="125"/>
      <c r="G88" s="125"/>
    </row>
    <row r="89" spans="1:7" ht="15" customHeight="1">
      <c r="A89" s="125"/>
      <c r="B89" s="125"/>
      <c r="C89" s="125"/>
      <c r="D89" s="125"/>
      <c r="E89" s="125"/>
      <c r="F89" s="125"/>
      <c r="G89" s="125"/>
    </row>
    <row r="90" spans="1:7" ht="15" customHeight="1">
      <c r="A90" s="125"/>
      <c r="B90" s="125"/>
      <c r="C90" s="125"/>
      <c r="D90" s="125"/>
      <c r="E90" s="125"/>
      <c r="F90" s="125"/>
      <c r="G90" s="125"/>
    </row>
    <row r="91" spans="1:7" ht="15" customHeight="1">
      <c r="A91" s="125"/>
      <c r="B91" s="125"/>
      <c r="C91" s="125"/>
      <c r="D91" s="125"/>
      <c r="E91" s="125"/>
      <c r="F91" s="125"/>
      <c r="G91" s="125"/>
    </row>
    <row r="92" spans="1:7" ht="15" customHeight="1">
      <c r="A92" s="125"/>
      <c r="B92" s="125"/>
      <c r="C92" s="125"/>
      <c r="D92" s="125"/>
      <c r="E92" s="125"/>
      <c r="F92" s="125"/>
      <c r="G92" s="125"/>
    </row>
    <row r="93" spans="1:7" ht="15" customHeight="1">
      <c r="A93" s="125"/>
      <c r="B93" s="125"/>
      <c r="C93" s="125"/>
      <c r="D93" s="125"/>
      <c r="E93" s="125"/>
      <c r="F93" s="125"/>
      <c r="G93" s="125"/>
    </row>
    <row r="94" spans="1:7" ht="15" customHeight="1">
      <c r="A94" s="125"/>
      <c r="B94" s="125"/>
      <c r="C94" s="125"/>
      <c r="D94" s="125"/>
      <c r="E94" s="125"/>
      <c r="F94" s="125"/>
      <c r="G94" s="125"/>
    </row>
    <row r="95" spans="1:7" ht="15" customHeight="1">
      <c r="A95" s="125"/>
      <c r="B95" s="125"/>
      <c r="C95" s="125"/>
      <c r="D95" s="125"/>
      <c r="E95" s="125"/>
      <c r="F95" s="125"/>
      <c r="G95" s="125"/>
    </row>
    <row r="96" spans="1:7" ht="15" customHeight="1">
      <c r="A96" s="125"/>
      <c r="B96" s="125"/>
      <c r="C96" s="125"/>
      <c r="D96" s="125"/>
      <c r="E96" s="125"/>
      <c r="F96" s="125"/>
      <c r="G96" s="125"/>
    </row>
    <row r="97" spans="1:7" ht="15" customHeight="1">
      <c r="A97" s="125"/>
      <c r="B97" s="125"/>
      <c r="C97" s="125"/>
      <c r="D97" s="125"/>
      <c r="E97" s="125"/>
      <c r="F97" s="125"/>
      <c r="G97" s="125"/>
    </row>
    <row r="98" spans="1:7" ht="15" customHeight="1">
      <c r="A98" s="125"/>
      <c r="B98" s="125"/>
      <c r="C98" s="125"/>
      <c r="D98" s="125"/>
      <c r="E98" s="125"/>
      <c r="F98" s="125"/>
      <c r="G98" s="125"/>
    </row>
    <row r="99" spans="1:7" ht="15" customHeight="1">
      <c r="A99" s="125"/>
      <c r="B99" s="125"/>
      <c r="C99" s="125"/>
      <c r="D99" s="125"/>
      <c r="E99" s="125"/>
      <c r="F99" s="125"/>
      <c r="G99" s="125"/>
    </row>
    <row r="100" spans="1:7" ht="15" customHeight="1">
      <c r="A100" s="125"/>
      <c r="B100" s="125"/>
      <c r="C100" s="125"/>
      <c r="D100" s="125"/>
      <c r="E100" s="125"/>
      <c r="F100" s="125"/>
      <c r="G100" s="125"/>
    </row>
    <row r="101" spans="1:7" ht="15" customHeight="1">
      <c r="A101" s="125"/>
      <c r="B101" s="125"/>
      <c r="C101" s="125"/>
      <c r="D101" s="125"/>
      <c r="E101" s="125"/>
      <c r="F101" s="125"/>
      <c r="G101" s="125"/>
    </row>
    <row r="102" spans="1:7" ht="15" customHeight="1">
      <c r="A102" s="125"/>
      <c r="B102" s="125"/>
      <c r="C102" s="125"/>
      <c r="D102" s="125"/>
      <c r="E102" s="125"/>
      <c r="F102" s="125"/>
      <c r="G102" s="125"/>
    </row>
    <row r="103" spans="1:7" ht="15" customHeight="1">
      <c r="A103" s="125"/>
      <c r="B103" s="125"/>
      <c r="C103" s="125"/>
      <c r="D103" s="125"/>
      <c r="E103" s="125"/>
      <c r="F103" s="125"/>
      <c r="G103" s="125"/>
    </row>
    <row r="104" spans="1:7" ht="15" customHeight="1">
      <c r="A104" s="125"/>
      <c r="B104" s="125"/>
      <c r="C104" s="125"/>
      <c r="D104" s="125"/>
      <c r="E104" s="125"/>
      <c r="F104" s="125"/>
      <c r="G104" s="125"/>
    </row>
    <row r="105" spans="1:7" ht="15" customHeight="1">
      <c r="A105" s="125"/>
      <c r="B105" s="125"/>
      <c r="C105" s="125"/>
      <c r="D105" s="125"/>
      <c r="E105" s="125"/>
      <c r="F105" s="125"/>
      <c r="G105" s="125"/>
    </row>
    <row r="106" spans="1:7" ht="15" customHeight="1">
      <c r="A106" s="125"/>
      <c r="B106" s="125"/>
      <c r="C106" s="125"/>
      <c r="D106" s="125"/>
      <c r="E106" s="125"/>
      <c r="F106" s="125"/>
      <c r="G106" s="125"/>
    </row>
    <row r="107" spans="1:7" ht="15" customHeight="1">
      <c r="A107" s="125"/>
      <c r="B107" s="125"/>
      <c r="C107" s="125"/>
      <c r="D107" s="125"/>
      <c r="E107" s="125"/>
      <c r="F107" s="125"/>
      <c r="G107" s="125"/>
    </row>
    <row r="108" spans="1:7" ht="15" customHeight="1">
      <c r="A108" s="125"/>
      <c r="B108" s="125"/>
      <c r="C108" s="125"/>
      <c r="D108" s="125"/>
      <c r="E108" s="125"/>
      <c r="F108" s="125"/>
      <c r="G108" s="125"/>
    </row>
    <row r="109" spans="1:7" ht="15" customHeight="1">
      <c r="A109" s="125"/>
      <c r="B109" s="125"/>
      <c r="C109" s="125"/>
      <c r="D109" s="125"/>
      <c r="E109" s="125"/>
      <c r="F109" s="125"/>
      <c r="G109" s="125"/>
    </row>
    <row r="110" spans="1:7" ht="15" customHeight="1">
      <c r="A110" s="125"/>
      <c r="B110" s="125"/>
      <c r="C110" s="125"/>
      <c r="D110" s="125"/>
      <c r="E110" s="125"/>
      <c r="F110" s="125"/>
      <c r="G110" s="125"/>
    </row>
    <row r="111" spans="1:7" ht="15" customHeight="1">
      <c r="A111" s="125"/>
      <c r="B111" s="125"/>
      <c r="C111" s="125"/>
      <c r="D111" s="125"/>
      <c r="E111" s="125"/>
      <c r="F111" s="125"/>
      <c r="G111" s="125"/>
    </row>
    <row r="112" spans="1:7" ht="15" customHeight="1">
      <c r="A112" s="125"/>
      <c r="B112" s="125"/>
      <c r="C112" s="125"/>
      <c r="D112" s="125"/>
      <c r="E112" s="125"/>
      <c r="F112" s="125"/>
      <c r="G112" s="125"/>
    </row>
    <row r="113" spans="1:7" ht="15" customHeight="1">
      <c r="A113" s="125"/>
      <c r="B113" s="125"/>
      <c r="C113" s="125"/>
      <c r="D113" s="125"/>
      <c r="E113" s="125"/>
      <c r="F113" s="125"/>
      <c r="G113" s="125"/>
    </row>
    <row r="114" spans="1:7" ht="15" customHeight="1">
      <c r="A114" s="125"/>
      <c r="B114" s="125"/>
      <c r="C114" s="125"/>
      <c r="D114" s="125"/>
      <c r="E114" s="125"/>
      <c r="F114" s="125"/>
      <c r="G114" s="125"/>
    </row>
    <row r="115" spans="1:7" ht="15" customHeight="1">
      <c r="A115" s="125"/>
      <c r="B115" s="125"/>
      <c r="C115" s="125"/>
      <c r="D115" s="125"/>
      <c r="E115" s="125"/>
      <c r="F115" s="125"/>
      <c r="G115" s="125"/>
    </row>
    <row r="116" spans="1:7" ht="15" customHeight="1">
      <c r="A116" s="125"/>
      <c r="B116" s="125"/>
      <c r="C116" s="125"/>
      <c r="D116" s="125"/>
      <c r="E116" s="125"/>
      <c r="F116" s="125"/>
      <c r="G116" s="125"/>
    </row>
    <row r="117" spans="1:7" ht="15" customHeight="1">
      <c r="A117" s="125"/>
      <c r="B117" s="125"/>
      <c r="C117" s="125"/>
      <c r="D117" s="125"/>
      <c r="E117" s="125"/>
      <c r="F117" s="125"/>
      <c r="G117" s="125"/>
    </row>
    <row r="118" spans="1:7" ht="15" customHeight="1">
      <c r="A118" s="125"/>
      <c r="B118" s="125"/>
      <c r="C118" s="125"/>
      <c r="D118" s="125"/>
      <c r="E118" s="125"/>
      <c r="F118" s="125"/>
      <c r="G118" s="125"/>
    </row>
    <row r="119" spans="1:7" ht="15" customHeight="1">
      <c r="A119" s="125"/>
      <c r="B119" s="125"/>
      <c r="C119" s="125"/>
      <c r="D119" s="125"/>
      <c r="E119" s="125"/>
      <c r="F119" s="125"/>
      <c r="G119" s="125"/>
    </row>
    <row r="120" spans="1:7" ht="15" customHeight="1">
      <c r="A120" s="125"/>
      <c r="B120" s="125"/>
      <c r="C120" s="125"/>
      <c r="D120" s="125"/>
      <c r="E120" s="125"/>
      <c r="F120" s="125"/>
      <c r="G120" s="125"/>
    </row>
    <row r="121" spans="1:7" ht="15" customHeight="1">
      <c r="A121" s="125"/>
      <c r="B121" s="125"/>
      <c r="C121" s="125"/>
      <c r="D121" s="125"/>
      <c r="E121" s="125"/>
      <c r="F121" s="125"/>
      <c r="G121" s="125"/>
    </row>
    <row r="122" spans="1:7" ht="15" customHeight="1">
      <c r="A122" s="125"/>
      <c r="B122" s="125"/>
      <c r="C122" s="125"/>
      <c r="D122" s="125"/>
      <c r="E122" s="125"/>
      <c r="F122" s="125"/>
      <c r="G122" s="125"/>
    </row>
    <row r="123" spans="1:7" ht="15" customHeight="1">
      <c r="A123" s="125"/>
      <c r="B123" s="125"/>
      <c r="C123" s="125"/>
      <c r="D123" s="125"/>
      <c r="E123" s="125"/>
      <c r="F123" s="125"/>
      <c r="G123" s="125"/>
    </row>
    <row r="124" spans="1:7" ht="15" customHeight="1">
      <c r="A124" s="125"/>
      <c r="B124" s="125"/>
      <c r="C124" s="125"/>
      <c r="D124" s="125"/>
      <c r="E124" s="125"/>
      <c r="F124" s="125"/>
      <c r="G124" s="125"/>
    </row>
    <row r="125" spans="1:7" ht="15" customHeight="1">
      <c r="A125" s="125"/>
      <c r="B125" s="125"/>
      <c r="C125" s="125"/>
      <c r="D125" s="125"/>
      <c r="E125" s="125"/>
      <c r="F125" s="125"/>
      <c r="G125" s="125"/>
    </row>
    <row r="126" spans="1:7" ht="15" customHeight="1">
      <c r="A126" s="125"/>
      <c r="B126" s="125"/>
      <c r="C126" s="125"/>
      <c r="D126" s="125"/>
      <c r="E126" s="125"/>
      <c r="F126" s="125"/>
      <c r="G126" s="125"/>
    </row>
    <row r="127" spans="1:7" ht="15" customHeight="1">
      <c r="A127" s="125"/>
      <c r="B127" s="125"/>
      <c r="C127" s="125"/>
      <c r="D127" s="125"/>
      <c r="E127" s="125"/>
      <c r="F127" s="125"/>
      <c r="G127" s="125"/>
    </row>
    <row r="128" spans="1:7" ht="15" customHeight="1">
      <c r="A128" s="125"/>
      <c r="B128" s="125"/>
      <c r="C128" s="125"/>
      <c r="D128" s="125"/>
      <c r="E128" s="125"/>
      <c r="F128" s="125"/>
      <c r="G128" s="125"/>
    </row>
    <row r="129" spans="1:7" ht="15" customHeight="1">
      <c r="A129" s="125"/>
      <c r="B129" s="125"/>
      <c r="C129" s="125"/>
      <c r="D129" s="125"/>
      <c r="E129" s="125"/>
      <c r="F129" s="125"/>
      <c r="G129" s="125"/>
    </row>
    <row r="130" spans="1:7" ht="15" customHeight="1">
      <c r="A130" s="125"/>
      <c r="B130" s="125"/>
      <c r="C130" s="125"/>
      <c r="D130" s="125"/>
      <c r="E130" s="125"/>
      <c r="F130" s="125"/>
      <c r="G130" s="125"/>
    </row>
    <row r="131" spans="1:7" ht="15" customHeight="1">
      <c r="A131" s="125"/>
      <c r="B131" s="125"/>
      <c r="C131" s="125"/>
      <c r="D131" s="125"/>
      <c r="E131" s="125"/>
      <c r="F131" s="125"/>
      <c r="G131" s="125"/>
    </row>
    <row r="132" spans="1:7" ht="15" customHeight="1">
      <c r="A132" s="125"/>
      <c r="B132" s="125"/>
      <c r="C132" s="125"/>
      <c r="D132" s="125"/>
      <c r="E132" s="125"/>
      <c r="F132" s="125"/>
      <c r="G132" s="125"/>
    </row>
    <row r="133" spans="1:7" ht="15" customHeight="1">
      <c r="A133" s="125"/>
      <c r="B133" s="125"/>
      <c r="C133" s="125"/>
      <c r="D133" s="125"/>
      <c r="E133" s="125"/>
      <c r="F133" s="125"/>
      <c r="G133" s="125"/>
    </row>
    <row r="134" spans="1:7" ht="15" customHeight="1">
      <c r="A134" s="125"/>
      <c r="B134" s="125"/>
      <c r="C134" s="125"/>
      <c r="D134" s="125"/>
      <c r="E134" s="125"/>
      <c r="F134" s="125"/>
      <c r="G134" s="125"/>
    </row>
    <row r="135" spans="1:7" ht="15" customHeight="1">
      <c r="A135" s="125"/>
      <c r="B135" s="125"/>
      <c r="C135" s="125"/>
      <c r="D135" s="125"/>
      <c r="E135" s="125"/>
      <c r="F135" s="125"/>
      <c r="G135" s="125"/>
    </row>
    <row r="136" spans="1:7" ht="15" customHeight="1">
      <c r="A136" s="125"/>
      <c r="B136" s="125"/>
      <c r="C136" s="125"/>
      <c r="D136" s="125"/>
      <c r="E136" s="125"/>
      <c r="F136" s="125"/>
      <c r="G136" s="125"/>
    </row>
    <row r="137" spans="1:7" ht="15" customHeight="1">
      <c r="A137" s="125"/>
      <c r="B137" s="125"/>
      <c r="C137" s="125"/>
      <c r="D137" s="125"/>
      <c r="E137" s="125"/>
      <c r="F137" s="125"/>
      <c r="G137" s="125"/>
    </row>
    <row r="138" spans="1:7" ht="15" customHeight="1">
      <c r="A138" s="125"/>
      <c r="B138" s="125"/>
      <c r="C138" s="125"/>
      <c r="D138" s="125"/>
      <c r="E138" s="125"/>
      <c r="F138" s="125"/>
      <c r="G138" s="125"/>
    </row>
    <row r="139" spans="1:7" ht="15" customHeight="1">
      <c r="A139" s="125"/>
      <c r="B139" s="125"/>
      <c r="C139" s="125"/>
      <c r="D139" s="125"/>
      <c r="E139" s="125"/>
      <c r="F139" s="125"/>
      <c r="G139" s="125"/>
    </row>
    <row r="140" spans="1:7" ht="15" customHeight="1">
      <c r="A140" s="125"/>
      <c r="B140" s="125"/>
      <c r="C140" s="125"/>
      <c r="D140" s="125"/>
      <c r="E140" s="125"/>
      <c r="F140" s="125"/>
      <c r="G140" s="125"/>
    </row>
    <row r="141" spans="1:7" ht="15" customHeight="1">
      <c r="A141" s="125"/>
      <c r="B141" s="125"/>
      <c r="C141" s="125"/>
      <c r="D141" s="125"/>
      <c r="E141" s="125"/>
      <c r="F141" s="125"/>
      <c r="G141" s="125"/>
    </row>
    <row r="142" spans="1:7" ht="15" customHeight="1">
      <c r="A142" s="125"/>
      <c r="B142" s="125"/>
      <c r="C142" s="125"/>
      <c r="D142" s="125"/>
      <c r="E142" s="125"/>
      <c r="F142" s="125"/>
      <c r="G142" s="125"/>
    </row>
    <row r="143" spans="1:7" ht="15" customHeight="1">
      <c r="A143" s="125"/>
      <c r="B143" s="125"/>
      <c r="C143" s="125"/>
      <c r="D143" s="125"/>
      <c r="E143" s="125"/>
      <c r="F143" s="125"/>
      <c r="G143" s="125"/>
    </row>
    <row r="144" spans="1:7" ht="15" customHeight="1">
      <c r="A144" s="125"/>
      <c r="B144" s="125"/>
      <c r="C144" s="125"/>
      <c r="D144" s="125"/>
      <c r="E144" s="125"/>
      <c r="F144" s="125"/>
      <c r="G144" s="125"/>
    </row>
    <row r="145" spans="1:7" ht="15" customHeight="1">
      <c r="A145" s="125"/>
      <c r="B145" s="125"/>
      <c r="C145" s="125"/>
      <c r="D145" s="125"/>
      <c r="E145" s="125"/>
      <c r="F145" s="125"/>
      <c r="G145" s="125"/>
    </row>
    <row r="146" spans="1:7" ht="15" customHeight="1">
      <c r="A146" s="125"/>
      <c r="B146" s="125"/>
      <c r="C146" s="125"/>
      <c r="D146" s="125"/>
      <c r="E146" s="125"/>
      <c r="F146" s="125"/>
      <c r="G146" s="125"/>
    </row>
    <row r="147" spans="1:7" ht="15" customHeight="1">
      <c r="A147" s="125"/>
      <c r="B147" s="125"/>
      <c r="C147" s="125"/>
      <c r="D147" s="125"/>
      <c r="E147" s="125"/>
      <c r="F147" s="125"/>
      <c r="G147" s="125"/>
    </row>
    <row r="148" spans="1:7" ht="15" customHeight="1">
      <c r="A148" s="125"/>
      <c r="B148" s="125"/>
      <c r="C148" s="125"/>
      <c r="D148" s="125"/>
      <c r="E148" s="125"/>
      <c r="F148" s="125"/>
      <c r="G148" s="125"/>
    </row>
    <row r="149" spans="1:7" ht="15" customHeight="1">
      <c r="A149" s="125"/>
      <c r="B149" s="125"/>
      <c r="C149" s="125"/>
      <c r="D149" s="125"/>
      <c r="E149" s="125"/>
      <c r="F149" s="125"/>
      <c r="G149" s="125"/>
    </row>
    <row r="150" spans="1:7" ht="15" customHeight="1">
      <c r="A150" s="125"/>
      <c r="B150" s="125"/>
      <c r="C150" s="125"/>
      <c r="D150" s="125"/>
      <c r="E150" s="125"/>
      <c r="F150" s="125"/>
      <c r="G150" s="125"/>
    </row>
    <row r="151" spans="1:7" ht="15" customHeight="1">
      <c r="A151" s="125"/>
      <c r="B151" s="125"/>
      <c r="C151" s="125"/>
      <c r="D151" s="125"/>
      <c r="E151" s="125"/>
      <c r="F151" s="125"/>
      <c r="G151" s="125"/>
    </row>
    <row r="152" spans="1:7" ht="15" customHeight="1">
      <c r="A152" s="125"/>
      <c r="B152" s="125"/>
      <c r="C152" s="125"/>
      <c r="D152" s="125"/>
      <c r="E152" s="125"/>
      <c r="F152" s="125"/>
      <c r="G152" s="125"/>
    </row>
    <row r="153" spans="1:7" ht="15" customHeight="1">
      <c r="A153" s="125"/>
      <c r="B153" s="125"/>
      <c r="C153" s="125"/>
      <c r="D153" s="125"/>
      <c r="E153" s="125"/>
      <c r="F153" s="125"/>
      <c r="G153" s="125"/>
    </row>
    <row r="154" spans="1:7" ht="15" customHeight="1">
      <c r="A154" s="125"/>
      <c r="B154" s="125"/>
      <c r="C154" s="125"/>
      <c r="D154" s="125"/>
      <c r="E154" s="125"/>
      <c r="F154" s="125"/>
      <c r="G154" s="125"/>
    </row>
    <row r="155" spans="1:7" ht="15" customHeight="1">
      <c r="A155" s="125"/>
      <c r="B155" s="125"/>
      <c r="C155" s="125"/>
      <c r="D155" s="125"/>
      <c r="E155" s="125"/>
      <c r="F155" s="125"/>
      <c r="G155" s="125"/>
    </row>
    <row r="156" spans="1:7" ht="15" customHeight="1">
      <c r="A156" s="125"/>
      <c r="B156" s="125"/>
      <c r="C156" s="125"/>
      <c r="D156" s="125"/>
      <c r="E156" s="125"/>
      <c r="F156" s="125"/>
      <c r="G156" s="125"/>
    </row>
  </sheetData>
  <pageMargins left="0.23622047244094491" right="0.23622047244094491" top="0.39370078740157483" bottom="0.74803149606299213" header="0" footer="0.31496062992125984"/>
  <pageSetup paperSize="9" scale="68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8"/>
  <sheetViews>
    <sheetView zoomScaleNormal="100" workbookViewId="0"/>
  </sheetViews>
  <sheetFormatPr baseColWidth="10" defaultColWidth="11.42578125" defaultRowHeight="15" customHeight="1"/>
  <cols>
    <col min="1" max="1" width="32.140625" style="320" customWidth="1"/>
    <col min="2" max="6" width="10.7109375" style="320" customWidth="1"/>
    <col min="7" max="14" width="11.42578125" style="320" customWidth="1"/>
    <col min="15" max="16384" width="11.42578125" style="320"/>
  </cols>
  <sheetData>
    <row r="1" spans="1:19" ht="15" customHeight="1">
      <c r="A1" s="318" t="s">
        <v>133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</row>
    <row r="2" spans="1:19" ht="15" customHeight="1">
      <c r="A2" s="321" t="s">
        <v>134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</row>
    <row r="3" spans="1:19" ht="15" customHeight="1">
      <c r="A3" s="386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</row>
    <row r="4" spans="1:19" ht="15" customHeight="1">
      <c r="A4" s="322"/>
      <c r="B4" s="323" t="s">
        <v>54</v>
      </c>
      <c r="C4" s="323" t="s">
        <v>0</v>
      </c>
      <c r="D4" s="323" t="s">
        <v>1</v>
      </c>
      <c r="E4" s="323" t="s">
        <v>2</v>
      </c>
      <c r="F4" s="323" t="s">
        <v>32</v>
      </c>
      <c r="G4" s="392"/>
      <c r="H4" s="392"/>
      <c r="I4" s="392"/>
      <c r="O4" s="332"/>
    </row>
    <row r="5" spans="1:19" ht="15" customHeight="1">
      <c r="A5" s="393" t="s">
        <v>3</v>
      </c>
      <c r="B5" s="394">
        <f t="shared" ref="B5:B10" si="0">AVERAGE(C5:F5)</f>
        <v>411.8</v>
      </c>
      <c r="C5" s="394">
        <v>403.8</v>
      </c>
      <c r="D5" s="394">
        <v>405.1</v>
      </c>
      <c r="E5" s="394">
        <v>430.8</v>
      </c>
      <c r="F5" s="394">
        <v>407.5</v>
      </c>
      <c r="G5" s="333"/>
      <c r="H5" s="333"/>
      <c r="I5" s="333"/>
      <c r="O5" s="332"/>
      <c r="Q5" s="395"/>
      <c r="R5" s="395"/>
      <c r="S5" s="395"/>
    </row>
    <row r="6" spans="1:19" ht="15" customHeight="1">
      <c r="A6" s="327" t="s">
        <v>22</v>
      </c>
      <c r="B6" s="396">
        <f t="shared" si="0"/>
        <v>2.5</v>
      </c>
      <c r="C6" s="396">
        <v>1.1000000000000001</v>
      </c>
      <c r="D6" s="396">
        <v>3.2</v>
      </c>
      <c r="E6" s="396">
        <v>3.7</v>
      </c>
      <c r="F6" s="396">
        <v>2</v>
      </c>
      <c r="G6" s="333"/>
      <c r="H6" s="333"/>
      <c r="I6" s="333"/>
      <c r="O6" s="332"/>
      <c r="Q6" s="395"/>
      <c r="R6" s="395"/>
      <c r="S6" s="395"/>
    </row>
    <row r="7" spans="1:19" ht="15" customHeight="1">
      <c r="A7" s="327" t="s">
        <v>23</v>
      </c>
      <c r="B7" s="396">
        <f t="shared" si="0"/>
        <v>39.825000000000003</v>
      </c>
      <c r="C7" s="396">
        <v>39.1</v>
      </c>
      <c r="D7" s="396">
        <v>37.799999999999997</v>
      </c>
      <c r="E7" s="396">
        <v>39.700000000000003</v>
      </c>
      <c r="F7" s="396">
        <v>42.7</v>
      </c>
      <c r="G7" s="333"/>
      <c r="H7" s="333"/>
      <c r="I7" s="333"/>
      <c r="O7" s="332"/>
      <c r="Q7" s="395"/>
      <c r="R7" s="395"/>
      <c r="S7" s="395"/>
    </row>
    <row r="8" spans="1:19" ht="15" customHeight="1">
      <c r="A8" s="327" t="s">
        <v>24</v>
      </c>
      <c r="B8" s="396">
        <f t="shared" si="0"/>
        <v>24.524999999999999</v>
      </c>
      <c r="C8" s="396">
        <v>25</v>
      </c>
      <c r="D8" s="396">
        <v>25.7</v>
      </c>
      <c r="E8" s="396">
        <v>24.3</v>
      </c>
      <c r="F8" s="396">
        <v>23.1</v>
      </c>
      <c r="G8" s="333"/>
      <c r="H8" s="333"/>
      <c r="I8" s="333"/>
      <c r="O8" s="332"/>
      <c r="Q8" s="395"/>
      <c r="R8" s="395"/>
      <c r="S8" s="395"/>
    </row>
    <row r="9" spans="1:19" ht="15" customHeight="1">
      <c r="A9" s="327" t="s">
        <v>25</v>
      </c>
      <c r="B9" s="396">
        <f t="shared" si="0"/>
        <v>321.52499999999998</v>
      </c>
      <c r="C9" s="396">
        <v>317.7</v>
      </c>
      <c r="D9" s="396">
        <v>316.2</v>
      </c>
      <c r="E9" s="396">
        <v>334.5</v>
      </c>
      <c r="F9" s="396">
        <v>317.7</v>
      </c>
      <c r="G9" s="333"/>
      <c r="H9" s="333"/>
      <c r="I9" s="333"/>
      <c r="O9" s="332"/>
      <c r="Q9" s="395"/>
      <c r="R9" s="395"/>
      <c r="S9" s="395"/>
    </row>
    <row r="10" spans="1:19" ht="15" customHeight="1">
      <c r="A10" s="329" t="s">
        <v>86</v>
      </c>
      <c r="B10" s="397">
        <f t="shared" si="0"/>
        <v>23.4</v>
      </c>
      <c r="C10" s="397">
        <v>20.8</v>
      </c>
      <c r="D10" s="397">
        <v>22.2</v>
      </c>
      <c r="E10" s="397">
        <v>28.6</v>
      </c>
      <c r="F10" s="397">
        <v>22</v>
      </c>
      <c r="G10" s="333"/>
      <c r="H10" s="333"/>
      <c r="I10" s="333"/>
      <c r="O10" s="332"/>
    </row>
    <row r="11" spans="1:19" ht="15" customHeight="1">
      <c r="A11" s="331" t="s">
        <v>106</v>
      </c>
      <c r="H11" s="332"/>
      <c r="I11" s="332"/>
      <c r="J11" s="332"/>
    </row>
    <row r="12" spans="1:19" ht="15" customHeight="1">
      <c r="A12" s="331" t="s">
        <v>105</v>
      </c>
      <c r="H12" s="332"/>
      <c r="I12" s="332"/>
      <c r="J12" s="332"/>
    </row>
    <row r="13" spans="1:19" s="335" customFormat="1" ht="15" customHeight="1">
      <c r="A13" s="398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O13" s="320"/>
    </row>
    <row r="46" spans="1:13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</row>
    <row r="47" spans="1:13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</row>
    <row r="48" spans="1:13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</row>
    <row r="49" spans="1:13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</row>
    <row r="50" spans="1:13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</row>
    <row r="51" spans="1:13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</row>
    <row r="52" spans="1:13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1:13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</row>
    <row r="54" spans="1:13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</row>
    <row r="55" spans="1:13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</row>
    <row r="56" spans="1:13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</row>
    <row r="57" spans="1:13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</row>
    <row r="58" spans="1:13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8"/>
  <sheetViews>
    <sheetView zoomScaleNormal="100" workbookViewId="0"/>
  </sheetViews>
  <sheetFormatPr baseColWidth="10" defaultColWidth="11.42578125" defaultRowHeight="15" customHeight="1"/>
  <cols>
    <col min="1" max="1" width="32.140625" style="75" customWidth="1"/>
    <col min="2" max="7" width="10" style="75" customWidth="1"/>
    <col min="8" max="16384" width="11.42578125" style="75"/>
  </cols>
  <sheetData>
    <row r="1" spans="1:12" ht="15" customHeight="1">
      <c r="A1" s="225" t="s">
        <v>613</v>
      </c>
      <c r="B1" s="16"/>
      <c r="C1" s="87"/>
      <c r="D1" s="87"/>
      <c r="E1" s="87"/>
      <c r="F1" s="87"/>
      <c r="G1" s="87"/>
    </row>
    <row r="2" spans="1:12" ht="15" customHeight="1">
      <c r="A2" s="227" t="s">
        <v>614</v>
      </c>
      <c r="B2" s="16"/>
      <c r="C2" s="87"/>
      <c r="D2" s="87"/>
      <c r="E2" s="87"/>
      <c r="F2" s="87"/>
      <c r="G2" s="87"/>
    </row>
    <row r="3" spans="1:12" ht="15" customHeight="1">
      <c r="A3" s="48"/>
      <c r="B3" s="16"/>
      <c r="C3" s="87"/>
      <c r="D3" s="87"/>
      <c r="E3" s="87"/>
      <c r="F3" s="87"/>
      <c r="G3" s="87"/>
    </row>
    <row r="4" spans="1:12" ht="15" customHeight="1">
      <c r="A4" s="230"/>
      <c r="B4" s="214" t="s">
        <v>3</v>
      </c>
      <c r="C4" s="214" t="s">
        <v>79</v>
      </c>
      <c r="D4" s="214" t="s">
        <v>80</v>
      </c>
      <c r="E4" s="214" t="s">
        <v>352</v>
      </c>
      <c r="F4" s="214" t="s">
        <v>222</v>
      </c>
      <c r="G4" s="214" t="s">
        <v>612</v>
      </c>
      <c r="L4" s="231"/>
    </row>
    <row r="5" spans="1:12" ht="15" customHeight="1">
      <c r="A5" s="79" t="s">
        <v>3</v>
      </c>
      <c r="B5" s="97">
        <f>B16+B27</f>
        <v>286895</v>
      </c>
      <c r="C5" s="97">
        <f t="shared" ref="C5:G5" si="0">C16+C27</f>
        <v>75619</v>
      </c>
      <c r="D5" s="97">
        <f t="shared" si="0"/>
        <v>49262</v>
      </c>
      <c r="E5" s="97">
        <f t="shared" si="0"/>
        <v>65712</v>
      </c>
      <c r="F5" s="97">
        <f t="shared" si="0"/>
        <v>28709</v>
      </c>
      <c r="G5" s="97">
        <f t="shared" si="0"/>
        <v>67593</v>
      </c>
    </row>
    <row r="6" spans="1:12" ht="15" customHeight="1">
      <c r="A6" s="48" t="s">
        <v>270</v>
      </c>
      <c r="B6" s="46">
        <f t="shared" ref="B6:B15" si="1">B17+B28</f>
        <v>1134</v>
      </c>
      <c r="C6" s="46">
        <v>43</v>
      </c>
      <c r="D6" s="46">
        <v>124</v>
      </c>
      <c r="E6" s="46">
        <v>346</v>
      </c>
      <c r="F6" s="46">
        <v>191</v>
      </c>
      <c r="G6" s="46">
        <v>430</v>
      </c>
    </row>
    <row r="7" spans="1:12" ht="15" customHeight="1">
      <c r="A7" s="48" t="s">
        <v>271</v>
      </c>
      <c r="B7" s="46">
        <f t="shared" si="1"/>
        <v>35795</v>
      </c>
      <c r="C7" s="46">
        <v>5606</v>
      </c>
      <c r="D7" s="46">
        <v>8078</v>
      </c>
      <c r="E7" s="46">
        <v>10421</v>
      </c>
      <c r="F7" s="46">
        <v>3900</v>
      </c>
      <c r="G7" s="46">
        <v>7790</v>
      </c>
    </row>
    <row r="8" spans="1:12" ht="15" customHeight="1">
      <c r="A8" s="48" t="s">
        <v>272</v>
      </c>
      <c r="B8" s="46">
        <f t="shared" si="1"/>
        <v>23612</v>
      </c>
      <c r="C8" s="46">
        <v>6630</v>
      </c>
      <c r="D8" s="46">
        <v>5118</v>
      </c>
      <c r="E8" s="46">
        <v>5643</v>
      </c>
      <c r="F8" s="46">
        <v>2143</v>
      </c>
      <c r="G8" s="46">
        <v>4078</v>
      </c>
    </row>
    <row r="9" spans="1:12" ht="15" customHeight="1">
      <c r="A9" s="48" t="s">
        <v>273</v>
      </c>
      <c r="B9" s="46">
        <f t="shared" si="1"/>
        <v>28748</v>
      </c>
      <c r="C9" s="46">
        <v>7044</v>
      </c>
      <c r="D9" s="46">
        <v>5439</v>
      </c>
      <c r="E9" s="46">
        <v>7128</v>
      </c>
      <c r="F9" s="46">
        <v>2702</v>
      </c>
      <c r="G9" s="46">
        <v>6435</v>
      </c>
    </row>
    <row r="10" spans="1:12" ht="15" customHeight="1">
      <c r="A10" s="48" t="s">
        <v>274</v>
      </c>
      <c r="B10" s="46">
        <f t="shared" si="1"/>
        <v>91403</v>
      </c>
      <c r="C10" s="46">
        <v>34892</v>
      </c>
      <c r="D10" s="46">
        <v>16932</v>
      </c>
      <c r="E10" s="46">
        <v>18445</v>
      </c>
      <c r="F10" s="46">
        <v>6907</v>
      </c>
      <c r="G10" s="46">
        <v>14227</v>
      </c>
    </row>
    <row r="11" spans="1:12" ht="15" customHeight="1">
      <c r="A11" s="48" t="s">
        <v>275</v>
      </c>
      <c r="B11" s="46">
        <f t="shared" si="1"/>
        <v>960</v>
      </c>
      <c r="C11" s="46">
        <v>146</v>
      </c>
      <c r="D11" s="46">
        <v>125</v>
      </c>
      <c r="E11" s="46">
        <v>182</v>
      </c>
      <c r="F11" s="46">
        <v>125</v>
      </c>
      <c r="G11" s="46">
        <v>382</v>
      </c>
    </row>
    <row r="12" spans="1:12" ht="15" customHeight="1">
      <c r="A12" s="48" t="s">
        <v>276</v>
      </c>
      <c r="B12" s="46">
        <f t="shared" si="1"/>
        <v>13818</v>
      </c>
      <c r="C12" s="46">
        <v>2062</v>
      </c>
      <c r="D12" s="46">
        <v>1432</v>
      </c>
      <c r="E12" s="46">
        <v>3063</v>
      </c>
      <c r="F12" s="46">
        <v>1951</v>
      </c>
      <c r="G12" s="46">
        <v>5310</v>
      </c>
    </row>
    <row r="13" spans="1:12" ht="15" customHeight="1">
      <c r="A13" s="48" t="s">
        <v>277</v>
      </c>
      <c r="B13" s="46">
        <f t="shared" si="1"/>
        <v>10011</v>
      </c>
      <c r="C13" s="46">
        <v>1533</v>
      </c>
      <c r="D13" s="46">
        <v>1289</v>
      </c>
      <c r="E13" s="46">
        <v>2321</v>
      </c>
      <c r="F13" s="46">
        <v>1385</v>
      </c>
      <c r="G13" s="46">
        <v>3483</v>
      </c>
    </row>
    <row r="14" spans="1:12" ht="15" customHeight="1">
      <c r="A14" s="48" t="s">
        <v>278</v>
      </c>
      <c r="B14" s="46">
        <f t="shared" si="1"/>
        <v>81414</v>
      </c>
      <c r="C14" s="46">
        <v>17663</v>
      </c>
      <c r="D14" s="46">
        <v>10725</v>
      </c>
      <c r="E14" s="46">
        <v>18163</v>
      </c>
      <c r="F14" s="46">
        <v>9405</v>
      </c>
      <c r="G14" s="46">
        <v>25458</v>
      </c>
    </row>
    <row r="15" spans="1:12" ht="15" customHeight="1">
      <c r="A15" s="49" t="s">
        <v>279</v>
      </c>
      <c r="B15" s="107">
        <f t="shared" si="1"/>
        <v>0</v>
      </c>
      <c r="C15" s="107">
        <v>0</v>
      </c>
      <c r="D15" s="107">
        <v>0</v>
      </c>
      <c r="E15" s="107">
        <v>0</v>
      </c>
      <c r="F15" s="107">
        <v>0</v>
      </c>
      <c r="G15" s="107">
        <v>0</v>
      </c>
    </row>
    <row r="16" spans="1:12" ht="15" customHeight="1">
      <c r="A16" s="79" t="s">
        <v>4</v>
      </c>
      <c r="B16" s="97">
        <f>SUM(C16:G16)</f>
        <v>142175</v>
      </c>
      <c r="C16" s="97">
        <f>SUM(C17:C26)</f>
        <v>36330</v>
      </c>
      <c r="D16" s="97">
        <f>SUM(D17:D26)</f>
        <v>24343</v>
      </c>
      <c r="E16" s="97">
        <f>SUM(E17:E26)</f>
        <v>33779</v>
      </c>
      <c r="F16" s="97">
        <f>SUM(F17:F26)</f>
        <v>14338</v>
      </c>
      <c r="G16" s="97">
        <f>SUM(G17:G26)</f>
        <v>33385</v>
      </c>
    </row>
    <row r="17" spans="1:7" ht="15" customHeight="1">
      <c r="A17" s="48" t="s">
        <v>270</v>
      </c>
      <c r="B17" s="46">
        <f t="shared" ref="B17:B37" si="2">SUM(C17:G17)</f>
        <v>706</v>
      </c>
      <c r="C17" s="46">
        <v>24</v>
      </c>
      <c r="D17" s="46">
        <v>61</v>
      </c>
      <c r="E17" s="46">
        <v>202</v>
      </c>
      <c r="F17" s="46">
        <v>111</v>
      </c>
      <c r="G17" s="46">
        <v>308</v>
      </c>
    </row>
    <row r="18" spans="1:7" ht="15" customHeight="1">
      <c r="A18" s="48" t="s">
        <v>271</v>
      </c>
      <c r="B18" s="46">
        <f t="shared" si="2"/>
        <v>16170</v>
      </c>
      <c r="C18" s="46">
        <v>2038</v>
      </c>
      <c r="D18" s="46">
        <v>3207</v>
      </c>
      <c r="E18" s="46">
        <v>4973</v>
      </c>
      <c r="F18" s="46">
        <v>1915</v>
      </c>
      <c r="G18" s="46">
        <v>4037</v>
      </c>
    </row>
    <row r="19" spans="1:7" ht="15" customHeight="1">
      <c r="A19" s="48" t="s">
        <v>272</v>
      </c>
      <c r="B19" s="46">
        <f t="shared" si="2"/>
        <v>12387</v>
      </c>
      <c r="C19" s="46">
        <v>3174</v>
      </c>
      <c r="D19" s="46">
        <v>2611</v>
      </c>
      <c r="E19" s="46">
        <v>3073</v>
      </c>
      <c r="F19" s="46">
        <v>1187</v>
      </c>
      <c r="G19" s="46">
        <v>2342</v>
      </c>
    </row>
    <row r="20" spans="1:7" ht="15" customHeight="1">
      <c r="A20" s="48" t="s">
        <v>273</v>
      </c>
      <c r="B20" s="46">
        <f t="shared" si="2"/>
        <v>10477</v>
      </c>
      <c r="C20" s="46">
        <v>2843</v>
      </c>
      <c r="D20" s="46">
        <v>2202</v>
      </c>
      <c r="E20" s="46">
        <v>2694</v>
      </c>
      <c r="F20" s="46">
        <v>794</v>
      </c>
      <c r="G20" s="46">
        <v>1944</v>
      </c>
    </row>
    <row r="21" spans="1:7" ht="15" customHeight="1">
      <c r="A21" s="48" t="s">
        <v>274</v>
      </c>
      <c r="B21" s="46">
        <f t="shared" si="2"/>
        <v>36695</v>
      </c>
      <c r="C21" s="46">
        <v>13104</v>
      </c>
      <c r="D21" s="46">
        <v>6906</v>
      </c>
      <c r="E21" s="46">
        <v>7893</v>
      </c>
      <c r="F21" s="46">
        <v>2767</v>
      </c>
      <c r="G21" s="46">
        <v>6025</v>
      </c>
    </row>
    <row r="22" spans="1:7" ht="15" customHeight="1">
      <c r="A22" s="48" t="s">
        <v>275</v>
      </c>
      <c r="B22" s="46">
        <f t="shared" si="2"/>
        <v>857</v>
      </c>
      <c r="C22" s="46">
        <v>136</v>
      </c>
      <c r="D22" s="46">
        <v>111</v>
      </c>
      <c r="E22" s="46">
        <v>165</v>
      </c>
      <c r="F22" s="46">
        <v>109</v>
      </c>
      <c r="G22" s="46">
        <v>336</v>
      </c>
    </row>
    <row r="23" spans="1:7" ht="15" customHeight="1">
      <c r="A23" s="48" t="s">
        <v>276</v>
      </c>
      <c r="B23" s="46">
        <f t="shared" si="2"/>
        <v>12352</v>
      </c>
      <c r="C23" s="46">
        <v>1771</v>
      </c>
      <c r="D23" s="46">
        <v>1216</v>
      </c>
      <c r="E23" s="46">
        <v>2730</v>
      </c>
      <c r="F23" s="46">
        <v>1779</v>
      </c>
      <c r="G23" s="46">
        <v>4856</v>
      </c>
    </row>
    <row r="24" spans="1:7" ht="15" customHeight="1">
      <c r="A24" s="48" t="s">
        <v>277</v>
      </c>
      <c r="B24" s="46">
        <f t="shared" si="2"/>
        <v>8413</v>
      </c>
      <c r="C24" s="46">
        <v>1321</v>
      </c>
      <c r="D24" s="46">
        <v>1064</v>
      </c>
      <c r="E24" s="46">
        <v>1913</v>
      </c>
      <c r="F24" s="46">
        <v>1116</v>
      </c>
      <c r="G24" s="46">
        <v>2999</v>
      </c>
    </row>
    <row r="25" spans="1:7" ht="15" customHeight="1">
      <c r="A25" s="48" t="s">
        <v>278</v>
      </c>
      <c r="B25" s="46">
        <f t="shared" si="2"/>
        <v>44118</v>
      </c>
      <c r="C25" s="46">
        <v>11919</v>
      </c>
      <c r="D25" s="46">
        <v>6965</v>
      </c>
      <c r="E25" s="46">
        <v>10136</v>
      </c>
      <c r="F25" s="46">
        <v>4560</v>
      </c>
      <c r="G25" s="46">
        <v>10538</v>
      </c>
    </row>
    <row r="26" spans="1:7" ht="15" customHeight="1">
      <c r="A26" s="49" t="s">
        <v>279</v>
      </c>
      <c r="B26" s="107">
        <f t="shared" si="2"/>
        <v>0</v>
      </c>
      <c r="C26" s="107">
        <v>0</v>
      </c>
      <c r="D26" s="107">
        <v>0</v>
      </c>
      <c r="E26" s="107">
        <v>0</v>
      </c>
      <c r="F26" s="107">
        <v>0</v>
      </c>
      <c r="G26" s="107">
        <v>0</v>
      </c>
    </row>
    <row r="27" spans="1:7" ht="15" customHeight="1">
      <c r="A27" s="79" t="s">
        <v>5</v>
      </c>
      <c r="B27" s="97">
        <f>SUM(C27:G27)</f>
        <v>144720</v>
      </c>
      <c r="C27" s="97">
        <f>SUM(C28:C37)</f>
        <v>39289</v>
      </c>
      <c r="D27" s="97">
        <f>SUM(D28:D37)</f>
        <v>24919</v>
      </c>
      <c r="E27" s="97">
        <f>SUM(E28:E37)</f>
        <v>31933</v>
      </c>
      <c r="F27" s="97">
        <f>SUM(F28:F37)</f>
        <v>14371</v>
      </c>
      <c r="G27" s="97">
        <f>SUM(G28:G37)</f>
        <v>34208</v>
      </c>
    </row>
    <row r="28" spans="1:7" ht="15" customHeight="1">
      <c r="A28" s="48" t="s">
        <v>270</v>
      </c>
      <c r="B28" s="46">
        <f t="shared" si="2"/>
        <v>428</v>
      </c>
      <c r="C28" s="46">
        <v>19</v>
      </c>
      <c r="D28" s="46">
        <v>63</v>
      </c>
      <c r="E28" s="46">
        <v>144</v>
      </c>
      <c r="F28" s="46">
        <v>80</v>
      </c>
      <c r="G28" s="46">
        <v>122</v>
      </c>
    </row>
    <row r="29" spans="1:7" ht="15" customHeight="1">
      <c r="A29" s="48" t="s">
        <v>271</v>
      </c>
      <c r="B29" s="46">
        <f t="shared" si="2"/>
        <v>19625</v>
      </c>
      <c r="C29" s="46">
        <v>3568</v>
      </c>
      <c r="D29" s="46">
        <v>4871</v>
      </c>
      <c r="E29" s="46">
        <v>5448</v>
      </c>
      <c r="F29" s="46">
        <v>1985</v>
      </c>
      <c r="G29" s="46">
        <v>3753</v>
      </c>
    </row>
    <row r="30" spans="1:7" ht="15" customHeight="1">
      <c r="A30" s="48" t="s">
        <v>272</v>
      </c>
      <c r="B30" s="46">
        <f t="shared" si="2"/>
        <v>11225</v>
      </c>
      <c r="C30" s="46">
        <v>3456</v>
      </c>
      <c r="D30" s="46">
        <v>2507</v>
      </c>
      <c r="E30" s="46">
        <v>2570</v>
      </c>
      <c r="F30" s="46">
        <v>956</v>
      </c>
      <c r="G30" s="46">
        <v>1736</v>
      </c>
    </row>
    <row r="31" spans="1:7" ht="15" customHeight="1">
      <c r="A31" s="48" t="s">
        <v>273</v>
      </c>
      <c r="B31" s="46">
        <f t="shared" si="2"/>
        <v>18271</v>
      </c>
      <c r="C31" s="46">
        <v>4201</v>
      </c>
      <c r="D31" s="46">
        <v>3237</v>
      </c>
      <c r="E31" s="46">
        <v>4434</v>
      </c>
      <c r="F31" s="46">
        <v>1908</v>
      </c>
      <c r="G31" s="46">
        <v>4491</v>
      </c>
    </row>
    <row r="32" spans="1:7" ht="15" customHeight="1">
      <c r="A32" s="48" t="s">
        <v>274</v>
      </c>
      <c r="B32" s="46">
        <f t="shared" si="2"/>
        <v>54708</v>
      </c>
      <c r="C32" s="46">
        <v>21788</v>
      </c>
      <c r="D32" s="46">
        <v>10026</v>
      </c>
      <c r="E32" s="46">
        <v>10552</v>
      </c>
      <c r="F32" s="46">
        <v>4140</v>
      </c>
      <c r="G32" s="46">
        <v>8202</v>
      </c>
    </row>
    <row r="33" spans="1:7" ht="15" customHeight="1">
      <c r="A33" s="48" t="s">
        <v>275</v>
      </c>
      <c r="B33" s="46">
        <f t="shared" si="2"/>
        <v>103</v>
      </c>
      <c r="C33" s="46">
        <v>10</v>
      </c>
      <c r="D33" s="46">
        <v>14</v>
      </c>
      <c r="E33" s="46">
        <v>17</v>
      </c>
      <c r="F33" s="46">
        <v>16</v>
      </c>
      <c r="G33" s="46">
        <v>46</v>
      </c>
    </row>
    <row r="34" spans="1:7" ht="15" customHeight="1">
      <c r="A34" s="48" t="s">
        <v>276</v>
      </c>
      <c r="B34" s="46">
        <f t="shared" si="2"/>
        <v>1466</v>
      </c>
      <c r="C34" s="46">
        <v>291</v>
      </c>
      <c r="D34" s="46">
        <v>216</v>
      </c>
      <c r="E34" s="46">
        <v>333</v>
      </c>
      <c r="F34" s="46">
        <v>172</v>
      </c>
      <c r="G34" s="46">
        <v>454</v>
      </c>
    </row>
    <row r="35" spans="1:7" ht="15" customHeight="1">
      <c r="A35" s="48" t="s">
        <v>277</v>
      </c>
      <c r="B35" s="46">
        <f t="shared" si="2"/>
        <v>1598</v>
      </c>
      <c r="C35" s="46">
        <v>212</v>
      </c>
      <c r="D35" s="46">
        <v>225</v>
      </c>
      <c r="E35" s="46">
        <v>408</v>
      </c>
      <c r="F35" s="46">
        <v>269</v>
      </c>
      <c r="G35" s="46">
        <v>484</v>
      </c>
    </row>
    <row r="36" spans="1:7" ht="15" customHeight="1">
      <c r="A36" s="48" t="s">
        <v>278</v>
      </c>
      <c r="B36" s="46">
        <f t="shared" si="2"/>
        <v>37296</v>
      </c>
      <c r="C36" s="46">
        <v>5744</v>
      </c>
      <c r="D36" s="46">
        <v>3760</v>
      </c>
      <c r="E36" s="46">
        <v>8027</v>
      </c>
      <c r="F36" s="46">
        <v>4845</v>
      </c>
      <c r="G36" s="46">
        <v>14920</v>
      </c>
    </row>
    <row r="37" spans="1:7" ht="15" customHeight="1">
      <c r="A37" s="49" t="s">
        <v>279</v>
      </c>
      <c r="B37" s="107">
        <f t="shared" si="2"/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</row>
    <row r="38" spans="1:7" ht="15" customHeight="1">
      <c r="A38" s="37" t="s">
        <v>215</v>
      </c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86"/>
  <sheetViews>
    <sheetView workbookViewId="0"/>
  </sheetViews>
  <sheetFormatPr baseColWidth="10" defaultColWidth="11.42578125" defaultRowHeight="15" customHeight="1"/>
  <cols>
    <col min="1" max="1" width="32.140625" style="75" customWidth="1"/>
    <col min="2" max="7" width="10" style="75" customWidth="1"/>
    <col min="8" max="16384" width="11.42578125" style="75"/>
  </cols>
  <sheetData>
    <row r="1" spans="1:7" ht="15" customHeight="1">
      <c r="A1" s="225" t="s">
        <v>615</v>
      </c>
      <c r="B1" s="42"/>
      <c r="C1" s="42"/>
      <c r="D1" s="42"/>
      <c r="E1" s="42"/>
      <c r="F1" s="42"/>
      <c r="G1" s="42"/>
    </row>
    <row r="2" spans="1:7" ht="15" customHeight="1">
      <c r="A2" s="227" t="s">
        <v>616</v>
      </c>
      <c r="B2" s="42"/>
      <c r="C2" s="42"/>
      <c r="D2" s="42"/>
      <c r="E2" s="42"/>
      <c r="F2" s="42"/>
      <c r="G2" s="42"/>
    </row>
    <row r="3" spans="1:7" ht="15" customHeight="1">
      <c r="A3" s="76"/>
      <c r="B3" s="42"/>
      <c r="C3" s="42"/>
      <c r="D3" s="42"/>
      <c r="E3" s="42"/>
      <c r="F3" s="42"/>
      <c r="G3" s="42"/>
    </row>
    <row r="4" spans="1:7" ht="15" customHeight="1">
      <c r="A4" s="230"/>
      <c r="B4" s="214" t="s">
        <v>3</v>
      </c>
      <c r="C4" s="214" t="s">
        <v>79</v>
      </c>
      <c r="D4" s="214" t="s">
        <v>80</v>
      </c>
      <c r="E4" s="214" t="s">
        <v>352</v>
      </c>
      <c r="F4" s="214" t="s">
        <v>222</v>
      </c>
      <c r="G4" s="214" t="s">
        <v>612</v>
      </c>
    </row>
    <row r="5" spans="1:7" ht="15" customHeight="1">
      <c r="A5" s="79" t="s">
        <v>3</v>
      </c>
      <c r="B5" s="106">
        <f>B18+B31</f>
        <v>286895</v>
      </c>
      <c r="C5" s="106">
        <f t="shared" ref="C5:G5" si="0">C18+C31</f>
        <v>75619</v>
      </c>
      <c r="D5" s="106">
        <f t="shared" si="0"/>
        <v>49262</v>
      </c>
      <c r="E5" s="106">
        <f t="shared" si="0"/>
        <v>65712</v>
      </c>
      <c r="F5" s="106">
        <f t="shared" si="0"/>
        <v>28709</v>
      </c>
      <c r="G5" s="106">
        <f t="shared" si="0"/>
        <v>67593</v>
      </c>
    </row>
    <row r="6" spans="1:7" ht="15" customHeight="1">
      <c r="A6" s="151" t="s">
        <v>578</v>
      </c>
      <c r="B6" s="46">
        <f>B19+B32</f>
        <v>9970</v>
      </c>
      <c r="C6" s="46">
        <v>2351</v>
      </c>
      <c r="D6" s="46">
        <v>1486</v>
      </c>
      <c r="E6" s="46">
        <v>2210</v>
      </c>
      <c r="F6" s="46">
        <v>1030</v>
      </c>
      <c r="G6" s="46">
        <v>2893</v>
      </c>
    </row>
    <row r="7" spans="1:7" ht="15" customHeight="1">
      <c r="A7" s="151" t="s">
        <v>346</v>
      </c>
      <c r="B7" s="46">
        <f t="shared" ref="B7" si="1">B20+B33</f>
        <v>9789</v>
      </c>
      <c r="C7" s="46">
        <v>1885</v>
      </c>
      <c r="D7" s="46">
        <v>1256</v>
      </c>
      <c r="E7" s="46">
        <v>2293</v>
      </c>
      <c r="F7" s="46">
        <v>1205</v>
      </c>
      <c r="G7" s="46">
        <v>3150</v>
      </c>
    </row>
    <row r="8" spans="1:7" ht="15" customHeight="1">
      <c r="A8" s="151" t="s">
        <v>347</v>
      </c>
      <c r="B8" s="46">
        <f>B21+B34</f>
        <v>82503</v>
      </c>
      <c r="C8" s="46">
        <v>21086</v>
      </c>
      <c r="D8" s="46">
        <v>12635</v>
      </c>
      <c r="E8" s="46">
        <v>18622</v>
      </c>
      <c r="F8" s="46">
        <v>8759</v>
      </c>
      <c r="G8" s="46">
        <v>21401</v>
      </c>
    </row>
    <row r="9" spans="1:7" ht="15" customHeight="1">
      <c r="A9" s="151" t="s">
        <v>348</v>
      </c>
      <c r="B9" s="46">
        <f t="shared" ref="B9:B17" si="2">B22+B35</f>
        <v>130376</v>
      </c>
      <c r="C9" s="46">
        <v>38388</v>
      </c>
      <c r="D9" s="46">
        <v>20557</v>
      </c>
      <c r="E9" s="46">
        <v>27942</v>
      </c>
      <c r="F9" s="46">
        <v>12542</v>
      </c>
      <c r="G9" s="46">
        <v>30947</v>
      </c>
    </row>
    <row r="10" spans="1:7" ht="15" customHeight="1">
      <c r="A10" s="232" t="s">
        <v>617</v>
      </c>
      <c r="B10" s="46">
        <f t="shared" si="2"/>
        <v>16768</v>
      </c>
      <c r="C10" s="46">
        <v>4457</v>
      </c>
      <c r="D10" s="46">
        <v>2780</v>
      </c>
      <c r="E10" s="46">
        <v>3830</v>
      </c>
      <c r="F10" s="46">
        <v>1676</v>
      </c>
      <c r="G10" s="46">
        <v>4025</v>
      </c>
    </row>
    <row r="11" spans="1:7" ht="15" customHeight="1">
      <c r="A11" s="232" t="s">
        <v>618</v>
      </c>
      <c r="B11" s="46">
        <f t="shared" si="2"/>
        <v>113608</v>
      </c>
      <c r="C11" s="46">
        <v>33931</v>
      </c>
      <c r="D11" s="46">
        <v>17777</v>
      </c>
      <c r="E11" s="46">
        <v>24112</v>
      </c>
      <c r="F11" s="46">
        <v>10866</v>
      </c>
      <c r="G11" s="46">
        <v>26922</v>
      </c>
    </row>
    <row r="12" spans="1:7" ht="15" customHeight="1">
      <c r="A12" s="151" t="s">
        <v>349</v>
      </c>
      <c r="B12" s="46">
        <f t="shared" si="2"/>
        <v>53108</v>
      </c>
      <c r="C12" s="46">
        <v>11856</v>
      </c>
      <c r="D12" s="46">
        <v>13124</v>
      </c>
      <c r="E12" s="46">
        <v>14294</v>
      </c>
      <c r="F12" s="46">
        <v>4999</v>
      </c>
      <c r="G12" s="46">
        <v>8835</v>
      </c>
    </row>
    <row r="13" spans="1:7" ht="15" customHeight="1">
      <c r="A13" s="232" t="s">
        <v>619</v>
      </c>
      <c r="B13" s="46">
        <f t="shared" si="2"/>
        <v>10890</v>
      </c>
      <c r="C13" s="46">
        <v>3182</v>
      </c>
      <c r="D13" s="46">
        <v>2347</v>
      </c>
      <c r="E13" s="46">
        <v>2548</v>
      </c>
      <c r="F13" s="46">
        <v>1009</v>
      </c>
      <c r="G13" s="46">
        <v>1804</v>
      </c>
    </row>
    <row r="14" spans="1:7" ht="15" customHeight="1">
      <c r="A14" s="232" t="s">
        <v>620</v>
      </c>
      <c r="B14" s="46">
        <f t="shared" si="2"/>
        <v>5911</v>
      </c>
      <c r="C14" s="46">
        <v>848</v>
      </c>
      <c r="D14" s="46">
        <v>1233</v>
      </c>
      <c r="E14" s="46">
        <v>1739</v>
      </c>
      <c r="F14" s="46">
        <v>779</v>
      </c>
      <c r="G14" s="46">
        <v>1312</v>
      </c>
    </row>
    <row r="15" spans="1:7" ht="15" customHeight="1">
      <c r="A15" s="232" t="s">
        <v>621</v>
      </c>
      <c r="B15" s="46">
        <f t="shared" si="2"/>
        <v>31984</v>
      </c>
      <c r="C15" s="46">
        <v>6758</v>
      </c>
      <c r="D15" s="46">
        <v>8698</v>
      </c>
      <c r="E15" s="46">
        <v>8975</v>
      </c>
      <c r="F15" s="46">
        <v>2778</v>
      </c>
      <c r="G15" s="46">
        <v>4775</v>
      </c>
    </row>
    <row r="16" spans="1:7" ht="15" customHeight="1">
      <c r="A16" s="232" t="s">
        <v>87</v>
      </c>
      <c r="B16" s="46">
        <f t="shared" si="2"/>
        <v>4323</v>
      </c>
      <c r="C16" s="46">
        <v>1068</v>
      </c>
      <c r="D16" s="46">
        <v>846</v>
      </c>
      <c r="E16" s="46">
        <v>1032</v>
      </c>
      <c r="F16" s="46">
        <v>433</v>
      </c>
      <c r="G16" s="46">
        <v>944</v>
      </c>
    </row>
    <row r="17" spans="1:11" ht="15" customHeight="1">
      <c r="A17" s="152" t="s">
        <v>622</v>
      </c>
      <c r="B17" s="107">
        <f t="shared" si="2"/>
        <v>1149</v>
      </c>
      <c r="C17" s="107">
        <v>53</v>
      </c>
      <c r="D17" s="107">
        <v>204</v>
      </c>
      <c r="E17" s="107">
        <v>351</v>
      </c>
      <c r="F17" s="107">
        <v>174</v>
      </c>
      <c r="G17" s="107">
        <v>367</v>
      </c>
    </row>
    <row r="18" spans="1:11" s="231" customFormat="1" ht="15" customHeight="1">
      <c r="A18" s="100" t="s">
        <v>4</v>
      </c>
      <c r="B18" s="106">
        <f>SUM(C18:G18)</f>
        <v>142175</v>
      </c>
      <c r="C18" s="106">
        <f>C19+C20+C21+C22+C25+C30</f>
        <v>36330</v>
      </c>
      <c r="D18" s="106">
        <f>D19+D20+D21+D22+D25+D30</f>
        <v>24343</v>
      </c>
      <c r="E18" s="106">
        <f>E19+E20+E21+E22+E25+E30</f>
        <v>33779</v>
      </c>
      <c r="F18" s="106">
        <f>F19+F20+F21+F22+F25+F30</f>
        <v>14338</v>
      </c>
      <c r="G18" s="106">
        <f>G19+G20+G21+G22+G25+G30</f>
        <v>33385</v>
      </c>
    </row>
    <row r="19" spans="1:11" ht="15" customHeight="1">
      <c r="A19" s="151" t="s">
        <v>578</v>
      </c>
      <c r="B19" s="233">
        <f t="shared" ref="B19:B30" si="3">SUM(C19:G19)</f>
        <v>6221</v>
      </c>
      <c r="C19" s="233">
        <v>1477</v>
      </c>
      <c r="D19" s="233">
        <v>993</v>
      </c>
      <c r="E19" s="233">
        <v>1394</v>
      </c>
      <c r="F19" s="233">
        <v>657</v>
      </c>
      <c r="G19" s="233">
        <v>1700</v>
      </c>
    </row>
    <row r="20" spans="1:11" ht="15" customHeight="1">
      <c r="A20" s="151" t="s">
        <v>346</v>
      </c>
      <c r="B20" s="233">
        <f t="shared" si="3"/>
        <v>6358</v>
      </c>
      <c r="C20" s="233">
        <v>1296</v>
      </c>
      <c r="D20" s="233">
        <v>916</v>
      </c>
      <c r="E20" s="233">
        <v>1510</v>
      </c>
      <c r="F20" s="233">
        <v>803</v>
      </c>
      <c r="G20" s="233">
        <v>1833</v>
      </c>
    </row>
    <row r="21" spans="1:11" ht="15" customHeight="1">
      <c r="A21" s="151" t="s">
        <v>347</v>
      </c>
      <c r="B21" s="233">
        <f t="shared" si="3"/>
        <v>45966</v>
      </c>
      <c r="C21" s="233">
        <v>11147</v>
      </c>
      <c r="D21" s="233">
        <v>7053</v>
      </c>
      <c r="E21" s="233">
        <v>10626</v>
      </c>
      <c r="F21" s="233">
        <v>5036</v>
      </c>
      <c r="G21" s="233">
        <v>12104</v>
      </c>
    </row>
    <row r="22" spans="1:11" s="231" customFormat="1" ht="15" customHeight="1">
      <c r="A22" s="151" t="s">
        <v>348</v>
      </c>
      <c r="B22" s="233">
        <f t="shared" si="3"/>
        <v>60734</v>
      </c>
      <c r="C22" s="233">
        <v>17830</v>
      </c>
      <c r="D22" s="233">
        <v>9902</v>
      </c>
      <c r="E22" s="233">
        <v>13764</v>
      </c>
      <c r="F22" s="233">
        <v>5663</v>
      </c>
      <c r="G22" s="233">
        <v>13575</v>
      </c>
    </row>
    <row r="23" spans="1:11" ht="15" customHeight="1">
      <c r="A23" s="232" t="s">
        <v>617</v>
      </c>
      <c r="B23" s="233">
        <f t="shared" si="3"/>
        <v>6811</v>
      </c>
      <c r="C23" s="233">
        <v>1821</v>
      </c>
      <c r="D23" s="233">
        <v>1157</v>
      </c>
      <c r="E23" s="233">
        <v>1525</v>
      </c>
      <c r="F23" s="233">
        <v>686</v>
      </c>
      <c r="G23" s="233">
        <v>1622</v>
      </c>
    </row>
    <row r="24" spans="1:11" ht="15" customHeight="1">
      <c r="A24" s="232" t="s">
        <v>618</v>
      </c>
      <c r="B24" s="233">
        <f>SUM(C24:G24)</f>
        <v>53923</v>
      </c>
      <c r="C24" s="233">
        <v>16009</v>
      </c>
      <c r="D24" s="233">
        <v>8745</v>
      </c>
      <c r="E24" s="233">
        <v>12239</v>
      </c>
      <c r="F24" s="233">
        <v>4977</v>
      </c>
      <c r="G24" s="233">
        <v>11953</v>
      </c>
    </row>
    <row r="25" spans="1:11" s="231" customFormat="1" ht="15" customHeight="1">
      <c r="A25" s="151" t="s">
        <v>349</v>
      </c>
      <c r="B25" s="233">
        <f t="shared" si="3"/>
        <v>22781</v>
      </c>
      <c r="C25" s="233">
        <v>4574</v>
      </c>
      <c r="D25" s="233">
        <v>5454</v>
      </c>
      <c r="E25" s="233">
        <v>6436</v>
      </c>
      <c r="F25" s="233">
        <v>2162</v>
      </c>
      <c r="G25" s="233">
        <v>4155</v>
      </c>
    </row>
    <row r="26" spans="1:11" ht="15" customHeight="1">
      <c r="A26" s="232" t="s">
        <v>619</v>
      </c>
      <c r="B26" s="233">
        <f t="shared" si="3"/>
        <v>5148</v>
      </c>
      <c r="C26" s="233">
        <v>1558</v>
      </c>
      <c r="D26" s="233">
        <v>1141</v>
      </c>
      <c r="E26" s="233">
        <v>1195</v>
      </c>
      <c r="F26" s="233">
        <v>435</v>
      </c>
      <c r="G26" s="233">
        <v>819</v>
      </c>
    </row>
    <row r="27" spans="1:11" ht="15" customHeight="1">
      <c r="A27" s="232" t="s">
        <v>620</v>
      </c>
      <c r="B27" s="233">
        <f t="shared" si="3"/>
        <v>2273</v>
      </c>
      <c r="C27" s="233">
        <v>223</v>
      </c>
      <c r="D27" s="233">
        <v>433</v>
      </c>
      <c r="E27" s="233">
        <v>704</v>
      </c>
      <c r="F27" s="233">
        <v>268</v>
      </c>
      <c r="G27" s="233">
        <v>645</v>
      </c>
    </row>
    <row r="28" spans="1:11" ht="15" customHeight="1">
      <c r="A28" s="232" t="s">
        <v>621</v>
      </c>
      <c r="B28" s="233">
        <f t="shared" si="3"/>
        <v>13392</v>
      </c>
      <c r="C28" s="233">
        <v>2327</v>
      </c>
      <c r="D28" s="233">
        <v>3486</v>
      </c>
      <c r="E28" s="233">
        <v>4055</v>
      </c>
      <c r="F28" s="233">
        <v>1282</v>
      </c>
      <c r="G28" s="233">
        <v>2242</v>
      </c>
    </row>
    <row r="29" spans="1:11" ht="15" customHeight="1">
      <c r="A29" s="232" t="s">
        <v>87</v>
      </c>
      <c r="B29" s="233">
        <f t="shared" si="3"/>
        <v>1968</v>
      </c>
      <c r="C29" s="233">
        <v>466</v>
      </c>
      <c r="D29" s="233">
        <v>394</v>
      </c>
      <c r="E29" s="233">
        <v>482</v>
      </c>
      <c r="F29" s="233">
        <v>177</v>
      </c>
      <c r="G29" s="233">
        <v>449</v>
      </c>
    </row>
    <row r="30" spans="1:11" ht="15" customHeight="1">
      <c r="A30" s="152" t="s">
        <v>622</v>
      </c>
      <c r="B30" s="234">
        <f t="shared" si="3"/>
        <v>115</v>
      </c>
      <c r="C30" s="234">
        <v>6</v>
      </c>
      <c r="D30" s="234">
        <v>25</v>
      </c>
      <c r="E30" s="234">
        <v>49</v>
      </c>
      <c r="F30" s="234">
        <v>17</v>
      </c>
      <c r="G30" s="234">
        <v>18</v>
      </c>
    </row>
    <row r="31" spans="1:11" s="231" customFormat="1" ht="15" customHeight="1">
      <c r="A31" s="100" t="s">
        <v>5</v>
      </c>
      <c r="B31" s="106">
        <f>SUM(C31:G31)</f>
        <v>144720</v>
      </c>
      <c r="C31" s="106">
        <f>C32+C33+C34+C35+C38+C43</f>
        <v>39289</v>
      </c>
      <c r="D31" s="106">
        <f>D32+D33+D34+D35+D38+D43</f>
        <v>24919</v>
      </c>
      <c r="E31" s="106">
        <f>E32+E33+E34+E35+E38+E43</f>
        <v>31933</v>
      </c>
      <c r="F31" s="106">
        <f>F32+F33+F34+F35+F38+F43</f>
        <v>14371</v>
      </c>
      <c r="G31" s="106">
        <f>G32+G33+G34+G35+G38+G43</f>
        <v>34208</v>
      </c>
      <c r="H31" s="235"/>
      <c r="I31" s="235"/>
      <c r="J31" s="235"/>
      <c r="K31" s="235"/>
    </row>
    <row r="32" spans="1:11" ht="15" customHeight="1">
      <c r="A32" s="151" t="s">
        <v>578</v>
      </c>
      <c r="B32" s="233">
        <f t="shared" ref="B32:B43" si="4">SUM(C32:G32)</f>
        <v>3749</v>
      </c>
      <c r="C32" s="233">
        <v>874</v>
      </c>
      <c r="D32" s="233">
        <v>493</v>
      </c>
      <c r="E32" s="233">
        <v>816</v>
      </c>
      <c r="F32" s="233">
        <v>373</v>
      </c>
      <c r="G32" s="233">
        <v>1193</v>
      </c>
      <c r="H32" s="235"/>
      <c r="I32" s="235"/>
      <c r="J32" s="235"/>
    </row>
    <row r="33" spans="1:10" ht="15" customHeight="1">
      <c r="A33" s="151" t="s">
        <v>346</v>
      </c>
      <c r="B33" s="233">
        <f t="shared" si="4"/>
        <v>3431</v>
      </c>
      <c r="C33" s="236">
        <v>589</v>
      </c>
      <c r="D33" s="236">
        <v>340</v>
      </c>
      <c r="E33" s="236">
        <v>783</v>
      </c>
      <c r="F33" s="236">
        <v>402</v>
      </c>
      <c r="G33" s="236">
        <v>1317</v>
      </c>
      <c r="H33" s="235"/>
      <c r="I33" s="235"/>
      <c r="J33" s="235"/>
    </row>
    <row r="34" spans="1:10" ht="15" customHeight="1">
      <c r="A34" s="151" t="s">
        <v>347</v>
      </c>
      <c r="B34" s="233">
        <f t="shared" si="4"/>
        <v>36537</v>
      </c>
      <c r="C34" s="236">
        <v>9939</v>
      </c>
      <c r="D34" s="236">
        <v>5582</v>
      </c>
      <c r="E34" s="236">
        <v>7996</v>
      </c>
      <c r="F34" s="236">
        <v>3723</v>
      </c>
      <c r="G34" s="236">
        <v>9297</v>
      </c>
      <c r="H34" s="235"/>
      <c r="I34" s="235"/>
      <c r="J34" s="235"/>
    </row>
    <row r="35" spans="1:10" s="231" customFormat="1" ht="15" customHeight="1">
      <c r="A35" s="151" t="s">
        <v>348</v>
      </c>
      <c r="B35" s="233">
        <f t="shared" si="4"/>
        <v>69642</v>
      </c>
      <c r="C35" s="233">
        <v>20558</v>
      </c>
      <c r="D35" s="233">
        <v>10655</v>
      </c>
      <c r="E35" s="233">
        <v>14178</v>
      </c>
      <c r="F35" s="233">
        <v>6879</v>
      </c>
      <c r="G35" s="233">
        <v>17372</v>
      </c>
      <c r="H35" s="235"/>
      <c r="I35" s="235"/>
      <c r="J35" s="235"/>
    </row>
    <row r="36" spans="1:10" ht="15" customHeight="1">
      <c r="A36" s="237" t="s">
        <v>617</v>
      </c>
      <c r="B36" s="233">
        <f t="shared" si="4"/>
        <v>9957</v>
      </c>
      <c r="C36" s="233">
        <v>2636</v>
      </c>
      <c r="D36" s="233">
        <v>1623</v>
      </c>
      <c r="E36" s="233">
        <v>2305</v>
      </c>
      <c r="F36" s="233">
        <v>990</v>
      </c>
      <c r="G36" s="233">
        <v>2403</v>
      </c>
      <c r="H36" s="235"/>
      <c r="I36" s="235"/>
      <c r="J36" s="235"/>
    </row>
    <row r="37" spans="1:10" ht="15" customHeight="1">
      <c r="A37" s="232" t="s">
        <v>618</v>
      </c>
      <c r="B37" s="233">
        <f t="shared" si="4"/>
        <v>59685</v>
      </c>
      <c r="C37" s="233">
        <v>17922</v>
      </c>
      <c r="D37" s="233">
        <v>9032</v>
      </c>
      <c r="E37" s="233">
        <v>11873</v>
      </c>
      <c r="F37" s="233">
        <v>5889</v>
      </c>
      <c r="G37" s="233">
        <v>14969</v>
      </c>
      <c r="H37" s="235"/>
      <c r="I37" s="235"/>
      <c r="J37" s="235"/>
    </row>
    <row r="38" spans="1:10" s="231" customFormat="1" ht="15" customHeight="1">
      <c r="A38" s="151" t="s">
        <v>349</v>
      </c>
      <c r="B38" s="233">
        <f t="shared" si="4"/>
        <v>30327</v>
      </c>
      <c r="C38" s="233">
        <v>7282</v>
      </c>
      <c r="D38" s="233">
        <v>7670</v>
      </c>
      <c r="E38" s="233">
        <v>7858</v>
      </c>
      <c r="F38" s="233">
        <v>2837</v>
      </c>
      <c r="G38" s="233">
        <v>4680</v>
      </c>
      <c r="H38" s="235"/>
      <c r="I38" s="235"/>
      <c r="J38" s="235"/>
    </row>
    <row r="39" spans="1:10" ht="15" customHeight="1">
      <c r="A39" s="232" t="s">
        <v>619</v>
      </c>
      <c r="B39" s="233">
        <f>SUM(C39:G39)</f>
        <v>5742</v>
      </c>
      <c r="C39" s="233">
        <v>1624</v>
      </c>
      <c r="D39" s="233">
        <v>1206</v>
      </c>
      <c r="E39" s="233">
        <v>1353</v>
      </c>
      <c r="F39" s="233">
        <v>574</v>
      </c>
      <c r="G39" s="233">
        <v>985</v>
      </c>
      <c r="H39" s="235"/>
      <c r="I39" s="235"/>
      <c r="J39" s="235"/>
    </row>
    <row r="40" spans="1:10" ht="15" customHeight="1">
      <c r="A40" s="232" t="s">
        <v>620</v>
      </c>
      <c r="B40" s="233">
        <f t="shared" si="4"/>
        <v>3638</v>
      </c>
      <c r="C40" s="233">
        <v>625</v>
      </c>
      <c r="D40" s="233">
        <v>800</v>
      </c>
      <c r="E40" s="233">
        <v>1035</v>
      </c>
      <c r="F40" s="233">
        <v>511</v>
      </c>
      <c r="G40" s="233">
        <v>667</v>
      </c>
      <c r="H40" s="235"/>
      <c r="I40" s="235"/>
      <c r="J40" s="235"/>
    </row>
    <row r="41" spans="1:10" ht="15" customHeight="1">
      <c r="A41" s="232" t="s">
        <v>621</v>
      </c>
      <c r="B41" s="233">
        <f t="shared" si="4"/>
        <v>18592</v>
      </c>
      <c r="C41" s="233">
        <v>4431</v>
      </c>
      <c r="D41" s="233">
        <v>5212</v>
      </c>
      <c r="E41" s="233">
        <v>4920</v>
      </c>
      <c r="F41" s="233">
        <v>1496</v>
      </c>
      <c r="G41" s="233">
        <v>2533</v>
      </c>
      <c r="H41" s="235"/>
      <c r="I41" s="235"/>
      <c r="J41" s="235"/>
    </row>
    <row r="42" spans="1:10" ht="15" customHeight="1">
      <c r="A42" s="232" t="s">
        <v>87</v>
      </c>
      <c r="B42" s="233">
        <f t="shared" si="4"/>
        <v>2355</v>
      </c>
      <c r="C42" s="233">
        <v>602</v>
      </c>
      <c r="D42" s="233">
        <v>452</v>
      </c>
      <c r="E42" s="233">
        <v>550</v>
      </c>
      <c r="F42" s="233">
        <v>256</v>
      </c>
      <c r="G42" s="233">
        <v>495</v>
      </c>
      <c r="H42" s="235"/>
      <c r="I42" s="235"/>
      <c r="J42" s="235"/>
    </row>
    <row r="43" spans="1:10" ht="15" customHeight="1">
      <c r="A43" s="152" t="s">
        <v>622</v>
      </c>
      <c r="B43" s="234">
        <f t="shared" si="4"/>
        <v>1034</v>
      </c>
      <c r="C43" s="234">
        <v>47</v>
      </c>
      <c r="D43" s="234">
        <v>179</v>
      </c>
      <c r="E43" s="234">
        <v>302</v>
      </c>
      <c r="F43" s="234">
        <v>157</v>
      </c>
      <c r="G43" s="234">
        <v>349</v>
      </c>
      <c r="H43" s="235"/>
      <c r="I43" s="235"/>
      <c r="J43" s="235"/>
    </row>
    <row r="44" spans="1:10" ht="15" customHeight="1">
      <c r="A44" s="37" t="s">
        <v>215</v>
      </c>
      <c r="B44" s="238"/>
      <c r="C44" s="239"/>
      <c r="D44" s="239"/>
      <c r="E44" s="239"/>
      <c r="F44" s="239"/>
      <c r="G44" s="239"/>
      <c r="H44" s="235"/>
      <c r="I44" s="235"/>
      <c r="J44" s="235"/>
    </row>
    <row r="45" spans="1:10" ht="15" customHeight="1">
      <c r="A45" s="16"/>
      <c r="B45" s="16"/>
      <c r="C45" s="16"/>
      <c r="D45" s="16"/>
      <c r="E45" s="16"/>
      <c r="F45" s="16"/>
      <c r="G45" s="16"/>
    </row>
    <row r="46" spans="1:10" ht="15" customHeight="1">
      <c r="A46" s="42"/>
      <c r="B46" s="42"/>
      <c r="C46" s="154"/>
      <c r="D46" s="154"/>
      <c r="E46" s="154"/>
      <c r="F46" s="154"/>
      <c r="G46" s="154"/>
    </row>
    <row r="47" spans="1:10" ht="15" customHeight="1">
      <c r="B47" s="42"/>
      <c r="C47" s="154"/>
      <c r="D47" s="154"/>
      <c r="E47" s="154"/>
      <c r="F47" s="154"/>
      <c r="G47" s="154"/>
    </row>
    <row r="48" spans="1:10" ht="15" customHeight="1">
      <c r="A48" s="42"/>
      <c r="B48" s="42"/>
      <c r="C48" s="42"/>
      <c r="D48" s="42"/>
      <c r="E48" s="42"/>
      <c r="F48" s="42"/>
    </row>
    <row r="49" spans="1:6" ht="15" customHeight="1">
      <c r="A49" s="42"/>
      <c r="B49" s="42"/>
      <c r="C49" s="42"/>
      <c r="D49" s="42"/>
      <c r="E49" s="42"/>
      <c r="F49" s="42"/>
    </row>
    <row r="50" spans="1:6" ht="15" customHeight="1">
      <c r="A50" s="42"/>
      <c r="B50" s="42"/>
      <c r="C50" s="42"/>
      <c r="D50" s="42"/>
      <c r="E50" s="42"/>
      <c r="F50" s="42"/>
    </row>
    <row r="51" spans="1:6" ht="15" customHeight="1">
      <c r="A51" s="42"/>
      <c r="B51" s="42"/>
      <c r="C51" s="42"/>
      <c r="D51" s="42"/>
      <c r="E51" s="42"/>
      <c r="F51" s="42"/>
    </row>
    <row r="52" spans="1:6" ht="15" customHeight="1">
      <c r="A52" s="42"/>
      <c r="B52" s="42"/>
      <c r="C52" s="42"/>
      <c r="D52" s="42"/>
      <c r="E52" s="42"/>
      <c r="F52" s="42"/>
    </row>
    <row r="53" spans="1:6" ht="15" customHeight="1">
      <c r="A53" s="42"/>
      <c r="B53" s="42"/>
      <c r="C53" s="42"/>
      <c r="D53" s="42"/>
      <c r="E53" s="42"/>
      <c r="F53" s="42"/>
    </row>
    <row r="54" spans="1:6" ht="15" customHeight="1">
      <c r="A54" s="42"/>
      <c r="B54" s="42"/>
      <c r="C54" s="42"/>
      <c r="D54" s="42"/>
      <c r="E54" s="42"/>
      <c r="F54" s="42"/>
    </row>
    <row r="55" spans="1:6" ht="15" customHeight="1">
      <c r="A55" s="42"/>
      <c r="B55" s="42"/>
      <c r="C55" s="42"/>
      <c r="D55" s="42"/>
      <c r="E55" s="42"/>
      <c r="F55" s="42"/>
    </row>
    <row r="56" spans="1:6" ht="15" customHeight="1">
      <c r="A56" s="42"/>
      <c r="B56" s="42"/>
      <c r="C56" s="42"/>
      <c r="D56" s="42"/>
      <c r="E56" s="42"/>
      <c r="F56" s="42"/>
    </row>
    <row r="57" spans="1:6" ht="15" customHeight="1">
      <c r="A57" s="42"/>
      <c r="B57" s="42"/>
      <c r="C57" s="42"/>
      <c r="D57" s="42"/>
      <c r="E57" s="42"/>
      <c r="F57" s="42"/>
    </row>
    <row r="58" spans="1:6" ht="15" customHeight="1">
      <c r="A58" s="42"/>
      <c r="B58" s="42"/>
      <c r="C58" s="42"/>
      <c r="D58" s="42"/>
      <c r="E58" s="42"/>
      <c r="F58" s="42"/>
    </row>
    <row r="59" spans="1:6" ht="15" customHeight="1">
      <c r="A59" s="42"/>
      <c r="B59" s="42"/>
      <c r="C59" s="42"/>
      <c r="D59" s="42"/>
      <c r="E59" s="42"/>
      <c r="F59" s="42"/>
    </row>
    <row r="60" spans="1:6" ht="15" customHeight="1">
      <c r="A60" s="42"/>
      <c r="B60" s="42"/>
      <c r="C60" s="42"/>
      <c r="D60" s="42"/>
      <c r="E60" s="42"/>
      <c r="F60" s="42"/>
    </row>
    <row r="61" spans="1:6" ht="15" customHeight="1">
      <c r="A61" s="42"/>
      <c r="B61" s="42"/>
      <c r="C61" s="42"/>
      <c r="D61" s="42"/>
      <c r="E61" s="42"/>
      <c r="F61" s="42"/>
    </row>
    <row r="62" spans="1:6" ht="15" customHeight="1">
      <c r="A62" s="42"/>
      <c r="B62" s="42"/>
      <c r="C62" s="42"/>
      <c r="D62" s="42"/>
      <c r="E62" s="42"/>
      <c r="F62" s="42"/>
    </row>
    <row r="63" spans="1:6" ht="15" customHeight="1">
      <c r="A63" s="42"/>
      <c r="B63" s="42"/>
      <c r="C63" s="42"/>
      <c r="D63" s="42"/>
      <c r="E63" s="42"/>
      <c r="F63" s="42"/>
    </row>
    <row r="64" spans="1:6" ht="15" customHeight="1">
      <c r="A64" s="42"/>
      <c r="B64" s="42"/>
      <c r="C64" s="42"/>
      <c r="D64" s="42"/>
      <c r="E64" s="42"/>
      <c r="F64" s="42"/>
    </row>
    <row r="65" spans="1:6" ht="15" customHeight="1">
      <c r="A65" s="42"/>
      <c r="B65" s="42"/>
      <c r="C65" s="42"/>
      <c r="D65" s="42"/>
      <c r="E65" s="42"/>
      <c r="F65" s="42"/>
    </row>
    <row r="66" spans="1:6" ht="15" customHeight="1">
      <c r="A66" s="42"/>
      <c r="B66" s="42"/>
      <c r="C66" s="42"/>
      <c r="D66" s="42"/>
      <c r="E66" s="42"/>
      <c r="F66" s="42"/>
    </row>
    <row r="67" spans="1:6" ht="15" customHeight="1">
      <c r="A67" s="42"/>
      <c r="B67" s="42"/>
      <c r="C67" s="42"/>
      <c r="D67" s="42"/>
      <c r="E67" s="42"/>
      <c r="F67" s="42"/>
    </row>
    <row r="68" spans="1:6" ht="15" customHeight="1">
      <c r="A68" s="42"/>
      <c r="B68" s="42"/>
      <c r="C68" s="42"/>
      <c r="D68" s="42"/>
      <c r="E68" s="42"/>
      <c r="F68" s="42"/>
    </row>
    <row r="69" spans="1:6" ht="15" customHeight="1">
      <c r="A69" s="42"/>
      <c r="B69" s="42"/>
      <c r="C69" s="42"/>
      <c r="D69" s="42"/>
      <c r="E69" s="42"/>
      <c r="F69" s="42"/>
    </row>
    <row r="70" spans="1:6" ht="15" customHeight="1">
      <c r="A70" s="42"/>
      <c r="B70" s="42"/>
      <c r="C70" s="42"/>
      <c r="D70" s="42"/>
      <c r="E70" s="42"/>
      <c r="F70" s="42"/>
    </row>
    <row r="71" spans="1:6" ht="15" customHeight="1">
      <c r="A71" s="42"/>
      <c r="B71" s="42"/>
      <c r="C71" s="42"/>
      <c r="D71" s="42"/>
      <c r="E71" s="42"/>
      <c r="F71" s="42"/>
    </row>
    <row r="72" spans="1:6" ht="15" customHeight="1">
      <c r="A72" s="42"/>
      <c r="B72" s="42"/>
      <c r="C72" s="42"/>
      <c r="D72" s="42"/>
      <c r="E72" s="42"/>
      <c r="F72" s="42"/>
    </row>
    <row r="73" spans="1:6" ht="15" customHeight="1">
      <c r="A73" s="42"/>
      <c r="B73" s="42"/>
      <c r="C73" s="42"/>
      <c r="D73" s="42"/>
      <c r="E73" s="42"/>
      <c r="F73" s="42"/>
    </row>
    <row r="74" spans="1:6" ht="15" customHeight="1">
      <c r="A74" s="42"/>
      <c r="B74" s="42"/>
      <c r="C74" s="42"/>
      <c r="D74" s="42"/>
      <c r="E74" s="42"/>
      <c r="F74" s="42"/>
    </row>
    <row r="75" spans="1:6" ht="15" customHeight="1">
      <c r="A75" s="42"/>
      <c r="B75" s="42"/>
      <c r="C75" s="42"/>
      <c r="D75" s="42"/>
      <c r="E75" s="42"/>
      <c r="F75" s="42"/>
    </row>
    <row r="76" spans="1:6" ht="15" customHeight="1">
      <c r="A76" s="42"/>
      <c r="B76" s="42"/>
      <c r="C76" s="42"/>
      <c r="D76" s="42"/>
      <c r="E76" s="42"/>
      <c r="F76" s="42"/>
    </row>
    <row r="77" spans="1:6" ht="15" customHeight="1">
      <c r="A77" s="42"/>
      <c r="B77" s="42"/>
      <c r="C77" s="42"/>
      <c r="D77" s="42"/>
      <c r="E77" s="42"/>
      <c r="F77" s="42"/>
    </row>
    <row r="78" spans="1:6" ht="15" customHeight="1">
      <c r="A78" s="42"/>
      <c r="B78" s="42"/>
      <c r="C78" s="42"/>
      <c r="D78" s="42"/>
      <c r="E78" s="42"/>
      <c r="F78" s="42"/>
    </row>
    <row r="79" spans="1:6" ht="15" customHeight="1">
      <c r="A79" s="42"/>
      <c r="B79" s="42"/>
      <c r="C79" s="42"/>
      <c r="D79" s="42"/>
      <c r="E79" s="42"/>
      <c r="F79" s="42"/>
    </row>
    <row r="80" spans="1:6" ht="15" customHeight="1">
      <c r="A80" s="42"/>
      <c r="B80" s="42"/>
      <c r="C80" s="42"/>
      <c r="D80" s="42"/>
      <c r="E80" s="42"/>
      <c r="F80" s="42"/>
    </row>
    <row r="81" spans="1:6" ht="15" customHeight="1">
      <c r="A81" s="42"/>
      <c r="B81" s="42"/>
      <c r="C81" s="42"/>
      <c r="D81" s="42"/>
      <c r="E81" s="42"/>
      <c r="F81" s="42"/>
    </row>
    <row r="82" spans="1:6" ht="15" customHeight="1">
      <c r="A82" s="42"/>
      <c r="B82" s="42"/>
      <c r="C82" s="42"/>
      <c r="D82" s="42"/>
      <c r="E82" s="42"/>
      <c r="F82" s="42"/>
    </row>
    <row r="83" spans="1:6" ht="15" customHeight="1">
      <c r="A83" s="42"/>
      <c r="B83" s="42"/>
      <c r="C83" s="42"/>
      <c r="D83" s="42"/>
      <c r="E83" s="42"/>
      <c r="F83" s="42"/>
    </row>
    <row r="84" spans="1:6" ht="15" customHeight="1">
      <c r="A84" s="42"/>
      <c r="B84" s="42"/>
      <c r="C84" s="42"/>
      <c r="D84" s="42"/>
      <c r="E84" s="42"/>
      <c r="F84" s="42"/>
    </row>
    <row r="85" spans="1:6" ht="15" customHeight="1">
      <c r="A85" s="42"/>
      <c r="B85" s="42"/>
      <c r="C85" s="42"/>
      <c r="D85" s="42"/>
      <c r="E85" s="42"/>
      <c r="F85" s="42"/>
    </row>
    <row r="86" spans="1:6" ht="15" customHeight="1">
      <c r="A86" s="42"/>
      <c r="B86" s="42"/>
      <c r="C86" s="42"/>
      <c r="D86" s="42"/>
      <c r="E86" s="42"/>
      <c r="F86" s="42"/>
    </row>
    <row r="87" spans="1:6" ht="15" customHeight="1">
      <c r="A87" s="42"/>
      <c r="B87" s="42"/>
      <c r="C87" s="42"/>
      <c r="D87" s="42"/>
      <c r="E87" s="42"/>
      <c r="F87" s="42"/>
    </row>
    <row r="88" spans="1:6" ht="15" customHeight="1">
      <c r="A88" s="42"/>
      <c r="B88" s="42"/>
      <c r="C88" s="42"/>
      <c r="D88" s="42"/>
      <c r="E88" s="42"/>
      <c r="F88" s="42"/>
    </row>
    <row r="89" spans="1:6" ht="15" customHeight="1">
      <c r="A89" s="42"/>
      <c r="B89" s="42"/>
      <c r="C89" s="42"/>
      <c r="D89" s="42"/>
      <c r="E89" s="42"/>
      <c r="F89" s="42"/>
    </row>
    <row r="90" spans="1:6" ht="15" customHeight="1">
      <c r="A90" s="42"/>
      <c r="B90" s="42"/>
      <c r="C90" s="42"/>
      <c r="D90" s="42"/>
      <c r="E90" s="42"/>
      <c r="F90" s="42"/>
    </row>
    <row r="91" spans="1:6" ht="15" customHeight="1">
      <c r="A91" s="42"/>
      <c r="B91" s="42"/>
      <c r="C91" s="42"/>
      <c r="D91" s="42"/>
      <c r="E91" s="42"/>
      <c r="F91" s="42"/>
    </row>
    <row r="92" spans="1:6" ht="15" customHeight="1">
      <c r="A92" s="42"/>
      <c r="B92" s="42"/>
      <c r="C92" s="42"/>
      <c r="D92" s="42"/>
      <c r="E92" s="42"/>
      <c r="F92" s="42"/>
    </row>
    <row r="93" spans="1:6" ht="15" customHeight="1">
      <c r="A93" s="42"/>
      <c r="B93" s="42"/>
      <c r="C93" s="42"/>
      <c r="D93" s="42"/>
      <c r="E93" s="42"/>
      <c r="F93" s="42"/>
    </row>
    <row r="94" spans="1:6" ht="15" customHeight="1">
      <c r="A94" s="42"/>
      <c r="B94" s="42"/>
      <c r="C94" s="42"/>
      <c r="D94" s="42"/>
      <c r="E94" s="42"/>
      <c r="F94" s="42"/>
    </row>
    <row r="95" spans="1:6" ht="15" customHeight="1">
      <c r="A95" s="42"/>
      <c r="B95" s="42"/>
      <c r="C95" s="42"/>
      <c r="D95" s="42"/>
      <c r="E95" s="42"/>
      <c r="F95" s="42"/>
    </row>
    <row r="96" spans="1:6" ht="15" customHeight="1">
      <c r="A96" s="42"/>
      <c r="B96" s="42"/>
      <c r="C96" s="42"/>
      <c r="D96" s="42"/>
      <c r="E96" s="42"/>
      <c r="F96" s="42"/>
    </row>
    <row r="97" spans="1:6" ht="15" customHeight="1">
      <c r="A97" s="42"/>
      <c r="B97" s="42"/>
      <c r="C97" s="42"/>
      <c r="D97" s="42"/>
      <c r="E97" s="42"/>
      <c r="F97" s="42"/>
    </row>
    <row r="98" spans="1:6" ht="15" customHeight="1">
      <c r="A98" s="42"/>
      <c r="B98" s="42"/>
      <c r="C98" s="42"/>
      <c r="D98" s="42"/>
      <c r="E98" s="42"/>
      <c r="F98" s="42"/>
    </row>
    <row r="99" spans="1:6" ht="15" customHeight="1">
      <c r="A99" s="42"/>
      <c r="B99" s="42"/>
      <c r="C99" s="42"/>
      <c r="D99" s="42"/>
      <c r="E99" s="42"/>
      <c r="F99" s="42"/>
    </row>
    <row r="100" spans="1:6" ht="15" customHeight="1">
      <c r="A100" s="42"/>
      <c r="B100" s="42"/>
      <c r="C100" s="42"/>
      <c r="D100" s="42"/>
      <c r="E100" s="42"/>
      <c r="F100" s="42"/>
    </row>
    <row r="101" spans="1:6" ht="15" customHeight="1">
      <c r="A101" s="42"/>
      <c r="B101" s="42"/>
      <c r="C101" s="42"/>
      <c r="D101" s="42"/>
      <c r="E101" s="42"/>
      <c r="F101" s="42"/>
    </row>
    <row r="102" spans="1:6" ht="15" customHeight="1">
      <c r="A102" s="42"/>
      <c r="B102" s="42"/>
      <c r="C102" s="42"/>
      <c r="D102" s="42"/>
      <c r="E102" s="42"/>
      <c r="F102" s="42"/>
    </row>
    <row r="103" spans="1:6" ht="15" customHeight="1">
      <c r="A103" s="42"/>
      <c r="B103" s="42"/>
      <c r="C103" s="42"/>
      <c r="D103" s="42"/>
      <c r="E103" s="42"/>
      <c r="F103" s="42"/>
    </row>
    <row r="104" spans="1:6" ht="15" customHeight="1">
      <c r="A104" s="42"/>
      <c r="B104" s="42"/>
      <c r="C104" s="42"/>
      <c r="D104" s="42"/>
      <c r="E104" s="42"/>
      <c r="F104" s="42"/>
    </row>
    <row r="105" spans="1:6" ht="15" customHeight="1">
      <c r="A105" s="42"/>
      <c r="B105" s="42"/>
      <c r="C105" s="42"/>
      <c r="D105" s="42"/>
      <c r="E105" s="42"/>
      <c r="F105" s="42"/>
    </row>
    <row r="106" spans="1:6" ht="15" customHeight="1">
      <c r="A106" s="42"/>
      <c r="B106" s="42"/>
      <c r="C106" s="42"/>
      <c r="D106" s="42"/>
      <c r="E106" s="42"/>
      <c r="F106" s="42"/>
    </row>
    <row r="107" spans="1:6" ht="15" customHeight="1">
      <c r="A107" s="42"/>
      <c r="B107" s="42"/>
      <c r="C107" s="42"/>
      <c r="D107" s="42"/>
      <c r="E107" s="42"/>
      <c r="F107" s="42"/>
    </row>
    <row r="108" spans="1:6" ht="15" customHeight="1">
      <c r="A108" s="42"/>
      <c r="B108" s="42"/>
      <c r="C108" s="42"/>
      <c r="D108" s="42"/>
      <c r="E108" s="42"/>
      <c r="F108" s="42"/>
    </row>
    <row r="109" spans="1:6" ht="15" customHeight="1">
      <c r="A109" s="42"/>
      <c r="B109" s="42"/>
      <c r="C109" s="42"/>
      <c r="D109" s="42"/>
      <c r="E109" s="42"/>
      <c r="F109" s="42"/>
    </row>
    <row r="110" spans="1:6" ht="15" customHeight="1">
      <c r="A110" s="42"/>
      <c r="B110" s="42"/>
      <c r="C110" s="42"/>
      <c r="D110" s="42"/>
      <c r="E110" s="42"/>
      <c r="F110" s="42"/>
    </row>
    <row r="111" spans="1:6" ht="15" customHeight="1">
      <c r="A111" s="42"/>
      <c r="B111" s="42"/>
      <c r="C111" s="42"/>
      <c r="D111" s="42"/>
      <c r="E111" s="42"/>
      <c r="F111" s="42"/>
    </row>
    <row r="112" spans="1:6" ht="15" customHeight="1">
      <c r="A112" s="42"/>
      <c r="B112" s="42"/>
      <c r="C112" s="42"/>
      <c r="D112" s="42"/>
      <c r="E112" s="42"/>
      <c r="F112" s="42"/>
    </row>
    <row r="113" spans="1:6" ht="15" customHeight="1">
      <c r="A113" s="42"/>
      <c r="B113" s="42"/>
      <c r="C113" s="42"/>
      <c r="D113" s="42"/>
      <c r="E113" s="42"/>
      <c r="F113" s="42"/>
    </row>
    <row r="114" spans="1:6" ht="15" customHeight="1">
      <c r="A114" s="42"/>
      <c r="B114" s="42"/>
      <c r="C114" s="42"/>
      <c r="D114" s="42"/>
      <c r="E114" s="42"/>
      <c r="F114" s="42"/>
    </row>
    <row r="115" spans="1:6" ht="15" customHeight="1">
      <c r="A115" s="42"/>
      <c r="B115" s="42"/>
      <c r="C115" s="42"/>
      <c r="D115" s="42"/>
      <c r="E115" s="42"/>
      <c r="F115" s="42"/>
    </row>
    <row r="116" spans="1:6" ht="15" customHeight="1">
      <c r="A116" s="42"/>
      <c r="B116" s="42"/>
      <c r="C116" s="42"/>
      <c r="D116" s="42"/>
      <c r="E116" s="42"/>
      <c r="F116" s="42"/>
    </row>
    <row r="117" spans="1:6" ht="15" customHeight="1">
      <c r="A117" s="42"/>
      <c r="B117" s="42"/>
      <c r="C117" s="42"/>
      <c r="D117" s="42"/>
      <c r="E117" s="42"/>
      <c r="F117" s="42"/>
    </row>
    <row r="118" spans="1:6" ht="15" customHeight="1">
      <c r="A118" s="42"/>
      <c r="B118" s="42"/>
      <c r="C118" s="42"/>
      <c r="D118" s="42"/>
      <c r="E118" s="42"/>
      <c r="F118" s="42"/>
    </row>
    <row r="119" spans="1:6" ht="15" customHeight="1">
      <c r="A119" s="42"/>
      <c r="B119" s="42"/>
      <c r="C119" s="42"/>
      <c r="D119" s="42"/>
      <c r="E119" s="42"/>
      <c r="F119" s="42"/>
    </row>
    <row r="120" spans="1:6" ht="15" customHeight="1">
      <c r="A120" s="42"/>
      <c r="B120" s="42"/>
      <c r="C120" s="42"/>
      <c r="D120" s="42"/>
      <c r="E120" s="42"/>
      <c r="F120" s="42"/>
    </row>
    <row r="121" spans="1:6" ht="15" customHeight="1">
      <c r="A121" s="42"/>
      <c r="B121" s="42"/>
      <c r="C121" s="42"/>
      <c r="D121" s="42"/>
      <c r="E121" s="42"/>
      <c r="F121" s="42"/>
    </row>
    <row r="122" spans="1:6" ht="15" customHeight="1">
      <c r="A122" s="42"/>
      <c r="B122" s="42"/>
      <c r="C122" s="42"/>
      <c r="D122" s="42"/>
      <c r="E122" s="42"/>
      <c r="F122" s="42"/>
    </row>
    <row r="123" spans="1:6" ht="15" customHeight="1">
      <c r="A123" s="42"/>
      <c r="B123" s="42"/>
      <c r="C123" s="42"/>
      <c r="D123" s="42"/>
      <c r="E123" s="42"/>
      <c r="F123" s="42"/>
    </row>
    <row r="124" spans="1:6" ht="15" customHeight="1">
      <c r="A124" s="42"/>
      <c r="B124" s="42"/>
      <c r="C124" s="42"/>
      <c r="D124" s="42"/>
      <c r="E124" s="42"/>
      <c r="F124" s="42"/>
    </row>
    <row r="125" spans="1:6" ht="15" customHeight="1">
      <c r="A125" s="42"/>
      <c r="B125" s="42"/>
      <c r="C125" s="42"/>
      <c r="D125" s="42"/>
      <c r="E125" s="42"/>
      <c r="F125" s="42"/>
    </row>
    <row r="126" spans="1:6" ht="15" customHeight="1">
      <c r="A126" s="42"/>
      <c r="B126" s="42"/>
      <c r="C126" s="42"/>
      <c r="D126" s="42"/>
      <c r="E126" s="42"/>
      <c r="F126" s="42"/>
    </row>
    <row r="127" spans="1:6" ht="15" customHeight="1">
      <c r="A127" s="42"/>
      <c r="B127" s="42"/>
      <c r="C127" s="42"/>
      <c r="D127" s="42"/>
      <c r="E127" s="42"/>
      <c r="F127" s="42"/>
    </row>
    <row r="128" spans="1:6" ht="15" customHeight="1">
      <c r="A128" s="42"/>
      <c r="B128" s="42"/>
      <c r="C128" s="42"/>
      <c r="D128" s="42"/>
      <c r="E128" s="42"/>
      <c r="F128" s="42"/>
    </row>
    <row r="129" spans="1:6" ht="15" customHeight="1">
      <c r="A129" s="42"/>
      <c r="B129" s="42"/>
      <c r="C129" s="42"/>
      <c r="D129" s="42"/>
      <c r="E129" s="42"/>
      <c r="F129" s="42"/>
    </row>
    <row r="130" spans="1:6" ht="15" customHeight="1">
      <c r="A130" s="42"/>
      <c r="B130" s="42"/>
      <c r="C130" s="42"/>
      <c r="D130" s="42"/>
      <c r="E130" s="42"/>
      <c r="F130" s="42"/>
    </row>
    <row r="131" spans="1:6" ht="15" customHeight="1">
      <c r="A131" s="42"/>
      <c r="B131" s="42"/>
      <c r="C131" s="42"/>
      <c r="D131" s="42"/>
      <c r="E131" s="42"/>
      <c r="F131" s="42"/>
    </row>
    <row r="132" spans="1:6" ht="15" customHeight="1">
      <c r="A132" s="42"/>
      <c r="B132" s="42"/>
      <c r="C132" s="42"/>
      <c r="D132" s="42"/>
      <c r="E132" s="42"/>
      <c r="F132" s="42"/>
    </row>
    <row r="133" spans="1:6" ht="15" customHeight="1">
      <c r="A133" s="42"/>
      <c r="B133" s="42"/>
      <c r="C133" s="42"/>
      <c r="D133" s="42"/>
      <c r="E133" s="42"/>
      <c r="F133" s="42"/>
    </row>
    <row r="134" spans="1:6" ht="15" customHeight="1">
      <c r="A134" s="42"/>
      <c r="B134" s="42"/>
      <c r="C134" s="42"/>
      <c r="D134" s="42"/>
      <c r="E134" s="42"/>
      <c r="F134" s="42"/>
    </row>
    <row r="135" spans="1:6" ht="15" customHeight="1">
      <c r="A135" s="42"/>
      <c r="B135" s="42"/>
      <c r="C135" s="42"/>
      <c r="D135" s="42"/>
      <c r="E135" s="42"/>
      <c r="F135" s="42"/>
    </row>
    <row r="136" spans="1:6" ht="15" customHeight="1">
      <c r="A136" s="42"/>
      <c r="B136" s="42"/>
      <c r="C136" s="42"/>
      <c r="D136" s="42"/>
      <c r="E136" s="42"/>
      <c r="F136" s="42"/>
    </row>
    <row r="137" spans="1:6" ht="15" customHeight="1">
      <c r="A137" s="42"/>
      <c r="B137" s="42"/>
      <c r="C137" s="42"/>
      <c r="D137" s="42"/>
      <c r="E137" s="42"/>
      <c r="F137" s="42"/>
    </row>
    <row r="138" spans="1:6" ht="15" customHeight="1">
      <c r="A138" s="42"/>
      <c r="B138" s="42"/>
      <c r="C138" s="42"/>
      <c r="D138" s="42"/>
      <c r="E138" s="42"/>
      <c r="F138" s="42"/>
    </row>
    <row r="139" spans="1:6" ht="15" customHeight="1">
      <c r="A139" s="42"/>
      <c r="B139" s="42"/>
      <c r="C139" s="42"/>
      <c r="D139" s="42"/>
      <c r="E139" s="42"/>
      <c r="F139" s="42"/>
    </row>
    <row r="140" spans="1:6" ht="15" customHeight="1">
      <c r="A140" s="42"/>
      <c r="B140" s="42"/>
      <c r="C140" s="42"/>
      <c r="D140" s="42"/>
      <c r="E140" s="42"/>
      <c r="F140" s="42"/>
    </row>
    <row r="141" spans="1:6" ht="15" customHeight="1">
      <c r="A141" s="42"/>
      <c r="B141" s="42"/>
      <c r="C141" s="42"/>
      <c r="D141" s="42"/>
      <c r="E141" s="42"/>
      <c r="F141" s="42"/>
    </row>
    <row r="142" spans="1:6" ht="15" customHeight="1">
      <c r="A142" s="42"/>
      <c r="B142" s="42"/>
      <c r="C142" s="42"/>
      <c r="D142" s="42"/>
      <c r="E142" s="42"/>
      <c r="F142" s="42"/>
    </row>
    <row r="143" spans="1:6" ht="15" customHeight="1">
      <c r="A143" s="42"/>
      <c r="B143" s="42"/>
      <c r="C143" s="42"/>
      <c r="D143" s="42"/>
      <c r="E143" s="42"/>
      <c r="F143" s="42"/>
    </row>
    <row r="144" spans="1:6" ht="15" customHeight="1">
      <c r="A144" s="42"/>
      <c r="B144" s="42"/>
      <c r="C144" s="42"/>
      <c r="D144" s="42"/>
      <c r="E144" s="42"/>
      <c r="F144" s="42"/>
    </row>
    <row r="145" spans="1:6" ht="15" customHeight="1">
      <c r="A145" s="42"/>
      <c r="B145" s="42"/>
      <c r="C145" s="42"/>
      <c r="D145" s="42"/>
      <c r="E145" s="42"/>
      <c r="F145" s="42"/>
    </row>
    <row r="146" spans="1:6" ht="15" customHeight="1">
      <c r="A146" s="42"/>
      <c r="B146" s="42"/>
      <c r="C146" s="42"/>
      <c r="D146" s="42"/>
      <c r="E146" s="42"/>
      <c r="F146" s="42"/>
    </row>
    <row r="147" spans="1:6" ht="15" customHeight="1">
      <c r="A147" s="42"/>
      <c r="B147" s="42"/>
      <c r="C147" s="42"/>
      <c r="D147" s="42"/>
      <c r="E147" s="42"/>
      <c r="F147" s="42"/>
    </row>
    <row r="148" spans="1:6" ht="15" customHeight="1">
      <c r="A148" s="42"/>
      <c r="B148" s="42"/>
      <c r="C148" s="42"/>
      <c r="D148" s="42"/>
      <c r="E148" s="42"/>
      <c r="F148" s="42"/>
    </row>
    <row r="149" spans="1:6" ht="15" customHeight="1">
      <c r="A149" s="42"/>
      <c r="B149" s="42"/>
      <c r="C149" s="42"/>
      <c r="D149" s="42"/>
      <c r="E149" s="42"/>
      <c r="F149" s="42"/>
    </row>
    <row r="150" spans="1:6" ht="15" customHeight="1">
      <c r="A150" s="42"/>
      <c r="B150" s="42"/>
      <c r="C150" s="42"/>
      <c r="D150" s="42"/>
      <c r="E150" s="42"/>
      <c r="F150" s="42"/>
    </row>
    <row r="151" spans="1:6" ht="15" customHeight="1">
      <c r="A151" s="42"/>
      <c r="B151" s="42"/>
      <c r="C151" s="42"/>
      <c r="D151" s="42"/>
      <c r="E151" s="42"/>
      <c r="F151" s="42"/>
    </row>
    <row r="152" spans="1:6" ht="15" customHeight="1">
      <c r="A152" s="42"/>
      <c r="B152" s="42"/>
      <c r="C152" s="42"/>
      <c r="D152" s="42"/>
      <c r="E152" s="42"/>
      <c r="F152" s="42"/>
    </row>
    <row r="153" spans="1:6" ht="15" customHeight="1">
      <c r="A153" s="42"/>
      <c r="B153" s="42"/>
      <c r="C153" s="42"/>
      <c r="D153" s="42"/>
      <c r="E153" s="42"/>
      <c r="F153" s="42"/>
    </row>
    <row r="154" spans="1:6" ht="15" customHeight="1">
      <c r="A154" s="42"/>
      <c r="B154" s="42"/>
      <c r="C154" s="42"/>
      <c r="D154" s="42"/>
      <c r="E154" s="42"/>
      <c r="F154" s="42"/>
    </row>
    <row r="155" spans="1:6" ht="15" customHeight="1">
      <c r="A155" s="42"/>
      <c r="B155" s="42"/>
      <c r="C155" s="42"/>
      <c r="D155" s="42"/>
      <c r="E155" s="42"/>
      <c r="F155" s="42"/>
    </row>
    <row r="156" spans="1:6" ht="15" customHeight="1">
      <c r="A156" s="42"/>
      <c r="B156" s="42"/>
      <c r="C156" s="42"/>
      <c r="D156" s="42"/>
      <c r="E156" s="42"/>
      <c r="F156" s="42"/>
    </row>
    <row r="157" spans="1:6" ht="15" customHeight="1">
      <c r="A157" s="42"/>
      <c r="B157" s="42"/>
      <c r="C157" s="42"/>
      <c r="D157" s="42"/>
      <c r="E157" s="42"/>
      <c r="F157" s="42"/>
    </row>
    <row r="158" spans="1:6" ht="15" customHeight="1">
      <c r="A158" s="42"/>
      <c r="B158" s="42"/>
      <c r="C158" s="42"/>
      <c r="D158" s="42"/>
      <c r="E158" s="42"/>
      <c r="F158" s="42"/>
    </row>
    <row r="159" spans="1:6" ht="15" customHeight="1">
      <c r="A159" s="42"/>
      <c r="B159" s="42"/>
      <c r="C159" s="42"/>
      <c r="D159" s="42"/>
      <c r="E159" s="42"/>
      <c r="F159" s="42"/>
    </row>
    <row r="160" spans="1:6" ht="15" customHeight="1">
      <c r="A160" s="42"/>
      <c r="B160" s="42"/>
      <c r="C160" s="42"/>
      <c r="D160" s="42"/>
      <c r="E160" s="42"/>
      <c r="F160" s="42"/>
    </row>
    <row r="161" spans="1:6" ht="15" customHeight="1">
      <c r="A161" s="42"/>
      <c r="B161" s="42"/>
      <c r="C161" s="42"/>
      <c r="D161" s="42"/>
      <c r="E161" s="42"/>
      <c r="F161" s="42"/>
    </row>
    <row r="162" spans="1:6" ht="15" customHeight="1">
      <c r="A162" s="42"/>
      <c r="B162" s="42"/>
      <c r="C162" s="42"/>
      <c r="D162" s="42"/>
      <c r="E162" s="42"/>
      <c r="F162" s="42"/>
    </row>
    <row r="163" spans="1:6" ht="15" customHeight="1">
      <c r="A163" s="42"/>
      <c r="B163" s="42"/>
      <c r="C163" s="42"/>
      <c r="D163" s="42"/>
      <c r="E163" s="42"/>
      <c r="F163" s="42"/>
    </row>
    <row r="164" spans="1:6" ht="15" customHeight="1">
      <c r="A164" s="42"/>
      <c r="B164" s="42"/>
      <c r="C164" s="42"/>
      <c r="D164" s="42"/>
      <c r="E164" s="42"/>
      <c r="F164" s="42"/>
    </row>
    <row r="165" spans="1:6" ht="15" customHeight="1">
      <c r="A165" s="42"/>
      <c r="B165" s="42"/>
      <c r="C165" s="42"/>
      <c r="D165" s="42"/>
      <c r="E165" s="42"/>
      <c r="F165" s="42"/>
    </row>
    <row r="166" spans="1:6" ht="15" customHeight="1">
      <c r="A166" s="42"/>
      <c r="B166" s="42"/>
      <c r="C166" s="42"/>
      <c r="D166" s="42"/>
      <c r="E166" s="42"/>
      <c r="F166" s="42"/>
    </row>
    <row r="167" spans="1:6" ht="15" customHeight="1">
      <c r="A167" s="42"/>
      <c r="B167" s="42"/>
      <c r="C167" s="42"/>
      <c r="D167" s="42"/>
      <c r="E167" s="42"/>
      <c r="F167" s="42"/>
    </row>
    <row r="168" spans="1:6" ht="15" customHeight="1">
      <c r="A168" s="42"/>
      <c r="B168" s="42"/>
      <c r="C168" s="42"/>
      <c r="D168" s="42"/>
      <c r="E168" s="42"/>
      <c r="F168" s="42"/>
    </row>
    <row r="169" spans="1:6" ht="15" customHeight="1">
      <c r="A169" s="42"/>
      <c r="B169" s="42"/>
      <c r="C169" s="42"/>
      <c r="D169" s="42"/>
      <c r="E169" s="42"/>
      <c r="F169" s="42"/>
    </row>
    <row r="170" spans="1:6" ht="15" customHeight="1">
      <c r="A170" s="42"/>
      <c r="B170" s="42"/>
      <c r="C170" s="42"/>
      <c r="D170" s="42"/>
      <c r="E170" s="42"/>
      <c r="F170" s="42"/>
    </row>
    <row r="171" spans="1:6" ht="15" customHeight="1">
      <c r="A171" s="42"/>
      <c r="B171" s="42"/>
      <c r="C171" s="42"/>
      <c r="D171" s="42"/>
      <c r="E171" s="42"/>
      <c r="F171" s="42"/>
    </row>
    <row r="172" spans="1:6" ht="15" customHeight="1">
      <c r="A172" s="42"/>
      <c r="B172" s="42"/>
      <c r="C172" s="42"/>
      <c r="D172" s="42"/>
      <c r="E172" s="42"/>
      <c r="F172" s="42"/>
    </row>
    <row r="173" spans="1:6" ht="15" customHeight="1">
      <c r="A173" s="42"/>
      <c r="B173" s="42"/>
      <c r="C173" s="42"/>
      <c r="D173" s="42"/>
      <c r="E173" s="42"/>
      <c r="F173" s="42"/>
    </row>
    <row r="174" spans="1:6" ht="15" customHeight="1">
      <c r="A174" s="42"/>
      <c r="B174" s="42"/>
      <c r="C174" s="42"/>
      <c r="D174" s="42"/>
      <c r="E174" s="42"/>
      <c r="F174" s="42"/>
    </row>
    <row r="175" spans="1:6" ht="15" customHeight="1">
      <c r="A175" s="42"/>
      <c r="B175" s="42"/>
      <c r="C175" s="42"/>
      <c r="D175" s="42"/>
      <c r="E175" s="42"/>
      <c r="F175" s="42"/>
    </row>
    <row r="176" spans="1:6" ht="15" customHeight="1">
      <c r="A176" s="42"/>
      <c r="B176" s="42"/>
      <c r="C176" s="42"/>
      <c r="D176" s="42"/>
      <c r="E176" s="42"/>
      <c r="F176" s="42"/>
    </row>
    <row r="177" spans="1:6" ht="15" customHeight="1">
      <c r="A177" s="42"/>
      <c r="B177" s="42"/>
      <c r="C177" s="42"/>
      <c r="D177" s="42"/>
      <c r="E177" s="42"/>
      <c r="F177" s="42"/>
    </row>
    <row r="178" spans="1:6" ht="15" customHeight="1">
      <c r="A178" s="42"/>
      <c r="B178" s="42"/>
      <c r="C178" s="42"/>
      <c r="D178" s="42"/>
      <c r="E178" s="42"/>
      <c r="F178" s="42"/>
    </row>
    <row r="179" spans="1:6" ht="15" customHeight="1">
      <c r="A179" s="42"/>
      <c r="B179" s="42"/>
      <c r="C179" s="42"/>
      <c r="D179" s="42"/>
      <c r="E179" s="42"/>
      <c r="F179" s="42"/>
    </row>
    <row r="180" spans="1:6" ht="15" customHeight="1">
      <c r="A180" s="42"/>
      <c r="B180" s="42"/>
      <c r="C180" s="42"/>
      <c r="D180" s="42"/>
      <c r="E180" s="42"/>
      <c r="F180" s="42"/>
    </row>
    <row r="181" spans="1:6" ht="15" customHeight="1">
      <c r="A181" s="42"/>
      <c r="B181" s="42"/>
      <c r="C181" s="42"/>
      <c r="D181" s="42"/>
      <c r="E181" s="42"/>
      <c r="F181" s="42"/>
    </row>
    <row r="182" spans="1:6" ht="15" customHeight="1">
      <c r="A182" s="42"/>
      <c r="B182" s="42"/>
      <c r="C182" s="42"/>
      <c r="D182" s="42"/>
      <c r="E182" s="42"/>
      <c r="F182" s="42"/>
    </row>
    <row r="183" spans="1:6" ht="15" customHeight="1">
      <c r="A183" s="42"/>
      <c r="B183" s="42"/>
      <c r="C183" s="42"/>
      <c r="D183" s="42"/>
      <c r="E183" s="42"/>
      <c r="F183" s="42"/>
    </row>
    <row r="184" spans="1:6" ht="15" customHeight="1">
      <c r="A184" s="42"/>
      <c r="B184" s="42"/>
      <c r="C184" s="42"/>
      <c r="D184" s="42"/>
      <c r="E184" s="42"/>
      <c r="F184" s="42"/>
    </row>
    <row r="185" spans="1:6" ht="15" customHeight="1">
      <c r="A185" s="42"/>
      <c r="B185" s="42"/>
      <c r="C185" s="42"/>
      <c r="D185" s="42"/>
      <c r="E185" s="42"/>
      <c r="F185" s="42"/>
    </row>
    <row r="186" spans="1:6" ht="15" customHeight="1">
      <c r="A186" s="42"/>
      <c r="B186" s="42"/>
      <c r="C186" s="42"/>
      <c r="D186" s="42"/>
      <c r="E186" s="42"/>
      <c r="F186" s="4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1"/>
  <sheetViews>
    <sheetView zoomScaleNormal="100" workbookViewId="0"/>
  </sheetViews>
  <sheetFormatPr baseColWidth="10" defaultColWidth="11.42578125" defaultRowHeight="15" customHeight="1"/>
  <cols>
    <col min="1" max="1" width="21.42578125" style="75" customWidth="1"/>
    <col min="2" max="7" width="10" style="75" customWidth="1"/>
    <col min="8" max="12" width="11.42578125" style="75" customWidth="1"/>
    <col min="13" max="16384" width="11.42578125" style="75"/>
  </cols>
  <sheetData>
    <row r="1" spans="1:12" ht="15" customHeight="1">
      <c r="A1" s="225" t="s">
        <v>623</v>
      </c>
      <c r="B1" s="16"/>
      <c r="C1" s="87"/>
      <c r="D1" s="16"/>
      <c r="E1" s="87"/>
      <c r="F1" s="87"/>
      <c r="G1" s="87"/>
    </row>
    <row r="2" spans="1:12" ht="15" customHeight="1">
      <c r="A2" s="227" t="s">
        <v>624</v>
      </c>
      <c r="B2" s="16"/>
      <c r="C2" s="87"/>
      <c r="D2" s="16"/>
      <c r="E2" s="87"/>
      <c r="F2" s="87"/>
      <c r="G2" s="87"/>
    </row>
    <row r="3" spans="1:12" ht="15" customHeight="1">
      <c r="A3" s="48"/>
      <c r="B3" s="16"/>
      <c r="C3" s="87"/>
      <c r="D3" s="16"/>
      <c r="E3" s="87"/>
      <c r="F3" s="87"/>
      <c r="G3" s="87"/>
    </row>
    <row r="4" spans="1:12" ht="15" customHeight="1">
      <c r="A4" s="230"/>
      <c r="B4" s="214" t="s">
        <v>3</v>
      </c>
      <c r="C4" s="214" t="s">
        <v>79</v>
      </c>
      <c r="D4" s="214" t="s">
        <v>80</v>
      </c>
      <c r="E4" s="214" t="s">
        <v>352</v>
      </c>
      <c r="F4" s="214" t="s">
        <v>222</v>
      </c>
      <c r="G4" s="214" t="s">
        <v>612</v>
      </c>
    </row>
    <row r="5" spans="1:12" ht="15" customHeight="1">
      <c r="A5" s="79" t="s">
        <v>3</v>
      </c>
      <c r="B5" s="106">
        <v>286895</v>
      </c>
      <c r="C5" s="106">
        <v>75619</v>
      </c>
      <c r="D5" s="106">
        <v>49262</v>
      </c>
      <c r="E5" s="106">
        <v>65712</v>
      </c>
      <c r="F5" s="106">
        <v>28709</v>
      </c>
      <c r="G5" s="106">
        <v>67593</v>
      </c>
    </row>
    <row r="6" spans="1:12" ht="15" customHeight="1">
      <c r="A6" s="48" t="s">
        <v>15</v>
      </c>
      <c r="B6" s="32">
        <v>207806</v>
      </c>
      <c r="C6" s="32">
        <v>61847</v>
      </c>
      <c r="D6" s="32">
        <v>34796</v>
      </c>
      <c r="E6" s="32">
        <v>42115</v>
      </c>
      <c r="F6" s="32">
        <v>18897</v>
      </c>
      <c r="G6" s="32">
        <v>50151</v>
      </c>
    </row>
    <row r="7" spans="1:12" ht="15" customHeight="1">
      <c r="A7" s="151" t="s">
        <v>255</v>
      </c>
      <c r="B7" s="32">
        <v>18933</v>
      </c>
      <c r="C7" s="32">
        <v>4065</v>
      </c>
      <c r="D7" s="32">
        <v>3656</v>
      </c>
      <c r="E7" s="32">
        <v>5211</v>
      </c>
      <c r="F7" s="32">
        <v>2122</v>
      </c>
      <c r="G7" s="32">
        <v>3879</v>
      </c>
    </row>
    <row r="8" spans="1:12" ht="15" customHeight="1">
      <c r="A8" s="48" t="s">
        <v>256</v>
      </c>
      <c r="B8" s="32">
        <v>4053</v>
      </c>
      <c r="C8" s="32">
        <v>604</v>
      </c>
      <c r="D8" s="32">
        <v>592</v>
      </c>
      <c r="E8" s="32">
        <v>1258</v>
      </c>
      <c r="F8" s="32">
        <v>561</v>
      </c>
      <c r="G8" s="32">
        <v>1038</v>
      </c>
    </row>
    <row r="9" spans="1:12" ht="15" customHeight="1">
      <c r="A9" s="48" t="s">
        <v>257</v>
      </c>
      <c r="B9" s="32">
        <v>13176</v>
      </c>
      <c r="C9" s="32">
        <v>2626</v>
      </c>
      <c r="D9" s="32">
        <v>1901</v>
      </c>
      <c r="E9" s="32">
        <v>3515</v>
      </c>
      <c r="F9" s="32">
        <v>1779</v>
      </c>
      <c r="G9" s="32">
        <v>3355</v>
      </c>
    </row>
    <row r="10" spans="1:12" ht="15" customHeight="1">
      <c r="A10" s="48" t="s">
        <v>625</v>
      </c>
      <c r="B10" s="32">
        <v>5505</v>
      </c>
      <c r="C10" s="32">
        <v>621</v>
      </c>
      <c r="D10" s="32">
        <v>1263</v>
      </c>
      <c r="E10" s="32">
        <v>2058</v>
      </c>
      <c r="F10" s="32">
        <v>653</v>
      </c>
      <c r="G10" s="32">
        <v>910</v>
      </c>
    </row>
    <row r="11" spans="1:12" ht="15" customHeight="1">
      <c r="A11" s="48" t="s">
        <v>260</v>
      </c>
      <c r="B11" s="32">
        <v>26777</v>
      </c>
      <c r="C11" s="32">
        <v>3853</v>
      </c>
      <c r="D11" s="32">
        <v>5281</v>
      </c>
      <c r="E11" s="32">
        <v>8612</v>
      </c>
      <c r="F11" s="32">
        <v>3371</v>
      </c>
      <c r="G11" s="32">
        <v>5660</v>
      </c>
    </row>
    <row r="12" spans="1:12" ht="15" customHeight="1">
      <c r="A12" s="48" t="s">
        <v>261</v>
      </c>
      <c r="B12" s="32">
        <v>10209</v>
      </c>
      <c r="C12" s="32">
        <v>1941</v>
      </c>
      <c r="D12" s="32">
        <v>1691</v>
      </c>
      <c r="E12" s="32">
        <v>2794</v>
      </c>
      <c r="F12" s="32">
        <v>1278</v>
      </c>
      <c r="G12" s="32">
        <v>2505</v>
      </c>
    </row>
    <row r="13" spans="1:12" ht="15" customHeight="1">
      <c r="A13" s="49" t="s">
        <v>262</v>
      </c>
      <c r="B13" s="35">
        <v>436</v>
      </c>
      <c r="C13" s="35">
        <v>62</v>
      </c>
      <c r="D13" s="35">
        <v>82</v>
      </c>
      <c r="E13" s="35">
        <v>149</v>
      </c>
      <c r="F13" s="35">
        <v>48</v>
      </c>
      <c r="G13" s="35">
        <v>95</v>
      </c>
    </row>
    <row r="14" spans="1:12" ht="15" customHeight="1">
      <c r="A14" s="79" t="s">
        <v>4</v>
      </c>
      <c r="B14" s="97">
        <v>142175</v>
      </c>
      <c r="C14" s="97">
        <v>36330</v>
      </c>
      <c r="D14" s="97">
        <v>24343</v>
      </c>
      <c r="E14" s="97">
        <v>33779</v>
      </c>
      <c r="F14" s="97">
        <v>14338</v>
      </c>
      <c r="G14" s="97">
        <v>33385</v>
      </c>
      <c r="H14" s="156"/>
      <c r="I14" s="156"/>
      <c r="J14" s="156"/>
      <c r="K14" s="156"/>
      <c r="L14" s="156"/>
    </row>
    <row r="15" spans="1:12" ht="15" customHeight="1">
      <c r="A15" s="48" t="s">
        <v>15</v>
      </c>
      <c r="B15" s="233">
        <v>97688</v>
      </c>
      <c r="C15" s="240">
        <v>28339</v>
      </c>
      <c r="D15" s="233">
        <v>16520</v>
      </c>
      <c r="E15" s="233">
        <v>20635</v>
      </c>
      <c r="F15" s="233">
        <v>8897</v>
      </c>
      <c r="G15" s="233">
        <v>23297</v>
      </c>
    </row>
    <row r="16" spans="1:12" ht="15" customHeight="1">
      <c r="A16" s="151" t="s">
        <v>255</v>
      </c>
      <c r="B16" s="233">
        <v>9287</v>
      </c>
      <c r="C16" s="240">
        <v>1927</v>
      </c>
      <c r="D16" s="233">
        <v>1771</v>
      </c>
      <c r="E16" s="233">
        <v>2559</v>
      </c>
      <c r="F16" s="233">
        <v>1069</v>
      </c>
      <c r="G16" s="233">
        <v>1961</v>
      </c>
    </row>
    <row r="17" spans="1:11" ht="15" customHeight="1">
      <c r="A17" s="48" t="s">
        <v>256</v>
      </c>
      <c r="B17" s="233">
        <v>1892</v>
      </c>
      <c r="C17" s="240">
        <v>272</v>
      </c>
      <c r="D17" s="233">
        <v>299</v>
      </c>
      <c r="E17" s="233">
        <v>608</v>
      </c>
      <c r="F17" s="233">
        <v>282</v>
      </c>
      <c r="G17" s="233">
        <v>431</v>
      </c>
    </row>
    <row r="18" spans="1:11" ht="15" customHeight="1">
      <c r="A18" s="48" t="s">
        <v>257</v>
      </c>
      <c r="B18" s="233">
        <v>10683</v>
      </c>
      <c r="C18" s="240">
        <v>2101</v>
      </c>
      <c r="D18" s="233">
        <v>1489</v>
      </c>
      <c r="E18" s="233">
        <v>2818</v>
      </c>
      <c r="F18" s="233">
        <v>1429</v>
      </c>
      <c r="G18" s="233">
        <v>2846</v>
      </c>
    </row>
    <row r="19" spans="1:11" ht="15" customHeight="1">
      <c r="A19" s="48" t="s">
        <v>625</v>
      </c>
      <c r="B19" s="233">
        <v>1798</v>
      </c>
      <c r="C19" s="240">
        <v>261</v>
      </c>
      <c r="D19" s="233">
        <v>368</v>
      </c>
      <c r="E19" s="233">
        <v>704</v>
      </c>
      <c r="F19" s="233">
        <v>196</v>
      </c>
      <c r="G19" s="233">
        <v>269</v>
      </c>
    </row>
    <row r="20" spans="1:11" ht="15" customHeight="1">
      <c r="A20" s="48" t="s">
        <v>260</v>
      </c>
      <c r="B20" s="233">
        <v>11810</v>
      </c>
      <c r="C20" s="240">
        <v>1807</v>
      </c>
      <c r="D20" s="233">
        <v>2406</v>
      </c>
      <c r="E20" s="233">
        <v>3961</v>
      </c>
      <c r="F20" s="233">
        <v>1327</v>
      </c>
      <c r="G20" s="233">
        <v>2309</v>
      </c>
    </row>
    <row r="21" spans="1:11" ht="15" customHeight="1">
      <c r="A21" s="48" t="s">
        <v>261</v>
      </c>
      <c r="B21" s="233">
        <v>8769</v>
      </c>
      <c r="C21" s="233">
        <v>1587</v>
      </c>
      <c r="D21" s="233">
        <v>1447</v>
      </c>
      <c r="E21" s="233">
        <v>2402</v>
      </c>
      <c r="F21" s="233">
        <v>1107</v>
      </c>
      <c r="G21" s="233">
        <v>2226</v>
      </c>
    </row>
    <row r="22" spans="1:11" ht="15" customHeight="1">
      <c r="A22" s="49" t="s">
        <v>262</v>
      </c>
      <c r="B22" s="241">
        <v>248</v>
      </c>
      <c r="C22" s="242">
        <v>36</v>
      </c>
      <c r="D22" s="241">
        <v>43</v>
      </c>
      <c r="E22" s="241">
        <v>92</v>
      </c>
      <c r="F22" s="241">
        <v>31</v>
      </c>
      <c r="G22" s="241">
        <v>46</v>
      </c>
    </row>
    <row r="23" spans="1:11" ht="15" customHeight="1">
      <c r="A23" s="79" t="s">
        <v>5</v>
      </c>
      <c r="B23" s="97">
        <v>144720</v>
      </c>
      <c r="C23" s="97">
        <v>39289</v>
      </c>
      <c r="D23" s="97">
        <v>24919</v>
      </c>
      <c r="E23" s="97">
        <v>31933</v>
      </c>
      <c r="F23" s="97">
        <v>14371</v>
      </c>
      <c r="G23" s="97">
        <v>34208</v>
      </c>
      <c r="H23" s="156"/>
      <c r="I23" s="156"/>
      <c r="J23" s="156"/>
      <c r="K23" s="156"/>
    </row>
    <row r="24" spans="1:11" ht="15" customHeight="1">
      <c r="A24" s="48" t="s">
        <v>15</v>
      </c>
      <c r="B24" s="233">
        <v>110118</v>
      </c>
      <c r="C24" s="240">
        <v>33508</v>
      </c>
      <c r="D24" s="233">
        <v>18276</v>
      </c>
      <c r="E24" s="233">
        <v>21480</v>
      </c>
      <c r="F24" s="233">
        <v>10000</v>
      </c>
      <c r="G24" s="233">
        <v>26854</v>
      </c>
    </row>
    <row r="25" spans="1:11" ht="15" customHeight="1">
      <c r="A25" s="151" t="s">
        <v>255</v>
      </c>
      <c r="B25" s="233">
        <v>9646</v>
      </c>
      <c r="C25" s="240">
        <v>2138</v>
      </c>
      <c r="D25" s="233">
        <v>1885</v>
      </c>
      <c r="E25" s="233">
        <v>2652</v>
      </c>
      <c r="F25" s="233">
        <v>1053</v>
      </c>
      <c r="G25" s="233">
        <v>1918</v>
      </c>
    </row>
    <row r="26" spans="1:11" ht="15" customHeight="1">
      <c r="A26" s="48" t="s">
        <v>256</v>
      </c>
      <c r="B26" s="233">
        <v>2161</v>
      </c>
      <c r="C26" s="240">
        <v>332</v>
      </c>
      <c r="D26" s="233">
        <v>293</v>
      </c>
      <c r="E26" s="233">
        <v>650</v>
      </c>
      <c r="F26" s="233">
        <v>279</v>
      </c>
      <c r="G26" s="233">
        <v>607</v>
      </c>
    </row>
    <row r="27" spans="1:11" ht="15" customHeight="1">
      <c r="A27" s="48" t="s">
        <v>257</v>
      </c>
      <c r="B27" s="233">
        <v>2493</v>
      </c>
      <c r="C27" s="240">
        <v>525</v>
      </c>
      <c r="D27" s="233">
        <v>412</v>
      </c>
      <c r="E27" s="233">
        <v>697</v>
      </c>
      <c r="F27" s="233">
        <v>350</v>
      </c>
      <c r="G27" s="233">
        <v>509</v>
      </c>
    </row>
    <row r="28" spans="1:11" ht="15" customHeight="1">
      <c r="A28" s="48" t="s">
        <v>625</v>
      </c>
      <c r="B28" s="233">
        <v>3707</v>
      </c>
      <c r="C28" s="240">
        <v>360</v>
      </c>
      <c r="D28" s="233">
        <v>895</v>
      </c>
      <c r="E28" s="233">
        <v>1354</v>
      </c>
      <c r="F28" s="233">
        <v>457</v>
      </c>
      <c r="G28" s="233">
        <v>641</v>
      </c>
    </row>
    <row r="29" spans="1:11" ht="15" customHeight="1">
      <c r="A29" s="48" t="s">
        <v>260</v>
      </c>
      <c r="B29" s="233">
        <v>14967</v>
      </c>
      <c r="C29" s="240">
        <v>2046</v>
      </c>
      <c r="D29" s="233">
        <v>2875</v>
      </c>
      <c r="E29" s="233">
        <v>4651</v>
      </c>
      <c r="F29" s="233">
        <v>2044</v>
      </c>
      <c r="G29" s="233">
        <v>3351</v>
      </c>
    </row>
    <row r="30" spans="1:11" ht="15" customHeight="1">
      <c r="A30" s="48" t="s">
        <v>261</v>
      </c>
      <c r="B30" s="233">
        <v>1440</v>
      </c>
      <c r="C30" s="240">
        <v>354</v>
      </c>
      <c r="D30" s="233">
        <v>244</v>
      </c>
      <c r="E30" s="233">
        <v>392</v>
      </c>
      <c r="F30" s="233">
        <v>171</v>
      </c>
      <c r="G30" s="233">
        <v>279</v>
      </c>
    </row>
    <row r="31" spans="1:11" ht="15" customHeight="1">
      <c r="A31" s="49" t="s">
        <v>262</v>
      </c>
      <c r="B31" s="241">
        <v>188</v>
      </c>
      <c r="C31" s="242">
        <v>26</v>
      </c>
      <c r="D31" s="241">
        <v>39</v>
      </c>
      <c r="E31" s="241">
        <v>57</v>
      </c>
      <c r="F31" s="241">
        <v>17</v>
      </c>
      <c r="G31" s="241">
        <v>49</v>
      </c>
    </row>
    <row r="32" spans="1:11" ht="15" customHeight="1">
      <c r="A32" s="37" t="s">
        <v>215</v>
      </c>
      <c r="B32" s="32"/>
      <c r="C32" s="32"/>
      <c r="D32" s="32"/>
      <c r="E32" s="32"/>
      <c r="F32" s="32"/>
      <c r="G32" s="32"/>
    </row>
    <row r="33" spans="1:7" ht="15" customHeight="1">
      <c r="A33" s="42"/>
      <c r="B33" s="42"/>
      <c r="C33" s="154"/>
      <c r="D33" s="154"/>
      <c r="E33" s="154"/>
      <c r="F33" s="154"/>
      <c r="G33" s="154"/>
    </row>
    <row r="34" spans="1:7" ht="15" customHeight="1">
      <c r="A34" s="42"/>
      <c r="B34" s="42"/>
      <c r="C34" s="154"/>
      <c r="D34" s="154"/>
      <c r="E34" s="154"/>
      <c r="F34" s="154"/>
      <c r="G34" s="154"/>
    </row>
    <row r="35" spans="1:7" ht="15" customHeight="1">
      <c r="A35" s="243"/>
      <c r="B35" s="243"/>
      <c r="C35" s="243"/>
      <c r="D35" s="243"/>
      <c r="E35" s="243"/>
      <c r="F35" s="243"/>
      <c r="G35" s="154"/>
    </row>
    <row r="36" spans="1:7" ht="15" customHeight="1">
      <c r="A36" s="243"/>
      <c r="B36" s="42"/>
      <c r="F36" s="42"/>
    </row>
    <row r="37" spans="1:7" ht="15" customHeight="1">
      <c r="A37" s="243"/>
      <c r="B37" s="42"/>
      <c r="C37" s="42"/>
      <c r="D37" s="42"/>
      <c r="E37" s="42"/>
      <c r="F37" s="42"/>
      <c r="G37" s="42"/>
    </row>
    <row r="38" spans="1:7" ht="15" customHeight="1">
      <c r="A38" s="243"/>
      <c r="B38" s="42"/>
      <c r="C38" s="42"/>
      <c r="D38" s="42"/>
      <c r="E38" s="42"/>
      <c r="G38" s="42"/>
    </row>
    <row r="39" spans="1:7" ht="15" customHeight="1">
      <c r="A39" s="243"/>
      <c r="B39" s="42"/>
      <c r="F39" s="42"/>
    </row>
    <row r="40" spans="1:7" ht="15" customHeight="1">
      <c r="A40" s="42"/>
      <c r="B40" s="42"/>
      <c r="C40" s="42"/>
      <c r="D40" s="42"/>
      <c r="E40" s="42"/>
      <c r="F40" s="42"/>
      <c r="G40" s="42"/>
    </row>
    <row r="41" spans="1:7" ht="15" customHeight="1">
      <c r="A41" s="42"/>
      <c r="B41" s="42"/>
      <c r="C41" s="42"/>
      <c r="D41" s="42"/>
      <c r="E41" s="42"/>
      <c r="G41" s="42"/>
    </row>
    <row r="42" spans="1:7" ht="15" customHeight="1">
      <c r="A42" s="42"/>
      <c r="B42" s="42"/>
      <c r="C42" s="42"/>
      <c r="D42" s="42"/>
      <c r="E42" s="42"/>
      <c r="F42" s="42"/>
      <c r="G42" s="42"/>
    </row>
    <row r="43" spans="1:7" ht="15" customHeight="1">
      <c r="A43" s="42"/>
      <c r="B43" s="42"/>
      <c r="C43" s="42"/>
      <c r="D43" s="42"/>
      <c r="E43" s="42"/>
      <c r="F43" s="42"/>
      <c r="G43" s="42"/>
    </row>
    <row r="44" spans="1:7" ht="15" customHeight="1">
      <c r="A44" s="42"/>
      <c r="B44" s="42"/>
      <c r="C44" s="42"/>
      <c r="D44" s="42"/>
      <c r="E44" s="42"/>
      <c r="F44" s="42"/>
      <c r="G44" s="42"/>
    </row>
    <row r="45" spans="1:7" ht="15" customHeight="1">
      <c r="A45" s="42"/>
      <c r="B45" s="42"/>
      <c r="C45" s="42"/>
      <c r="D45" s="42"/>
      <c r="E45" s="42"/>
      <c r="F45" s="42"/>
      <c r="G45" s="42"/>
    </row>
    <row r="46" spans="1:7" ht="15" customHeight="1">
      <c r="A46" s="42"/>
      <c r="B46" s="42"/>
      <c r="C46" s="42"/>
      <c r="D46" s="42"/>
      <c r="E46" s="42"/>
      <c r="F46" s="42"/>
      <c r="G46" s="42"/>
    </row>
    <row r="47" spans="1:7" ht="15" customHeight="1">
      <c r="A47" s="42"/>
      <c r="B47" s="42"/>
      <c r="C47" s="42"/>
      <c r="D47" s="42"/>
      <c r="E47" s="42"/>
      <c r="F47" s="42"/>
      <c r="G47" s="42"/>
    </row>
    <row r="48" spans="1:7" ht="15" customHeight="1">
      <c r="A48" s="42"/>
      <c r="B48" s="42"/>
      <c r="C48" s="42"/>
      <c r="D48" s="42"/>
      <c r="E48" s="42"/>
      <c r="G48" s="42"/>
    </row>
    <row r="49" spans="1:7" ht="15" customHeight="1">
      <c r="A49" s="42"/>
      <c r="B49" s="42"/>
      <c r="C49" s="42"/>
      <c r="D49" s="42"/>
      <c r="E49" s="42"/>
      <c r="F49" s="42"/>
      <c r="G49" s="42"/>
    </row>
    <row r="50" spans="1:7" ht="15" customHeight="1">
      <c r="A50" s="42"/>
      <c r="B50" s="42"/>
      <c r="C50" s="42"/>
      <c r="D50" s="42"/>
      <c r="E50" s="42"/>
      <c r="F50" s="42"/>
      <c r="G50" s="42"/>
    </row>
    <row r="51" spans="1:7" ht="15" customHeight="1">
      <c r="A51" s="42"/>
      <c r="B51" s="42"/>
      <c r="C51" s="42"/>
      <c r="D51" s="42"/>
      <c r="E51" s="42"/>
      <c r="F51" s="42"/>
      <c r="G51" s="42"/>
    </row>
    <row r="52" spans="1:7" ht="15" customHeight="1">
      <c r="A52" s="42"/>
      <c r="B52" s="42"/>
      <c r="C52" s="42"/>
      <c r="D52" s="42"/>
      <c r="E52" s="42"/>
      <c r="F52" s="42"/>
      <c r="G52" s="42"/>
    </row>
    <row r="53" spans="1:7" ht="15" customHeight="1">
      <c r="A53" s="42"/>
      <c r="B53" s="42"/>
      <c r="C53" s="42"/>
      <c r="D53" s="42"/>
      <c r="E53" s="42"/>
      <c r="F53" s="42"/>
      <c r="G53" s="42"/>
    </row>
    <row r="54" spans="1:7" ht="15" customHeight="1">
      <c r="A54" s="42"/>
      <c r="B54" s="42"/>
      <c r="C54" s="42"/>
      <c r="D54" s="42"/>
      <c r="E54" s="42"/>
      <c r="F54" s="42"/>
      <c r="G54" s="42"/>
    </row>
    <row r="55" spans="1:7" ht="15" customHeight="1">
      <c r="A55" s="42"/>
      <c r="B55" s="42"/>
      <c r="C55" s="42"/>
      <c r="D55" s="42"/>
      <c r="E55" s="42"/>
      <c r="F55" s="42"/>
      <c r="G55" s="42"/>
    </row>
    <row r="56" spans="1:7" ht="15" customHeight="1">
      <c r="A56" s="42"/>
      <c r="B56" s="42"/>
      <c r="C56" s="42"/>
      <c r="D56" s="42"/>
      <c r="E56" s="42"/>
      <c r="F56" s="42"/>
      <c r="G56" s="42"/>
    </row>
    <row r="57" spans="1:7" ht="15" customHeight="1">
      <c r="A57" s="42"/>
      <c r="B57" s="42"/>
      <c r="C57" s="42"/>
      <c r="D57" s="42"/>
      <c r="E57" s="42"/>
      <c r="F57" s="42"/>
      <c r="G57" s="42"/>
    </row>
    <row r="58" spans="1:7" ht="15" customHeight="1">
      <c r="A58" s="42"/>
      <c r="B58" s="42"/>
      <c r="C58" s="42"/>
      <c r="D58" s="42"/>
      <c r="E58" s="42"/>
      <c r="G58" s="42"/>
    </row>
    <row r="59" spans="1:7" ht="15" customHeight="1">
      <c r="A59" s="42"/>
      <c r="B59" s="42"/>
      <c r="C59" s="42"/>
      <c r="D59" s="42"/>
      <c r="E59" s="42"/>
      <c r="F59" s="42"/>
      <c r="G59" s="42"/>
    </row>
    <row r="60" spans="1:7" ht="15" customHeight="1">
      <c r="A60" s="42"/>
      <c r="B60" s="42"/>
      <c r="C60" s="42"/>
      <c r="D60" s="42"/>
      <c r="E60" s="42"/>
      <c r="F60" s="42"/>
      <c r="G60" s="42"/>
    </row>
    <row r="61" spans="1:7" ht="15" customHeight="1">
      <c r="A61" s="42"/>
      <c r="B61" s="42"/>
      <c r="C61" s="42"/>
      <c r="D61" s="42"/>
      <c r="E61" s="42"/>
      <c r="F61" s="42"/>
      <c r="G61" s="42"/>
    </row>
    <row r="62" spans="1:7" ht="15" customHeight="1">
      <c r="A62" s="42"/>
      <c r="B62" s="42"/>
      <c r="C62" s="42"/>
      <c r="D62" s="42"/>
      <c r="E62" s="42"/>
      <c r="F62" s="42"/>
      <c r="G62" s="42"/>
    </row>
    <row r="63" spans="1:7" ht="15" customHeight="1">
      <c r="A63" s="42"/>
      <c r="B63" s="42"/>
      <c r="C63" s="42"/>
      <c r="D63" s="42"/>
      <c r="E63" s="42"/>
      <c r="F63" s="42"/>
      <c r="G63" s="42"/>
    </row>
    <row r="64" spans="1:7" ht="15" customHeight="1">
      <c r="A64" s="42"/>
      <c r="B64" s="42"/>
      <c r="C64" s="42"/>
      <c r="D64" s="42"/>
      <c r="E64" s="42"/>
      <c r="F64" s="42"/>
      <c r="G64" s="42"/>
    </row>
    <row r="65" spans="1:7" ht="15" customHeight="1">
      <c r="A65" s="42"/>
      <c r="B65" s="42"/>
      <c r="C65" s="42"/>
      <c r="D65" s="42"/>
      <c r="E65" s="42"/>
      <c r="F65" s="42"/>
      <c r="G65" s="42"/>
    </row>
    <row r="66" spans="1:7" ht="15" customHeight="1">
      <c r="A66" s="42"/>
      <c r="B66" s="42"/>
      <c r="C66" s="42"/>
      <c r="D66" s="42"/>
      <c r="E66" s="42"/>
      <c r="F66" s="42"/>
      <c r="G66" s="42"/>
    </row>
    <row r="67" spans="1:7" ht="15" customHeight="1">
      <c r="A67" s="42"/>
      <c r="B67" s="42"/>
      <c r="C67" s="42"/>
      <c r="D67" s="42"/>
      <c r="E67" s="42"/>
      <c r="F67" s="42"/>
      <c r="G67" s="42"/>
    </row>
    <row r="68" spans="1:7" ht="15" customHeight="1">
      <c r="A68" s="42"/>
      <c r="B68" s="42"/>
      <c r="C68" s="42"/>
      <c r="D68" s="42"/>
      <c r="E68" s="42"/>
      <c r="G68" s="42"/>
    </row>
    <row r="69" spans="1:7" ht="15" customHeight="1">
      <c r="A69" s="42"/>
      <c r="B69" s="42"/>
      <c r="C69" s="42"/>
      <c r="D69" s="42"/>
      <c r="E69" s="42"/>
      <c r="F69" s="42"/>
      <c r="G69" s="42"/>
    </row>
    <row r="70" spans="1:7" ht="15" customHeight="1">
      <c r="A70" s="42"/>
      <c r="B70" s="42"/>
      <c r="C70" s="42"/>
      <c r="D70" s="42"/>
      <c r="E70" s="42"/>
      <c r="F70" s="42"/>
      <c r="G70" s="42"/>
    </row>
    <row r="71" spans="1:7" ht="15" customHeight="1">
      <c r="A71" s="42"/>
      <c r="B71" s="42"/>
      <c r="C71" s="42"/>
      <c r="D71" s="42"/>
      <c r="E71" s="42"/>
      <c r="F71" s="42"/>
      <c r="G71" s="42"/>
    </row>
    <row r="72" spans="1:7" ht="15" customHeight="1">
      <c r="A72" s="42"/>
      <c r="B72" s="42"/>
      <c r="C72" s="42"/>
      <c r="D72" s="42"/>
      <c r="E72" s="42"/>
      <c r="F72" s="42"/>
      <c r="G72" s="42"/>
    </row>
    <row r="73" spans="1:7" ht="15" customHeight="1">
      <c r="A73" s="42"/>
      <c r="B73" s="42"/>
      <c r="C73" s="42"/>
      <c r="D73" s="42"/>
      <c r="E73" s="42"/>
      <c r="F73" s="42"/>
      <c r="G73" s="42"/>
    </row>
    <row r="74" spans="1:7" ht="15" customHeight="1">
      <c r="A74" s="42"/>
      <c r="B74" s="42"/>
      <c r="C74" s="42"/>
      <c r="D74" s="42"/>
      <c r="E74" s="42"/>
      <c r="F74" s="42"/>
      <c r="G74" s="42"/>
    </row>
    <row r="75" spans="1:7" ht="15" customHeight="1">
      <c r="A75" s="42"/>
      <c r="B75" s="42"/>
      <c r="C75" s="42"/>
      <c r="D75" s="42"/>
      <c r="E75" s="42"/>
      <c r="F75" s="42"/>
      <c r="G75" s="42"/>
    </row>
    <row r="76" spans="1:7" ht="15" customHeight="1">
      <c r="A76" s="42"/>
      <c r="B76" s="42"/>
      <c r="C76" s="42"/>
      <c r="D76" s="42"/>
      <c r="E76" s="42"/>
      <c r="F76" s="42"/>
      <c r="G76" s="42"/>
    </row>
    <row r="77" spans="1:7" ht="15" customHeight="1">
      <c r="A77" s="42"/>
      <c r="B77" s="42"/>
      <c r="C77" s="42"/>
      <c r="D77" s="42"/>
      <c r="E77" s="42"/>
      <c r="F77" s="42"/>
      <c r="G77" s="42"/>
    </row>
    <row r="78" spans="1:7" ht="15" customHeight="1">
      <c r="A78" s="42"/>
      <c r="B78" s="42"/>
      <c r="C78" s="42"/>
      <c r="D78" s="42"/>
      <c r="E78" s="42"/>
      <c r="F78" s="42"/>
      <c r="G78" s="42"/>
    </row>
    <row r="79" spans="1:7" ht="15" customHeight="1">
      <c r="A79" s="42"/>
      <c r="B79" s="42"/>
      <c r="C79" s="42"/>
      <c r="D79" s="42"/>
      <c r="E79" s="42"/>
      <c r="F79" s="42"/>
      <c r="G79" s="42"/>
    </row>
    <row r="80" spans="1:7" ht="15" customHeight="1">
      <c r="A80" s="42"/>
      <c r="B80" s="42"/>
      <c r="C80" s="42"/>
      <c r="D80" s="42"/>
      <c r="E80" s="42"/>
      <c r="F80" s="42"/>
      <c r="G80" s="42"/>
    </row>
    <row r="81" spans="1:7" ht="15" customHeight="1">
      <c r="A81" s="42"/>
      <c r="B81" s="42"/>
      <c r="C81" s="42"/>
      <c r="D81" s="42"/>
      <c r="E81" s="42"/>
      <c r="F81" s="42"/>
      <c r="G81" s="42"/>
    </row>
    <row r="82" spans="1:7" ht="15" customHeight="1">
      <c r="A82" s="42"/>
      <c r="B82" s="42"/>
      <c r="C82" s="42"/>
      <c r="D82" s="42"/>
      <c r="E82" s="42"/>
      <c r="F82" s="42"/>
      <c r="G82" s="42"/>
    </row>
    <row r="83" spans="1:7" ht="15" customHeight="1">
      <c r="A83" s="42"/>
      <c r="B83" s="42"/>
      <c r="C83" s="42"/>
      <c r="D83" s="42"/>
      <c r="E83" s="42"/>
      <c r="F83" s="42"/>
      <c r="G83" s="42"/>
    </row>
    <row r="84" spans="1:7" ht="15" customHeight="1">
      <c r="A84" s="42"/>
      <c r="B84" s="42"/>
      <c r="C84" s="42"/>
      <c r="D84" s="42"/>
      <c r="E84" s="42"/>
      <c r="F84" s="42"/>
      <c r="G84" s="42"/>
    </row>
    <row r="85" spans="1:7" ht="15" customHeight="1">
      <c r="A85" s="42"/>
      <c r="B85" s="42"/>
      <c r="C85" s="42"/>
      <c r="D85" s="42"/>
      <c r="E85" s="42"/>
      <c r="F85" s="42"/>
      <c r="G85" s="42"/>
    </row>
    <row r="86" spans="1:7" ht="15" customHeight="1">
      <c r="A86" s="42"/>
      <c r="B86" s="42"/>
      <c r="C86" s="42"/>
      <c r="D86" s="42"/>
      <c r="E86" s="42"/>
      <c r="F86" s="42"/>
      <c r="G86" s="42"/>
    </row>
    <row r="87" spans="1:7" ht="15" customHeight="1">
      <c r="A87" s="42"/>
      <c r="B87" s="42"/>
      <c r="C87" s="42"/>
      <c r="D87" s="42"/>
      <c r="E87" s="42"/>
      <c r="F87" s="42"/>
      <c r="G87" s="42"/>
    </row>
    <row r="88" spans="1:7" ht="15" customHeight="1">
      <c r="A88" s="42"/>
      <c r="B88" s="42"/>
      <c r="C88" s="42"/>
      <c r="D88" s="42"/>
      <c r="E88" s="42"/>
      <c r="F88" s="42"/>
      <c r="G88" s="42"/>
    </row>
    <row r="89" spans="1:7" ht="15" customHeight="1">
      <c r="A89" s="42"/>
      <c r="B89" s="42"/>
      <c r="C89" s="42"/>
      <c r="D89" s="42"/>
      <c r="E89" s="42"/>
      <c r="F89" s="42"/>
      <c r="G89" s="42"/>
    </row>
    <row r="90" spans="1:7" ht="15" customHeight="1">
      <c r="A90" s="42"/>
      <c r="B90" s="42"/>
      <c r="C90" s="42"/>
      <c r="D90" s="42"/>
      <c r="E90" s="42"/>
      <c r="F90" s="42"/>
      <c r="G90" s="42"/>
    </row>
    <row r="91" spans="1:7" ht="15" customHeight="1">
      <c r="A91" s="42"/>
      <c r="B91" s="42"/>
      <c r="C91" s="42"/>
      <c r="D91" s="42"/>
      <c r="E91" s="42"/>
      <c r="F91" s="42"/>
      <c r="G91" s="42"/>
    </row>
    <row r="92" spans="1:7" ht="15" customHeight="1">
      <c r="A92" s="42"/>
      <c r="B92" s="42"/>
      <c r="C92" s="42"/>
      <c r="D92" s="42"/>
      <c r="E92" s="42"/>
      <c r="F92" s="42"/>
      <c r="G92" s="42"/>
    </row>
    <row r="93" spans="1:7" ht="15" customHeight="1">
      <c r="A93" s="42"/>
      <c r="B93" s="42"/>
      <c r="C93" s="42"/>
      <c r="D93" s="42"/>
      <c r="E93" s="42"/>
      <c r="F93" s="42"/>
      <c r="G93" s="42"/>
    </row>
    <row r="94" spans="1:7" ht="15" customHeight="1">
      <c r="A94" s="42"/>
      <c r="B94" s="42"/>
      <c r="C94" s="42"/>
      <c r="D94" s="42"/>
      <c r="E94" s="42"/>
      <c r="F94" s="42"/>
      <c r="G94" s="42"/>
    </row>
    <row r="95" spans="1:7" ht="15" customHeight="1">
      <c r="A95" s="42"/>
      <c r="B95" s="42"/>
      <c r="C95" s="42"/>
      <c r="D95" s="42"/>
      <c r="E95" s="42"/>
      <c r="F95" s="42"/>
      <c r="G95" s="42"/>
    </row>
    <row r="96" spans="1:7" ht="15" customHeight="1">
      <c r="A96" s="42"/>
      <c r="B96" s="42"/>
      <c r="C96" s="42"/>
      <c r="D96" s="42"/>
      <c r="E96" s="42"/>
      <c r="F96" s="42"/>
      <c r="G96" s="42"/>
    </row>
    <row r="97" spans="1:7" ht="15" customHeight="1">
      <c r="A97" s="42"/>
      <c r="B97" s="42"/>
      <c r="C97" s="42"/>
      <c r="D97" s="42"/>
      <c r="E97" s="42"/>
      <c r="F97" s="42"/>
      <c r="G97" s="42"/>
    </row>
    <row r="98" spans="1:7" ht="15" customHeight="1">
      <c r="A98" s="42"/>
      <c r="B98" s="42"/>
      <c r="C98" s="42"/>
      <c r="D98" s="42"/>
      <c r="E98" s="42"/>
      <c r="F98" s="42"/>
      <c r="G98" s="42"/>
    </row>
    <row r="99" spans="1:7" ht="15" customHeight="1">
      <c r="A99" s="42"/>
      <c r="B99" s="42"/>
      <c r="C99" s="42"/>
      <c r="D99" s="42"/>
      <c r="E99" s="42"/>
      <c r="F99" s="42"/>
      <c r="G99" s="42"/>
    </row>
    <row r="100" spans="1:7" ht="15" customHeight="1">
      <c r="A100" s="42"/>
      <c r="B100" s="42"/>
      <c r="C100" s="42"/>
      <c r="D100" s="42"/>
      <c r="E100" s="42"/>
      <c r="F100" s="42"/>
      <c r="G100" s="42"/>
    </row>
    <row r="101" spans="1:7" ht="15" customHeight="1">
      <c r="A101" s="42"/>
      <c r="B101" s="42"/>
      <c r="C101" s="42"/>
      <c r="D101" s="42"/>
      <c r="E101" s="42"/>
      <c r="F101" s="42"/>
      <c r="G101" s="42"/>
    </row>
    <row r="102" spans="1:7" ht="15" customHeight="1">
      <c r="A102" s="42"/>
      <c r="B102" s="42"/>
      <c r="C102" s="42"/>
      <c r="D102" s="42"/>
      <c r="E102" s="42"/>
      <c r="F102" s="42"/>
      <c r="G102" s="42"/>
    </row>
    <row r="103" spans="1:7" ht="15" customHeight="1">
      <c r="A103" s="42"/>
      <c r="B103" s="42"/>
      <c r="C103" s="42"/>
      <c r="D103" s="42"/>
      <c r="E103" s="42"/>
      <c r="F103" s="42"/>
      <c r="G103" s="42"/>
    </row>
    <row r="104" spans="1:7" ht="15" customHeight="1">
      <c r="A104" s="42"/>
      <c r="B104" s="42"/>
      <c r="C104" s="42"/>
      <c r="D104" s="42"/>
      <c r="E104" s="42"/>
      <c r="F104" s="42"/>
      <c r="G104" s="42"/>
    </row>
    <row r="105" spans="1:7" ht="15" customHeight="1">
      <c r="A105" s="42"/>
      <c r="B105" s="42"/>
      <c r="C105" s="42"/>
      <c r="D105" s="42"/>
      <c r="E105" s="42"/>
      <c r="F105" s="42"/>
      <c r="G105" s="42"/>
    </row>
    <row r="106" spans="1:7" ht="15" customHeight="1">
      <c r="A106" s="42"/>
      <c r="B106" s="42"/>
      <c r="C106" s="42"/>
      <c r="D106" s="42"/>
      <c r="E106" s="42"/>
      <c r="F106" s="42"/>
      <c r="G106" s="42"/>
    </row>
    <row r="107" spans="1:7" ht="15" customHeight="1">
      <c r="A107" s="42"/>
      <c r="B107" s="42"/>
      <c r="C107" s="42"/>
      <c r="D107" s="42"/>
      <c r="E107" s="42"/>
      <c r="F107" s="42"/>
      <c r="G107" s="42"/>
    </row>
    <row r="108" spans="1:7" ht="15" customHeight="1">
      <c r="A108" s="42"/>
      <c r="B108" s="42"/>
      <c r="C108" s="42"/>
      <c r="D108" s="42"/>
      <c r="E108" s="42"/>
      <c r="F108" s="42"/>
      <c r="G108" s="42"/>
    </row>
    <row r="109" spans="1:7" ht="15" customHeight="1">
      <c r="A109" s="42"/>
      <c r="B109" s="42"/>
      <c r="C109" s="42"/>
      <c r="D109" s="42"/>
      <c r="E109" s="42"/>
      <c r="F109" s="42"/>
      <c r="G109" s="42"/>
    </row>
    <row r="110" spans="1:7" ht="15" customHeight="1">
      <c r="A110" s="42"/>
      <c r="B110" s="42"/>
      <c r="C110" s="42"/>
      <c r="D110" s="42"/>
      <c r="E110" s="42"/>
      <c r="F110" s="42"/>
      <c r="G110" s="42"/>
    </row>
    <row r="111" spans="1:7" ht="15" customHeight="1">
      <c r="A111" s="42"/>
      <c r="B111" s="42"/>
      <c r="C111" s="42"/>
      <c r="D111" s="42"/>
      <c r="E111" s="42"/>
      <c r="F111" s="42"/>
      <c r="G111" s="42"/>
    </row>
    <row r="112" spans="1:7" ht="15" customHeight="1">
      <c r="A112" s="42"/>
      <c r="B112" s="42"/>
      <c r="C112" s="42"/>
      <c r="D112" s="42"/>
      <c r="E112" s="42"/>
      <c r="F112" s="42"/>
      <c r="G112" s="42"/>
    </row>
    <row r="113" spans="1:7" ht="15" customHeight="1">
      <c r="A113" s="42"/>
      <c r="B113" s="42"/>
      <c r="C113" s="42"/>
      <c r="D113" s="42"/>
      <c r="E113" s="42"/>
      <c r="F113" s="42"/>
      <c r="G113" s="42"/>
    </row>
    <row r="114" spans="1:7" ht="15" customHeight="1">
      <c r="A114" s="42"/>
      <c r="B114" s="42"/>
      <c r="C114" s="42"/>
      <c r="D114" s="42"/>
      <c r="E114" s="42"/>
      <c r="F114" s="42"/>
      <c r="G114" s="42"/>
    </row>
    <row r="115" spans="1:7" ht="15" customHeight="1">
      <c r="A115" s="42"/>
      <c r="B115" s="42"/>
      <c r="C115" s="42"/>
      <c r="D115" s="42"/>
      <c r="E115" s="42"/>
      <c r="F115" s="42"/>
      <c r="G115" s="42"/>
    </row>
    <row r="116" spans="1:7" ht="15" customHeight="1">
      <c r="A116" s="42"/>
      <c r="B116" s="42"/>
      <c r="C116" s="42"/>
      <c r="D116" s="42"/>
      <c r="E116" s="42"/>
      <c r="F116" s="42"/>
      <c r="G116" s="42"/>
    </row>
    <row r="117" spans="1:7" ht="15" customHeight="1">
      <c r="A117" s="42"/>
      <c r="B117" s="42"/>
      <c r="C117" s="42"/>
      <c r="D117" s="42"/>
      <c r="E117" s="42"/>
      <c r="F117" s="42"/>
      <c r="G117" s="42"/>
    </row>
    <row r="118" spans="1:7" ht="15" customHeight="1">
      <c r="A118" s="42"/>
      <c r="B118" s="42"/>
      <c r="C118" s="42"/>
      <c r="D118" s="42"/>
      <c r="E118" s="42"/>
      <c r="F118" s="42"/>
      <c r="G118" s="42"/>
    </row>
    <row r="119" spans="1:7" ht="15" customHeight="1">
      <c r="A119" s="42"/>
      <c r="B119" s="42"/>
      <c r="C119" s="42"/>
      <c r="D119" s="42"/>
      <c r="E119" s="42"/>
      <c r="F119" s="42"/>
      <c r="G119" s="42"/>
    </row>
    <row r="120" spans="1:7" ht="15" customHeight="1">
      <c r="A120" s="42"/>
      <c r="B120" s="42"/>
      <c r="C120" s="42"/>
      <c r="D120" s="42"/>
      <c r="E120" s="42"/>
      <c r="F120" s="42"/>
      <c r="G120" s="42"/>
    </row>
    <row r="121" spans="1:7" ht="15" customHeight="1">
      <c r="A121" s="42"/>
      <c r="B121" s="42"/>
      <c r="C121" s="42"/>
      <c r="D121" s="42"/>
      <c r="E121" s="42"/>
      <c r="F121" s="42"/>
      <c r="G121" s="42"/>
    </row>
    <row r="122" spans="1:7" ht="15" customHeight="1">
      <c r="A122" s="42"/>
      <c r="B122" s="42"/>
      <c r="C122" s="42"/>
      <c r="D122" s="42"/>
      <c r="E122" s="42"/>
      <c r="F122" s="42"/>
      <c r="G122" s="42"/>
    </row>
    <row r="123" spans="1:7" ht="15" customHeight="1">
      <c r="A123" s="42"/>
      <c r="B123" s="42"/>
      <c r="C123" s="42"/>
      <c r="D123" s="42"/>
      <c r="E123" s="42"/>
      <c r="F123" s="42"/>
      <c r="G123" s="42"/>
    </row>
    <row r="124" spans="1:7" ht="15" customHeight="1">
      <c r="A124" s="42"/>
      <c r="B124" s="42"/>
      <c r="C124" s="42"/>
      <c r="D124" s="42"/>
      <c r="E124" s="42"/>
      <c r="F124" s="42"/>
      <c r="G124" s="42"/>
    </row>
    <row r="125" spans="1:7" ht="15" customHeight="1">
      <c r="A125" s="42"/>
      <c r="B125" s="42"/>
      <c r="C125" s="42"/>
      <c r="D125" s="42"/>
      <c r="E125" s="42"/>
      <c r="F125" s="42"/>
      <c r="G125" s="42"/>
    </row>
    <row r="126" spans="1:7" ht="15" customHeight="1">
      <c r="A126" s="42"/>
      <c r="B126" s="42"/>
      <c r="C126" s="42"/>
      <c r="D126" s="42"/>
      <c r="E126" s="42"/>
      <c r="F126" s="42"/>
      <c r="G126" s="42"/>
    </row>
    <row r="127" spans="1:7" ht="15" customHeight="1">
      <c r="A127" s="42"/>
      <c r="B127" s="42"/>
      <c r="C127" s="42"/>
      <c r="D127" s="42"/>
      <c r="E127" s="42"/>
      <c r="F127" s="42"/>
      <c r="G127" s="42"/>
    </row>
    <row r="128" spans="1:7" ht="15" customHeight="1">
      <c r="A128" s="42"/>
      <c r="B128" s="42"/>
      <c r="C128" s="42"/>
      <c r="D128" s="42"/>
      <c r="E128" s="42"/>
      <c r="F128" s="42"/>
      <c r="G128" s="42"/>
    </row>
    <row r="129" spans="1:7" ht="15" customHeight="1">
      <c r="A129" s="42"/>
      <c r="B129" s="42"/>
      <c r="C129" s="42"/>
      <c r="D129" s="42"/>
      <c r="E129" s="42"/>
      <c r="F129" s="42"/>
      <c r="G129" s="42"/>
    </row>
    <row r="130" spans="1:7" ht="15" customHeight="1">
      <c r="A130" s="42"/>
      <c r="B130" s="42"/>
      <c r="C130" s="42"/>
      <c r="D130" s="42"/>
      <c r="E130" s="42"/>
      <c r="F130" s="42"/>
      <c r="G130" s="42"/>
    </row>
    <row r="131" spans="1:7" ht="15" customHeight="1">
      <c r="A131" s="42"/>
      <c r="B131" s="42"/>
      <c r="C131" s="42"/>
      <c r="D131" s="42"/>
      <c r="E131" s="42"/>
      <c r="F131" s="42"/>
      <c r="G131" s="42"/>
    </row>
    <row r="132" spans="1:7" ht="15" customHeight="1">
      <c r="A132" s="42"/>
      <c r="B132" s="42"/>
      <c r="C132" s="42"/>
      <c r="D132" s="42"/>
      <c r="E132" s="42"/>
      <c r="F132" s="42"/>
      <c r="G132" s="42"/>
    </row>
    <row r="133" spans="1:7" ht="15" customHeight="1">
      <c r="A133" s="42"/>
      <c r="B133" s="42"/>
      <c r="C133" s="42"/>
      <c r="D133" s="42"/>
      <c r="E133" s="42"/>
      <c r="F133" s="42"/>
      <c r="G133" s="42"/>
    </row>
    <row r="134" spans="1:7" ht="15" customHeight="1">
      <c r="A134" s="42"/>
      <c r="B134" s="42"/>
      <c r="C134" s="42"/>
      <c r="D134" s="42"/>
      <c r="E134" s="42"/>
      <c r="F134" s="42"/>
      <c r="G134" s="42"/>
    </row>
    <row r="135" spans="1:7" ht="15" customHeight="1">
      <c r="A135" s="42"/>
      <c r="B135" s="42"/>
      <c r="C135" s="42"/>
      <c r="D135" s="42"/>
      <c r="E135" s="42"/>
      <c r="F135" s="42"/>
      <c r="G135" s="42"/>
    </row>
    <row r="136" spans="1:7" ht="15" customHeight="1">
      <c r="A136" s="42"/>
      <c r="B136" s="42"/>
      <c r="C136" s="42"/>
      <c r="D136" s="42"/>
      <c r="E136" s="42"/>
      <c r="F136" s="42"/>
      <c r="G136" s="42"/>
    </row>
    <row r="137" spans="1:7" ht="15" customHeight="1">
      <c r="A137" s="42"/>
      <c r="B137" s="42"/>
      <c r="C137" s="42"/>
      <c r="D137" s="42"/>
      <c r="E137" s="42"/>
      <c r="F137" s="42"/>
      <c r="G137" s="42"/>
    </row>
    <row r="138" spans="1:7" ht="15" customHeight="1">
      <c r="A138" s="42"/>
      <c r="B138" s="42"/>
      <c r="C138" s="42"/>
      <c r="D138" s="42"/>
      <c r="E138" s="42"/>
      <c r="F138" s="42"/>
      <c r="G138" s="42"/>
    </row>
    <row r="139" spans="1:7" ht="15" customHeight="1">
      <c r="A139" s="42"/>
      <c r="B139" s="42"/>
      <c r="C139" s="42"/>
      <c r="D139" s="42"/>
      <c r="E139" s="42"/>
      <c r="F139" s="42"/>
      <c r="G139" s="42"/>
    </row>
    <row r="140" spans="1:7" ht="15" customHeight="1">
      <c r="A140" s="42"/>
      <c r="B140" s="42"/>
      <c r="C140" s="42"/>
      <c r="D140" s="42"/>
      <c r="E140" s="42"/>
      <c r="F140" s="42"/>
      <c r="G140" s="42"/>
    </row>
    <row r="141" spans="1:7" ht="15" customHeight="1">
      <c r="A141" s="42"/>
      <c r="B141" s="42"/>
      <c r="C141" s="42"/>
      <c r="D141" s="42"/>
      <c r="E141" s="42"/>
      <c r="F141" s="42"/>
      <c r="G141" s="42"/>
    </row>
    <row r="142" spans="1:7" ht="15" customHeight="1">
      <c r="A142" s="42"/>
      <c r="B142" s="42"/>
      <c r="C142" s="42"/>
      <c r="D142" s="42"/>
      <c r="E142" s="42"/>
      <c r="F142" s="42"/>
      <c r="G142" s="42"/>
    </row>
    <row r="143" spans="1:7" ht="15" customHeight="1">
      <c r="A143" s="42"/>
      <c r="B143" s="42"/>
      <c r="C143" s="42"/>
      <c r="D143" s="42"/>
      <c r="E143" s="42"/>
      <c r="F143" s="42"/>
      <c r="G143" s="42"/>
    </row>
    <row r="144" spans="1:7" ht="15" customHeight="1">
      <c r="A144" s="42"/>
      <c r="B144" s="42"/>
      <c r="C144" s="42"/>
      <c r="D144" s="42"/>
      <c r="E144" s="42"/>
      <c r="F144" s="42"/>
      <c r="G144" s="42"/>
    </row>
    <row r="145" spans="1:7" ht="15" customHeight="1">
      <c r="A145" s="42"/>
      <c r="B145" s="42"/>
      <c r="C145" s="42"/>
      <c r="D145" s="42"/>
      <c r="E145" s="42"/>
      <c r="F145" s="42"/>
      <c r="G145" s="42"/>
    </row>
    <row r="146" spans="1:7" ht="15" customHeight="1">
      <c r="A146" s="42"/>
      <c r="B146" s="42"/>
      <c r="C146" s="42"/>
      <c r="D146" s="42"/>
      <c r="E146" s="42"/>
      <c r="F146" s="42"/>
      <c r="G146" s="42"/>
    </row>
    <row r="147" spans="1:7" ht="15" customHeight="1">
      <c r="A147" s="42"/>
      <c r="B147" s="42"/>
      <c r="C147" s="42"/>
      <c r="D147" s="42"/>
      <c r="E147" s="42"/>
      <c r="F147" s="42"/>
      <c r="G147" s="42"/>
    </row>
    <row r="148" spans="1:7" ht="15" customHeight="1">
      <c r="A148" s="42"/>
      <c r="B148" s="42"/>
      <c r="C148" s="42"/>
      <c r="D148" s="42"/>
      <c r="E148" s="42"/>
      <c r="F148" s="42"/>
      <c r="G148" s="42"/>
    </row>
    <row r="149" spans="1:7" ht="15" customHeight="1">
      <c r="A149" s="42"/>
      <c r="B149" s="42"/>
      <c r="C149" s="42"/>
      <c r="D149" s="42"/>
      <c r="E149" s="42"/>
      <c r="F149" s="42"/>
      <c r="G149" s="42"/>
    </row>
    <row r="150" spans="1:7" ht="15" customHeight="1">
      <c r="A150" s="42"/>
      <c r="B150" s="42"/>
      <c r="C150" s="42"/>
      <c r="D150" s="42"/>
      <c r="E150" s="42"/>
      <c r="F150" s="42"/>
      <c r="G150" s="42"/>
    </row>
    <row r="151" spans="1:7" ht="15" customHeight="1">
      <c r="A151" s="42"/>
      <c r="B151" s="42"/>
      <c r="C151" s="42"/>
      <c r="D151" s="42"/>
      <c r="E151" s="42"/>
      <c r="F151" s="42"/>
      <c r="G151" s="42"/>
    </row>
    <row r="152" spans="1:7" ht="15" customHeight="1">
      <c r="A152" s="42"/>
      <c r="B152" s="42"/>
      <c r="C152" s="42"/>
      <c r="D152" s="42"/>
      <c r="E152" s="42"/>
      <c r="F152" s="42"/>
      <c r="G152" s="42"/>
    </row>
    <row r="153" spans="1:7" ht="15" customHeight="1">
      <c r="A153" s="42"/>
      <c r="B153" s="42"/>
      <c r="C153" s="42"/>
      <c r="D153" s="42"/>
      <c r="E153" s="42"/>
      <c r="F153" s="42"/>
      <c r="G153" s="42"/>
    </row>
    <row r="154" spans="1:7" ht="15" customHeight="1">
      <c r="A154" s="42"/>
      <c r="B154" s="42"/>
      <c r="C154" s="42"/>
      <c r="D154" s="42"/>
      <c r="E154" s="42"/>
      <c r="F154" s="42"/>
      <c r="G154" s="42"/>
    </row>
    <row r="155" spans="1:7" ht="15" customHeight="1">
      <c r="A155" s="42"/>
      <c r="B155" s="42"/>
      <c r="C155" s="42"/>
      <c r="D155" s="42"/>
      <c r="E155" s="42"/>
      <c r="F155" s="42"/>
      <c r="G155" s="42"/>
    </row>
    <row r="156" spans="1:7" ht="15" customHeight="1">
      <c r="A156" s="42"/>
      <c r="B156" s="42"/>
      <c r="C156" s="42"/>
      <c r="D156" s="42"/>
      <c r="E156" s="42"/>
      <c r="F156" s="42"/>
      <c r="G156" s="42"/>
    </row>
    <row r="157" spans="1:7" ht="15" customHeight="1">
      <c r="A157" s="42"/>
      <c r="B157" s="42"/>
      <c r="C157" s="42"/>
      <c r="D157" s="42"/>
      <c r="E157" s="42"/>
      <c r="F157" s="42"/>
      <c r="G157" s="42"/>
    </row>
    <row r="158" spans="1:7" ht="15" customHeight="1">
      <c r="A158" s="42"/>
      <c r="B158" s="42"/>
      <c r="C158" s="42"/>
      <c r="D158" s="42"/>
      <c r="E158" s="42"/>
      <c r="F158" s="42"/>
      <c r="G158" s="42"/>
    </row>
    <row r="159" spans="1:7" ht="15" customHeight="1">
      <c r="A159" s="42"/>
      <c r="B159" s="42"/>
      <c r="C159" s="42"/>
      <c r="D159" s="42"/>
      <c r="E159" s="42"/>
      <c r="F159" s="42"/>
      <c r="G159" s="42"/>
    </row>
    <row r="160" spans="1:7" ht="15" customHeight="1">
      <c r="A160" s="42"/>
      <c r="B160" s="42"/>
      <c r="C160" s="42"/>
      <c r="D160" s="42"/>
      <c r="E160" s="42"/>
      <c r="F160" s="42"/>
      <c r="G160" s="42"/>
    </row>
    <row r="161" spans="1:7" ht="15" customHeight="1">
      <c r="A161" s="42"/>
      <c r="B161" s="42"/>
      <c r="C161" s="42"/>
      <c r="D161" s="42"/>
      <c r="E161" s="42"/>
      <c r="F161" s="42"/>
      <c r="G161" s="4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1"/>
  <sheetViews>
    <sheetView zoomScaleNormal="100" workbookViewId="0"/>
  </sheetViews>
  <sheetFormatPr baseColWidth="10" defaultColWidth="11.42578125" defaultRowHeight="15" customHeight="1"/>
  <cols>
    <col min="1" max="1" width="21.42578125" style="75" customWidth="1"/>
    <col min="2" max="7" width="10" style="75" customWidth="1"/>
    <col min="8" max="11" width="11.42578125" style="75" customWidth="1"/>
    <col min="12" max="16384" width="11.42578125" style="75"/>
  </cols>
  <sheetData>
    <row r="1" spans="1:8" ht="15" customHeight="1">
      <c r="A1" s="225" t="s">
        <v>626</v>
      </c>
      <c r="B1" s="42"/>
      <c r="C1" s="42"/>
      <c r="D1" s="42"/>
      <c r="E1" s="154"/>
      <c r="F1" s="42"/>
      <c r="G1" s="154"/>
    </row>
    <row r="2" spans="1:8" ht="15" customHeight="1">
      <c r="A2" s="227" t="s">
        <v>627</v>
      </c>
      <c r="B2" s="42"/>
      <c r="C2" s="42"/>
      <c r="D2" s="42"/>
      <c r="E2" s="42"/>
      <c r="F2" s="42"/>
      <c r="G2" s="42"/>
    </row>
    <row r="3" spans="1:8" ht="15" customHeight="1">
      <c r="A3" s="42"/>
      <c r="B3" s="42"/>
      <c r="C3" s="42"/>
      <c r="D3" s="42"/>
      <c r="E3" s="42"/>
      <c r="F3" s="42"/>
      <c r="G3" s="42"/>
    </row>
    <row r="4" spans="1:8" ht="15" customHeight="1">
      <c r="A4" s="230"/>
      <c r="B4" s="214" t="s">
        <v>3</v>
      </c>
      <c r="C4" s="214" t="s">
        <v>79</v>
      </c>
      <c r="D4" s="214" t="s">
        <v>80</v>
      </c>
      <c r="E4" s="214" t="s">
        <v>352</v>
      </c>
      <c r="F4" s="214" t="s">
        <v>222</v>
      </c>
      <c r="G4" s="214" t="s">
        <v>612</v>
      </c>
      <c r="H4" s="105"/>
    </row>
    <row r="5" spans="1:8" ht="15" customHeight="1">
      <c r="A5" s="79" t="s">
        <v>628</v>
      </c>
      <c r="B5" s="97">
        <f>SUM(C5:G5)</f>
        <v>286895</v>
      </c>
      <c r="C5" s="97">
        <f>C8+C11</f>
        <v>75619</v>
      </c>
      <c r="D5" s="97">
        <f t="shared" ref="D5:G5" si="0">D8+D11</f>
        <v>49262</v>
      </c>
      <c r="E5" s="97">
        <f t="shared" si="0"/>
        <v>65712</v>
      </c>
      <c r="F5" s="97">
        <f t="shared" si="0"/>
        <v>28709</v>
      </c>
      <c r="G5" s="97">
        <f t="shared" si="0"/>
        <v>67593</v>
      </c>
      <c r="H5" s="105"/>
    </row>
    <row r="6" spans="1:8" ht="15" customHeight="1">
      <c r="A6" s="48" t="s">
        <v>629</v>
      </c>
      <c r="B6" s="46">
        <f t="shared" ref="B6:B13" si="1">SUM(C6:G6)</f>
        <v>144691</v>
      </c>
      <c r="C6" s="46">
        <v>37424</v>
      </c>
      <c r="D6" s="46">
        <v>26184</v>
      </c>
      <c r="E6" s="46">
        <v>34221</v>
      </c>
      <c r="F6" s="46">
        <v>14456</v>
      </c>
      <c r="G6" s="46">
        <v>32406</v>
      </c>
      <c r="H6" s="105"/>
    </row>
    <row r="7" spans="1:8" ht="15" customHeight="1">
      <c r="A7" s="49" t="s">
        <v>630</v>
      </c>
      <c r="B7" s="107">
        <f t="shared" si="1"/>
        <v>142204</v>
      </c>
      <c r="C7" s="107">
        <v>38195</v>
      </c>
      <c r="D7" s="107">
        <v>23078</v>
      </c>
      <c r="E7" s="107">
        <v>31491</v>
      </c>
      <c r="F7" s="107">
        <v>14253</v>
      </c>
      <c r="G7" s="107">
        <v>35187</v>
      </c>
      <c r="H7" s="105"/>
    </row>
    <row r="8" spans="1:8" ht="15" customHeight="1">
      <c r="A8" s="79" t="s">
        <v>631</v>
      </c>
      <c r="B8" s="97">
        <f>SUM(C8:G8)</f>
        <v>142175</v>
      </c>
      <c r="C8" s="97">
        <f>SUM(C9:C10)</f>
        <v>36330</v>
      </c>
      <c r="D8" s="97">
        <f t="shared" ref="D8:G8" si="2">SUM(D9:D10)</f>
        <v>24343</v>
      </c>
      <c r="E8" s="97">
        <f t="shared" si="2"/>
        <v>33779</v>
      </c>
      <c r="F8" s="97">
        <f t="shared" si="2"/>
        <v>14338</v>
      </c>
      <c r="G8" s="97">
        <f t="shared" si="2"/>
        <v>33385</v>
      </c>
      <c r="H8" s="105"/>
    </row>
    <row r="9" spans="1:8" ht="15" customHeight="1">
      <c r="A9" s="48" t="s">
        <v>629</v>
      </c>
      <c r="B9" s="46">
        <f t="shared" si="1"/>
        <v>76559</v>
      </c>
      <c r="C9" s="46">
        <v>18721</v>
      </c>
      <c r="D9" s="46">
        <v>13480</v>
      </c>
      <c r="E9" s="46">
        <v>18558</v>
      </c>
      <c r="F9" s="46">
        <v>8006</v>
      </c>
      <c r="G9" s="46">
        <v>17794</v>
      </c>
      <c r="H9" s="105"/>
    </row>
    <row r="10" spans="1:8" ht="15" customHeight="1">
      <c r="A10" s="49" t="s">
        <v>630</v>
      </c>
      <c r="B10" s="107">
        <f t="shared" si="1"/>
        <v>65616</v>
      </c>
      <c r="C10" s="107">
        <v>17609</v>
      </c>
      <c r="D10" s="107">
        <v>10863</v>
      </c>
      <c r="E10" s="107">
        <v>15221</v>
      </c>
      <c r="F10" s="107">
        <v>6332</v>
      </c>
      <c r="G10" s="107">
        <v>15591</v>
      </c>
      <c r="H10" s="105"/>
    </row>
    <row r="11" spans="1:8" ht="15" customHeight="1">
      <c r="A11" s="79" t="s">
        <v>632</v>
      </c>
      <c r="B11" s="97">
        <f t="shared" si="1"/>
        <v>144720</v>
      </c>
      <c r="C11" s="97">
        <f>SUM(C12:C13)</f>
        <v>39289</v>
      </c>
      <c r="D11" s="97">
        <f t="shared" ref="D11:G11" si="3">SUM(D12:D13)</f>
        <v>24919</v>
      </c>
      <c r="E11" s="97">
        <f t="shared" si="3"/>
        <v>31933</v>
      </c>
      <c r="F11" s="97">
        <f t="shared" si="3"/>
        <v>14371</v>
      </c>
      <c r="G11" s="97">
        <f t="shared" si="3"/>
        <v>34208</v>
      </c>
      <c r="H11" s="105"/>
    </row>
    <row r="12" spans="1:8" ht="15" customHeight="1">
      <c r="A12" s="48" t="s">
        <v>629</v>
      </c>
      <c r="B12" s="46">
        <f t="shared" si="1"/>
        <v>68132</v>
      </c>
      <c r="C12" s="46">
        <v>18703</v>
      </c>
      <c r="D12" s="46">
        <v>12704</v>
      </c>
      <c r="E12" s="46">
        <v>15663</v>
      </c>
      <c r="F12" s="46">
        <v>6450</v>
      </c>
      <c r="G12" s="46">
        <v>14612</v>
      </c>
      <c r="H12" s="105"/>
    </row>
    <row r="13" spans="1:8" ht="15" customHeight="1">
      <c r="A13" s="49" t="s">
        <v>630</v>
      </c>
      <c r="B13" s="107">
        <f t="shared" si="1"/>
        <v>76588</v>
      </c>
      <c r="C13" s="107">
        <v>20586</v>
      </c>
      <c r="D13" s="107">
        <v>12215</v>
      </c>
      <c r="E13" s="107">
        <v>16270</v>
      </c>
      <c r="F13" s="107">
        <v>7921</v>
      </c>
      <c r="G13" s="107">
        <v>19596</v>
      </c>
      <c r="H13" s="105"/>
    </row>
    <row r="14" spans="1:8" ht="15" customHeight="1">
      <c r="A14" s="37" t="s">
        <v>215</v>
      </c>
      <c r="B14" s="42"/>
      <c r="C14" s="154"/>
      <c r="D14" s="154"/>
      <c r="E14" s="154"/>
      <c r="F14" s="154"/>
      <c r="G14" s="154"/>
    </row>
    <row r="15" spans="1:8" ht="15" customHeight="1">
      <c r="A15" s="243"/>
      <c r="B15" s="243"/>
      <c r="C15" s="243"/>
      <c r="D15" s="243"/>
      <c r="E15" s="243"/>
      <c r="F15" s="243"/>
      <c r="G15" s="154"/>
    </row>
    <row r="16" spans="1:8" ht="15" customHeight="1">
      <c r="A16" s="243"/>
      <c r="B16" s="42"/>
      <c r="F16" s="42"/>
    </row>
    <row r="17" spans="1:7" ht="15" customHeight="1">
      <c r="A17" s="243"/>
      <c r="B17" s="42"/>
      <c r="C17" s="42"/>
      <c r="D17" s="42"/>
      <c r="E17" s="42"/>
      <c r="F17" s="42"/>
      <c r="G17" s="42"/>
    </row>
    <row r="18" spans="1:7" ht="15" customHeight="1">
      <c r="A18" s="243"/>
      <c r="B18" s="42"/>
      <c r="C18" s="42"/>
      <c r="D18" s="42"/>
      <c r="E18" s="42"/>
      <c r="G18" s="42"/>
    </row>
    <row r="19" spans="1:7" ht="15" customHeight="1">
      <c r="A19" s="243"/>
      <c r="B19" s="42"/>
      <c r="F19" s="42"/>
    </row>
    <row r="20" spans="1:7" ht="15" customHeight="1">
      <c r="A20" s="42"/>
      <c r="B20" s="42"/>
      <c r="C20" s="42"/>
      <c r="D20" s="42"/>
      <c r="E20" s="42"/>
      <c r="F20" s="42"/>
      <c r="G20" s="42"/>
    </row>
    <row r="21" spans="1:7" ht="15" customHeight="1">
      <c r="A21" s="42"/>
      <c r="B21" s="42"/>
      <c r="C21" s="42"/>
      <c r="D21" s="42"/>
      <c r="E21" s="42"/>
      <c r="G21" s="42"/>
    </row>
    <row r="22" spans="1:7" ht="15" customHeight="1">
      <c r="A22" s="42"/>
      <c r="B22" s="42"/>
      <c r="C22" s="42"/>
      <c r="D22" s="42"/>
      <c r="E22" s="42"/>
      <c r="F22" s="42"/>
      <c r="G22" s="42"/>
    </row>
    <row r="23" spans="1:7" ht="15" customHeight="1">
      <c r="A23" s="42"/>
      <c r="B23" s="42"/>
      <c r="C23" s="42"/>
      <c r="D23" s="42"/>
      <c r="E23" s="42"/>
      <c r="F23" s="42"/>
      <c r="G23" s="42"/>
    </row>
    <row r="24" spans="1:7" ht="15" customHeight="1">
      <c r="A24" s="42"/>
      <c r="B24" s="42"/>
      <c r="C24" s="42"/>
      <c r="D24" s="42"/>
      <c r="E24" s="42"/>
      <c r="F24" s="42"/>
      <c r="G24" s="42"/>
    </row>
    <row r="25" spans="1:7" ht="15" customHeight="1">
      <c r="A25" s="42"/>
      <c r="B25" s="42"/>
      <c r="C25" s="42"/>
      <c r="D25" s="42"/>
      <c r="E25" s="42"/>
      <c r="F25" s="42"/>
      <c r="G25" s="42"/>
    </row>
    <row r="26" spans="1:7" ht="15" customHeight="1">
      <c r="A26" s="42"/>
      <c r="B26" s="42"/>
      <c r="C26" s="42"/>
      <c r="D26" s="42"/>
      <c r="E26" s="42"/>
      <c r="F26" s="42"/>
      <c r="G26" s="42"/>
    </row>
    <row r="27" spans="1:7" ht="15" customHeight="1">
      <c r="A27" s="42"/>
      <c r="B27" s="42"/>
      <c r="C27" s="42"/>
      <c r="D27" s="42"/>
      <c r="E27" s="42"/>
      <c r="F27" s="42"/>
      <c r="G27" s="42"/>
    </row>
    <row r="28" spans="1:7" ht="15" customHeight="1">
      <c r="A28" s="42"/>
      <c r="B28" s="42"/>
      <c r="C28" s="42"/>
      <c r="D28" s="42"/>
      <c r="E28" s="42"/>
      <c r="G28" s="42"/>
    </row>
    <row r="29" spans="1:7" ht="15" customHeight="1">
      <c r="A29" s="42"/>
      <c r="B29" s="42"/>
      <c r="C29" s="42"/>
      <c r="D29" s="42"/>
      <c r="E29" s="42"/>
      <c r="F29" s="42"/>
      <c r="G29" s="42"/>
    </row>
    <row r="30" spans="1:7" ht="15" customHeight="1">
      <c r="A30" s="42"/>
      <c r="B30" s="42"/>
      <c r="C30" s="42"/>
      <c r="D30" s="42"/>
      <c r="E30" s="42"/>
      <c r="F30" s="42"/>
      <c r="G30" s="42"/>
    </row>
    <row r="31" spans="1:7" ht="15" customHeight="1">
      <c r="A31" s="42"/>
      <c r="B31" s="42"/>
      <c r="C31" s="42"/>
      <c r="D31" s="42"/>
      <c r="E31" s="42"/>
      <c r="F31" s="42"/>
      <c r="G31" s="42"/>
    </row>
    <row r="32" spans="1:7" ht="15" customHeight="1">
      <c r="A32" s="42"/>
      <c r="B32" s="42"/>
      <c r="C32" s="42"/>
      <c r="D32" s="42"/>
      <c r="E32" s="42"/>
      <c r="F32" s="42"/>
      <c r="G32" s="42"/>
    </row>
    <row r="33" spans="1:7" ht="15" customHeight="1">
      <c r="A33" s="42"/>
      <c r="B33" s="42"/>
      <c r="C33" s="42"/>
      <c r="D33" s="42"/>
      <c r="E33" s="42"/>
      <c r="F33" s="42"/>
      <c r="G33" s="42"/>
    </row>
    <row r="34" spans="1:7" ht="15" customHeight="1">
      <c r="A34" s="42"/>
      <c r="B34" s="42"/>
      <c r="C34" s="42"/>
      <c r="D34" s="42"/>
      <c r="E34" s="42"/>
      <c r="F34" s="42"/>
      <c r="G34" s="42"/>
    </row>
    <row r="35" spans="1:7" ht="15" customHeight="1">
      <c r="A35" s="42"/>
      <c r="B35" s="42"/>
      <c r="C35" s="42"/>
      <c r="D35" s="42"/>
      <c r="E35" s="42"/>
      <c r="F35" s="42"/>
      <c r="G35" s="42"/>
    </row>
    <row r="36" spans="1:7" ht="15" customHeight="1">
      <c r="A36" s="42"/>
      <c r="B36" s="42"/>
      <c r="C36" s="42"/>
      <c r="D36" s="42"/>
      <c r="E36" s="42"/>
      <c r="F36" s="42"/>
      <c r="G36" s="42"/>
    </row>
    <row r="37" spans="1:7" ht="15" customHeight="1">
      <c r="A37" s="42"/>
      <c r="B37" s="42"/>
      <c r="C37" s="42"/>
      <c r="D37" s="42"/>
      <c r="E37" s="42"/>
      <c r="F37" s="42"/>
      <c r="G37" s="42"/>
    </row>
    <row r="38" spans="1:7" ht="15" customHeight="1">
      <c r="A38" s="42"/>
      <c r="B38" s="42"/>
      <c r="C38" s="42"/>
      <c r="D38" s="42"/>
      <c r="E38" s="42"/>
      <c r="G38" s="42"/>
    </row>
    <row r="39" spans="1:7" ht="15" customHeight="1">
      <c r="A39" s="42"/>
      <c r="B39" s="42"/>
      <c r="C39" s="42"/>
      <c r="D39" s="42"/>
      <c r="E39" s="42"/>
      <c r="F39" s="42"/>
      <c r="G39" s="42"/>
    </row>
    <row r="40" spans="1:7" ht="15" customHeight="1">
      <c r="A40" s="42"/>
      <c r="B40" s="42"/>
      <c r="C40" s="42"/>
      <c r="D40" s="42"/>
      <c r="E40" s="42"/>
      <c r="F40" s="42"/>
      <c r="G40" s="42"/>
    </row>
    <row r="41" spans="1:7" ht="15" customHeight="1">
      <c r="A41" s="42"/>
      <c r="B41" s="42"/>
      <c r="C41" s="42"/>
      <c r="D41" s="42"/>
      <c r="E41" s="42"/>
      <c r="F41" s="42"/>
      <c r="G41" s="42"/>
    </row>
    <row r="42" spans="1:7" ht="15" customHeight="1">
      <c r="A42" s="42"/>
      <c r="B42" s="42"/>
      <c r="C42" s="42"/>
      <c r="D42" s="42"/>
      <c r="E42" s="42"/>
      <c r="F42" s="42"/>
      <c r="G42" s="42"/>
    </row>
    <row r="43" spans="1:7" ht="15" customHeight="1">
      <c r="A43" s="42"/>
      <c r="B43" s="42"/>
      <c r="C43" s="42"/>
      <c r="D43" s="42"/>
      <c r="E43" s="42"/>
      <c r="F43" s="42"/>
      <c r="G43" s="42"/>
    </row>
    <row r="44" spans="1:7" ht="15" customHeight="1">
      <c r="A44" s="42"/>
      <c r="B44" s="42"/>
      <c r="C44" s="42"/>
      <c r="D44" s="42"/>
      <c r="E44" s="42"/>
      <c r="F44" s="42"/>
      <c r="G44" s="42"/>
    </row>
    <row r="45" spans="1:7" ht="15" customHeight="1">
      <c r="A45" s="42"/>
      <c r="B45" s="42"/>
      <c r="C45" s="42"/>
      <c r="D45" s="42"/>
      <c r="E45" s="42"/>
      <c r="F45" s="42"/>
      <c r="G45" s="42"/>
    </row>
    <row r="46" spans="1:7" ht="15" customHeight="1">
      <c r="A46" s="42"/>
      <c r="B46" s="42"/>
      <c r="C46" s="42"/>
      <c r="D46" s="42"/>
      <c r="E46" s="42"/>
      <c r="F46" s="42"/>
      <c r="G46" s="42"/>
    </row>
    <row r="47" spans="1:7" ht="15" customHeight="1">
      <c r="A47" s="42"/>
      <c r="B47" s="42"/>
      <c r="C47" s="42"/>
      <c r="D47" s="42"/>
      <c r="E47" s="42"/>
      <c r="F47" s="42"/>
      <c r="G47" s="42"/>
    </row>
    <row r="48" spans="1:7" ht="15" customHeight="1">
      <c r="A48" s="42"/>
      <c r="B48" s="42"/>
      <c r="C48" s="42"/>
      <c r="D48" s="42"/>
      <c r="E48" s="42"/>
      <c r="G48" s="42"/>
    </row>
    <row r="49" spans="1:7" ht="15" customHeight="1">
      <c r="A49" s="42"/>
      <c r="B49" s="42"/>
      <c r="C49" s="42"/>
      <c r="D49" s="42"/>
      <c r="E49" s="42"/>
      <c r="F49" s="42"/>
      <c r="G49" s="42"/>
    </row>
    <row r="50" spans="1:7" ht="15" customHeight="1">
      <c r="A50" s="42"/>
      <c r="B50" s="42"/>
      <c r="C50" s="42"/>
      <c r="D50" s="42"/>
      <c r="E50" s="42"/>
      <c r="F50" s="42"/>
      <c r="G50" s="42"/>
    </row>
    <row r="51" spans="1:7" ht="15" customHeight="1">
      <c r="A51" s="42"/>
      <c r="B51" s="42"/>
      <c r="C51" s="42"/>
      <c r="D51" s="42"/>
      <c r="E51" s="42"/>
      <c r="F51" s="42"/>
      <c r="G51" s="42"/>
    </row>
    <row r="52" spans="1:7" ht="15" customHeight="1">
      <c r="A52" s="42"/>
      <c r="B52" s="42"/>
      <c r="C52" s="42"/>
      <c r="D52" s="42"/>
      <c r="E52" s="42"/>
      <c r="F52" s="42"/>
      <c r="G52" s="42"/>
    </row>
    <row r="53" spans="1:7" ht="15" customHeight="1">
      <c r="A53" s="42"/>
      <c r="B53" s="42"/>
      <c r="C53" s="42"/>
      <c r="D53" s="42"/>
      <c r="E53" s="42"/>
      <c r="F53" s="42"/>
      <c r="G53" s="42"/>
    </row>
    <row r="54" spans="1:7" ht="15" customHeight="1">
      <c r="A54" s="42"/>
      <c r="B54" s="42"/>
      <c r="C54" s="42"/>
      <c r="D54" s="42"/>
      <c r="E54" s="42"/>
      <c r="F54" s="42"/>
      <c r="G54" s="42"/>
    </row>
    <row r="55" spans="1:7" ht="15" customHeight="1">
      <c r="A55" s="42"/>
      <c r="B55" s="42"/>
      <c r="C55" s="42"/>
      <c r="D55" s="42"/>
      <c r="E55" s="42"/>
      <c r="F55" s="42"/>
      <c r="G55" s="42"/>
    </row>
    <row r="56" spans="1:7" ht="15" customHeight="1">
      <c r="A56" s="42"/>
      <c r="B56" s="42"/>
      <c r="C56" s="42"/>
      <c r="D56" s="42"/>
      <c r="E56" s="42"/>
      <c r="F56" s="42"/>
      <c r="G56" s="42"/>
    </row>
    <row r="57" spans="1:7" ht="15" customHeight="1">
      <c r="A57" s="42"/>
      <c r="B57" s="42"/>
      <c r="C57" s="42"/>
      <c r="D57" s="42"/>
      <c r="E57" s="42"/>
      <c r="F57" s="42"/>
      <c r="G57" s="42"/>
    </row>
    <row r="58" spans="1:7" ht="15" customHeight="1">
      <c r="A58" s="42"/>
      <c r="B58" s="42"/>
      <c r="C58" s="42"/>
      <c r="D58" s="42"/>
      <c r="E58" s="42"/>
      <c r="F58" s="42"/>
      <c r="G58" s="42"/>
    </row>
    <row r="59" spans="1:7" ht="15" customHeight="1">
      <c r="A59" s="42"/>
      <c r="B59" s="42"/>
      <c r="C59" s="42"/>
      <c r="D59" s="42"/>
      <c r="E59" s="42"/>
      <c r="F59" s="42"/>
      <c r="G59" s="42"/>
    </row>
    <row r="60" spans="1:7" ht="15" customHeight="1">
      <c r="A60" s="42"/>
      <c r="B60" s="42"/>
      <c r="C60" s="42"/>
      <c r="D60" s="42"/>
      <c r="E60" s="42"/>
      <c r="F60" s="42"/>
      <c r="G60" s="42"/>
    </row>
    <row r="61" spans="1:7" ht="15" customHeight="1">
      <c r="A61" s="42"/>
      <c r="B61" s="42"/>
      <c r="C61" s="42"/>
      <c r="D61" s="42"/>
      <c r="E61" s="42"/>
      <c r="F61" s="42"/>
      <c r="G61" s="42"/>
    </row>
    <row r="62" spans="1:7" ht="15" customHeight="1">
      <c r="A62" s="42"/>
      <c r="B62" s="42"/>
      <c r="C62" s="42"/>
      <c r="D62" s="42"/>
      <c r="E62" s="42"/>
      <c r="F62" s="42"/>
      <c r="G62" s="42"/>
    </row>
    <row r="63" spans="1:7" ht="15" customHeight="1">
      <c r="A63" s="42"/>
      <c r="B63" s="42"/>
      <c r="C63" s="42"/>
      <c r="D63" s="42"/>
      <c r="E63" s="42"/>
      <c r="F63" s="42"/>
      <c r="G63" s="42"/>
    </row>
    <row r="64" spans="1:7" ht="15" customHeight="1">
      <c r="A64" s="42"/>
      <c r="B64" s="42"/>
      <c r="C64" s="42"/>
      <c r="D64" s="42"/>
      <c r="E64" s="42"/>
      <c r="F64" s="42"/>
      <c r="G64" s="42"/>
    </row>
    <row r="65" spans="1:7" ht="15" customHeight="1">
      <c r="A65" s="42"/>
      <c r="B65" s="42"/>
      <c r="C65" s="42"/>
      <c r="D65" s="42"/>
      <c r="E65" s="42"/>
      <c r="F65" s="42"/>
      <c r="G65" s="42"/>
    </row>
    <row r="66" spans="1:7" ht="15" customHeight="1">
      <c r="A66" s="42"/>
      <c r="B66" s="42"/>
      <c r="C66" s="42"/>
      <c r="D66" s="42"/>
      <c r="E66" s="42"/>
      <c r="F66" s="42"/>
      <c r="G66" s="42"/>
    </row>
    <row r="67" spans="1:7" ht="15" customHeight="1">
      <c r="A67" s="42"/>
      <c r="B67" s="42"/>
      <c r="C67" s="42"/>
      <c r="D67" s="42"/>
      <c r="E67" s="42"/>
      <c r="F67" s="42"/>
      <c r="G67" s="42"/>
    </row>
    <row r="68" spans="1:7" ht="15" customHeight="1">
      <c r="A68" s="42"/>
      <c r="B68" s="42"/>
      <c r="C68" s="42"/>
      <c r="D68" s="42"/>
      <c r="E68" s="42"/>
      <c r="F68" s="42"/>
      <c r="G68" s="42"/>
    </row>
    <row r="69" spans="1:7" ht="15" customHeight="1">
      <c r="A69" s="42"/>
      <c r="B69" s="42"/>
      <c r="C69" s="42"/>
      <c r="D69" s="42"/>
      <c r="E69" s="42"/>
      <c r="F69" s="42"/>
      <c r="G69" s="42"/>
    </row>
    <row r="70" spans="1:7" ht="15" customHeight="1">
      <c r="A70" s="42"/>
      <c r="B70" s="42"/>
      <c r="C70" s="42"/>
      <c r="D70" s="42"/>
      <c r="E70" s="42"/>
      <c r="F70" s="42"/>
      <c r="G70" s="42"/>
    </row>
    <row r="71" spans="1:7" ht="15" customHeight="1">
      <c r="A71" s="42"/>
      <c r="B71" s="42"/>
      <c r="C71" s="42"/>
      <c r="D71" s="42"/>
      <c r="E71" s="42"/>
      <c r="F71" s="42"/>
      <c r="G71" s="42"/>
    </row>
    <row r="72" spans="1:7" ht="15" customHeight="1">
      <c r="A72" s="42"/>
      <c r="B72" s="42"/>
      <c r="C72" s="42"/>
      <c r="D72" s="42"/>
      <c r="E72" s="42"/>
      <c r="F72" s="42"/>
      <c r="G72" s="42"/>
    </row>
    <row r="73" spans="1:7" ht="15" customHeight="1">
      <c r="A73" s="42"/>
      <c r="B73" s="42"/>
      <c r="C73" s="42"/>
      <c r="D73" s="42"/>
      <c r="E73" s="42"/>
      <c r="F73" s="42"/>
      <c r="G73" s="42"/>
    </row>
    <row r="74" spans="1:7" ht="15" customHeight="1">
      <c r="A74" s="42"/>
      <c r="B74" s="42"/>
      <c r="C74" s="42"/>
      <c r="D74" s="42"/>
      <c r="E74" s="42"/>
      <c r="F74" s="42"/>
      <c r="G74" s="42"/>
    </row>
    <row r="75" spans="1:7" ht="15" customHeight="1">
      <c r="A75" s="42"/>
      <c r="B75" s="42"/>
      <c r="C75" s="42"/>
      <c r="D75" s="42"/>
      <c r="E75" s="42"/>
      <c r="F75" s="42"/>
      <c r="G75" s="42"/>
    </row>
    <row r="76" spans="1:7" ht="15" customHeight="1">
      <c r="A76" s="42"/>
      <c r="B76" s="42"/>
      <c r="C76" s="42"/>
      <c r="D76" s="42"/>
      <c r="E76" s="42"/>
      <c r="F76" s="42"/>
      <c r="G76" s="42"/>
    </row>
    <row r="77" spans="1:7" ht="15" customHeight="1">
      <c r="A77" s="42"/>
      <c r="B77" s="42"/>
      <c r="C77" s="42"/>
      <c r="D77" s="42"/>
      <c r="E77" s="42"/>
      <c r="F77" s="42"/>
      <c r="G77" s="42"/>
    </row>
    <row r="78" spans="1:7" ht="15" customHeight="1">
      <c r="A78" s="42"/>
      <c r="B78" s="42"/>
      <c r="C78" s="42"/>
      <c r="D78" s="42"/>
      <c r="E78" s="42"/>
      <c r="F78" s="42"/>
      <c r="G78" s="42"/>
    </row>
    <row r="79" spans="1:7" ht="15" customHeight="1">
      <c r="A79" s="42"/>
      <c r="B79" s="42"/>
      <c r="C79" s="42"/>
      <c r="D79" s="42"/>
      <c r="E79" s="42"/>
      <c r="F79" s="42"/>
      <c r="G79" s="42"/>
    </row>
    <row r="80" spans="1:7" ht="15" customHeight="1">
      <c r="A80" s="42"/>
      <c r="B80" s="42"/>
      <c r="C80" s="42"/>
      <c r="D80" s="42"/>
      <c r="E80" s="42"/>
      <c r="F80" s="42"/>
      <c r="G80" s="42"/>
    </row>
    <row r="81" spans="1:7" ht="15" customHeight="1">
      <c r="A81" s="42"/>
      <c r="B81" s="42"/>
      <c r="C81" s="42"/>
      <c r="D81" s="42"/>
      <c r="E81" s="42"/>
      <c r="F81" s="42"/>
      <c r="G81" s="42"/>
    </row>
    <row r="82" spans="1:7" ht="15" customHeight="1">
      <c r="A82" s="42"/>
      <c r="B82" s="42"/>
      <c r="C82" s="42"/>
      <c r="D82" s="42"/>
      <c r="E82" s="42"/>
      <c r="F82" s="42"/>
      <c r="G82" s="42"/>
    </row>
    <row r="83" spans="1:7" ht="15" customHeight="1">
      <c r="A83" s="42"/>
      <c r="B83" s="42"/>
      <c r="C83" s="42"/>
      <c r="D83" s="42"/>
      <c r="E83" s="42"/>
      <c r="F83" s="42"/>
      <c r="G83" s="42"/>
    </row>
    <row r="84" spans="1:7" ht="15" customHeight="1">
      <c r="A84" s="42"/>
      <c r="B84" s="42"/>
      <c r="C84" s="42"/>
      <c r="D84" s="42"/>
      <c r="E84" s="42"/>
      <c r="F84" s="42"/>
      <c r="G84" s="42"/>
    </row>
    <row r="85" spans="1:7" ht="15" customHeight="1">
      <c r="A85" s="42"/>
      <c r="B85" s="42"/>
      <c r="C85" s="42"/>
      <c r="D85" s="42"/>
      <c r="E85" s="42"/>
      <c r="F85" s="42"/>
      <c r="G85" s="42"/>
    </row>
    <row r="86" spans="1:7" ht="15" customHeight="1">
      <c r="A86" s="42"/>
      <c r="B86" s="42"/>
      <c r="C86" s="42"/>
      <c r="D86" s="42"/>
      <c r="E86" s="42"/>
      <c r="F86" s="42"/>
      <c r="G86" s="42"/>
    </row>
    <row r="87" spans="1:7" ht="15" customHeight="1">
      <c r="A87" s="42"/>
      <c r="B87" s="42"/>
      <c r="C87" s="42"/>
      <c r="D87" s="42"/>
      <c r="E87" s="42"/>
      <c r="F87" s="42"/>
      <c r="G87" s="42"/>
    </row>
    <row r="88" spans="1:7" ht="15" customHeight="1">
      <c r="A88" s="42"/>
      <c r="B88" s="42"/>
      <c r="C88" s="42"/>
      <c r="D88" s="42"/>
      <c r="E88" s="42"/>
      <c r="F88" s="42"/>
      <c r="G88" s="42"/>
    </row>
    <row r="89" spans="1:7" ht="15" customHeight="1">
      <c r="A89" s="42"/>
      <c r="B89" s="42"/>
      <c r="C89" s="42"/>
      <c r="D89" s="42"/>
      <c r="E89" s="42"/>
      <c r="F89" s="42"/>
      <c r="G89" s="42"/>
    </row>
    <row r="90" spans="1:7" ht="15" customHeight="1">
      <c r="A90" s="42"/>
      <c r="B90" s="42"/>
      <c r="C90" s="42"/>
      <c r="D90" s="42"/>
      <c r="E90" s="42"/>
      <c r="F90" s="42"/>
      <c r="G90" s="42"/>
    </row>
    <row r="91" spans="1:7" ht="15" customHeight="1">
      <c r="A91" s="42"/>
      <c r="B91" s="42"/>
      <c r="C91" s="42"/>
      <c r="D91" s="42"/>
      <c r="E91" s="42"/>
      <c r="F91" s="42"/>
      <c r="G91" s="42"/>
    </row>
    <row r="92" spans="1:7" ht="15" customHeight="1">
      <c r="A92" s="42"/>
      <c r="B92" s="42"/>
      <c r="C92" s="42"/>
      <c r="D92" s="42"/>
      <c r="E92" s="42"/>
      <c r="F92" s="42"/>
      <c r="G92" s="42"/>
    </row>
    <row r="93" spans="1:7" ht="15" customHeight="1">
      <c r="A93" s="42"/>
      <c r="B93" s="42"/>
      <c r="C93" s="42"/>
      <c r="D93" s="42"/>
      <c r="E93" s="42"/>
      <c r="F93" s="42"/>
      <c r="G93" s="42"/>
    </row>
    <row r="94" spans="1:7" ht="15" customHeight="1">
      <c r="A94" s="42"/>
      <c r="B94" s="42"/>
      <c r="C94" s="42"/>
      <c r="D94" s="42"/>
      <c r="E94" s="42"/>
      <c r="F94" s="42"/>
      <c r="G94" s="42"/>
    </row>
    <row r="95" spans="1:7" ht="15" customHeight="1">
      <c r="A95" s="42"/>
      <c r="B95" s="42"/>
      <c r="C95" s="42"/>
      <c r="D95" s="42"/>
      <c r="E95" s="42"/>
      <c r="F95" s="42"/>
      <c r="G95" s="42"/>
    </row>
    <row r="96" spans="1:7" ht="15" customHeight="1">
      <c r="A96" s="42"/>
      <c r="B96" s="42"/>
      <c r="C96" s="42"/>
      <c r="D96" s="42"/>
      <c r="E96" s="42"/>
      <c r="F96" s="42"/>
      <c r="G96" s="42"/>
    </row>
    <row r="97" spans="1:7" ht="15" customHeight="1">
      <c r="A97" s="42"/>
      <c r="B97" s="42"/>
      <c r="C97" s="42"/>
      <c r="D97" s="42"/>
      <c r="E97" s="42"/>
      <c r="F97" s="42"/>
      <c r="G97" s="42"/>
    </row>
    <row r="98" spans="1:7" ht="15" customHeight="1">
      <c r="A98" s="42"/>
      <c r="B98" s="42"/>
      <c r="C98" s="42"/>
      <c r="D98" s="42"/>
      <c r="E98" s="42"/>
      <c r="F98" s="42"/>
      <c r="G98" s="42"/>
    </row>
    <row r="99" spans="1:7" ht="15" customHeight="1">
      <c r="A99" s="42"/>
      <c r="B99" s="42"/>
      <c r="C99" s="42"/>
      <c r="D99" s="42"/>
      <c r="E99" s="42"/>
      <c r="F99" s="42"/>
      <c r="G99" s="42"/>
    </row>
    <row r="100" spans="1:7" ht="15" customHeight="1">
      <c r="A100" s="42"/>
      <c r="B100" s="42"/>
      <c r="C100" s="42"/>
      <c r="D100" s="42"/>
      <c r="E100" s="42"/>
      <c r="F100" s="42"/>
      <c r="G100" s="42"/>
    </row>
    <row r="101" spans="1:7" ht="15" customHeight="1">
      <c r="A101" s="42"/>
      <c r="B101" s="42"/>
      <c r="C101" s="42"/>
      <c r="D101" s="42"/>
      <c r="E101" s="42"/>
      <c r="F101" s="42"/>
      <c r="G101" s="42"/>
    </row>
    <row r="102" spans="1:7" ht="15" customHeight="1">
      <c r="A102" s="42"/>
      <c r="B102" s="42"/>
      <c r="C102" s="42"/>
      <c r="D102" s="42"/>
      <c r="E102" s="42"/>
      <c r="F102" s="42"/>
      <c r="G102" s="42"/>
    </row>
    <row r="103" spans="1:7" ht="15" customHeight="1">
      <c r="A103" s="42"/>
      <c r="B103" s="42"/>
      <c r="C103" s="42"/>
      <c r="D103" s="42"/>
      <c r="E103" s="42"/>
      <c r="F103" s="42"/>
      <c r="G103" s="42"/>
    </row>
    <row r="104" spans="1:7" ht="15" customHeight="1">
      <c r="A104" s="42"/>
      <c r="B104" s="42"/>
      <c r="C104" s="42"/>
      <c r="D104" s="42"/>
      <c r="E104" s="42"/>
      <c r="F104" s="42"/>
      <c r="G104" s="42"/>
    </row>
    <row r="105" spans="1:7" ht="15" customHeight="1">
      <c r="A105" s="42"/>
      <c r="B105" s="42"/>
      <c r="C105" s="42"/>
      <c r="D105" s="42"/>
      <c r="E105" s="42"/>
      <c r="F105" s="42"/>
      <c r="G105" s="42"/>
    </row>
    <row r="106" spans="1:7" ht="15" customHeight="1">
      <c r="A106" s="42"/>
      <c r="B106" s="42"/>
      <c r="C106" s="42"/>
      <c r="D106" s="42"/>
      <c r="E106" s="42"/>
      <c r="F106" s="42"/>
      <c r="G106" s="42"/>
    </row>
    <row r="107" spans="1:7" ht="15" customHeight="1">
      <c r="A107" s="42"/>
      <c r="B107" s="42"/>
      <c r="C107" s="42"/>
      <c r="D107" s="42"/>
      <c r="E107" s="42"/>
      <c r="F107" s="42"/>
      <c r="G107" s="42"/>
    </row>
    <row r="108" spans="1:7" ht="15" customHeight="1">
      <c r="A108" s="42"/>
      <c r="B108" s="42"/>
      <c r="C108" s="42"/>
      <c r="D108" s="42"/>
      <c r="E108" s="42"/>
      <c r="F108" s="42"/>
      <c r="G108" s="42"/>
    </row>
    <row r="109" spans="1:7" ht="15" customHeight="1">
      <c r="A109" s="42"/>
      <c r="B109" s="42"/>
      <c r="C109" s="42"/>
      <c r="D109" s="42"/>
      <c r="E109" s="42"/>
      <c r="F109" s="42"/>
      <c r="G109" s="42"/>
    </row>
    <row r="110" spans="1:7" ht="15" customHeight="1">
      <c r="A110" s="42"/>
      <c r="B110" s="42"/>
      <c r="C110" s="42"/>
      <c r="D110" s="42"/>
      <c r="E110" s="42"/>
      <c r="F110" s="42"/>
      <c r="G110" s="42"/>
    </row>
    <row r="111" spans="1:7" ht="15" customHeight="1">
      <c r="A111" s="42"/>
      <c r="B111" s="42"/>
      <c r="C111" s="42"/>
      <c r="D111" s="42"/>
      <c r="E111" s="42"/>
      <c r="F111" s="42"/>
      <c r="G111" s="42"/>
    </row>
    <row r="112" spans="1:7" ht="15" customHeight="1">
      <c r="A112" s="42"/>
      <c r="B112" s="42"/>
      <c r="C112" s="42"/>
      <c r="D112" s="42"/>
      <c r="E112" s="42"/>
      <c r="F112" s="42"/>
      <c r="G112" s="42"/>
    </row>
    <row r="113" spans="1:7" ht="15" customHeight="1">
      <c r="A113" s="42"/>
      <c r="B113" s="42"/>
      <c r="C113" s="42"/>
      <c r="D113" s="42"/>
      <c r="E113" s="42"/>
      <c r="F113" s="42"/>
      <c r="G113" s="42"/>
    </row>
    <row r="114" spans="1:7" ht="15" customHeight="1">
      <c r="A114" s="42"/>
      <c r="B114" s="42"/>
      <c r="C114" s="42"/>
      <c r="D114" s="42"/>
      <c r="E114" s="42"/>
      <c r="F114" s="42"/>
      <c r="G114" s="42"/>
    </row>
    <row r="115" spans="1:7" ht="15" customHeight="1">
      <c r="A115" s="42"/>
      <c r="B115" s="42"/>
      <c r="C115" s="42"/>
      <c r="D115" s="42"/>
      <c r="E115" s="42"/>
      <c r="F115" s="42"/>
      <c r="G115" s="42"/>
    </row>
    <row r="116" spans="1:7" ht="15" customHeight="1">
      <c r="A116" s="42"/>
      <c r="B116" s="42"/>
      <c r="C116" s="42"/>
      <c r="D116" s="42"/>
      <c r="E116" s="42"/>
      <c r="F116" s="42"/>
      <c r="G116" s="42"/>
    </row>
    <row r="117" spans="1:7" ht="15" customHeight="1">
      <c r="A117" s="42"/>
      <c r="B117" s="42"/>
      <c r="C117" s="42"/>
      <c r="D117" s="42"/>
      <c r="E117" s="42"/>
      <c r="F117" s="42"/>
      <c r="G117" s="42"/>
    </row>
    <row r="118" spans="1:7" ht="15" customHeight="1">
      <c r="A118" s="42"/>
      <c r="B118" s="42"/>
      <c r="C118" s="42"/>
      <c r="D118" s="42"/>
      <c r="E118" s="42"/>
      <c r="F118" s="42"/>
      <c r="G118" s="42"/>
    </row>
    <row r="119" spans="1:7" ht="15" customHeight="1">
      <c r="A119" s="42"/>
      <c r="B119" s="42"/>
      <c r="C119" s="42"/>
      <c r="D119" s="42"/>
      <c r="E119" s="42"/>
      <c r="F119" s="42"/>
      <c r="G119" s="42"/>
    </row>
    <row r="120" spans="1:7" ht="15" customHeight="1">
      <c r="A120" s="42"/>
      <c r="B120" s="42"/>
      <c r="C120" s="42"/>
      <c r="D120" s="42"/>
      <c r="E120" s="42"/>
      <c r="F120" s="42"/>
      <c r="G120" s="42"/>
    </row>
    <row r="121" spans="1:7" ht="15" customHeight="1">
      <c r="A121" s="42"/>
      <c r="B121" s="42"/>
      <c r="C121" s="42"/>
      <c r="D121" s="42"/>
      <c r="E121" s="42"/>
      <c r="F121" s="42"/>
      <c r="G121" s="42"/>
    </row>
    <row r="122" spans="1:7" ht="15" customHeight="1">
      <c r="A122" s="42"/>
      <c r="B122" s="42"/>
      <c r="C122" s="42"/>
      <c r="D122" s="42"/>
      <c r="E122" s="42"/>
      <c r="F122" s="42"/>
      <c r="G122" s="42"/>
    </row>
    <row r="123" spans="1:7" ht="15" customHeight="1">
      <c r="A123" s="42"/>
      <c r="B123" s="42"/>
      <c r="C123" s="42"/>
      <c r="D123" s="42"/>
      <c r="E123" s="42"/>
      <c r="F123" s="42"/>
      <c r="G123" s="42"/>
    </row>
    <row r="124" spans="1:7" ht="15" customHeight="1">
      <c r="A124" s="42"/>
      <c r="B124" s="42"/>
      <c r="C124" s="42"/>
      <c r="D124" s="42"/>
      <c r="E124" s="42"/>
      <c r="F124" s="42"/>
      <c r="G124" s="42"/>
    </row>
    <row r="125" spans="1:7" ht="15" customHeight="1">
      <c r="A125" s="42"/>
      <c r="B125" s="42"/>
      <c r="C125" s="42"/>
      <c r="D125" s="42"/>
      <c r="E125" s="42"/>
      <c r="F125" s="42"/>
      <c r="G125" s="42"/>
    </row>
    <row r="126" spans="1:7" ht="15" customHeight="1">
      <c r="A126" s="42"/>
      <c r="B126" s="42"/>
      <c r="C126" s="42"/>
      <c r="D126" s="42"/>
      <c r="E126" s="42"/>
      <c r="F126" s="42"/>
      <c r="G126" s="42"/>
    </row>
    <row r="127" spans="1:7" ht="15" customHeight="1">
      <c r="A127" s="42"/>
      <c r="B127" s="42"/>
      <c r="C127" s="42"/>
      <c r="D127" s="42"/>
      <c r="E127" s="42"/>
      <c r="F127" s="42"/>
      <c r="G127" s="42"/>
    </row>
    <row r="128" spans="1:7" ht="15" customHeight="1">
      <c r="A128" s="42"/>
      <c r="B128" s="42"/>
      <c r="C128" s="42"/>
      <c r="D128" s="42"/>
      <c r="E128" s="42"/>
      <c r="F128" s="42"/>
      <c r="G128" s="42"/>
    </row>
    <row r="129" spans="1:7" ht="15" customHeight="1">
      <c r="A129" s="42"/>
      <c r="B129" s="42"/>
      <c r="C129" s="42"/>
      <c r="D129" s="42"/>
      <c r="E129" s="42"/>
      <c r="F129" s="42"/>
      <c r="G129" s="42"/>
    </row>
    <row r="130" spans="1:7" ht="15" customHeight="1">
      <c r="A130" s="42"/>
      <c r="B130" s="42"/>
      <c r="C130" s="42"/>
      <c r="D130" s="42"/>
      <c r="E130" s="42"/>
      <c r="F130" s="42"/>
      <c r="G130" s="42"/>
    </row>
    <row r="131" spans="1:7" ht="15" customHeight="1">
      <c r="A131" s="42"/>
      <c r="B131" s="42"/>
      <c r="C131" s="42"/>
      <c r="D131" s="42"/>
      <c r="E131" s="42"/>
      <c r="F131" s="42"/>
      <c r="G131" s="42"/>
    </row>
    <row r="132" spans="1:7" ht="15" customHeight="1">
      <c r="A132" s="42"/>
      <c r="B132" s="42"/>
      <c r="C132" s="42"/>
      <c r="D132" s="42"/>
      <c r="E132" s="42"/>
      <c r="F132" s="42"/>
      <c r="G132" s="42"/>
    </row>
    <row r="133" spans="1:7" ht="15" customHeight="1">
      <c r="A133" s="42"/>
      <c r="B133" s="42"/>
      <c r="C133" s="42"/>
      <c r="D133" s="42"/>
      <c r="E133" s="42"/>
      <c r="F133" s="42"/>
      <c r="G133" s="42"/>
    </row>
    <row r="134" spans="1:7" ht="15" customHeight="1">
      <c r="A134" s="42"/>
      <c r="B134" s="42"/>
      <c r="C134" s="42"/>
      <c r="D134" s="42"/>
      <c r="E134" s="42"/>
      <c r="F134" s="42"/>
      <c r="G134" s="42"/>
    </row>
    <row r="135" spans="1:7" ht="15" customHeight="1">
      <c r="A135" s="42"/>
      <c r="B135" s="42"/>
      <c r="C135" s="42"/>
      <c r="D135" s="42"/>
      <c r="E135" s="42"/>
      <c r="F135" s="42"/>
      <c r="G135" s="42"/>
    </row>
    <row r="136" spans="1:7" ht="15" customHeight="1">
      <c r="A136" s="42"/>
      <c r="B136" s="42"/>
      <c r="C136" s="42"/>
      <c r="D136" s="42"/>
      <c r="E136" s="42"/>
      <c r="F136" s="42"/>
      <c r="G136" s="42"/>
    </row>
    <row r="137" spans="1:7" ht="15" customHeight="1">
      <c r="A137" s="42"/>
      <c r="B137" s="42"/>
      <c r="C137" s="42"/>
      <c r="D137" s="42"/>
      <c r="E137" s="42"/>
      <c r="F137" s="42"/>
      <c r="G137" s="42"/>
    </row>
    <row r="138" spans="1:7" ht="15" customHeight="1">
      <c r="A138" s="42"/>
      <c r="B138" s="42"/>
      <c r="C138" s="42"/>
      <c r="D138" s="42"/>
      <c r="E138" s="42"/>
      <c r="F138" s="42"/>
      <c r="G138" s="42"/>
    </row>
    <row r="139" spans="1:7" ht="15" customHeight="1">
      <c r="A139" s="42"/>
      <c r="B139" s="42"/>
      <c r="C139" s="42"/>
      <c r="D139" s="42"/>
      <c r="E139" s="42"/>
      <c r="F139" s="42"/>
      <c r="G139" s="42"/>
    </row>
    <row r="140" spans="1:7" ht="15" customHeight="1">
      <c r="A140" s="42"/>
      <c r="B140" s="42"/>
      <c r="C140" s="42"/>
      <c r="D140" s="42"/>
      <c r="E140" s="42"/>
      <c r="F140" s="42"/>
      <c r="G140" s="42"/>
    </row>
    <row r="141" spans="1:7" ht="15" customHeight="1">
      <c r="A141" s="42"/>
      <c r="B141" s="42"/>
      <c r="C141" s="42"/>
      <c r="D141" s="42"/>
      <c r="E141" s="42"/>
      <c r="F141" s="42"/>
      <c r="G141" s="4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44"/>
  <sheetViews>
    <sheetView zoomScaleNormal="100" workbookViewId="0"/>
  </sheetViews>
  <sheetFormatPr baseColWidth="10" defaultColWidth="11.42578125" defaultRowHeight="15" customHeight="1"/>
  <cols>
    <col min="1" max="1" width="21.42578125" style="75" customWidth="1"/>
    <col min="2" max="7" width="10" style="75" customWidth="1"/>
    <col min="8" max="12" width="11.42578125" style="75" customWidth="1"/>
    <col min="13" max="16384" width="11.42578125" style="75"/>
  </cols>
  <sheetData>
    <row r="1" spans="1:7" ht="15" customHeight="1">
      <c r="A1" s="225" t="s">
        <v>633</v>
      </c>
      <c r="B1" s="42"/>
      <c r="C1" s="42"/>
      <c r="D1" s="42"/>
      <c r="E1" s="42"/>
      <c r="F1" s="42"/>
      <c r="G1" s="42"/>
    </row>
    <row r="2" spans="1:7" ht="15" customHeight="1">
      <c r="A2" s="227" t="s">
        <v>634</v>
      </c>
      <c r="B2" s="42"/>
      <c r="C2" s="42"/>
      <c r="D2" s="42"/>
      <c r="E2" s="42"/>
      <c r="F2" s="42"/>
      <c r="G2" s="42"/>
    </row>
    <row r="3" spans="1:7" ht="15" customHeight="1">
      <c r="A3" s="42"/>
      <c r="B3" s="42"/>
      <c r="C3" s="42"/>
      <c r="D3" s="42"/>
      <c r="E3" s="42"/>
      <c r="F3" s="42"/>
      <c r="G3" s="42"/>
    </row>
    <row r="4" spans="1:7" ht="15" customHeight="1">
      <c r="A4" s="230"/>
      <c r="B4" s="214" t="s">
        <v>3</v>
      </c>
      <c r="C4" s="214" t="s">
        <v>79</v>
      </c>
      <c r="D4" s="214" t="s">
        <v>80</v>
      </c>
      <c r="E4" s="214" t="s">
        <v>352</v>
      </c>
      <c r="F4" s="214" t="s">
        <v>222</v>
      </c>
      <c r="G4" s="214" t="s">
        <v>612</v>
      </c>
    </row>
    <row r="5" spans="1:7" ht="15" customHeight="1">
      <c r="A5" s="79" t="s">
        <v>628</v>
      </c>
      <c r="B5" s="106">
        <f>B8+B11</f>
        <v>286895</v>
      </c>
      <c r="C5" s="106">
        <f t="shared" ref="C5:G5" si="0">C8+C11</f>
        <v>75619</v>
      </c>
      <c r="D5" s="106">
        <f t="shared" si="0"/>
        <v>49262</v>
      </c>
      <c r="E5" s="106">
        <f t="shared" si="0"/>
        <v>65712</v>
      </c>
      <c r="F5" s="106">
        <f t="shared" si="0"/>
        <v>28709</v>
      </c>
      <c r="G5" s="106">
        <f t="shared" si="0"/>
        <v>67593</v>
      </c>
    </row>
    <row r="6" spans="1:7" ht="15" customHeight="1">
      <c r="A6" s="48" t="s">
        <v>635</v>
      </c>
      <c r="B6" s="46">
        <f>B9+B12</f>
        <v>136205</v>
      </c>
      <c r="C6" s="240">
        <v>25301</v>
      </c>
      <c r="D6" s="240">
        <v>23628</v>
      </c>
      <c r="E6" s="240">
        <v>35192</v>
      </c>
      <c r="F6" s="240">
        <v>15715</v>
      </c>
      <c r="G6" s="240">
        <v>36369</v>
      </c>
    </row>
    <row r="7" spans="1:7" ht="15" customHeight="1">
      <c r="A7" s="49" t="s">
        <v>636</v>
      </c>
      <c r="B7" s="107">
        <f t="shared" ref="B7" si="1">B10+B13</f>
        <v>150690</v>
      </c>
      <c r="C7" s="242">
        <v>50318</v>
      </c>
      <c r="D7" s="242">
        <v>25634</v>
      </c>
      <c r="E7" s="242">
        <v>30520</v>
      </c>
      <c r="F7" s="242">
        <v>12994</v>
      </c>
      <c r="G7" s="242">
        <v>31224</v>
      </c>
    </row>
    <row r="8" spans="1:7" ht="15" customHeight="1">
      <c r="A8" s="79" t="s">
        <v>631</v>
      </c>
      <c r="B8" s="106">
        <f>B9+B10</f>
        <v>142175</v>
      </c>
      <c r="C8" s="106">
        <f t="shared" ref="C8:G8" si="2">C9+C10</f>
        <v>36330</v>
      </c>
      <c r="D8" s="106">
        <f t="shared" si="2"/>
        <v>24343</v>
      </c>
      <c r="E8" s="106">
        <f t="shared" si="2"/>
        <v>33779</v>
      </c>
      <c r="F8" s="106">
        <f t="shared" si="2"/>
        <v>14338</v>
      </c>
      <c r="G8" s="106">
        <f t="shared" si="2"/>
        <v>33385</v>
      </c>
    </row>
    <row r="9" spans="1:7" ht="15" customHeight="1">
      <c r="A9" s="48" t="s">
        <v>635</v>
      </c>
      <c r="B9" s="46">
        <f>SUM(C9:G9)</f>
        <v>77558</v>
      </c>
      <c r="C9" s="240">
        <v>14501</v>
      </c>
      <c r="D9" s="233">
        <v>12820</v>
      </c>
      <c r="E9" s="233">
        <v>20117</v>
      </c>
      <c r="F9" s="233">
        <v>9011</v>
      </c>
      <c r="G9" s="233">
        <v>21109</v>
      </c>
    </row>
    <row r="10" spans="1:7" ht="15" customHeight="1">
      <c r="A10" s="49" t="s">
        <v>636</v>
      </c>
      <c r="B10" s="107">
        <f>SUM(C10:G10)</f>
        <v>64617</v>
      </c>
      <c r="C10" s="242">
        <v>21829</v>
      </c>
      <c r="D10" s="241">
        <v>11523</v>
      </c>
      <c r="E10" s="241">
        <v>13662</v>
      </c>
      <c r="F10" s="241">
        <v>5327</v>
      </c>
      <c r="G10" s="241">
        <v>12276</v>
      </c>
    </row>
    <row r="11" spans="1:7" ht="15" customHeight="1">
      <c r="A11" s="79" t="s">
        <v>632</v>
      </c>
      <c r="B11" s="106">
        <f>B12+B13</f>
        <v>144720</v>
      </c>
      <c r="C11" s="106">
        <f t="shared" ref="C11:G11" si="3">C12+C13</f>
        <v>39289</v>
      </c>
      <c r="D11" s="106">
        <f t="shared" si="3"/>
        <v>24919</v>
      </c>
      <c r="E11" s="106">
        <f t="shared" si="3"/>
        <v>31933</v>
      </c>
      <c r="F11" s="106">
        <f t="shared" si="3"/>
        <v>14371</v>
      </c>
      <c r="G11" s="106">
        <f t="shared" si="3"/>
        <v>34208</v>
      </c>
    </row>
    <row r="12" spans="1:7" ht="15" customHeight="1">
      <c r="A12" s="48" t="s">
        <v>635</v>
      </c>
      <c r="B12" s="46">
        <f t="shared" ref="B12:B13" si="4">SUM(C12:G12)</f>
        <v>58647</v>
      </c>
      <c r="C12" s="240">
        <v>10800</v>
      </c>
      <c r="D12" s="233">
        <v>10808</v>
      </c>
      <c r="E12" s="233">
        <v>15075</v>
      </c>
      <c r="F12" s="233">
        <v>6704</v>
      </c>
      <c r="G12" s="233">
        <v>15260</v>
      </c>
    </row>
    <row r="13" spans="1:7" ht="15" customHeight="1">
      <c r="A13" s="49" t="s">
        <v>636</v>
      </c>
      <c r="B13" s="107">
        <f t="shared" si="4"/>
        <v>86073</v>
      </c>
      <c r="C13" s="242">
        <v>28489</v>
      </c>
      <c r="D13" s="241">
        <v>14111</v>
      </c>
      <c r="E13" s="241">
        <v>16858</v>
      </c>
      <c r="F13" s="241">
        <v>7667</v>
      </c>
      <c r="G13" s="241">
        <v>18948</v>
      </c>
    </row>
    <row r="14" spans="1:7" ht="15" customHeight="1">
      <c r="A14" s="37" t="s">
        <v>215</v>
      </c>
      <c r="B14" s="32"/>
      <c r="C14" s="32"/>
      <c r="D14" s="32"/>
      <c r="E14" s="32"/>
      <c r="F14" s="32"/>
      <c r="G14" s="32"/>
    </row>
    <row r="15" spans="1:7" ht="15" customHeight="1">
      <c r="A15" s="98"/>
      <c r="B15" s="32"/>
      <c r="C15" s="32"/>
      <c r="D15" s="32"/>
      <c r="E15" s="32"/>
      <c r="F15" s="32"/>
      <c r="G15" s="32"/>
    </row>
    <row r="16" spans="1:7" ht="15" customHeight="1">
      <c r="A16" s="42"/>
      <c r="B16" s="42"/>
      <c r="C16" s="154"/>
      <c r="D16" s="154"/>
      <c r="E16" s="154"/>
      <c r="F16" s="154"/>
      <c r="G16" s="154"/>
    </row>
    <row r="17" spans="1:7" ht="15" customHeight="1">
      <c r="A17" s="42"/>
      <c r="B17" s="42"/>
      <c r="C17" s="154"/>
      <c r="D17" s="154"/>
      <c r="E17" s="154"/>
      <c r="F17" s="154"/>
      <c r="G17" s="154"/>
    </row>
    <row r="18" spans="1:7" ht="15" customHeight="1">
      <c r="A18" s="243"/>
      <c r="B18" s="243"/>
      <c r="C18" s="243"/>
      <c r="D18" s="243"/>
      <c r="E18" s="243"/>
      <c r="F18" s="243"/>
      <c r="G18" s="154"/>
    </row>
    <row r="19" spans="1:7" ht="15" customHeight="1">
      <c r="A19" s="243"/>
      <c r="B19" s="42"/>
      <c r="F19" s="42"/>
    </row>
    <row r="20" spans="1:7" ht="15" customHeight="1">
      <c r="A20" s="243"/>
      <c r="B20" s="42"/>
      <c r="C20" s="42"/>
      <c r="D20" s="42"/>
      <c r="E20" s="42"/>
      <c r="F20" s="42"/>
      <c r="G20" s="42"/>
    </row>
    <row r="21" spans="1:7" ht="15" customHeight="1">
      <c r="A21" s="243"/>
      <c r="B21" s="42"/>
      <c r="C21" s="42"/>
      <c r="D21" s="42"/>
      <c r="E21" s="42"/>
      <c r="G21" s="42"/>
    </row>
    <row r="22" spans="1:7" ht="15" customHeight="1">
      <c r="A22" s="243"/>
      <c r="B22" s="42"/>
      <c r="F22" s="42"/>
    </row>
    <row r="23" spans="1:7" ht="15" customHeight="1">
      <c r="A23" s="42"/>
      <c r="B23" s="42"/>
      <c r="C23" s="42"/>
      <c r="D23" s="42"/>
      <c r="E23" s="42"/>
      <c r="F23" s="42"/>
      <c r="G23" s="42"/>
    </row>
    <row r="24" spans="1:7" ht="15" customHeight="1">
      <c r="A24" s="42"/>
      <c r="B24" s="42"/>
      <c r="C24" s="42"/>
      <c r="D24" s="42"/>
      <c r="E24" s="42"/>
      <c r="G24" s="42"/>
    </row>
    <row r="25" spans="1:7" ht="15" customHeight="1">
      <c r="A25" s="42"/>
      <c r="B25" s="42"/>
      <c r="C25" s="42"/>
      <c r="D25" s="42"/>
      <c r="E25" s="42"/>
      <c r="F25" s="42"/>
      <c r="G25" s="42"/>
    </row>
    <row r="26" spans="1:7" ht="15" customHeight="1">
      <c r="A26" s="42"/>
      <c r="B26" s="42"/>
      <c r="C26" s="42"/>
      <c r="D26" s="42"/>
      <c r="E26" s="42"/>
      <c r="F26" s="42"/>
      <c r="G26" s="42"/>
    </row>
    <row r="27" spans="1:7" ht="15" customHeight="1">
      <c r="A27" s="42"/>
      <c r="B27" s="42"/>
      <c r="C27" s="42"/>
      <c r="D27" s="42"/>
      <c r="E27" s="42"/>
      <c r="F27" s="42"/>
      <c r="G27" s="42"/>
    </row>
    <row r="28" spans="1:7" ht="15" customHeight="1">
      <c r="A28" s="42"/>
      <c r="B28" s="42"/>
      <c r="C28" s="42"/>
      <c r="D28" s="42"/>
      <c r="E28" s="42"/>
      <c r="F28" s="42"/>
      <c r="G28" s="42"/>
    </row>
    <row r="29" spans="1:7" ht="15" customHeight="1">
      <c r="A29" s="42"/>
      <c r="B29" s="42"/>
      <c r="C29" s="42"/>
      <c r="D29" s="42"/>
      <c r="E29" s="42"/>
      <c r="F29" s="42"/>
      <c r="G29" s="42"/>
    </row>
    <row r="30" spans="1:7" ht="15" customHeight="1">
      <c r="A30" s="42"/>
      <c r="B30" s="42"/>
      <c r="C30" s="42"/>
      <c r="D30" s="42"/>
      <c r="E30" s="42"/>
      <c r="F30" s="42"/>
      <c r="G30" s="42"/>
    </row>
    <row r="31" spans="1:7" ht="15" customHeight="1">
      <c r="A31" s="42"/>
      <c r="B31" s="42"/>
      <c r="C31" s="42"/>
      <c r="D31" s="42"/>
      <c r="E31" s="42"/>
      <c r="G31" s="42"/>
    </row>
    <row r="32" spans="1:7" ht="15" customHeight="1">
      <c r="A32" s="42"/>
      <c r="B32" s="42"/>
      <c r="C32" s="42"/>
      <c r="D32" s="42"/>
      <c r="E32" s="42"/>
      <c r="F32" s="42"/>
      <c r="G32" s="42"/>
    </row>
    <row r="33" spans="1:7" ht="15" customHeight="1">
      <c r="A33" s="42"/>
      <c r="B33" s="42"/>
      <c r="C33" s="42"/>
      <c r="D33" s="42"/>
      <c r="E33" s="42"/>
      <c r="F33" s="42"/>
      <c r="G33" s="42"/>
    </row>
    <row r="34" spans="1:7" ht="15" customHeight="1">
      <c r="A34" s="42"/>
      <c r="B34" s="42"/>
      <c r="C34" s="42"/>
      <c r="D34" s="42"/>
      <c r="E34" s="42"/>
      <c r="F34" s="42"/>
      <c r="G34" s="42"/>
    </row>
    <row r="35" spans="1:7" ht="15" customHeight="1">
      <c r="A35" s="42"/>
      <c r="B35" s="42"/>
      <c r="C35" s="42"/>
      <c r="D35" s="42"/>
      <c r="E35" s="42"/>
      <c r="F35" s="42"/>
      <c r="G35" s="42"/>
    </row>
    <row r="36" spans="1:7" ht="15" customHeight="1">
      <c r="A36" s="42"/>
      <c r="B36" s="42"/>
      <c r="C36" s="42"/>
      <c r="D36" s="42"/>
      <c r="E36" s="42"/>
      <c r="F36" s="42"/>
      <c r="G36" s="42"/>
    </row>
    <row r="37" spans="1:7" ht="15" customHeight="1">
      <c r="A37" s="42"/>
      <c r="B37" s="42"/>
      <c r="C37" s="42"/>
      <c r="D37" s="42"/>
      <c r="E37" s="42"/>
      <c r="F37" s="42"/>
      <c r="G37" s="42"/>
    </row>
    <row r="38" spans="1:7" ht="15" customHeight="1">
      <c r="A38" s="42"/>
      <c r="B38" s="42"/>
      <c r="C38" s="42"/>
      <c r="D38" s="42"/>
      <c r="E38" s="42"/>
      <c r="F38" s="42"/>
      <c r="G38" s="42"/>
    </row>
    <row r="39" spans="1:7" ht="15" customHeight="1">
      <c r="A39" s="42"/>
      <c r="B39" s="42"/>
      <c r="C39" s="42"/>
      <c r="D39" s="42"/>
      <c r="E39" s="42"/>
      <c r="F39" s="42"/>
      <c r="G39" s="42"/>
    </row>
    <row r="40" spans="1:7" ht="15" customHeight="1">
      <c r="A40" s="42"/>
      <c r="B40" s="42"/>
      <c r="C40" s="42"/>
      <c r="D40" s="42"/>
      <c r="E40" s="42"/>
      <c r="F40" s="42"/>
      <c r="G40" s="42"/>
    </row>
    <row r="41" spans="1:7" ht="15" customHeight="1">
      <c r="A41" s="42"/>
      <c r="B41" s="42"/>
      <c r="C41" s="42"/>
      <c r="D41" s="42"/>
      <c r="E41" s="42"/>
      <c r="G41" s="42"/>
    </row>
    <row r="42" spans="1:7" ht="15" customHeight="1">
      <c r="A42" s="42"/>
      <c r="B42" s="42"/>
      <c r="C42" s="42"/>
      <c r="D42" s="42"/>
      <c r="E42" s="42"/>
      <c r="F42" s="42"/>
      <c r="G42" s="42"/>
    </row>
    <row r="43" spans="1:7" ht="15" customHeight="1">
      <c r="A43" s="42"/>
      <c r="B43" s="42"/>
      <c r="C43" s="42"/>
      <c r="D43" s="42"/>
      <c r="E43" s="42"/>
      <c r="F43" s="42"/>
      <c r="G43" s="42"/>
    </row>
    <row r="44" spans="1:7" ht="15" customHeight="1">
      <c r="A44" s="42"/>
      <c r="B44" s="42"/>
      <c r="C44" s="42"/>
      <c r="D44" s="42"/>
      <c r="E44" s="42"/>
      <c r="F44" s="42"/>
      <c r="G44" s="42"/>
    </row>
    <row r="45" spans="1:7" ht="15" customHeight="1">
      <c r="A45" s="42"/>
      <c r="B45" s="42"/>
      <c r="C45" s="42"/>
      <c r="D45" s="42"/>
      <c r="E45" s="42"/>
      <c r="F45" s="42"/>
      <c r="G45" s="42"/>
    </row>
    <row r="46" spans="1:7" ht="15" customHeight="1">
      <c r="A46" s="42"/>
      <c r="B46" s="42"/>
      <c r="C46" s="42"/>
      <c r="D46" s="42"/>
      <c r="E46" s="42"/>
      <c r="F46" s="42"/>
      <c r="G46" s="42"/>
    </row>
    <row r="47" spans="1:7" ht="15" customHeight="1">
      <c r="A47" s="42"/>
      <c r="B47" s="42"/>
      <c r="C47" s="42"/>
      <c r="D47" s="42"/>
      <c r="E47" s="42"/>
      <c r="F47" s="42"/>
      <c r="G47" s="42"/>
    </row>
    <row r="48" spans="1:7" ht="15" customHeight="1">
      <c r="A48" s="42"/>
      <c r="B48" s="42"/>
      <c r="C48" s="42"/>
      <c r="D48" s="42"/>
      <c r="E48" s="42"/>
      <c r="F48" s="42"/>
      <c r="G48" s="42"/>
    </row>
    <row r="49" spans="1:7" ht="15" customHeight="1">
      <c r="A49" s="42"/>
      <c r="B49" s="42"/>
      <c r="C49" s="42"/>
      <c r="D49" s="42"/>
      <c r="E49" s="42"/>
      <c r="F49" s="42"/>
      <c r="G49" s="42"/>
    </row>
    <row r="50" spans="1:7" ht="15" customHeight="1">
      <c r="A50" s="42"/>
      <c r="B50" s="42"/>
      <c r="C50" s="42"/>
      <c r="D50" s="42"/>
      <c r="E50" s="42"/>
      <c r="F50" s="42"/>
      <c r="G50" s="42"/>
    </row>
    <row r="51" spans="1:7" ht="15" customHeight="1">
      <c r="A51" s="42"/>
      <c r="B51" s="42"/>
      <c r="C51" s="42"/>
      <c r="D51" s="42"/>
      <c r="E51" s="42"/>
      <c r="G51" s="42"/>
    </row>
    <row r="52" spans="1:7" ht="15" customHeight="1">
      <c r="A52" s="42"/>
      <c r="B52" s="42"/>
      <c r="C52" s="42"/>
      <c r="D52" s="42"/>
      <c r="E52" s="42"/>
      <c r="F52" s="42"/>
      <c r="G52" s="42"/>
    </row>
    <row r="53" spans="1:7" ht="15" customHeight="1">
      <c r="A53" s="42"/>
      <c r="B53" s="42"/>
      <c r="C53" s="42"/>
      <c r="D53" s="42"/>
      <c r="E53" s="42"/>
      <c r="F53" s="42"/>
      <c r="G53" s="42"/>
    </row>
    <row r="54" spans="1:7" ht="15" customHeight="1">
      <c r="A54" s="42"/>
      <c r="B54" s="42"/>
      <c r="C54" s="42"/>
      <c r="D54" s="42"/>
      <c r="E54" s="42"/>
      <c r="F54" s="42"/>
      <c r="G54" s="42"/>
    </row>
    <row r="55" spans="1:7" ht="15" customHeight="1">
      <c r="A55" s="42"/>
      <c r="B55" s="42"/>
      <c r="C55" s="42"/>
      <c r="D55" s="42"/>
      <c r="E55" s="42"/>
      <c r="F55" s="42"/>
      <c r="G55" s="42"/>
    </row>
    <row r="56" spans="1:7" ht="15" customHeight="1">
      <c r="A56" s="42"/>
      <c r="B56" s="42"/>
      <c r="C56" s="42"/>
      <c r="D56" s="42"/>
      <c r="E56" s="42"/>
      <c r="F56" s="42"/>
      <c r="G56" s="42"/>
    </row>
    <row r="57" spans="1:7" ht="15" customHeight="1">
      <c r="A57" s="42"/>
      <c r="B57" s="42"/>
      <c r="C57" s="42"/>
      <c r="D57" s="42"/>
      <c r="E57" s="42"/>
      <c r="F57" s="42"/>
      <c r="G57" s="42"/>
    </row>
    <row r="58" spans="1:7" ht="15" customHeight="1">
      <c r="A58" s="42"/>
      <c r="B58" s="42"/>
      <c r="C58" s="42"/>
      <c r="D58" s="42"/>
      <c r="E58" s="42"/>
      <c r="F58" s="42"/>
      <c r="G58" s="42"/>
    </row>
    <row r="59" spans="1:7" ht="15" customHeight="1">
      <c r="A59" s="42"/>
      <c r="B59" s="42"/>
      <c r="C59" s="42"/>
      <c r="D59" s="42"/>
      <c r="E59" s="42"/>
      <c r="F59" s="42"/>
      <c r="G59" s="42"/>
    </row>
    <row r="60" spans="1:7" ht="15" customHeight="1">
      <c r="A60" s="42"/>
      <c r="B60" s="42"/>
      <c r="C60" s="42"/>
      <c r="D60" s="42"/>
      <c r="E60" s="42"/>
      <c r="F60" s="42"/>
      <c r="G60" s="42"/>
    </row>
    <row r="61" spans="1:7" ht="15" customHeight="1">
      <c r="A61" s="42"/>
      <c r="B61" s="42"/>
      <c r="C61" s="42"/>
      <c r="D61" s="42"/>
      <c r="E61" s="42"/>
      <c r="F61" s="42"/>
      <c r="G61" s="42"/>
    </row>
    <row r="62" spans="1:7" ht="15" customHeight="1">
      <c r="A62" s="42"/>
      <c r="B62" s="42"/>
      <c r="C62" s="42"/>
      <c r="D62" s="42"/>
      <c r="E62" s="42"/>
      <c r="F62" s="42"/>
      <c r="G62" s="42"/>
    </row>
    <row r="63" spans="1:7" ht="15" customHeight="1">
      <c r="A63" s="42"/>
      <c r="B63" s="42"/>
      <c r="C63" s="42"/>
      <c r="D63" s="42"/>
      <c r="E63" s="42"/>
      <c r="F63" s="42"/>
      <c r="G63" s="42"/>
    </row>
    <row r="64" spans="1:7" ht="15" customHeight="1">
      <c r="A64" s="42"/>
      <c r="B64" s="42"/>
      <c r="C64" s="42"/>
      <c r="D64" s="42"/>
      <c r="E64" s="42"/>
      <c r="F64" s="42"/>
      <c r="G64" s="42"/>
    </row>
    <row r="65" spans="1:7" ht="15" customHeight="1">
      <c r="A65" s="42"/>
      <c r="B65" s="42"/>
      <c r="C65" s="42"/>
      <c r="D65" s="42"/>
      <c r="E65" s="42"/>
      <c r="F65" s="42"/>
      <c r="G65" s="42"/>
    </row>
    <row r="66" spans="1:7" ht="15" customHeight="1">
      <c r="A66" s="42"/>
      <c r="B66" s="42"/>
      <c r="C66" s="42"/>
      <c r="D66" s="42"/>
      <c r="E66" s="42"/>
      <c r="F66" s="42"/>
      <c r="G66" s="42"/>
    </row>
    <row r="67" spans="1:7" ht="15" customHeight="1">
      <c r="A67" s="42"/>
      <c r="B67" s="42"/>
      <c r="C67" s="42"/>
      <c r="D67" s="42"/>
      <c r="E67" s="42"/>
      <c r="F67" s="42"/>
      <c r="G67" s="42"/>
    </row>
    <row r="68" spans="1:7" ht="15" customHeight="1">
      <c r="A68" s="42"/>
      <c r="B68" s="42"/>
      <c r="C68" s="42"/>
      <c r="D68" s="42"/>
      <c r="E68" s="42"/>
      <c r="F68" s="42"/>
      <c r="G68" s="42"/>
    </row>
    <row r="69" spans="1:7" ht="15" customHeight="1">
      <c r="A69" s="42"/>
      <c r="B69" s="42"/>
      <c r="C69" s="42"/>
      <c r="D69" s="42"/>
      <c r="E69" s="42"/>
      <c r="F69" s="42"/>
      <c r="G69" s="42"/>
    </row>
    <row r="70" spans="1:7" ht="15" customHeight="1">
      <c r="A70" s="42"/>
      <c r="B70" s="42"/>
      <c r="C70" s="42"/>
      <c r="D70" s="42"/>
      <c r="E70" s="42"/>
      <c r="F70" s="42"/>
      <c r="G70" s="42"/>
    </row>
    <row r="71" spans="1:7" ht="15" customHeight="1">
      <c r="A71" s="42"/>
      <c r="B71" s="42"/>
      <c r="C71" s="42"/>
      <c r="D71" s="42"/>
      <c r="E71" s="42"/>
      <c r="F71" s="42"/>
      <c r="G71" s="42"/>
    </row>
    <row r="72" spans="1:7" ht="15" customHeight="1">
      <c r="A72" s="42"/>
      <c r="B72" s="42"/>
      <c r="C72" s="42"/>
      <c r="D72" s="42"/>
      <c r="E72" s="42"/>
      <c r="F72" s="42"/>
      <c r="G72" s="42"/>
    </row>
    <row r="73" spans="1:7" ht="15" customHeight="1">
      <c r="A73" s="42"/>
      <c r="B73" s="42"/>
      <c r="C73" s="42"/>
      <c r="D73" s="42"/>
      <c r="E73" s="42"/>
      <c r="F73" s="42"/>
      <c r="G73" s="42"/>
    </row>
    <row r="74" spans="1:7" ht="15" customHeight="1">
      <c r="A74" s="42"/>
      <c r="B74" s="42"/>
      <c r="C74" s="42"/>
      <c r="D74" s="42"/>
      <c r="E74" s="42"/>
      <c r="F74" s="42"/>
      <c r="G74" s="42"/>
    </row>
    <row r="75" spans="1:7" ht="15" customHeight="1">
      <c r="A75" s="42"/>
      <c r="B75" s="42"/>
      <c r="C75" s="42"/>
      <c r="D75" s="42"/>
      <c r="E75" s="42"/>
      <c r="F75" s="42"/>
      <c r="G75" s="42"/>
    </row>
    <row r="76" spans="1:7" ht="15" customHeight="1">
      <c r="A76" s="42"/>
      <c r="B76" s="42"/>
      <c r="C76" s="42"/>
      <c r="D76" s="42"/>
      <c r="E76" s="42"/>
      <c r="F76" s="42"/>
      <c r="G76" s="42"/>
    </row>
    <row r="77" spans="1:7" ht="15" customHeight="1">
      <c r="A77" s="42"/>
      <c r="B77" s="42"/>
      <c r="C77" s="42"/>
      <c r="D77" s="42"/>
      <c r="E77" s="42"/>
      <c r="F77" s="42"/>
      <c r="G77" s="42"/>
    </row>
    <row r="78" spans="1:7" ht="15" customHeight="1">
      <c r="A78" s="42"/>
      <c r="B78" s="42"/>
      <c r="C78" s="42"/>
      <c r="D78" s="42"/>
      <c r="E78" s="42"/>
      <c r="F78" s="42"/>
      <c r="G78" s="42"/>
    </row>
    <row r="79" spans="1:7" ht="15" customHeight="1">
      <c r="A79" s="42"/>
      <c r="B79" s="42"/>
      <c r="C79" s="42"/>
      <c r="D79" s="42"/>
      <c r="E79" s="42"/>
      <c r="F79" s="42"/>
      <c r="G79" s="42"/>
    </row>
    <row r="80" spans="1:7" ht="15" customHeight="1">
      <c r="A80" s="42"/>
      <c r="B80" s="42"/>
      <c r="C80" s="42"/>
      <c r="D80" s="42"/>
      <c r="E80" s="42"/>
      <c r="F80" s="42"/>
      <c r="G80" s="42"/>
    </row>
    <row r="81" spans="1:7" ht="15" customHeight="1">
      <c r="A81" s="42"/>
      <c r="B81" s="42"/>
      <c r="C81" s="42"/>
      <c r="D81" s="42"/>
      <c r="E81" s="42"/>
      <c r="F81" s="42"/>
      <c r="G81" s="42"/>
    </row>
    <row r="82" spans="1:7" ht="15" customHeight="1">
      <c r="A82" s="42"/>
      <c r="B82" s="42"/>
      <c r="C82" s="42"/>
      <c r="D82" s="42"/>
      <c r="E82" s="42"/>
      <c r="F82" s="42"/>
      <c r="G82" s="42"/>
    </row>
    <row r="83" spans="1:7" ht="15" customHeight="1">
      <c r="A83" s="42"/>
      <c r="B83" s="42"/>
      <c r="C83" s="42"/>
      <c r="D83" s="42"/>
      <c r="E83" s="42"/>
      <c r="F83" s="42"/>
      <c r="G83" s="42"/>
    </row>
    <row r="84" spans="1:7" ht="15" customHeight="1">
      <c r="A84" s="42"/>
      <c r="B84" s="42"/>
      <c r="C84" s="42"/>
      <c r="D84" s="42"/>
      <c r="E84" s="42"/>
      <c r="F84" s="42"/>
      <c r="G84" s="42"/>
    </row>
    <row r="85" spans="1:7" ht="15" customHeight="1">
      <c r="A85" s="42"/>
      <c r="B85" s="42"/>
      <c r="C85" s="42"/>
      <c r="D85" s="42"/>
      <c r="E85" s="42"/>
      <c r="F85" s="42"/>
      <c r="G85" s="42"/>
    </row>
    <row r="86" spans="1:7" ht="15" customHeight="1">
      <c r="A86" s="42"/>
      <c r="B86" s="42"/>
      <c r="C86" s="42"/>
      <c r="D86" s="42"/>
      <c r="E86" s="42"/>
      <c r="F86" s="42"/>
      <c r="G86" s="42"/>
    </row>
    <row r="87" spans="1:7" ht="15" customHeight="1">
      <c r="A87" s="42"/>
      <c r="B87" s="42"/>
      <c r="C87" s="42"/>
      <c r="D87" s="42"/>
      <c r="E87" s="42"/>
      <c r="F87" s="42"/>
      <c r="G87" s="42"/>
    </row>
    <row r="88" spans="1:7" ht="15" customHeight="1">
      <c r="A88" s="42"/>
      <c r="B88" s="42"/>
      <c r="C88" s="42"/>
      <c r="D88" s="42"/>
      <c r="E88" s="42"/>
      <c r="F88" s="42"/>
      <c r="G88" s="42"/>
    </row>
    <row r="89" spans="1:7" ht="15" customHeight="1">
      <c r="A89" s="42"/>
      <c r="B89" s="42"/>
      <c r="C89" s="42"/>
      <c r="D89" s="42"/>
      <c r="E89" s="42"/>
      <c r="F89" s="42"/>
      <c r="G89" s="42"/>
    </row>
    <row r="90" spans="1:7" ht="15" customHeight="1">
      <c r="A90" s="42"/>
      <c r="B90" s="42"/>
      <c r="C90" s="42"/>
      <c r="D90" s="42"/>
      <c r="E90" s="42"/>
      <c r="F90" s="42"/>
      <c r="G90" s="42"/>
    </row>
    <row r="91" spans="1:7" ht="15" customHeight="1">
      <c r="A91" s="42"/>
      <c r="B91" s="42"/>
      <c r="C91" s="42"/>
      <c r="D91" s="42"/>
      <c r="E91" s="42"/>
      <c r="F91" s="42"/>
      <c r="G91" s="42"/>
    </row>
    <row r="92" spans="1:7" ht="15" customHeight="1">
      <c r="A92" s="42"/>
      <c r="B92" s="42"/>
      <c r="C92" s="42"/>
      <c r="D92" s="42"/>
      <c r="E92" s="42"/>
      <c r="F92" s="42"/>
      <c r="G92" s="42"/>
    </row>
    <row r="93" spans="1:7" ht="15" customHeight="1">
      <c r="A93" s="42"/>
      <c r="B93" s="42"/>
      <c r="C93" s="42"/>
      <c r="D93" s="42"/>
      <c r="E93" s="42"/>
      <c r="F93" s="42"/>
      <c r="G93" s="42"/>
    </row>
    <row r="94" spans="1:7" ht="15" customHeight="1">
      <c r="A94" s="42"/>
      <c r="B94" s="42"/>
      <c r="C94" s="42"/>
      <c r="D94" s="42"/>
      <c r="E94" s="42"/>
      <c r="F94" s="42"/>
      <c r="G94" s="42"/>
    </row>
    <row r="95" spans="1:7" ht="15" customHeight="1">
      <c r="A95" s="42"/>
      <c r="B95" s="42"/>
      <c r="C95" s="42"/>
      <c r="D95" s="42"/>
      <c r="E95" s="42"/>
      <c r="F95" s="42"/>
      <c r="G95" s="42"/>
    </row>
    <row r="96" spans="1:7" ht="15" customHeight="1">
      <c r="A96" s="42"/>
      <c r="B96" s="42"/>
      <c r="C96" s="42"/>
      <c r="D96" s="42"/>
      <c r="E96" s="42"/>
      <c r="F96" s="42"/>
      <c r="G96" s="42"/>
    </row>
    <row r="97" spans="1:7" ht="15" customHeight="1">
      <c r="A97" s="42"/>
      <c r="B97" s="42"/>
      <c r="C97" s="42"/>
      <c r="D97" s="42"/>
      <c r="E97" s="42"/>
      <c r="F97" s="42"/>
      <c r="G97" s="42"/>
    </row>
    <row r="98" spans="1:7" ht="15" customHeight="1">
      <c r="A98" s="42"/>
      <c r="B98" s="42"/>
      <c r="C98" s="42"/>
      <c r="D98" s="42"/>
      <c r="E98" s="42"/>
      <c r="F98" s="42"/>
      <c r="G98" s="42"/>
    </row>
    <row r="99" spans="1:7" ht="15" customHeight="1">
      <c r="A99" s="42"/>
      <c r="B99" s="42"/>
      <c r="C99" s="42"/>
      <c r="D99" s="42"/>
      <c r="E99" s="42"/>
      <c r="F99" s="42"/>
      <c r="G99" s="42"/>
    </row>
    <row r="100" spans="1:7" ht="15" customHeight="1">
      <c r="A100" s="42"/>
      <c r="B100" s="42"/>
      <c r="C100" s="42"/>
      <c r="D100" s="42"/>
      <c r="E100" s="42"/>
      <c r="F100" s="42"/>
      <c r="G100" s="42"/>
    </row>
    <row r="101" spans="1:7" ht="15" customHeight="1">
      <c r="A101" s="42"/>
      <c r="B101" s="42"/>
      <c r="C101" s="42"/>
      <c r="D101" s="42"/>
      <c r="E101" s="42"/>
      <c r="F101" s="42"/>
      <c r="G101" s="42"/>
    </row>
    <row r="102" spans="1:7" ht="15" customHeight="1">
      <c r="A102" s="42"/>
      <c r="B102" s="42"/>
      <c r="C102" s="42"/>
      <c r="D102" s="42"/>
      <c r="E102" s="42"/>
      <c r="F102" s="42"/>
      <c r="G102" s="42"/>
    </row>
    <row r="103" spans="1:7" ht="15" customHeight="1">
      <c r="A103" s="42"/>
      <c r="B103" s="42"/>
      <c r="C103" s="42"/>
      <c r="D103" s="42"/>
      <c r="E103" s="42"/>
      <c r="F103" s="42"/>
      <c r="G103" s="42"/>
    </row>
    <row r="104" spans="1:7" ht="15" customHeight="1">
      <c r="A104" s="42"/>
      <c r="B104" s="42"/>
      <c r="C104" s="42"/>
      <c r="D104" s="42"/>
      <c r="E104" s="42"/>
      <c r="F104" s="42"/>
      <c r="G104" s="42"/>
    </row>
    <row r="105" spans="1:7" ht="15" customHeight="1">
      <c r="A105" s="42"/>
      <c r="B105" s="42"/>
      <c r="C105" s="42"/>
      <c r="D105" s="42"/>
      <c r="E105" s="42"/>
      <c r="F105" s="42"/>
      <c r="G105" s="42"/>
    </row>
    <row r="106" spans="1:7" ht="15" customHeight="1">
      <c r="A106" s="42"/>
      <c r="B106" s="42"/>
      <c r="C106" s="42"/>
      <c r="D106" s="42"/>
      <c r="E106" s="42"/>
      <c r="F106" s="42"/>
      <c r="G106" s="42"/>
    </row>
    <row r="107" spans="1:7" ht="15" customHeight="1">
      <c r="A107" s="42"/>
      <c r="B107" s="42"/>
      <c r="C107" s="42"/>
      <c r="D107" s="42"/>
      <c r="E107" s="42"/>
      <c r="F107" s="42"/>
      <c r="G107" s="42"/>
    </row>
    <row r="108" spans="1:7" ht="15" customHeight="1">
      <c r="A108" s="42"/>
      <c r="B108" s="42"/>
      <c r="C108" s="42"/>
      <c r="D108" s="42"/>
      <c r="E108" s="42"/>
      <c r="F108" s="42"/>
      <c r="G108" s="42"/>
    </row>
    <row r="109" spans="1:7" ht="15" customHeight="1">
      <c r="A109" s="42"/>
      <c r="B109" s="42"/>
      <c r="C109" s="42"/>
      <c r="D109" s="42"/>
      <c r="E109" s="42"/>
      <c r="F109" s="42"/>
      <c r="G109" s="42"/>
    </row>
    <row r="110" spans="1:7" ht="15" customHeight="1">
      <c r="A110" s="42"/>
      <c r="B110" s="42"/>
      <c r="C110" s="42"/>
      <c r="D110" s="42"/>
      <c r="E110" s="42"/>
      <c r="F110" s="42"/>
      <c r="G110" s="42"/>
    </row>
    <row r="111" spans="1:7" ht="15" customHeight="1">
      <c r="A111" s="42"/>
      <c r="B111" s="42"/>
      <c r="C111" s="42"/>
      <c r="D111" s="42"/>
      <c r="E111" s="42"/>
      <c r="F111" s="42"/>
      <c r="G111" s="42"/>
    </row>
    <row r="112" spans="1:7" ht="15" customHeight="1">
      <c r="A112" s="42"/>
      <c r="B112" s="42"/>
      <c r="C112" s="42"/>
      <c r="D112" s="42"/>
      <c r="E112" s="42"/>
      <c r="F112" s="42"/>
      <c r="G112" s="42"/>
    </row>
    <row r="113" spans="1:7" ht="15" customHeight="1">
      <c r="A113" s="42"/>
      <c r="B113" s="42"/>
      <c r="C113" s="42"/>
      <c r="D113" s="42"/>
      <c r="E113" s="42"/>
      <c r="F113" s="42"/>
      <c r="G113" s="42"/>
    </row>
    <row r="114" spans="1:7" ht="15" customHeight="1">
      <c r="A114" s="42"/>
      <c r="B114" s="42"/>
      <c r="C114" s="42"/>
      <c r="D114" s="42"/>
      <c r="E114" s="42"/>
      <c r="F114" s="42"/>
      <c r="G114" s="42"/>
    </row>
    <row r="115" spans="1:7" ht="15" customHeight="1">
      <c r="A115" s="42"/>
      <c r="B115" s="42"/>
      <c r="C115" s="42"/>
      <c r="D115" s="42"/>
      <c r="E115" s="42"/>
      <c r="F115" s="42"/>
      <c r="G115" s="42"/>
    </row>
    <row r="116" spans="1:7" ht="15" customHeight="1">
      <c r="A116" s="42"/>
      <c r="B116" s="42"/>
      <c r="C116" s="42"/>
      <c r="D116" s="42"/>
      <c r="E116" s="42"/>
      <c r="F116" s="42"/>
      <c r="G116" s="42"/>
    </row>
    <row r="117" spans="1:7" ht="15" customHeight="1">
      <c r="A117" s="42"/>
      <c r="B117" s="42"/>
      <c r="C117" s="42"/>
      <c r="D117" s="42"/>
      <c r="E117" s="42"/>
      <c r="F117" s="42"/>
      <c r="G117" s="42"/>
    </row>
    <row r="118" spans="1:7" ht="15" customHeight="1">
      <c r="A118" s="42"/>
      <c r="B118" s="42"/>
      <c r="C118" s="42"/>
      <c r="D118" s="42"/>
      <c r="E118" s="42"/>
      <c r="F118" s="42"/>
      <c r="G118" s="42"/>
    </row>
    <row r="119" spans="1:7" ht="15" customHeight="1">
      <c r="A119" s="42"/>
      <c r="B119" s="42"/>
      <c r="C119" s="42"/>
      <c r="D119" s="42"/>
      <c r="E119" s="42"/>
      <c r="F119" s="42"/>
      <c r="G119" s="42"/>
    </row>
    <row r="120" spans="1:7" ht="15" customHeight="1">
      <c r="A120" s="42"/>
      <c r="B120" s="42"/>
      <c r="C120" s="42"/>
      <c r="D120" s="42"/>
      <c r="E120" s="42"/>
      <c r="F120" s="42"/>
      <c r="G120" s="42"/>
    </row>
    <row r="121" spans="1:7" ht="15" customHeight="1">
      <c r="A121" s="42"/>
      <c r="B121" s="42"/>
      <c r="C121" s="42"/>
      <c r="D121" s="42"/>
      <c r="E121" s="42"/>
      <c r="F121" s="42"/>
      <c r="G121" s="42"/>
    </row>
    <row r="122" spans="1:7" ht="15" customHeight="1">
      <c r="A122" s="42"/>
      <c r="B122" s="42"/>
      <c r="C122" s="42"/>
      <c r="D122" s="42"/>
      <c r="E122" s="42"/>
      <c r="F122" s="42"/>
      <c r="G122" s="42"/>
    </row>
    <row r="123" spans="1:7" ht="15" customHeight="1">
      <c r="A123" s="42"/>
      <c r="B123" s="42"/>
      <c r="C123" s="42"/>
      <c r="D123" s="42"/>
      <c r="E123" s="42"/>
      <c r="F123" s="42"/>
      <c r="G123" s="42"/>
    </row>
    <row r="124" spans="1:7" ht="15" customHeight="1">
      <c r="A124" s="42"/>
      <c r="B124" s="42"/>
      <c r="C124" s="42"/>
      <c r="D124" s="42"/>
      <c r="E124" s="42"/>
      <c r="F124" s="42"/>
      <c r="G124" s="42"/>
    </row>
    <row r="125" spans="1:7" ht="15" customHeight="1">
      <c r="A125" s="42"/>
      <c r="B125" s="42"/>
      <c r="C125" s="42"/>
      <c r="D125" s="42"/>
      <c r="E125" s="42"/>
      <c r="F125" s="42"/>
      <c r="G125" s="42"/>
    </row>
    <row r="126" spans="1:7" ht="15" customHeight="1">
      <c r="A126" s="42"/>
      <c r="B126" s="42"/>
      <c r="C126" s="42"/>
      <c r="D126" s="42"/>
      <c r="E126" s="42"/>
      <c r="F126" s="42"/>
      <c r="G126" s="42"/>
    </row>
    <row r="127" spans="1:7" ht="15" customHeight="1">
      <c r="A127" s="42"/>
      <c r="B127" s="42"/>
      <c r="C127" s="42"/>
      <c r="D127" s="42"/>
      <c r="E127" s="42"/>
      <c r="F127" s="42"/>
      <c r="G127" s="42"/>
    </row>
    <row r="128" spans="1:7" ht="15" customHeight="1">
      <c r="A128" s="42"/>
      <c r="B128" s="42"/>
      <c r="C128" s="42"/>
      <c r="D128" s="42"/>
      <c r="E128" s="42"/>
      <c r="F128" s="42"/>
      <c r="G128" s="42"/>
    </row>
    <row r="129" spans="1:7" ht="15" customHeight="1">
      <c r="A129" s="42"/>
      <c r="B129" s="42"/>
      <c r="C129" s="42"/>
      <c r="D129" s="42"/>
      <c r="E129" s="42"/>
      <c r="F129" s="42"/>
      <c r="G129" s="42"/>
    </row>
    <row r="130" spans="1:7" ht="15" customHeight="1">
      <c r="A130" s="42"/>
      <c r="B130" s="42"/>
      <c r="C130" s="42"/>
      <c r="D130" s="42"/>
      <c r="E130" s="42"/>
      <c r="F130" s="42"/>
      <c r="G130" s="42"/>
    </row>
    <row r="131" spans="1:7" ht="15" customHeight="1">
      <c r="A131" s="42"/>
      <c r="B131" s="42"/>
      <c r="C131" s="42"/>
      <c r="D131" s="42"/>
      <c r="E131" s="42"/>
      <c r="F131" s="42"/>
      <c r="G131" s="42"/>
    </row>
    <row r="132" spans="1:7" ht="15" customHeight="1">
      <c r="A132" s="42"/>
      <c r="B132" s="42"/>
      <c r="C132" s="42"/>
      <c r="D132" s="42"/>
      <c r="E132" s="42"/>
      <c r="F132" s="42"/>
      <c r="G132" s="42"/>
    </row>
    <row r="133" spans="1:7" ht="15" customHeight="1">
      <c r="A133" s="42"/>
      <c r="B133" s="42"/>
      <c r="C133" s="42"/>
      <c r="D133" s="42"/>
      <c r="E133" s="42"/>
      <c r="F133" s="42"/>
      <c r="G133" s="42"/>
    </row>
    <row r="134" spans="1:7" ht="15" customHeight="1">
      <c r="A134" s="42"/>
      <c r="B134" s="42"/>
      <c r="C134" s="42"/>
      <c r="D134" s="42"/>
      <c r="E134" s="42"/>
      <c r="F134" s="42"/>
      <c r="G134" s="42"/>
    </row>
    <row r="135" spans="1:7" ht="15" customHeight="1">
      <c r="A135" s="42"/>
      <c r="B135" s="42"/>
      <c r="C135" s="42"/>
      <c r="D135" s="42"/>
      <c r="E135" s="42"/>
      <c r="F135" s="42"/>
      <c r="G135" s="42"/>
    </row>
    <row r="136" spans="1:7" ht="15" customHeight="1">
      <c r="A136" s="42"/>
      <c r="B136" s="42"/>
      <c r="C136" s="42"/>
      <c r="D136" s="42"/>
      <c r="E136" s="42"/>
      <c r="F136" s="42"/>
      <c r="G136" s="42"/>
    </row>
    <row r="137" spans="1:7" ht="15" customHeight="1">
      <c r="A137" s="42"/>
      <c r="B137" s="42"/>
      <c r="C137" s="42"/>
      <c r="D137" s="42"/>
      <c r="E137" s="42"/>
      <c r="F137" s="42"/>
      <c r="G137" s="42"/>
    </row>
    <row r="138" spans="1:7" ht="15" customHeight="1">
      <c r="A138" s="42"/>
      <c r="B138" s="42"/>
      <c r="C138" s="42"/>
      <c r="D138" s="42"/>
      <c r="E138" s="42"/>
      <c r="F138" s="42"/>
      <c r="G138" s="42"/>
    </row>
    <row r="139" spans="1:7" ht="15" customHeight="1">
      <c r="A139" s="42"/>
      <c r="B139" s="42"/>
      <c r="C139" s="42"/>
      <c r="D139" s="42"/>
      <c r="E139" s="42"/>
      <c r="F139" s="42"/>
      <c r="G139" s="42"/>
    </row>
    <row r="140" spans="1:7" ht="15" customHeight="1">
      <c r="A140" s="42"/>
      <c r="B140" s="42"/>
      <c r="C140" s="42"/>
      <c r="D140" s="42"/>
      <c r="E140" s="42"/>
      <c r="F140" s="42"/>
      <c r="G140" s="42"/>
    </row>
    <row r="141" spans="1:7" ht="15" customHeight="1">
      <c r="A141" s="42"/>
      <c r="B141" s="42"/>
      <c r="C141" s="42"/>
      <c r="D141" s="42"/>
      <c r="E141" s="42"/>
      <c r="F141" s="42"/>
      <c r="G141" s="42"/>
    </row>
    <row r="142" spans="1:7" ht="15" customHeight="1">
      <c r="A142" s="42"/>
      <c r="B142" s="42"/>
      <c r="C142" s="42"/>
      <c r="D142" s="42"/>
      <c r="E142" s="42"/>
      <c r="F142" s="42"/>
      <c r="G142" s="42"/>
    </row>
    <row r="143" spans="1:7" ht="15" customHeight="1">
      <c r="A143" s="42"/>
      <c r="B143" s="42"/>
      <c r="C143" s="42"/>
      <c r="D143" s="42"/>
      <c r="E143" s="42"/>
      <c r="F143" s="42"/>
      <c r="G143" s="42"/>
    </row>
    <row r="144" spans="1:7" ht="15" customHeight="1">
      <c r="A144" s="42"/>
      <c r="B144" s="42"/>
      <c r="C144" s="42"/>
      <c r="D144" s="42"/>
      <c r="E144" s="42"/>
      <c r="F144" s="42"/>
      <c r="G144" s="42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44"/>
  <sheetViews>
    <sheetView workbookViewId="0"/>
  </sheetViews>
  <sheetFormatPr baseColWidth="10" defaultColWidth="11.42578125" defaultRowHeight="15" customHeight="1"/>
  <cols>
    <col min="1" max="1" width="21.42578125" style="75" customWidth="1"/>
    <col min="2" max="13" width="10" style="75" customWidth="1"/>
    <col min="14" max="16" width="11.42578125" style="138"/>
    <col min="17" max="16384" width="11.42578125" style="75"/>
  </cols>
  <sheetData>
    <row r="1" spans="1:26" ht="15" customHeight="1">
      <c r="A1" s="225" t="s">
        <v>637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spans="1:26" ht="15" customHeight="1">
      <c r="A2" s="227" t="s">
        <v>638</v>
      </c>
      <c r="B2" s="42"/>
      <c r="C2" s="42"/>
      <c r="D2" s="42"/>
      <c r="E2" s="42"/>
      <c r="F2" s="42"/>
      <c r="G2" s="42"/>
      <c r="H2" s="42"/>
      <c r="I2" s="42"/>
      <c r="J2" s="154"/>
      <c r="K2" s="42"/>
      <c r="L2" s="42"/>
      <c r="M2" s="42"/>
    </row>
    <row r="3" spans="1:26" ht="15" customHeight="1">
      <c r="A3" s="76"/>
      <c r="B3" s="44" t="s">
        <v>639</v>
      </c>
      <c r="C3" s="44" t="s">
        <v>640</v>
      </c>
      <c r="D3" s="44" t="s">
        <v>641</v>
      </c>
      <c r="E3" s="44" t="s">
        <v>173</v>
      </c>
      <c r="F3" s="44" t="s">
        <v>642</v>
      </c>
      <c r="G3" s="44" t="s">
        <v>643</v>
      </c>
      <c r="H3" s="44" t="s">
        <v>177</v>
      </c>
      <c r="I3" s="44" t="s">
        <v>644</v>
      </c>
      <c r="J3" s="44" t="s">
        <v>645</v>
      </c>
      <c r="K3" s="44" t="s">
        <v>197</v>
      </c>
      <c r="L3" s="44" t="s">
        <v>198</v>
      </c>
      <c r="M3" s="44" t="s">
        <v>199</v>
      </c>
    </row>
    <row r="4" spans="1:26" ht="15" customHeight="1">
      <c r="A4" s="244"/>
      <c r="B4" s="213" t="s">
        <v>181</v>
      </c>
      <c r="C4" s="213" t="s">
        <v>182</v>
      </c>
      <c r="D4" s="213" t="s">
        <v>183</v>
      </c>
      <c r="E4" s="213" t="s">
        <v>184</v>
      </c>
      <c r="F4" s="213" t="s">
        <v>185</v>
      </c>
      <c r="G4" s="213" t="s">
        <v>186</v>
      </c>
      <c r="H4" s="213" t="s">
        <v>187</v>
      </c>
      <c r="I4" s="213" t="s">
        <v>188</v>
      </c>
      <c r="J4" s="213" t="s">
        <v>189</v>
      </c>
      <c r="K4" s="213" t="s">
        <v>190</v>
      </c>
      <c r="L4" s="213" t="s">
        <v>191</v>
      </c>
      <c r="M4" s="213" t="s">
        <v>192</v>
      </c>
      <c r="Q4" s="138"/>
      <c r="R4" s="138"/>
      <c r="S4" s="138"/>
      <c r="T4" s="138"/>
      <c r="U4" s="138"/>
      <c r="V4" s="138"/>
      <c r="W4" s="138"/>
      <c r="X4" s="138"/>
      <c r="Y4" s="138"/>
      <c r="Z4" s="138"/>
    </row>
    <row r="5" spans="1:26" ht="15" customHeight="1">
      <c r="A5" s="79" t="s">
        <v>3</v>
      </c>
      <c r="B5" s="106">
        <v>20996</v>
      </c>
      <c r="C5" s="106">
        <v>21733</v>
      </c>
      <c r="D5" s="106">
        <v>27384</v>
      </c>
      <c r="E5" s="106">
        <v>20299</v>
      </c>
      <c r="F5" s="106">
        <v>24690</v>
      </c>
      <c r="G5" s="106">
        <v>26933</v>
      </c>
      <c r="H5" s="106">
        <v>25493</v>
      </c>
      <c r="I5" s="106">
        <v>15339</v>
      </c>
      <c r="J5" s="106">
        <v>25057</v>
      </c>
      <c r="K5" s="106">
        <v>29002</v>
      </c>
      <c r="L5" s="106">
        <v>28520</v>
      </c>
      <c r="M5" s="106">
        <v>21449</v>
      </c>
      <c r="N5" s="245"/>
      <c r="O5" s="245">
        <f>SUM(B6:B7)</f>
        <v>4480</v>
      </c>
      <c r="P5" s="245">
        <f t="shared" ref="P5:Z5" si="0">SUM(C6:C7)</f>
        <v>4826</v>
      </c>
      <c r="Q5" s="245">
        <f t="shared" si="0"/>
        <v>6573</v>
      </c>
      <c r="R5" s="245">
        <f t="shared" si="0"/>
        <v>4828</v>
      </c>
      <c r="S5" s="245">
        <f t="shared" si="0"/>
        <v>6268</v>
      </c>
      <c r="T5" s="245">
        <f t="shared" si="0"/>
        <v>8438</v>
      </c>
      <c r="U5" s="245">
        <f t="shared" si="0"/>
        <v>8211</v>
      </c>
      <c r="V5" s="245">
        <f t="shared" si="0"/>
        <v>4250</v>
      </c>
      <c r="W5" s="245">
        <f t="shared" si="0"/>
        <v>6637</v>
      </c>
      <c r="X5" s="245">
        <f t="shared" si="0"/>
        <v>7853</v>
      </c>
      <c r="Y5" s="245">
        <f t="shared" si="0"/>
        <v>7424</v>
      </c>
      <c r="Z5" s="245">
        <f t="shared" si="0"/>
        <v>5831</v>
      </c>
    </row>
    <row r="6" spans="1:26" ht="15" customHeight="1">
      <c r="A6" s="48" t="s">
        <v>206</v>
      </c>
      <c r="B6" s="32">
        <v>859</v>
      </c>
      <c r="C6" s="32">
        <v>860</v>
      </c>
      <c r="D6" s="32">
        <v>1291</v>
      </c>
      <c r="E6" s="32">
        <v>922</v>
      </c>
      <c r="F6" s="32">
        <v>1230</v>
      </c>
      <c r="G6" s="32">
        <v>1954</v>
      </c>
      <c r="H6" s="32">
        <v>2049</v>
      </c>
      <c r="I6" s="32">
        <v>973</v>
      </c>
      <c r="J6" s="32">
        <v>1301</v>
      </c>
      <c r="K6" s="32">
        <v>1585</v>
      </c>
      <c r="L6" s="32">
        <v>1528</v>
      </c>
      <c r="M6" s="32">
        <v>1357</v>
      </c>
      <c r="N6" s="245"/>
      <c r="O6" s="245">
        <f>SUM(B8:B11)</f>
        <v>11049</v>
      </c>
      <c r="P6" s="245">
        <f t="shared" ref="P6:Y6" si="1">SUM(C8:C11)</f>
        <v>11544</v>
      </c>
      <c r="Q6" s="245">
        <f t="shared" si="1"/>
        <v>14245</v>
      </c>
      <c r="R6" s="245">
        <f t="shared" si="1"/>
        <v>10553</v>
      </c>
      <c r="S6" s="245">
        <f t="shared" si="1"/>
        <v>12581</v>
      </c>
      <c r="T6" s="245">
        <f t="shared" si="1"/>
        <v>12881</v>
      </c>
      <c r="U6" s="245">
        <f t="shared" si="1"/>
        <v>11869</v>
      </c>
      <c r="V6" s="245">
        <f t="shared" si="1"/>
        <v>7449</v>
      </c>
      <c r="W6" s="245">
        <f t="shared" si="1"/>
        <v>12248</v>
      </c>
      <c r="X6" s="245">
        <f t="shared" si="1"/>
        <v>14394</v>
      </c>
      <c r="Y6" s="245">
        <f t="shared" si="1"/>
        <v>14418</v>
      </c>
      <c r="Z6" s="245">
        <f>SUM(M8:M11)</f>
        <v>10452</v>
      </c>
    </row>
    <row r="7" spans="1:26" ht="15" customHeight="1">
      <c r="A7" s="48" t="s">
        <v>207</v>
      </c>
      <c r="B7" s="32">
        <v>3621</v>
      </c>
      <c r="C7" s="32">
        <v>3966</v>
      </c>
      <c r="D7" s="32">
        <v>5282</v>
      </c>
      <c r="E7" s="32">
        <v>3906</v>
      </c>
      <c r="F7" s="32">
        <v>5038</v>
      </c>
      <c r="G7" s="32">
        <v>6484</v>
      </c>
      <c r="H7" s="32">
        <v>6162</v>
      </c>
      <c r="I7" s="32">
        <v>3277</v>
      </c>
      <c r="J7" s="32">
        <v>5336</v>
      </c>
      <c r="K7" s="32">
        <v>6268</v>
      </c>
      <c r="L7" s="32">
        <v>5896</v>
      </c>
      <c r="M7" s="32">
        <v>4474</v>
      </c>
      <c r="N7" s="245"/>
      <c r="O7" s="245">
        <f>SUM(B12:B15)</f>
        <v>5467</v>
      </c>
      <c r="P7" s="245">
        <f t="shared" ref="P7:Z7" si="2">SUM(C12:C15)</f>
        <v>5363</v>
      </c>
      <c r="Q7" s="245">
        <f t="shared" si="2"/>
        <v>6566</v>
      </c>
      <c r="R7" s="245">
        <f t="shared" si="2"/>
        <v>4918</v>
      </c>
      <c r="S7" s="245">
        <f t="shared" si="2"/>
        <v>5841</v>
      </c>
      <c r="T7" s="245">
        <f t="shared" si="2"/>
        <v>5614</v>
      </c>
      <c r="U7" s="245">
        <f t="shared" si="2"/>
        <v>5413</v>
      </c>
      <c r="V7" s="245">
        <f t="shared" si="2"/>
        <v>3640</v>
      </c>
      <c r="W7" s="245">
        <f t="shared" si="2"/>
        <v>6172</v>
      </c>
      <c r="X7" s="245">
        <f t="shared" si="2"/>
        <v>6755</v>
      </c>
      <c r="Y7" s="245">
        <f t="shared" si="2"/>
        <v>6678</v>
      </c>
      <c r="Z7" s="245">
        <f t="shared" si="2"/>
        <v>5166</v>
      </c>
    </row>
    <row r="8" spans="1:26" ht="15" customHeight="1">
      <c r="A8" s="48" t="s">
        <v>17</v>
      </c>
      <c r="B8" s="32">
        <v>3635</v>
      </c>
      <c r="C8" s="32">
        <v>3870</v>
      </c>
      <c r="D8" s="32">
        <v>4858</v>
      </c>
      <c r="E8" s="32">
        <v>3653</v>
      </c>
      <c r="F8" s="32">
        <v>4178</v>
      </c>
      <c r="G8" s="32">
        <v>4551</v>
      </c>
      <c r="H8" s="32">
        <v>4197</v>
      </c>
      <c r="I8" s="32">
        <v>2620</v>
      </c>
      <c r="J8" s="32">
        <v>4256</v>
      </c>
      <c r="K8" s="32">
        <v>5059</v>
      </c>
      <c r="L8" s="32">
        <v>4911</v>
      </c>
      <c r="M8" s="32">
        <v>3474</v>
      </c>
      <c r="N8" s="245"/>
      <c r="O8" s="245"/>
      <c r="P8" s="245"/>
      <c r="Q8" s="138"/>
      <c r="R8" s="245"/>
      <c r="S8" s="138"/>
      <c r="T8" s="138"/>
      <c r="U8" s="138"/>
      <c r="V8" s="138"/>
      <c r="W8" s="138"/>
      <c r="X8" s="138"/>
      <c r="Y8" s="138"/>
      <c r="Z8" s="138"/>
    </row>
    <row r="9" spans="1:26" ht="15" customHeight="1">
      <c r="A9" s="48" t="s">
        <v>208</v>
      </c>
      <c r="B9" s="32">
        <v>2830</v>
      </c>
      <c r="C9" s="32">
        <v>2967</v>
      </c>
      <c r="D9" s="32">
        <v>3633</v>
      </c>
      <c r="E9" s="32">
        <v>2620</v>
      </c>
      <c r="F9" s="32">
        <v>3258</v>
      </c>
      <c r="G9" s="32">
        <v>3261</v>
      </c>
      <c r="H9" s="32">
        <v>3014</v>
      </c>
      <c r="I9" s="32">
        <v>1914</v>
      </c>
      <c r="J9" s="32">
        <v>3174</v>
      </c>
      <c r="K9" s="32">
        <v>3598</v>
      </c>
      <c r="L9" s="32">
        <v>3574</v>
      </c>
      <c r="M9" s="32">
        <v>2735</v>
      </c>
      <c r="N9" s="245"/>
      <c r="O9" s="245"/>
      <c r="P9" s="245"/>
      <c r="Q9" s="138"/>
      <c r="R9" s="245"/>
      <c r="S9" s="138"/>
      <c r="T9" s="138"/>
      <c r="U9" s="138"/>
      <c r="V9" s="138"/>
      <c r="W9" s="138"/>
      <c r="X9" s="138"/>
      <c r="Y9" s="138"/>
      <c r="Z9" s="138"/>
    </row>
    <row r="10" spans="1:26" ht="15" customHeight="1">
      <c r="A10" s="48" t="s">
        <v>209</v>
      </c>
      <c r="B10" s="32">
        <v>2274</v>
      </c>
      <c r="C10" s="32">
        <v>2276</v>
      </c>
      <c r="D10" s="32">
        <v>2920</v>
      </c>
      <c r="E10" s="32">
        <v>2143</v>
      </c>
      <c r="F10" s="32">
        <v>2620</v>
      </c>
      <c r="G10" s="32">
        <v>2619</v>
      </c>
      <c r="H10" s="32">
        <v>2400</v>
      </c>
      <c r="I10" s="32">
        <v>1452</v>
      </c>
      <c r="J10" s="32">
        <v>2439</v>
      </c>
      <c r="K10" s="32">
        <v>2857</v>
      </c>
      <c r="L10" s="32">
        <v>2999</v>
      </c>
      <c r="M10" s="32">
        <v>2135</v>
      </c>
      <c r="N10" s="245"/>
      <c r="O10" s="245"/>
      <c r="Q10" s="138"/>
      <c r="R10" s="245"/>
      <c r="S10" s="138"/>
      <c r="T10" s="138"/>
      <c r="U10" s="138"/>
      <c r="V10" s="138"/>
      <c r="W10" s="138"/>
      <c r="X10" s="138"/>
      <c r="Y10" s="138"/>
      <c r="Z10" s="138"/>
    </row>
    <row r="11" spans="1:26" ht="15" customHeight="1">
      <c r="A11" s="48" t="s">
        <v>210</v>
      </c>
      <c r="B11" s="32">
        <v>2310</v>
      </c>
      <c r="C11" s="32">
        <v>2431</v>
      </c>
      <c r="D11" s="32">
        <v>2834</v>
      </c>
      <c r="E11" s="32">
        <v>2137</v>
      </c>
      <c r="F11" s="32">
        <v>2525</v>
      </c>
      <c r="G11" s="32">
        <v>2450</v>
      </c>
      <c r="H11" s="32">
        <v>2258</v>
      </c>
      <c r="I11" s="32">
        <v>1463</v>
      </c>
      <c r="J11" s="32">
        <v>2379</v>
      </c>
      <c r="K11" s="32">
        <v>2880</v>
      </c>
      <c r="L11" s="32">
        <v>2934</v>
      </c>
      <c r="M11" s="32">
        <v>2108</v>
      </c>
      <c r="N11" s="245"/>
      <c r="O11" s="245"/>
      <c r="Q11" s="138"/>
      <c r="R11" s="245"/>
      <c r="S11" s="138"/>
      <c r="T11" s="138"/>
      <c r="U11" s="138"/>
      <c r="V11" s="138"/>
      <c r="W11" s="138"/>
      <c r="X11" s="138"/>
      <c r="Y11" s="138"/>
      <c r="Z11" s="138"/>
    </row>
    <row r="12" spans="1:26" ht="15" customHeight="1">
      <c r="A12" s="48" t="s">
        <v>211</v>
      </c>
      <c r="B12" s="32">
        <v>2141</v>
      </c>
      <c r="C12" s="32">
        <v>2212</v>
      </c>
      <c r="D12" s="32">
        <v>2556</v>
      </c>
      <c r="E12" s="32">
        <v>1792</v>
      </c>
      <c r="F12" s="32">
        <v>2374</v>
      </c>
      <c r="G12" s="32">
        <v>2236</v>
      </c>
      <c r="H12" s="32">
        <v>2219</v>
      </c>
      <c r="I12" s="32">
        <v>1368</v>
      </c>
      <c r="J12" s="32">
        <v>2348</v>
      </c>
      <c r="K12" s="32">
        <v>2721</v>
      </c>
      <c r="L12" s="32">
        <v>2667</v>
      </c>
      <c r="M12" s="32">
        <v>1922</v>
      </c>
      <c r="N12" s="245"/>
      <c r="O12" s="245"/>
      <c r="Q12" s="138"/>
      <c r="R12" s="245"/>
      <c r="S12" s="138"/>
      <c r="T12" s="138"/>
      <c r="U12" s="138"/>
      <c r="V12" s="138"/>
      <c r="W12" s="138"/>
      <c r="X12" s="138"/>
      <c r="Y12" s="138"/>
      <c r="Z12" s="138"/>
    </row>
    <row r="13" spans="1:26" ht="15" customHeight="1">
      <c r="A13" s="48" t="s">
        <v>212</v>
      </c>
      <c r="B13" s="32">
        <v>1704</v>
      </c>
      <c r="C13" s="32">
        <v>1638</v>
      </c>
      <c r="D13" s="32">
        <v>1992</v>
      </c>
      <c r="E13" s="32">
        <v>1503</v>
      </c>
      <c r="F13" s="32">
        <v>1751</v>
      </c>
      <c r="G13" s="32">
        <v>1687</v>
      </c>
      <c r="H13" s="32">
        <v>1614</v>
      </c>
      <c r="I13" s="32">
        <v>1124</v>
      </c>
      <c r="J13" s="32">
        <v>1837</v>
      </c>
      <c r="K13" s="32">
        <v>1960</v>
      </c>
      <c r="L13" s="32">
        <v>1974</v>
      </c>
      <c r="M13" s="32">
        <v>1545</v>
      </c>
      <c r="N13" s="245"/>
      <c r="O13" s="245"/>
      <c r="Q13" s="138"/>
      <c r="R13" s="245"/>
      <c r="S13" s="138"/>
      <c r="T13" s="138"/>
      <c r="U13" s="138"/>
      <c r="V13" s="138"/>
      <c r="W13" s="138"/>
      <c r="X13" s="138"/>
      <c r="Y13" s="138"/>
      <c r="Z13" s="138"/>
    </row>
    <row r="14" spans="1:26" ht="15" customHeight="1">
      <c r="A14" s="48" t="s">
        <v>213</v>
      </c>
      <c r="B14" s="32">
        <v>993</v>
      </c>
      <c r="C14" s="32">
        <v>952</v>
      </c>
      <c r="D14" s="32">
        <v>1265</v>
      </c>
      <c r="E14" s="32">
        <v>967</v>
      </c>
      <c r="F14" s="32">
        <v>1062</v>
      </c>
      <c r="G14" s="32">
        <v>1079</v>
      </c>
      <c r="H14" s="32">
        <v>1016</v>
      </c>
      <c r="I14" s="32">
        <v>761</v>
      </c>
      <c r="J14" s="32">
        <v>1245</v>
      </c>
      <c r="K14" s="32">
        <v>1307</v>
      </c>
      <c r="L14" s="32">
        <v>1302</v>
      </c>
      <c r="M14" s="32">
        <v>1057</v>
      </c>
      <c r="N14" s="245"/>
      <c r="O14" s="245"/>
      <c r="Q14" s="138"/>
      <c r="R14" s="245"/>
      <c r="S14" s="138"/>
      <c r="T14" s="138"/>
      <c r="U14" s="138"/>
      <c r="V14" s="138"/>
      <c r="W14" s="138"/>
      <c r="X14" s="138"/>
      <c r="Y14" s="138"/>
      <c r="Z14" s="138"/>
    </row>
    <row r="15" spans="1:26" ht="15" customHeight="1">
      <c r="A15" s="49" t="s">
        <v>214</v>
      </c>
      <c r="B15" s="35">
        <v>629</v>
      </c>
      <c r="C15" s="35">
        <v>561</v>
      </c>
      <c r="D15" s="35">
        <v>753</v>
      </c>
      <c r="E15" s="35">
        <v>656</v>
      </c>
      <c r="F15" s="35">
        <v>654</v>
      </c>
      <c r="G15" s="35">
        <v>612</v>
      </c>
      <c r="H15" s="35">
        <v>564</v>
      </c>
      <c r="I15" s="35">
        <v>387</v>
      </c>
      <c r="J15" s="35">
        <v>742</v>
      </c>
      <c r="K15" s="35">
        <v>767</v>
      </c>
      <c r="L15" s="35">
        <v>735</v>
      </c>
      <c r="M15" s="35">
        <v>642</v>
      </c>
      <c r="N15" s="246"/>
      <c r="O15" s="246"/>
      <c r="Q15" s="138"/>
      <c r="R15" s="245"/>
      <c r="S15" s="138"/>
      <c r="T15" s="138"/>
      <c r="U15" s="138"/>
      <c r="V15" s="138"/>
      <c r="W15" s="138"/>
      <c r="X15" s="138"/>
      <c r="Y15" s="138"/>
      <c r="Z15" s="138"/>
    </row>
    <row r="16" spans="1:26" ht="15" customHeight="1">
      <c r="A16" s="79" t="s">
        <v>4</v>
      </c>
      <c r="B16" s="106">
        <v>10517</v>
      </c>
      <c r="C16" s="106">
        <v>11212</v>
      </c>
      <c r="D16" s="106">
        <v>13751</v>
      </c>
      <c r="E16" s="106">
        <v>10225</v>
      </c>
      <c r="F16" s="106">
        <v>11931</v>
      </c>
      <c r="G16" s="106">
        <v>12939</v>
      </c>
      <c r="H16" s="106">
        <v>12452</v>
      </c>
      <c r="I16" s="106">
        <v>7509</v>
      </c>
      <c r="J16" s="106">
        <v>11538</v>
      </c>
      <c r="K16" s="106">
        <v>15091</v>
      </c>
      <c r="L16" s="106">
        <v>14559</v>
      </c>
      <c r="M16" s="106">
        <v>10451</v>
      </c>
      <c r="N16" s="245"/>
      <c r="O16" s="138" t="s">
        <v>646</v>
      </c>
      <c r="Q16" s="138"/>
      <c r="R16" s="245"/>
      <c r="S16" s="138"/>
      <c r="T16" s="138"/>
      <c r="U16" s="138"/>
      <c r="V16" s="138"/>
      <c r="W16" s="138"/>
      <c r="X16" s="138"/>
      <c r="Y16" s="138"/>
      <c r="Z16" s="138"/>
    </row>
    <row r="17" spans="1:28" ht="15" customHeight="1">
      <c r="A17" s="48" t="s">
        <v>206</v>
      </c>
      <c r="B17" s="32">
        <v>445</v>
      </c>
      <c r="C17" s="32">
        <v>448</v>
      </c>
      <c r="D17" s="32">
        <v>676</v>
      </c>
      <c r="E17" s="32">
        <v>449</v>
      </c>
      <c r="F17" s="32">
        <v>633</v>
      </c>
      <c r="G17" s="32">
        <v>986</v>
      </c>
      <c r="H17" s="32">
        <v>1058</v>
      </c>
      <c r="I17" s="32">
        <v>541</v>
      </c>
      <c r="J17" s="32">
        <v>667</v>
      </c>
      <c r="K17" s="32">
        <v>807</v>
      </c>
      <c r="L17" s="32">
        <v>772</v>
      </c>
      <c r="M17" s="32">
        <v>662</v>
      </c>
      <c r="N17" s="245">
        <f>-SUM(B17:M17)</f>
        <v>-8144</v>
      </c>
      <c r="O17" s="247">
        <f>N17/1000</f>
        <v>-8.1440000000000001</v>
      </c>
      <c r="P17" s="248" t="s">
        <v>206</v>
      </c>
      <c r="Q17" s="150"/>
      <c r="R17" s="245"/>
      <c r="S17" s="138"/>
      <c r="T17" s="138"/>
      <c r="U17" s="138"/>
      <c r="V17" s="138"/>
      <c r="W17" s="138"/>
      <c r="X17" s="138"/>
      <c r="Y17" s="138"/>
      <c r="Z17" s="138"/>
      <c r="AB17" s="249"/>
    </row>
    <row r="18" spans="1:28" ht="15" customHeight="1">
      <c r="A18" s="48" t="s">
        <v>207</v>
      </c>
      <c r="B18" s="32">
        <v>1705</v>
      </c>
      <c r="C18" s="32">
        <v>1915</v>
      </c>
      <c r="D18" s="32">
        <v>2517</v>
      </c>
      <c r="E18" s="32">
        <v>1880</v>
      </c>
      <c r="F18" s="32">
        <v>2446</v>
      </c>
      <c r="G18" s="32">
        <v>2993</v>
      </c>
      <c r="H18" s="32">
        <v>2846</v>
      </c>
      <c r="I18" s="32">
        <v>1577</v>
      </c>
      <c r="J18" s="32">
        <v>2439</v>
      </c>
      <c r="K18" s="32">
        <v>2989</v>
      </c>
      <c r="L18" s="32">
        <v>2810</v>
      </c>
      <c r="M18" s="32">
        <v>2069</v>
      </c>
      <c r="N18" s="245">
        <f>-SUM(B18:M18)</f>
        <v>-28186</v>
      </c>
      <c r="O18" s="247">
        <f t="shared" ref="O18:O26" si="3">N18/1000</f>
        <v>-28.186</v>
      </c>
      <c r="P18" s="248" t="s">
        <v>207</v>
      </c>
      <c r="Q18" s="250"/>
      <c r="R18" s="245"/>
      <c r="S18" s="245"/>
      <c r="T18" s="245"/>
      <c r="U18" s="245"/>
      <c r="V18" s="245"/>
      <c r="W18" s="245"/>
      <c r="X18" s="245"/>
      <c r="Y18" s="245"/>
      <c r="Z18" s="245"/>
      <c r="AA18" s="156"/>
      <c r="AB18" s="156"/>
    </row>
    <row r="19" spans="1:28" ht="15" customHeight="1">
      <c r="A19" s="48" t="s">
        <v>17</v>
      </c>
      <c r="B19" s="32">
        <v>1839</v>
      </c>
      <c r="C19" s="32">
        <v>1953</v>
      </c>
      <c r="D19" s="32">
        <v>2453</v>
      </c>
      <c r="E19" s="32">
        <v>1789</v>
      </c>
      <c r="F19" s="32">
        <v>2002</v>
      </c>
      <c r="G19" s="32">
        <v>2191</v>
      </c>
      <c r="H19" s="32">
        <v>2082</v>
      </c>
      <c r="I19" s="32">
        <v>1281</v>
      </c>
      <c r="J19" s="32">
        <v>1920</v>
      </c>
      <c r="K19" s="32">
        <v>2625</v>
      </c>
      <c r="L19" s="32">
        <v>2504</v>
      </c>
      <c r="M19" s="32">
        <v>1704</v>
      </c>
      <c r="N19" s="245">
        <f t="shared" ref="N19:N25" si="4">-SUM(B19:M19)</f>
        <v>-24343</v>
      </c>
      <c r="O19" s="247">
        <f t="shared" si="3"/>
        <v>-24.343</v>
      </c>
      <c r="P19" s="248" t="s">
        <v>17</v>
      </c>
      <c r="Q19" s="250"/>
      <c r="R19" s="245"/>
      <c r="S19" s="245"/>
      <c r="T19" s="245"/>
      <c r="U19" s="245"/>
      <c r="V19" s="245"/>
      <c r="W19" s="245"/>
      <c r="X19" s="245"/>
      <c r="Y19" s="245"/>
      <c r="Z19" s="245"/>
      <c r="AA19" s="156"/>
      <c r="AB19" s="156"/>
    </row>
    <row r="20" spans="1:28" ht="15" customHeight="1">
      <c r="A20" s="48" t="s">
        <v>208</v>
      </c>
      <c r="B20" s="32">
        <v>1447</v>
      </c>
      <c r="C20" s="32">
        <v>1550</v>
      </c>
      <c r="D20" s="32">
        <v>1874</v>
      </c>
      <c r="E20" s="32">
        <v>1388</v>
      </c>
      <c r="F20" s="32">
        <v>1642</v>
      </c>
      <c r="G20" s="32">
        <v>1630</v>
      </c>
      <c r="H20" s="32">
        <v>1557</v>
      </c>
      <c r="I20" s="32">
        <v>1008</v>
      </c>
      <c r="J20" s="32">
        <v>1521</v>
      </c>
      <c r="K20" s="32">
        <v>1916</v>
      </c>
      <c r="L20" s="32">
        <v>1903</v>
      </c>
      <c r="M20" s="32">
        <v>1463</v>
      </c>
      <c r="N20" s="245">
        <f t="shared" si="4"/>
        <v>-18899</v>
      </c>
      <c r="O20" s="247">
        <f t="shared" si="3"/>
        <v>-18.899000000000001</v>
      </c>
      <c r="P20" s="248" t="s">
        <v>208</v>
      </c>
      <c r="Q20" s="250"/>
      <c r="R20" s="245"/>
      <c r="S20" s="245"/>
      <c r="T20" s="245"/>
      <c r="U20" s="245"/>
      <c r="V20" s="245"/>
      <c r="W20" s="245"/>
      <c r="X20" s="245"/>
      <c r="Y20" s="245"/>
      <c r="Z20" s="245"/>
      <c r="AA20" s="156"/>
      <c r="AB20" s="156"/>
    </row>
    <row r="21" spans="1:28" ht="15" customHeight="1">
      <c r="A21" s="48" t="s">
        <v>209</v>
      </c>
      <c r="B21" s="32">
        <v>1172</v>
      </c>
      <c r="C21" s="32">
        <v>1205</v>
      </c>
      <c r="D21" s="32">
        <v>1475</v>
      </c>
      <c r="E21" s="32">
        <v>1169</v>
      </c>
      <c r="F21" s="32">
        <v>1311</v>
      </c>
      <c r="G21" s="32">
        <v>1291</v>
      </c>
      <c r="H21" s="32">
        <v>1201</v>
      </c>
      <c r="I21" s="32">
        <v>711</v>
      </c>
      <c r="J21" s="32">
        <v>1140</v>
      </c>
      <c r="K21" s="32">
        <v>1535</v>
      </c>
      <c r="L21" s="32">
        <v>1587</v>
      </c>
      <c r="M21" s="32">
        <v>1083</v>
      </c>
      <c r="N21" s="245">
        <f t="shared" si="4"/>
        <v>-14880</v>
      </c>
      <c r="O21" s="247">
        <f t="shared" si="3"/>
        <v>-14.88</v>
      </c>
      <c r="P21" s="248" t="s">
        <v>209</v>
      </c>
      <c r="Q21" s="150"/>
      <c r="R21" s="245"/>
      <c r="S21" s="138"/>
      <c r="T21" s="138"/>
      <c r="U21" s="138"/>
      <c r="V21" s="138"/>
      <c r="W21" s="138"/>
      <c r="X21" s="138"/>
      <c r="Y21" s="138"/>
      <c r="Z21" s="138"/>
    </row>
    <row r="22" spans="1:28" ht="15" customHeight="1">
      <c r="A22" s="48" t="s">
        <v>210</v>
      </c>
      <c r="B22" s="32">
        <v>1214</v>
      </c>
      <c r="C22" s="32">
        <v>1322</v>
      </c>
      <c r="D22" s="32">
        <v>1400</v>
      </c>
      <c r="E22" s="32">
        <v>1066</v>
      </c>
      <c r="F22" s="32">
        <v>1181</v>
      </c>
      <c r="G22" s="32">
        <v>1148</v>
      </c>
      <c r="H22" s="32">
        <v>1100</v>
      </c>
      <c r="I22" s="32">
        <v>697</v>
      </c>
      <c r="J22" s="32">
        <v>1048</v>
      </c>
      <c r="K22" s="32">
        <v>1610</v>
      </c>
      <c r="L22" s="32">
        <v>1565</v>
      </c>
      <c r="M22" s="32">
        <v>987</v>
      </c>
      <c r="N22" s="245">
        <f t="shared" si="4"/>
        <v>-14338</v>
      </c>
      <c r="O22" s="247">
        <f t="shared" si="3"/>
        <v>-14.337999999999999</v>
      </c>
      <c r="P22" s="248" t="s">
        <v>210</v>
      </c>
      <c r="Q22" s="150"/>
      <c r="R22" s="245"/>
      <c r="S22" s="138"/>
      <c r="T22" s="138"/>
      <c r="U22" s="138"/>
      <c r="V22" s="138"/>
      <c r="W22" s="138"/>
      <c r="X22" s="138"/>
      <c r="Y22" s="138"/>
      <c r="Z22" s="138"/>
    </row>
    <row r="23" spans="1:28" ht="15" customHeight="1">
      <c r="A23" s="48" t="s">
        <v>211</v>
      </c>
      <c r="B23" s="32">
        <v>1066</v>
      </c>
      <c r="C23" s="32">
        <v>1128</v>
      </c>
      <c r="D23" s="32">
        <v>1337</v>
      </c>
      <c r="E23" s="32">
        <v>919</v>
      </c>
      <c r="F23" s="32">
        <v>1120</v>
      </c>
      <c r="G23" s="32">
        <v>1078</v>
      </c>
      <c r="H23" s="32">
        <v>1095</v>
      </c>
      <c r="I23" s="32">
        <v>639</v>
      </c>
      <c r="J23" s="32">
        <v>1059</v>
      </c>
      <c r="K23" s="32">
        <v>1453</v>
      </c>
      <c r="L23" s="32">
        <v>1389</v>
      </c>
      <c r="M23" s="32">
        <v>912</v>
      </c>
      <c r="N23" s="245">
        <f t="shared" si="4"/>
        <v>-13195</v>
      </c>
      <c r="O23" s="247">
        <f t="shared" si="3"/>
        <v>-13.195</v>
      </c>
      <c r="P23" s="248" t="s">
        <v>211</v>
      </c>
      <c r="Q23" s="150"/>
      <c r="R23" s="245"/>
      <c r="S23" s="138"/>
      <c r="T23" s="138"/>
      <c r="U23" s="138"/>
      <c r="V23" s="138"/>
      <c r="W23" s="138"/>
      <c r="X23" s="138"/>
      <c r="Y23" s="138"/>
      <c r="Z23" s="138"/>
    </row>
    <row r="24" spans="1:28" ht="15" customHeight="1">
      <c r="A24" s="48" t="s">
        <v>212</v>
      </c>
      <c r="B24" s="32">
        <v>829</v>
      </c>
      <c r="C24" s="32">
        <v>847</v>
      </c>
      <c r="D24" s="32">
        <v>991</v>
      </c>
      <c r="E24" s="32">
        <v>730</v>
      </c>
      <c r="F24" s="32">
        <v>791</v>
      </c>
      <c r="G24" s="32">
        <v>778</v>
      </c>
      <c r="H24" s="32">
        <v>746</v>
      </c>
      <c r="I24" s="32">
        <v>512</v>
      </c>
      <c r="J24" s="32">
        <v>802</v>
      </c>
      <c r="K24" s="32">
        <v>1033</v>
      </c>
      <c r="L24" s="32">
        <v>1014</v>
      </c>
      <c r="M24" s="32">
        <v>720</v>
      </c>
      <c r="N24" s="245">
        <f t="shared" si="4"/>
        <v>-9793</v>
      </c>
      <c r="O24" s="247">
        <f t="shared" si="3"/>
        <v>-9.7929999999999993</v>
      </c>
      <c r="P24" s="248" t="s">
        <v>212</v>
      </c>
      <c r="Q24" s="150"/>
      <c r="R24" s="245"/>
      <c r="S24" s="138"/>
      <c r="T24" s="138"/>
      <c r="U24" s="138"/>
      <c r="V24" s="138"/>
      <c r="W24" s="138"/>
      <c r="X24" s="138"/>
      <c r="Y24" s="138"/>
      <c r="Z24" s="138"/>
    </row>
    <row r="25" spans="1:28" ht="15" customHeight="1">
      <c r="A25" s="48" t="s">
        <v>213</v>
      </c>
      <c r="B25" s="32">
        <v>481</v>
      </c>
      <c r="C25" s="32">
        <v>493</v>
      </c>
      <c r="D25" s="32">
        <v>609</v>
      </c>
      <c r="E25" s="32">
        <v>469</v>
      </c>
      <c r="F25" s="32">
        <v>469</v>
      </c>
      <c r="G25" s="32">
        <v>512</v>
      </c>
      <c r="H25" s="32">
        <v>447</v>
      </c>
      <c r="I25" s="32">
        <v>342</v>
      </c>
      <c r="J25" s="32">
        <v>577</v>
      </c>
      <c r="K25" s="32">
        <v>694</v>
      </c>
      <c r="L25" s="32">
        <v>631</v>
      </c>
      <c r="M25" s="32">
        <v>499</v>
      </c>
      <c r="N25" s="245">
        <f t="shared" si="4"/>
        <v>-6223</v>
      </c>
      <c r="O25" s="247">
        <f t="shared" si="3"/>
        <v>-6.2229999999999999</v>
      </c>
      <c r="P25" s="248" t="s">
        <v>213</v>
      </c>
      <c r="Q25" s="150"/>
      <c r="R25" s="245"/>
      <c r="S25" s="138"/>
      <c r="T25" s="138"/>
      <c r="U25" s="138"/>
      <c r="V25" s="138"/>
      <c r="W25" s="138"/>
      <c r="X25" s="138"/>
      <c r="Y25" s="138"/>
      <c r="Z25" s="138"/>
    </row>
    <row r="26" spans="1:28" ht="15" customHeight="1">
      <c r="A26" s="49" t="s">
        <v>214</v>
      </c>
      <c r="B26" s="35">
        <v>319</v>
      </c>
      <c r="C26" s="35">
        <v>351</v>
      </c>
      <c r="D26" s="35">
        <v>419</v>
      </c>
      <c r="E26" s="35">
        <v>366</v>
      </c>
      <c r="F26" s="35">
        <v>336</v>
      </c>
      <c r="G26" s="35">
        <v>332</v>
      </c>
      <c r="H26" s="35">
        <v>320</v>
      </c>
      <c r="I26" s="35">
        <v>201</v>
      </c>
      <c r="J26" s="35">
        <v>365</v>
      </c>
      <c r="K26" s="35">
        <v>429</v>
      </c>
      <c r="L26" s="35">
        <v>384</v>
      </c>
      <c r="M26" s="35">
        <v>352</v>
      </c>
      <c r="N26" s="245">
        <f>-SUM(B26:M26)</f>
        <v>-4174</v>
      </c>
      <c r="O26" s="247">
        <f t="shared" si="3"/>
        <v>-4.1740000000000004</v>
      </c>
      <c r="P26" s="248" t="s">
        <v>214</v>
      </c>
      <c r="Q26" s="138"/>
      <c r="R26" s="245"/>
      <c r="S26" s="138"/>
      <c r="T26" s="138"/>
      <c r="U26" s="138"/>
      <c r="V26" s="138"/>
      <c r="W26" s="138"/>
      <c r="X26" s="138"/>
      <c r="Y26" s="138"/>
      <c r="Z26" s="138"/>
    </row>
    <row r="27" spans="1:28" ht="15" customHeight="1">
      <c r="A27" s="79" t="s">
        <v>5</v>
      </c>
      <c r="B27" s="106">
        <v>10479</v>
      </c>
      <c r="C27" s="106">
        <v>10521</v>
      </c>
      <c r="D27" s="106">
        <v>13633</v>
      </c>
      <c r="E27" s="106">
        <v>10074</v>
      </c>
      <c r="F27" s="106">
        <v>12759</v>
      </c>
      <c r="G27" s="106">
        <v>13994</v>
      </c>
      <c r="H27" s="106">
        <v>13041</v>
      </c>
      <c r="I27" s="106">
        <v>7830</v>
      </c>
      <c r="J27" s="106">
        <v>13519</v>
      </c>
      <c r="K27" s="106">
        <v>13911</v>
      </c>
      <c r="L27" s="106">
        <v>13961</v>
      </c>
      <c r="M27" s="106">
        <v>10998</v>
      </c>
      <c r="N27" s="245"/>
      <c r="Q27" s="138"/>
      <c r="R27" s="245"/>
      <c r="S27" s="138"/>
      <c r="T27" s="138"/>
      <c r="U27" s="138"/>
      <c r="V27" s="138"/>
      <c r="W27" s="138"/>
      <c r="X27" s="138"/>
      <c r="Y27" s="138"/>
      <c r="Z27" s="138"/>
    </row>
    <row r="28" spans="1:28" ht="15" customHeight="1">
      <c r="A28" s="48" t="s">
        <v>206</v>
      </c>
      <c r="B28" s="135">
        <v>414</v>
      </c>
      <c r="C28" s="135">
        <v>412</v>
      </c>
      <c r="D28" s="135">
        <v>615</v>
      </c>
      <c r="E28" s="135">
        <v>473</v>
      </c>
      <c r="F28" s="135">
        <v>597</v>
      </c>
      <c r="G28" s="135">
        <v>968</v>
      </c>
      <c r="H28" s="135">
        <v>991</v>
      </c>
      <c r="I28" s="135">
        <v>432</v>
      </c>
      <c r="J28" s="135">
        <v>634</v>
      </c>
      <c r="K28" s="164">
        <v>778</v>
      </c>
      <c r="L28" s="164">
        <v>756</v>
      </c>
      <c r="M28" s="164">
        <v>695</v>
      </c>
      <c r="N28" s="245">
        <f>SUM(B28:M28)</f>
        <v>7765</v>
      </c>
      <c r="O28" s="247">
        <f>N28/1000</f>
        <v>7.7649999999999997</v>
      </c>
      <c r="P28" s="248" t="s">
        <v>206</v>
      </c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156"/>
      <c r="AB28" s="156"/>
    </row>
    <row r="29" spans="1:28" ht="15" customHeight="1">
      <c r="A29" s="48" t="s">
        <v>207</v>
      </c>
      <c r="B29" s="135">
        <v>1916</v>
      </c>
      <c r="C29" s="135">
        <v>2051</v>
      </c>
      <c r="D29" s="135">
        <v>2765</v>
      </c>
      <c r="E29" s="135">
        <v>2026</v>
      </c>
      <c r="F29" s="135">
        <v>2592</v>
      </c>
      <c r="G29" s="135">
        <v>3491</v>
      </c>
      <c r="H29" s="135">
        <v>3316</v>
      </c>
      <c r="I29" s="135">
        <v>1700</v>
      </c>
      <c r="J29" s="135">
        <v>2897</v>
      </c>
      <c r="K29" s="32">
        <v>3279</v>
      </c>
      <c r="L29" s="32">
        <v>3086</v>
      </c>
      <c r="M29" s="32">
        <v>2405</v>
      </c>
      <c r="N29" s="245">
        <f t="shared" ref="N29:N37" si="5">SUM(B29:M29)</f>
        <v>31524</v>
      </c>
      <c r="O29" s="247">
        <f t="shared" ref="O29:O37" si="6">N29/1000</f>
        <v>31.524000000000001</v>
      </c>
      <c r="P29" s="248" t="s">
        <v>207</v>
      </c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156"/>
      <c r="AB29" s="156"/>
    </row>
    <row r="30" spans="1:28" ht="15" customHeight="1">
      <c r="A30" s="48" t="s">
        <v>17</v>
      </c>
      <c r="B30" s="135">
        <v>1796</v>
      </c>
      <c r="C30" s="135">
        <v>1917</v>
      </c>
      <c r="D30" s="135">
        <v>2405</v>
      </c>
      <c r="E30" s="135">
        <v>1864</v>
      </c>
      <c r="F30" s="135">
        <v>2176</v>
      </c>
      <c r="G30" s="135">
        <v>2360</v>
      </c>
      <c r="H30" s="135">
        <v>2115</v>
      </c>
      <c r="I30" s="135">
        <v>1339</v>
      </c>
      <c r="J30" s="135">
        <v>2336</v>
      </c>
      <c r="K30" s="32">
        <v>2434</v>
      </c>
      <c r="L30" s="32">
        <v>2407</v>
      </c>
      <c r="M30" s="32">
        <v>1770</v>
      </c>
      <c r="N30" s="245">
        <f t="shared" si="5"/>
        <v>24919</v>
      </c>
      <c r="O30" s="247">
        <f t="shared" si="6"/>
        <v>24.919</v>
      </c>
      <c r="P30" s="248" t="s">
        <v>17</v>
      </c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156"/>
      <c r="AB30" s="156"/>
    </row>
    <row r="31" spans="1:28" ht="15" customHeight="1">
      <c r="A31" s="48" t="s">
        <v>208</v>
      </c>
      <c r="B31" s="135">
        <v>1383</v>
      </c>
      <c r="C31" s="135">
        <v>1417</v>
      </c>
      <c r="D31" s="135">
        <v>1759</v>
      </c>
      <c r="E31" s="135">
        <v>1232</v>
      </c>
      <c r="F31" s="135">
        <v>1616</v>
      </c>
      <c r="G31" s="135">
        <v>1631</v>
      </c>
      <c r="H31" s="135">
        <v>1457</v>
      </c>
      <c r="I31" s="135">
        <v>906</v>
      </c>
      <c r="J31" s="135">
        <v>1653</v>
      </c>
      <c r="K31" s="32">
        <v>1682</v>
      </c>
      <c r="L31" s="32">
        <v>1671</v>
      </c>
      <c r="M31" s="32">
        <v>1272</v>
      </c>
      <c r="N31" s="245">
        <f t="shared" si="5"/>
        <v>17679</v>
      </c>
      <c r="O31" s="247">
        <f t="shared" si="6"/>
        <v>17.678999999999998</v>
      </c>
      <c r="P31" s="248" t="s">
        <v>208</v>
      </c>
      <c r="Q31" s="138"/>
      <c r="R31" s="245"/>
      <c r="S31" s="138"/>
      <c r="T31" s="138"/>
      <c r="U31" s="138"/>
      <c r="V31" s="138"/>
      <c r="W31" s="138"/>
      <c r="X31" s="138"/>
      <c r="Y31" s="138"/>
      <c r="Z31" s="138"/>
    </row>
    <row r="32" spans="1:28" ht="15" customHeight="1">
      <c r="A32" s="48" t="s">
        <v>209</v>
      </c>
      <c r="B32" s="135">
        <v>1102</v>
      </c>
      <c r="C32" s="135">
        <v>1071</v>
      </c>
      <c r="D32" s="135">
        <v>1445</v>
      </c>
      <c r="E32" s="135">
        <v>974</v>
      </c>
      <c r="F32" s="135">
        <v>1309</v>
      </c>
      <c r="G32" s="135">
        <v>1328</v>
      </c>
      <c r="H32" s="135">
        <v>1199</v>
      </c>
      <c r="I32" s="135">
        <v>741</v>
      </c>
      <c r="J32" s="135">
        <v>1299</v>
      </c>
      <c r="K32" s="32">
        <v>1322</v>
      </c>
      <c r="L32" s="32">
        <v>1412</v>
      </c>
      <c r="M32" s="32">
        <v>1052</v>
      </c>
      <c r="N32" s="245">
        <f t="shared" si="5"/>
        <v>14254</v>
      </c>
      <c r="O32" s="247">
        <f t="shared" si="6"/>
        <v>14.254</v>
      </c>
      <c r="P32" s="248" t="s">
        <v>209</v>
      </c>
      <c r="Q32" s="138"/>
      <c r="R32" s="245"/>
      <c r="S32" s="138"/>
      <c r="T32" s="138"/>
      <c r="U32" s="138"/>
      <c r="V32" s="138"/>
      <c r="W32" s="138"/>
      <c r="X32" s="138"/>
      <c r="Y32" s="138"/>
      <c r="Z32" s="138"/>
    </row>
    <row r="33" spans="1:26" ht="15" customHeight="1">
      <c r="A33" s="48" t="s">
        <v>210</v>
      </c>
      <c r="B33" s="135">
        <v>1096</v>
      </c>
      <c r="C33" s="135">
        <v>1109</v>
      </c>
      <c r="D33" s="135">
        <v>1434</v>
      </c>
      <c r="E33" s="135">
        <v>1071</v>
      </c>
      <c r="F33" s="135">
        <v>1344</v>
      </c>
      <c r="G33" s="135">
        <v>1302</v>
      </c>
      <c r="H33" s="135">
        <v>1158</v>
      </c>
      <c r="I33" s="135">
        <v>766</v>
      </c>
      <c r="J33" s="135">
        <v>1331</v>
      </c>
      <c r="K33" s="32">
        <v>1270</v>
      </c>
      <c r="L33" s="32">
        <v>1369</v>
      </c>
      <c r="M33" s="32">
        <v>1121</v>
      </c>
      <c r="N33" s="245">
        <f t="shared" si="5"/>
        <v>14371</v>
      </c>
      <c r="O33" s="247">
        <f t="shared" si="6"/>
        <v>14.371</v>
      </c>
      <c r="P33" s="248" t="s">
        <v>210</v>
      </c>
      <c r="Q33" s="138"/>
      <c r="R33" s="245"/>
      <c r="S33" s="138"/>
      <c r="T33" s="138"/>
      <c r="U33" s="138"/>
      <c r="V33" s="138"/>
      <c r="W33" s="138"/>
      <c r="X33" s="138"/>
      <c r="Y33" s="138"/>
      <c r="Z33" s="138"/>
    </row>
    <row r="34" spans="1:26" ht="15" customHeight="1">
      <c r="A34" s="48" t="s">
        <v>211</v>
      </c>
      <c r="B34" s="135">
        <v>1075</v>
      </c>
      <c r="C34" s="135">
        <v>1084</v>
      </c>
      <c r="D34" s="135">
        <v>1219</v>
      </c>
      <c r="E34" s="135">
        <v>873</v>
      </c>
      <c r="F34" s="135">
        <v>1254</v>
      </c>
      <c r="G34" s="135">
        <v>1158</v>
      </c>
      <c r="H34" s="135">
        <v>1124</v>
      </c>
      <c r="I34" s="135">
        <v>729</v>
      </c>
      <c r="J34" s="135">
        <v>1289</v>
      </c>
      <c r="K34" s="32">
        <v>1268</v>
      </c>
      <c r="L34" s="32">
        <v>1278</v>
      </c>
      <c r="M34" s="32">
        <v>1010</v>
      </c>
      <c r="N34" s="245">
        <f t="shared" si="5"/>
        <v>13361</v>
      </c>
      <c r="O34" s="247">
        <f t="shared" si="6"/>
        <v>13.361000000000001</v>
      </c>
      <c r="P34" s="248" t="s">
        <v>211</v>
      </c>
      <c r="Q34" s="138"/>
      <c r="R34" s="245"/>
      <c r="S34" s="138"/>
      <c r="T34" s="138"/>
      <c r="U34" s="138"/>
      <c r="V34" s="138"/>
      <c r="W34" s="138"/>
      <c r="X34" s="138"/>
      <c r="Y34" s="138"/>
      <c r="Z34" s="138"/>
    </row>
    <row r="35" spans="1:26" ht="15" customHeight="1">
      <c r="A35" s="48" t="s">
        <v>212</v>
      </c>
      <c r="B35" s="135">
        <v>875</v>
      </c>
      <c r="C35" s="135">
        <v>791</v>
      </c>
      <c r="D35" s="135">
        <v>1001</v>
      </c>
      <c r="E35" s="135">
        <v>773</v>
      </c>
      <c r="F35" s="135">
        <v>960</v>
      </c>
      <c r="G35" s="135">
        <v>909</v>
      </c>
      <c r="H35" s="135">
        <v>868</v>
      </c>
      <c r="I35" s="135">
        <v>612</v>
      </c>
      <c r="J35" s="135">
        <v>1035</v>
      </c>
      <c r="K35" s="32">
        <v>927</v>
      </c>
      <c r="L35" s="32">
        <v>960</v>
      </c>
      <c r="M35" s="32">
        <v>825</v>
      </c>
      <c r="N35" s="245">
        <f t="shared" si="5"/>
        <v>10536</v>
      </c>
      <c r="O35" s="247">
        <f t="shared" si="6"/>
        <v>10.536</v>
      </c>
      <c r="P35" s="248" t="s">
        <v>212</v>
      </c>
      <c r="Q35" s="138"/>
      <c r="R35" s="245"/>
      <c r="S35" s="138"/>
      <c r="T35" s="138"/>
      <c r="U35" s="138"/>
      <c r="V35" s="138"/>
      <c r="W35" s="138"/>
      <c r="X35" s="138"/>
      <c r="Y35" s="138"/>
      <c r="Z35" s="138"/>
    </row>
    <row r="36" spans="1:26" ht="15" customHeight="1">
      <c r="A36" s="48" t="s">
        <v>213</v>
      </c>
      <c r="B36" s="135">
        <v>512</v>
      </c>
      <c r="C36" s="135">
        <v>459</v>
      </c>
      <c r="D36" s="135">
        <v>656</v>
      </c>
      <c r="E36" s="135">
        <v>498</v>
      </c>
      <c r="F36" s="135">
        <v>593</v>
      </c>
      <c r="G36" s="135">
        <v>567</v>
      </c>
      <c r="H36" s="135">
        <v>569</v>
      </c>
      <c r="I36" s="135">
        <v>419</v>
      </c>
      <c r="J36" s="135">
        <v>668</v>
      </c>
      <c r="K36" s="32">
        <v>613</v>
      </c>
      <c r="L36" s="32">
        <v>671</v>
      </c>
      <c r="M36" s="32">
        <v>558</v>
      </c>
      <c r="N36" s="245">
        <f t="shared" si="5"/>
        <v>6783</v>
      </c>
      <c r="O36" s="247">
        <f t="shared" si="6"/>
        <v>6.7830000000000004</v>
      </c>
      <c r="P36" s="248" t="s">
        <v>213</v>
      </c>
      <c r="Q36" s="138"/>
      <c r="R36" s="245"/>
      <c r="S36" s="138"/>
      <c r="T36" s="138"/>
      <c r="U36" s="138"/>
      <c r="V36" s="138"/>
      <c r="W36" s="138"/>
      <c r="X36" s="138"/>
      <c r="Y36" s="138"/>
      <c r="Z36" s="138"/>
    </row>
    <row r="37" spans="1:26" ht="15" customHeight="1">
      <c r="A37" s="49" t="s">
        <v>214</v>
      </c>
      <c r="B37" s="137">
        <v>310</v>
      </c>
      <c r="C37" s="137">
        <v>210</v>
      </c>
      <c r="D37" s="137">
        <v>334</v>
      </c>
      <c r="E37" s="137">
        <v>290</v>
      </c>
      <c r="F37" s="137">
        <v>318</v>
      </c>
      <c r="G37" s="137">
        <v>280</v>
      </c>
      <c r="H37" s="137">
        <v>244</v>
      </c>
      <c r="I37" s="137">
        <v>186</v>
      </c>
      <c r="J37" s="137">
        <v>377</v>
      </c>
      <c r="K37" s="35">
        <v>338</v>
      </c>
      <c r="L37" s="35">
        <v>351</v>
      </c>
      <c r="M37" s="35">
        <v>290</v>
      </c>
      <c r="N37" s="245">
        <f t="shared" si="5"/>
        <v>3528</v>
      </c>
      <c r="O37" s="247">
        <f t="shared" si="6"/>
        <v>3.528</v>
      </c>
      <c r="P37" s="248" t="s">
        <v>214</v>
      </c>
      <c r="Q37" s="138"/>
      <c r="R37" s="245"/>
      <c r="S37" s="138"/>
      <c r="T37" s="138"/>
      <c r="U37" s="138"/>
      <c r="V37" s="138"/>
      <c r="W37" s="138"/>
      <c r="X37" s="138"/>
      <c r="Y37" s="138"/>
      <c r="Z37" s="138"/>
    </row>
    <row r="38" spans="1:26" ht="15" customHeight="1">
      <c r="A38" s="37" t="s">
        <v>215</v>
      </c>
      <c r="B38" s="3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245"/>
      <c r="O38" s="245"/>
    </row>
    <row r="39" spans="1:26" ht="15" customHeight="1">
      <c r="A39" s="42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245"/>
      <c r="O39" s="245"/>
    </row>
    <row r="40" spans="1:26" ht="15" customHeight="1">
      <c r="A40" s="210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245"/>
      <c r="O40" s="245"/>
    </row>
    <row r="41" spans="1:26" ht="15" customHeight="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16"/>
      <c r="M41" s="16"/>
      <c r="N41" s="245"/>
      <c r="O41" s="245"/>
    </row>
    <row r="42" spans="1:26" ht="15" customHeight="1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26" ht="15" customHeight="1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26" ht="15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1:26" ht="15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26" ht="15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26" ht="15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26" ht="15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ht="15" customHeight="1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</row>
    <row r="50" spans="1:13" ht="15" customHeight="1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</row>
    <row r="51" spans="1:13" ht="15" customHeight="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</row>
    <row r="52" spans="1:13" ht="15" customHeight="1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</row>
    <row r="53" spans="1:13" ht="15" customHeight="1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</row>
    <row r="54" spans="1:13" ht="15" customHeight="1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</row>
    <row r="55" spans="1:13" ht="15" customHeight="1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</row>
    <row r="56" spans="1:13" ht="15" customHeight="1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</row>
    <row r="57" spans="1:13" ht="15" customHeight="1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</row>
    <row r="58" spans="1:13" ht="15" customHeight="1">
      <c r="A58" s="42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</row>
    <row r="59" spans="1:13" ht="15" customHeight="1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</row>
    <row r="60" spans="1:13" ht="15" customHeight="1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</row>
    <row r="61" spans="1:13" ht="15" customHeight="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</row>
    <row r="62" spans="1:13" ht="15" customHeight="1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</row>
    <row r="63" spans="1:13" ht="1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</row>
    <row r="64" spans="1:13" ht="15" customHeight="1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</row>
    <row r="65" spans="1:13" ht="15" customHeight="1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</row>
    <row r="66" spans="1:13" ht="15" customHeight="1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</row>
    <row r="67" spans="1:13" ht="15" customHeight="1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</row>
    <row r="68" spans="1:13" ht="15" customHeight="1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</row>
    <row r="69" spans="1:13" ht="15" customHeight="1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</row>
    <row r="70" spans="1:13" ht="15" customHeight="1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</row>
    <row r="71" spans="1:13" ht="15" customHeight="1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</row>
    <row r="72" spans="1:13" ht="15" customHeight="1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</row>
    <row r="73" spans="1:13" ht="15" customHeight="1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</row>
    <row r="74" spans="1:13" ht="15" customHeight="1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</row>
    <row r="75" spans="1:13" ht="15" customHeight="1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</row>
    <row r="76" spans="1:13" ht="15" customHeight="1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</row>
    <row r="77" spans="1:13" ht="15" customHeight="1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</row>
    <row r="78" spans="1:13" ht="15" customHeight="1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</row>
    <row r="79" spans="1:13" ht="15" customHeight="1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</row>
    <row r="80" spans="1:13" ht="15" customHeight="1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</row>
    <row r="81" spans="1:13" ht="15" customHeight="1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</row>
    <row r="82" spans="1:13" ht="15" customHeight="1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</row>
    <row r="83" spans="1:13" ht="15" customHeight="1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</row>
    <row r="84" spans="1:13" ht="15" customHeight="1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</row>
    <row r="85" spans="1:13" ht="15" customHeight="1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</row>
    <row r="86" spans="1:13" ht="15" customHeight="1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</row>
    <row r="87" spans="1:13" ht="15" customHeight="1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</row>
    <row r="88" spans="1:13" ht="15" customHeight="1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</row>
    <row r="89" spans="1:13" ht="15" customHeight="1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</row>
    <row r="90" spans="1:13" ht="15" customHeight="1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</row>
    <row r="91" spans="1:13" ht="15" customHeight="1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</row>
    <row r="92" spans="1:13" ht="15" customHeight="1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</row>
    <row r="93" spans="1:13" ht="15" customHeight="1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</row>
    <row r="94" spans="1:13" ht="15" customHeight="1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</row>
    <row r="95" spans="1:13" ht="15" customHeight="1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</row>
    <row r="96" spans="1:13" ht="15" customHeight="1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</row>
    <row r="97" spans="1:13" ht="15" customHeight="1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</row>
    <row r="98" spans="1:13" ht="15" customHeight="1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</row>
    <row r="99" spans="1:13" ht="15" customHeight="1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</row>
    <row r="100" spans="1:13" ht="15" customHeight="1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</row>
    <row r="101" spans="1:13" ht="15" customHeight="1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</row>
    <row r="102" spans="1:13" ht="15" customHeight="1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</row>
    <row r="103" spans="1:13" ht="15" customHeight="1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</row>
    <row r="104" spans="1:13" ht="15" customHeight="1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</row>
    <row r="105" spans="1:13" ht="15" customHeight="1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</row>
    <row r="106" spans="1:13" ht="15" customHeight="1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</row>
    <row r="107" spans="1:13" ht="15" customHeight="1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</row>
    <row r="108" spans="1:13" ht="15" customHeight="1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</row>
    <row r="109" spans="1:13" ht="15" customHeight="1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</row>
    <row r="110" spans="1:13" ht="15" customHeight="1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</row>
    <row r="111" spans="1:13" ht="15" customHeight="1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</row>
    <row r="112" spans="1:13" ht="15" customHeight="1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</row>
    <row r="113" spans="1:13" ht="15" customHeight="1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</row>
    <row r="114" spans="1:13" ht="15" customHeight="1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</row>
    <row r="115" spans="1:13" ht="15" customHeight="1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</row>
    <row r="116" spans="1:13" ht="15" customHeight="1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</row>
    <row r="117" spans="1:13" ht="15" customHeight="1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</row>
    <row r="118" spans="1:13" ht="15" customHeight="1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</row>
    <row r="119" spans="1:13" ht="15" customHeight="1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</row>
    <row r="120" spans="1:13" ht="15" customHeight="1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</row>
    <row r="121" spans="1:13" ht="15" customHeight="1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</row>
    <row r="122" spans="1:13" ht="15" customHeight="1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</row>
    <row r="123" spans="1:13" ht="15" customHeight="1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</row>
    <row r="124" spans="1:13" ht="15" customHeight="1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</row>
    <row r="125" spans="1:13" ht="15" customHeight="1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</row>
    <row r="126" spans="1:13" ht="15" customHeight="1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</row>
    <row r="127" spans="1:13" ht="15" customHeight="1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</row>
    <row r="128" spans="1:13" ht="15" customHeight="1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</row>
    <row r="129" spans="1:13" ht="15" customHeight="1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</row>
    <row r="130" spans="1:13" ht="15" customHeight="1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</row>
    <row r="131" spans="1:13" ht="15" customHeight="1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</row>
    <row r="132" spans="1:13" ht="15" customHeight="1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</row>
    <row r="133" spans="1:13" ht="15" customHeight="1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</row>
    <row r="134" spans="1:13" ht="15" customHeight="1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</row>
    <row r="135" spans="1:13" ht="15" customHeight="1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</row>
    <row r="136" spans="1:13" ht="15" customHeight="1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</row>
    <row r="137" spans="1:13" ht="15" customHeight="1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</row>
    <row r="138" spans="1:13" ht="15" customHeight="1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</row>
    <row r="139" spans="1:13" ht="15" customHeight="1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</row>
    <row r="140" spans="1:13" ht="15" customHeight="1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</row>
    <row r="141" spans="1:13" ht="15" customHeight="1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</row>
    <row r="142" spans="1:13" ht="15" customHeight="1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</row>
    <row r="143" spans="1:13" ht="15" customHeight="1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</row>
    <row r="144" spans="1:13" ht="15" customHeight="1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</row>
    <row r="145" spans="1:13" ht="15" customHeight="1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</row>
    <row r="146" spans="1:13" ht="15" customHeight="1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</row>
    <row r="147" spans="1:13" ht="15" customHeight="1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</row>
    <row r="148" spans="1:13" ht="15" customHeight="1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</row>
    <row r="149" spans="1:13" ht="15" customHeight="1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</row>
    <row r="150" spans="1:13" ht="15" customHeight="1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</row>
    <row r="151" spans="1:13" ht="15" customHeight="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</row>
    <row r="152" spans="1:13" ht="15" customHeight="1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</row>
    <row r="153" spans="1:13" ht="15" customHeight="1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</row>
    <row r="154" spans="1:13" ht="15" customHeight="1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</row>
    <row r="155" spans="1:13" ht="15" customHeight="1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</row>
    <row r="156" spans="1:13" ht="15" customHeight="1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</row>
    <row r="157" spans="1:13" ht="15" customHeight="1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</row>
    <row r="158" spans="1:13" ht="15" customHeight="1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</row>
    <row r="159" spans="1:13" ht="15" customHeight="1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</row>
    <row r="160" spans="1:13" ht="15" customHeight="1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</row>
    <row r="161" spans="1:13" ht="15" customHeight="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</row>
    <row r="162" spans="1:13" ht="15" customHeight="1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</row>
    <row r="163" spans="1:13" ht="15" customHeight="1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</row>
    <row r="164" spans="1:13" ht="15" customHeight="1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</row>
    <row r="165" spans="1:13" ht="15" customHeight="1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</row>
    <row r="166" spans="1:13" ht="15" customHeight="1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</row>
    <row r="167" spans="1:13" ht="15" customHeight="1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</row>
    <row r="168" spans="1:13" ht="15" customHeight="1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</row>
    <row r="169" spans="1:13" ht="15" customHeight="1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</row>
    <row r="170" spans="1:13" ht="15" customHeight="1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</row>
    <row r="171" spans="1:13" ht="15" customHeight="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</row>
    <row r="172" spans="1:13" ht="15" customHeight="1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</row>
    <row r="173" spans="1:13" ht="15" customHeight="1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</row>
    <row r="174" spans="1:13" ht="15" customHeight="1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</row>
    <row r="175" spans="1:13" ht="15" customHeight="1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</row>
    <row r="176" spans="1:13" ht="15" customHeight="1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</row>
    <row r="177" spans="1:13" ht="15" customHeight="1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</row>
    <row r="178" spans="1:13" ht="15" customHeight="1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</row>
    <row r="179" spans="1:13" ht="15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</row>
    <row r="180" spans="1:13" ht="15" customHeight="1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</row>
    <row r="181" spans="1:13" ht="15" customHeight="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</row>
    <row r="182" spans="1:13" ht="15" customHeight="1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</row>
    <row r="183" spans="1:13" ht="15" customHeight="1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</row>
    <row r="184" spans="1:13" ht="15" customHeight="1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</row>
    <row r="185" spans="1:13" ht="15" customHeight="1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</row>
    <row r="186" spans="1:13" ht="15" customHeight="1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</row>
    <row r="187" spans="1:13" ht="15" customHeight="1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</row>
    <row r="188" spans="1:13" ht="15" customHeight="1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</row>
    <row r="189" spans="1:13" ht="15" customHeight="1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</row>
    <row r="190" spans="1:13" ht="15" customHeight="1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</row>
    <row r="191" spans="1:13" ht="15" customHeight="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</row>
    <row r="192" spans="1:13" ht="15" customHeight="1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</row>
    <row r="193" spans="1:13" ht="15" customHeight="1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</row>
    <row r="194" spans="1:13" ht="15" customHeight="1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</row>
    <row r="195" spans="1:13" ht="15" customHeight="1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</row>
    <row r="196" spans="1:13" ht="15" customHeight="1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</row>
    <row r="197" spans="1:13" ht="15" customHeight="1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</row>
    <row r="198" spans="1:13" ht="15" customHeight="1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</row>
    <row r="199" spans="1:13" ht="15" customHeight="1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</row>
    <row r="200" spans="1:13" ht="15" customHeight="1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</row>
    <row r="201" spans="1:13" ht="15" customHeight="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</row>
    <row r="202" spans="1:13" ht="15" customHeight="1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</row>
    <row r="203" spans="1:13" ht="15" customHeight="1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</row>
    <row r="204" spans="1:13" ht="15" customHeight="1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</row>
    <row r="205" spans="1:13" ht="15" customHeight="1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</row>
    <row r="206" spans="1:13" ht="15" customHeight="1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</row>
    <row r="207" spans="1:13" ht="15" customHeight="1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</row>
    <row r="208" spans="1:13" ht="15" customHeight="1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</row>
    <row r="209" spans="1:13" ht="15" customHeight="1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</row>
    <row r="210" spans="1:13" ht="15" customHeight="1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</row>
    <row r="211" spans="1:13" ht="15" customHeight="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</row>
    <row r="212" spans="1:13" ht="15" customHeight="1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</row>
    <row r="213" spans="1:13" ht="15" customHeight="1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</row>
    <row r="214" spans="1:13" ht="15" customHeight="1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</row>
    <row r="215" spans="1:13" ht="15" customHeight="1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</row>
    <row r="216" spans="1:13" ht="15" customHeight="1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</row>
    <row r="217" spans="1:13" ht="15" customHeight="1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</row>
    <row r="218" spans="1:13" ht="15" customHeight="1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</row>
    <row r="219" spans="1:13" ht="15" customHeight="1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</row>
    <row r="220" spans="1:13" ht="15" customHeight="1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</row>
    <row r="221" spans="1:13" ht="15" customHeight="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</row>
    <row r="222" spans="1:13" ht="15" customHeight="1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</row>
    <row r="223" spans="1:13" ht="15" customHeight="1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</row>
    <row r="224" spans="1:13" ht="15" customHeight="1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</row>
    <row r="225" spans="1:13" ht="15" customHeight="1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</row>
    <row r="226" spans="1:13" ht="15" customHeight="1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</row>
    <row r="227" spans="1:13" ht="15" customHeight="1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</row>
    <row r="228" spans="1:13" ht="15" customHeight="1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</row>
    <row r="229" spans="1:13" ht="15" customHeight="1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</row>
    <row r="230" spans="1:13" ht="15" customHeight="1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</row>
    <row r="231" spans="1:13" ht="15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</row>
    <row r="232" spans="1:13" ht="15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</row>
    <row r="233" spans="1:13" ht="15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</row>
    <row r="234" spans="1:13" ht="15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</row>
    <row r="235" spans="1:13" ht="15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</row>
    <row r="236" spans="1:13" ht="15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</row>
    <row r="237" spans="1:13" ht="15" customHeight="1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</row>
    <row r="238" spans="1:13" ht="15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</row>
    <row r="239" spans="1:13" ht="15" customHeight="1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</row>
    <row r="240" spans="1:13" ht="15" customHeight="1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</row>
    <row r="241" spans="1:13" ht="15" customHeight="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</row>
    <row r="242" spans="1:13" ht="15" customHeight="1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</row>
    <row r="243" spans="1:13" ht="15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</row>
    <row r="244" spans="1:13" ht="15" customHeight="1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</row>
  </sheetData>
  <pageMargins left="0.23622047244094491" right="0.23622047244094491" top="0.39370078740157483" bottom="0.74803149606299213" header="0" footer="0.31496062992125984"/>
  <pageSetup scale="73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7"/>
  <sheetViews>
    <sheetView workbookViewId="0"/>
  </sheetViews>
  <sheetFormatPr baseColWidth="10" defaultColWidth="11.42578125" defaultRowHeight="15" customHeight="1"/>
  <cols>
    <col min="1" max="1" width="32.140625" style="42" customWidth="1"/>
    <col min="2" max="13" width="10" style="42" customWidth="1"/>
    <col min="14" max="16384" width="11.42578125" style="42"/>
  </cols>
  <sheetData>
    <row r="1" spans="1:15" ht="15" customHeight="1">
      <c r="A1" s="225" t="s">
        <v>647</v>
      </c>
    </row>
    <row r="2" spans="1:15" ht="15" customHeight="1">
      <c r="A2" s="227" t="s">
        <v>648</v>
      </c>
    </row>
    <row r="3" spans="1:15" ht="15" customHeight="1">
      <c r="A3" s="39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</row>
    <row r="4" spans="1:15" ht="15" customHeight="1">
      <c r="A4" s="230"/>
      <c r="B4" s="213" t="s">
        <v>181</v>
      </c>
      <c r="C4" s="213" t="s">
        <v>182</v>
      </c>
      <c r="D4" s="213" t="s">
        <v>183</v>
      </c>
      <c r="E4" s="213" t="s">
        <v>184</v>
      </c>
      <c r="F4" s="213" t="s">
        <v>185</v>
      </c>
      <c r="G4" s="213" t="s">
        <v>186</v>
      </c>
      <c r="H4" s="213" t="s">
        <v>187</v>
      </c>
      <c r="I4" s="213" t="s">
        <v>188</v>
      </c>
      <c r="J4" s="213" t="s">
        <v>189</v>
      </c>
      <c r="K4" s="213" t="s">
        <v>190</v>
      </c>
      <c r="L4" s="213" t="s">
        <v>191</v>
      </c>
      <c r="M4" s="213" t="s">
        <v>192</v>
      </c>
      <c r="N4" s="154"/>
    </row>
    <row r="5" spans="1:15" ht="15" customHeight="1">
      <c r="A5" s="100" t="s">
        <v>3</v>
      </c>
      <c r="B5" s="97">
        <v>20996</v>
      </c>
      <c r="C5" s="97">
        <v>21733</v>
      </c>
      <c r="D5" s="97">
        <v>27384</v>
      </c>
      <c r="E5" s="97">
        <v>20299</v>
      </c>
      <c r="F5" s="97">
        <v>24690</v>
      </c>
      <c r="G5" s="97">
        <v>26933</v>
      </c>
      <c r="H5" s="97">
        <v>25493</v>
      </c>
      <c r="I5" s="97">
        <v>15339</v>
      </c>
      <c r="J5" s="97">
        <v>25057</v>
      </c>
      <c r="K5" s="97">
        <v>29002</v>
      </c>
      <c r="L5" s="97">
        <v>28520</v>
      </c>
      <c r="M5" s="97">
        <v>21449</v>
      </c>
      <c r="N5" s="251"/>
    </row>
    <row r="6" spans="1:15" ht="15" customHeight="1">
      <c r="A6" s="98" t="s">
        <v>226</v>
      </c>
      <c r="B6" s="97">
        <v>1738</v>
      </c>
      <c r="C6" s="97">
        <v>2523</v>
      </c>
      <c r="D6" s="97">
        <v>1610</v>
      </c>
      <c r="E6" s="97">
        <v>911</v>
      </c>
      <c r="F6" s="97">
        <v>968</v>
      </c>
      <c r="G6" s="97">
        <v>844</v>
      </c>
      <c r="H6" s="97">
        <v>757</v>
      </c>
      <c r="I6" s="97">
        <v>216</v>
      </c>
      <c r="J6" s="97">
        <v>277</v>
      </c>
      <c r="K6" s="97">
        <v>4139</v>
      </c>
      <c r="L6" s="97">
        <v>3920</v>
      </c>
      <c r="M6" s="97">
        <v>1726</v>
      </c>
      <c r="N6" s="251"/>
    </row>
    <row r="7" spans="1:15" ht="15" customHeight="1">
      <c r="A7" s="103" t="s">
        <v>227</v>
      </c>
      <c r="B7" s="97">
        <v>810</v>
      </c>
      <c r="C7" s="97">
        <v>715</v>
      </c>
      <c r="D7" s="97">
        <v>990</v>
      </c>
      <c r="E7" s="97">
        <v>816</v>
      </c>
      <c r="F7" s="97">
        <v>1026</v>
      </c>
      <c r="G7" s="97">
        <v>941</v>
      </c>
      <c r="H7" s="97">
        <v>1047</v>
      </c>
      <c r="I7" s="97">
        <v>847</v>
      </c>
      <c r="J7" s="97">
        <v>1071</v>
      </c>
      <c r="K7" s="97">
        <v>1012</v>
      </c>
      <c r="L7" s="97">
        <v>946</v>
      </c>
      <c r="M7" s="97">
        <v>845</v>
      </c>
    </row>
    <row r="8" spans="1:15" ht="15" customHeight="1">
      <c r="A8" s="48" t="s">
        <v>228</v>
      </c>
      <c r="B8" s="46">
        <v>5</v>
      </c>
      <c r="C8" s="46">
        <v>3</v>
      </c>
      <c r="D8" s="46">
        <v>0</v>
      </c>
      <c r="E8" s="46">
        <v>3</v>
      </c>
      <c r="F8" s="46">
        <v>1</v>
      </c>
      <c r="G8" s="46">
        <v>0</v>
      </c>
      <c r="H8" s="46">
        <v>5</v>
      </c>
      <c r="I8" s="46">
        <v>0</v>
      </c>
      <c r="J8" s="46">
        <v>0</v>
      </c>
      <c r="K8" s="46">
        <v>0</v>
      </c>
      <c r="L8" s="46">
        <v>2</v>
      </c>
      <c r="M8" s="46">
        <v>0</v>
      </c>
    </row>
    <row r="9" spans="1:15" ht="15" customHeight="1">
      <c r="A9" s="48" t="s">
        <v>229</v>
      </c>
      <c r="B9" s="46">
        <v>716</v>
      </c>
      <c r="C9" s="46">
        <v>621</v>
      </c>
      <c r="D9" s="46">
        <v>902</v>
      </c>
      <c r="E9" s="46">
        <v>729</v>
      </c>
      <c r="F9" s="46">
        <v>879</v>
      </c>
      <c r="G9" s="46">
        <v>836</v>
      </c>
      <c r="H9" s="46">
        <v>841</v>
      </c>
      <c r="I9" s="46">
        <v>710</v>
      </c>
      <c r="J9" s="46">
        <v>911</v>
      </c>
      <c r="K9" s="46">
        <v>877</v>
      </c>
      <c r="L9" s="46">
        <v>821</v>
      </c>
      <c r="M9" s="46">
        <v>713</v>
      </c>
    </row>
    <row r="10" spans="1:15" ht="15" customHeight="1">
      <c r="A10" s="48" t="s">
        <v>230</v>
      </c>
      <c r="B10" s="46">
        <v>24</v>
      </c>
      <c r="C10" s="46">
        <v>28</v>
      </c>
      <c r="D10" s="46">
        <v>23</v>
      </c>
      <c r="E10" s="46">
        <v>36</v>
      </c>
      <c r="F10" s="46">
        <v>35</v>
      </c>
      <c r="G10" s="46">
        <v>34</v>
      </c>
      <c r="H10" s="46">
        <v>37</v>
      </c>
      <c r="I10" s="46">
        <v>14</v>
      </c>
      <c r="J10" s="46">
        <v>48</v>
      </c>
      <c r="K10" s="46">
        <v>37</v>
      </c>
      <c r="L10" s="46">
        <v>44</v>
      </c>
      <c r="M10" s="46">
        <v>22</v>
      </c>
    </row>
    <row r="11" spans="1:15" ht="15" customHeight="1">
      <c r="A11" s="48" t="s">
        <v>231</v>
      </c>
      <c r="B11" s="46">
        <v>65</v>
      </c>
      <c r="C11" s="46">
        <v>63</v>
      </c>
      <c r="D11" s="46">
        <v>65</v>
      </c>
      <c r="E11" s="46">
        <v>48</v>
      </c>
      <c r="F11" s="46">
        <v>111</v>
      </c>
      <c r="G11" s="46">
        <v>71</v>
      </c>
      <c r="H11" s="46">
        <v>164</v>
      </c>
      <c r="I11" s="46">
        <v>123</v>
      </c>
      <c r="J11" s="46">
        <v>112</v>
      </c>
      <c r="K11" s="46">
        <v>98</v>
      </c>
      <c r="L11" s="46">
        <v>79</v>
      </c>
      <c r="M11" s="46">
        <v>110</v>
      </c>
    </row>
    <row r="12" spans="1:15" ht="15" customHeight="1">
      <c r="A12" s="100" t="s">
        <v>232</v>
      </c>
      <c r="B12" s="97">
        <v>901</v>
      </c>
      <c r="C12" s="97">
        <v>1111</v>
      </c>
      <c r="D12" s="97">
        <v>1212</v>
      </c>
      <c r="E12" s="97">
        <v>935</v>
      </c>
      <c r="F12" s="97">
        <v>1207</v>
      </c>
      <c r="G12" s="97">
        <v>1132</v>
      </c>
      <c r="H12" s="97">
        <v>1176</v>
      </c>
      <c r="I12" s="97">
        <v>778</v>
      </c>
      <c r="J12" s="97">
        <v>1244</v>
      </c>
      <c r="K12" s="97">
        <v>1253</v>
      </c>
      <c r="L12" s="97">
        <v>1147</v>
      </c>
      <c r="M12" s="97">
        <v>668</v>
      </c>
    </row>
    <row r="13" spans="1:15" ht="15" customHeight="1">
      <c r="A13" s="100" t="s">
        <v>233</v>
      </c>
      <c r="B13" s="97">
        <v>17547</v>
      </c>
      <c r="C13" s="97">
        <v>17384</v>
      </c>
      <c r="D13" s="97">
        <v>23572</v>
      </c>
      <c r="E13" s="97">
        <v>17637</v>
      </c>
      <c r="F13" s="97">
        <v>21489</v>
      </c>
      <c r="G13" s="97">
        <v>24016</v>
      </c>
      <c r="H13" s="97">
        <v>22513</v>
      </c>
      <c r="I13" s="97">
        <v>13498</v>
      </c>
      <c r="J13" s="97">
        <v>22465</v>
      </c>
      <c r="K13" s="97">
        <v>22598</v>
      </c>
      <c r="L13" s="97">
        <v>22507</v>
      </c>
      <c r="M13" s="97">
        <v>18210</v>
      </c>
    </row>
    <row r="14" spans="1:15" ht="15" customHeight="1">
      <c r="A14" s="48" t="s">
        <v>234</v>
      </c>
      <c r="B14" s="46">
        <v>2731</v>
      </c>
      <c r="C14" s="46">
        <v>2348</v>
      </c>
      <c r="D14" s="46">
        <v>2945</v>
      </c>
      <c r="E14" s="46">
        <v>2288</v>
      </c>
      <c r="F14" s="46">
        <v>2805</v>
      </c>
      <c r="G14" s="46">
        <v>3482</v>
      </c>
      <c r="H14" s="46">
        <v>3137</v>
      </c>
      <c r="I14" s="46">
        <v>2043</v>
      </c>
      <c r="J14" s="46">
        <v>2785</v>
      </c>
      <c r="K14" s="46">
        <v>3247</v>
      </c>
      <c r="L14" s="46">
        <v>4336</v>
      </c>
      <c r="M14" s="46">
        <v>2654</v>
      </c>
    </row>
    <row r="15" spans="1:15" ht="15" customHeight="1">
      <c r="A15" s="48" t="s">
        <v>235</v>
      </c>
      <c r="B15" s="46">
        <v>1422</v>
      </c>
      <c r="C15" s="46">
        <v>1262</v>
      </c>
      <c r="D15" s="46">
        <v>1929</v>
      </c>
      <c r="E15" s="46">
        <v>1417</v>
      </c>
      <c r="F15" s="46">
        <v>1851</v>
      </c>
      <c r="G15" s="46">
        <v>2083</v>
      </c>
      <c r="H15" s="46">
        <v>2713</v>
      </c>
      <c r="I15" s="46">
        <v>1163</v>
      </c>
      <c r="J15" s="46">
        <v>1881</v>
      </c>
      <c r="K15" s="46">
        <v>1699</v>
      </c>
      <c r="L15" s="46">
        <v>2179</v>
      </c>
      <c r="M15" s="46">
        <v>1961</v>
      </c>
    </row>
    <row r="16" spans="1:15" ht="15" customHeight="1">
      <c r="A16" s="48" t="s">
        <v>66</v>
      </c>
      <c r="B16" s="46">
        <v>3291</v>
      </c>
      <c r="C16" s="46">
        <v>4184</v>
      </c>
      <c r="D16" s="46">
        <v>6411</v>
      </c>
      <c r="E16" s="46">
        <v>3954</v>
      </c>
      <c r="F16" s="46">
        <v>5667</v>
      </c>
      <c r="G16" s="46">
        <v>5094</v>
      </c>
      <c r="H16" s="46">
        <v>4406</v>
      </c>
      <c r="I16" s="46">
        <v>3186</v>
      </c>
      <c r="J16" s="46">
        <v>4674</v>
      </c>
      <c r="K16" s="46">
        <v>4887</v>
      </c>
      <c r="L16" s="46">
        <v>4558</v>
      </c>
      <c r="M16" s="46">
        <v>4087</v>
      </c>
      <c r="O16" s="154"/>
    </row>
    <row r="17" spans="1:16" ht="15" customHeight="1">
      <c r="A17" s="48" t="s">
        <v>60</v>
      </c>
      <c r="B17" s="46">
        <v>1070</v>
      </c>
      <c r="C17" s="46">
        <v>977</v>
      </c>
      <c r="D17" s="46">
        <v>2116</v>
      </c>
      <c r="E17" s="46">
        <v>2335</v>
      </c>
      <c r="F17" s="46">
        <v>1108</v>
      </c>
      <c r="G17" s="46">
        <v>1461</v>
      </c>
      <c r="H17" s="46">
        <v>1260</v>
      </c>
      <c r="I17" s="46">
        <v>600</v>
      </c>
      <c r="J17" s="46">
        <v>1239</v>
      </c>
      <c r="K17" s="46">
        <v>1096</v>
      </c>
      <c r="L17" s="46">
        <v>1051</v>
      </c>
      <c r="M17" s="46">
        <v>866</v>
      </c>
      <c r="O17" s="154"/>
    </row>
    <row r="18" spans="1:16" ht="15" customHeight="1">
      <c r="A18" s="48" t="s">
        <v>236</v>
      </c>
      <c r="B18" s="46">
        <v>129</v>
      </c>
      <c r="C18" s="46">
        <v>171</v>
      </c>
      <c r="D18" s="46">
        <v>167</v>
      </c>
      <c r="E18" s="46">
        <v>170</v>
      </c>
      <c r="F18" s="46">
        <v>135</v>
      </c>
      <c r="G18" s="46">
        <v>143</v>
      </c>
      <c r="H18" s="46">
        <v>147</v>
      </c>
      <c r="I18" s="46">
        <v>95</v>
      </c>
      <c r="J18" s="46">
        <v>140</v>
      </c>
      <c r="K18" s="46">
        <v>216</v>
      </c>
      <c r="L18" s="46">
        <v>148</v>
      </c>
      <c r="M18" s="46">
        <v>166</v>
      </c>
      <c r="O18" s="154"/>
      <c r="P18" s="252"/>
    </row>
    <row r="19" spans="1:16" ht="15" customHeight="1">
      <c r="A19" s="48" t="s">
        <v>237</v>
      </c>
      <c r="B19" s="46">
        <v>160</v>
      </c>
      <c r="C19" s="46">
        <v>131</v>
      </c>
      <c r="D19" s="46">
        <v>176</v>
      </c>
      <c r="E19" s="46">
        <v>87</v>
      </c>
      <c r="F19" s="46">
        <v>132</v>
      </c>
      <c r="G19" s="46">
        <v>152</v>
      </c>
      <c r="H19" s="46">
        <v>108</v>
      </c>
      <c r="I19" s="46">
        <v>84</v>
      </c>
      <c r="J19" s="46">
        <v>129</v>
      </c>
      <c r="K19" s="46">
        <v>148</v>
      </c>
      <c r="L19" s="46">
        <v>137</v>
      </c>
      <c r="M19" s="46">
        <v>86</v>
      </c>
      <c r="O19" s="154"/>
      <c r="P19" s="252"/>
    </row>
    <row r="20" spans="1:16" ht="15" customHeight="1">
      <c r="A20" s="48" t="s">
        <v>238</v>
      </c>
      <c r="B20" s="46">
        <v>1215</v>
      </c>
      <c r="C20" s="46">
        <v>1179</v>
      </c>
      <c r="D20" s="46">
        <v>1248</v>
      </c>
      <c r="E20" s="46">
        <v>911</v>
      </c>
      <c r="F20" s="46">
        <v>1149</v>
      </c>
      <c r="G20" s="46">
        <v>1241</v>
      </c>
      <c r="H20" s="46">
        <v>1055</v>
      </c>
      <c r="I20" s="46">
        <v>585</v>
      </c>
      <c r="J20" s="46">
        <v>1308</v>
      </c>
      <c r="K20" s="46">
        <v>1310</v>
      </c>
      <c r="L20" s="46">
        <v>1421</v>
      </c>
      <c r="M20" s="46">
        <v>937</v>
      </c>
      <c r="O20" s="154"/>
      <c r="P20" s="252"/>
    </row>
    <row r="21" spans="1:16" ht="15" customHeight="1">
      <c r="A21" s="48" t="s">
        <v>239</v>
      </c>
      <c r="B21" s="46">
        <v>2578</v>
      </c>
      <c r="C21" s="46">
        <v>2606</v>
      </c>
      <c r="D21" s="46">
        <v>3539</v>
      </c>
      <c r="E21" s="46">
        <v>2598</v>
      </c>
      <c r="F21" s="46">
        <v>3162</v>
      </c>
      <c r="G21" s="46">
        <v>3603</v>
      </c>
      <c r="H21" s="46">
        <v>3898</v>
      </c>
      <c r="I21" s="46">
        <v>2922</v>
      </c>
      <c r="J21" s="46">
        <v>3525</v>
      </c>
      <c r="K21" s="46">
        <v>3415</v>
      </c>
      <c r="L21" s="46">
        <v>3352</v>
      </c>
      <c r="M21" s="46">
        <v>3000</v>
      </c>
      <c r="O21" s="154"/>
      <c r="P21" s="252"/>
    </row>
    <row r="22" spans="1:16" ht="15" customHeight="1">
      <c r="A22" s="48" t="s">
        <v>240</v>
      </c>
      <c r="B22" s="46">
        <v>154</v>
      </c>
      <c r="C22" s="46">
        <v>40</v>
      </c>
      <c r="D22" s="46">
        <v>141</v>
      </c>
      <c r="E22" s="46">
        <v>29</v>
      </c>
      <c r="F22" s="46">
        <v>47</v>
      </c>
      <c r="G22" s="46">
        <v>67</v>
      </c>
      <c r="H22" s="46">
        <v>35</v>
      </c>
      <c r="I22" s="46">
        <v>39</v>
      </c>
      <c r="J22" s="46">
        <v>214</v>
      </c>
      <c r="K22" s="46">
        <v>160</v>
      </c>
      <c r="L22" s="46">
        <v>119</v>
      </c>
      <c r="M22" s="46">
        <v>76</v>
      </c>
      <c r="O22" s="154"/>
      <c r="P22" s="252"/>
    </row>
    <row r="23" spans="1:16" ht="15" customHeight="1">
      <c r="A23" s="48" t="s">
        <v>29</v>
      </c>
      <c r="B23" s="46">
        <v>1335</v>
      </c>
      <c r="C23" s="46">
        <v>1155</v>
      </c>
      <c r="D23" s="46">
        <v>1137</v>
      </c>
      <c r="E23" s="46">
        <v>739</v>
      </c>
      <c r="F23" s="46">
        <v>986</v>
      </c>
      <c r="G23" s="46">
        <v>1405</v>
      </c>
      <c r="H23" s="46">
        <v>1077</v>
      </c>
      <c r="I23" s="46">
        <v>268</v>
      </c>
      <c r="J23" s="46">
        <v>2055</v>
      </c>
      <c r="K23" s="46">
        <v>1747</v>
      </c>
      <c r="L23" s="46">
        <v>1425</v>
      </c>
      <c r="M23" s="46">
        <v>854</v>
      </c>
      <c r="N23" s="154"/>
    </row>
    <row r="24" spans="1:16" ht="15" customHeight="1">
      <c r="A24" s="48" t="s">
        <v>241</v>
      </c>
      <c r="B24" s="46">
        <v>1234</v>
      </c>
      <c r="C24" s="46">
        <v>1284</v>
      </c>
      <c r="D24" s="46">
        <v>1227</v>
      </c>
      <c r="E24" s="46">
        <v>964</v>
      </c>
      <c r="F24" s="46">
        <v>1861</v>
      </c>
      <c r="G24" s="46">
        <v>1813</v>
      </c>
      <c r="H24" s="46">
        <v>1777</v>
      </c>
      <c r="I24" s="46">
        <v>959</v>
      </c>
      <c r="J24" s="46">
        <v>1854</v>
      </c>
      <c r="K24" s="46">
        <v>1673</v>
      </c>
      <c r="L24" s="46">
        <v>1276</v>
      </c>
      <c r="M24" s="46">
        <v>1168</v>
      </c>
    </row>
    <row r="25" spans="1:16" ht="15" customHeight="1">
      <c r="A25" s="48" t="s">
        <v>242</v>
      </c>
      <c r="B25" s="46">
        <v>1156</v>
      </c>
      <c r="C25" s="46">
        <v>1165</v>
      </c>
      <c r="D25" s="46">
        <v>1573</v>
      </c>
      <c r="E25" s="46">
        <v>1363</v>
      </c>
      <c r="F25" s="46">
        <v>1674</v>
      </c>
      <c r="G25" s="46">
        <v>2561</v>
      </c>
      <c r="H25" s="46">
        <v>2026</v>
      </c>
      <c r="I25" s="46">
        <v>866</v>
      </c>
      <c r="J25" s="46">
        <v>1641</v>
      </c>
      <c r="K25" s="46">
        <v>2070</v>
      </c>
      <c r="L25" s="46">
        <v>1631</v>
      </c>
      <c r="M25" s="46">
        <v>1531</v>
      </c>
    </row>
    <row r="26" spans="1:16" ht="15" customHeight="1">
      <c r="A26" s="48" t="s">
        <v>243</v>
      </c>
      <c r="B26" s="46">
        <v>462</v>
      </c>
      <c r="C26" s="46">
        <v>414</v>
      </c>
      <c r="D26" s="46">
        <v>473</v>
      </c>
      <c r="E26" s="46">
        <v>370</v>
      </c>
      <c r="F26" s="46">
        <v>479</v>
      </c>
      <c r="G26" s="46">
        <v>474</v>
      </c>
      <c r="H26" s="46">
        <v>411</v>
      </c>
      <c r="I26" s="46">
        <v>301</v>
      </c>
      <c r="J26" s="46">
        <v>518</v>
      </c>
      <c r="K26" s="46">
        <v>476</v>
      </c>
      <c r="L26" s="46">
        <v>451</v>
      </c>
      <c r="M26" s="46">
        <v>350</v>
      </c>
    </row>
    <row r="27" spans="1:16" ht="15" customHeight="1">
      <c r="A27" s="48" t="s">
        <v>244</v>
      </c>
      <c r="B27" s="46">
        <v>601</v>
      </c>
      <c r="C27" s="46">
        <v>459</v>
      </c>
      <c r="D27" s="46">
        <v>474</v>
      </c>
      <c r="E27" s="46">
        <v>400</v>
      </c>
      <c r="F27" s="46">
        <v>417</v>
      </c>
      <c r="G27" s="46">
        <v>424</v>
      </c>
      <c r="H27" s="46">
        <v>449</v>
      </c>
      <c r="I27" s="46">
        <v>383</v>
      </c>
      <c r="J27" s="46">
        <v>498</v>
      </c>
      <c r="K27" s="46">
        <v>444</v>
      </c>
      <c r="L27" s="46">
        <v>415</v>
      </c>
      <c r="M27" s="46">
        <v>472</v>
      </c>
    </row>
    <row r="28" spans="1:16" ht="15" customHeight="1">
      <c r="A28" s="49" t="s">
        <v>245</v>
      </c>
      <c r="B28" s="107">
        <v>9</v>
      </c>
      <c r="C28" s="107">
        <v>9</v>
      </c>
      <c r="D28" s="107">
        <v>16</v>
      </c>
      <c r="E28" s="107">
        <v>12</v>
      </c>
      <c r="F28" s="107">
        <v>16</v>
      </c>
      <c r="G28" s="107">
        <v>13</v>
      </c>
      <c r="H28" s="107">
        <v>14</v>
      </c>
      <c r="I28" s="107">
        <v>4</v>
      </c>
      <c r="J28" s="107">
        <v>4</v>
      </c>
      <c r="K28" s="107">
        <v>10</v>
      </c>
      <c r="L28" s="107">
        <v>8</v>
      </c>
      <c r="M28" s="107">
        <v>2</v>
      </c>
    </row>
    <row r="29" spans="1:16" ht="15" customHeight="1">
      <c r="A29" s="100" t="s">
        <v>4</v>
      </c>
      <c r="B29" s="97">
        <v>10517</v>
      </c>
      <c r="C29" s="97">
        <v>11212</v>
      </c>
      <c r="D29" s="97">
        <v>13751</v>
      </c>
      <c r="E29" s="97">
        <v>10225</v>
      </c>
      <c r="F29" s="97">
        <v>11931</v>
      </c>
      <c r="G29" s="97">
        <v>12939</v>
      </c>
      <c r="H29" s="97">
        <v>12452</v>
      </c>
      <c r="I29" s="97">
        <v>7509</v>
      </c>
      <c r="J29" s="97">
        <v>11538</v>
      </c>
      <c r="K29" s="97">
        <v>15091</v>
      </c>
      <c r="L29" s="97">
        <v>14559</v>
      </c>
      <c r="M29" s="97">
        <v>10451</v>
      </c>
    </row>
    <row r="30" spans="1:16" ht="15" customHeight="1">
      <c r="A30" s="98" t="s">
        <v>226</v>
      </c>
      <c r="B30" s="97">
        <v>1530</v>
      </c>
      <c r="C30" s="97">
        <v>2279</v>
      </c>
      <c r="D30" s="97">
        <v>1393</v>
      </c>
      <c r="E30" s="97">
        <v>793</v>
      </c>
      <c r="F30" s="97">
        <v>793</v>
      </c>
      <c r="G30" s="97">
        <v>662</v>
      </c>
      <c r="H30" s="97">
        <v>607</v>
      </c>
      <c r="I30" s="97">
        <v>167</v>
      </c>
      <c r="J30" s="97">
        <v>229</v>
      </c>
      <c r="K30" s="97">
        <v>3674</v>
      </c>
      <c r="L30" s="97">
        <v>3340</v>
      </c>
      <c r="M30" s="97">
        <v>1528</v>
      </c>
    </row>
    <row r="31" spans="1:16" ht="15" customHeight="1">
      <c r="A31" s="103" t="s">
        <v>227</v>
      </c>
      <c r="B31" s="97">
        <v>553</v>
      </c>
      <c r="C31" s="97">
        <v>462</v>
      </c>
      <c r="D31" s="97">
        <v>717</v>
      </c>
      <c r="E31" s="97">
        <v>535</v>
      </c>
      <c r="F31" s="97">
        <v>639</v>
      </c>
      <c r="G31" s="97">
        <v>588</v>
      </c>
      <c r="H31" s="97">
        <v>726</v>
      </c>
      <c r="I31" s="97">
        <v>569</v>
      </c>
      <c r="J31" s="97">
        <v>674</v>
      </c>
      <c r="K31" s="97">
        <v>650</v>
      </c>
      <c r="L31" s="97">
        <v>570</v>
      </c>
      <c r="M31" s="97">
        <v>511</v>
      </c>
    </row>
    <row r="32" spans="1:16" ht="15" customHeight="1">
      <c r="A32" s="48" t="s">
        <v>228</v>
      </c>
      <c r="B32" s="46">
        <v>4</v>
      </c>
      <c r="C32" s="46">
        <v>3</v>
      </c>
      <c r="D32" s="46">
        <v>0</v>
      </c>
      <c r="E32" s="46">
        <v>1</v>
      </c>
      <c r="F32" s="46">
        <v>0</v>
      </c>
      <c r="G32" s="46">
        <v>0</v>
      </c>
      <c r="H32" s="46">
        <v>4</v>
      </c>
      <c r="I32" s="46">
        <v>0</v>
      </c>
      <c r="J32" s="46">
        <v>0</v>
      </c>
      <c r="K32" s="46">
        <v>0</v>
      </c>
      <c r="L32" s="46">
        <v>2</v>
      </c>
      <c r="M32" s="46">
        <v>0</v>
      </c>
    </row>
    <row r="33" spans="1:13" ht="15" customHeight="1">
      <c r="A33" s="48" t="s">
        <v>229</v>
      </c>
      <c r="B33" s="46">
        <v>494</v>
      </c>
      <c r="C33" s="46">
        <v>410</v>
      </c>
      <c r="D33" s="46">
        <v>659</v>
      </c>
      <c r="E33" s="46">
        <v>483</v>
      </c>
      <c r="F33" s="46">
        <v>575</v>
      </c>
      <c r="G33" s="46">
        <v>518</v>
      </c>
      <c r="H33" s="46">
        <v>596</v>
      </c>
      <c r="I33" s="46">
        <v>487</v>
      </c>
      <c r="J33" s="46">
        <v>587</v>
      </c>
      <c r="K33" s="46">
        <v>571</v>
      </c>
      <c r="L33" s="46">
        <v>505</v>
      </c>
      <c r="M33" s="46">
        <v>429</v>
      </c>
    </row>
    <row r="34" spans="1:13" ht="15" customHeight="1">
      <c r="A34" s="48" t="s">
        <v>230</v>
      </c>
      <c r="B34" s="46">
        <v>11</v>
      </c>
      <c r="C34" s="46">
        <v>9</v>
      </c>
      <c r="D34" s="46">
        <v>11</v>
      </c>
      <c r="E34" s="46">
        <v>22</v>
      </c>
      <c r="F34" s="46">
        <v>6</v>
      </c>
      <c r="G34" s="46">
        <v>13</v>
      </c>
      <c r="H34" s="46">
        <v>19</v>
      </c>
      <c r="I34" s="46">
        <v>9</v>
      </c>
      <c r="J34" s="46">
        <v>17</v>
      </c>
      <c r="K34" s="46">
        <v>11</v>
      </c>
      <c r="L34" s="46">
        <v>18</v>
      </c>
      <c r="M34" s="46">
        <v>7</v>
      </c>
    </row>
    <row r="35" spans="1:13" ht="15" customHeight="1">
      <c r="A35" s="48" t="s">
        <v>231</v>
      </c>
      <c r="B35" s="46">
        <v>44</v>
      </c>
      <c r="C35" s="46">
        <v>40</v>
      </c>
      <c r="D35" s="46">
        <v>47</v>
      </c>
      <c r="E35" s="46">
        <v>29</v>
      </c>
      <c r="F35" s="46">
        <v>58</v>
      </c>
      <c r="G35" s="46">
        <v>57</v>
      </c>
      <c r="H35" s="46">
        <v>107</v>
      </c>
      <c r="I35" s="46">
        <v>73</v>
      </c>
      <c r="J35" s="46">
        <v>70</v>
      </c>
      <c r="K35" s="46">
        <v>68</v>
      </c>
      <c r="L35" s="46">
        <v>45</v>
      </c>
      <c r="M35" s="46">
        <v>75</v>
      </c>
    </row>
    <row r="36" spans="1:13" ht="15" customHeight="1">
      <c r="A36" s="100" t="s">
        <v>232</v>
      </c>
      <c r="B36" s="97">
        <v>822</v>
      </c>
      <c r="C36" s="97">
        <v>1009</v>
      </c>
      <c r="D36" s="97">
        <v>1112</v>
      </c>
      <c r="E36" s="97">
        <v>854</v>
      </c>
      <c r="F36" s="97">
        <v>1104</v>
      </c>
      <c r="G36" s="97">
        <v>1042</v>
      </c>
      <c r="H36" s="97">
        <v>1090</v>
      </c>
      <c r="I36" s="97">
        <v>718</v>
      </c>
      <c r="J36" s="97">
        <v>1136</v>
      </c>
      <c r="K36" s="97">
        <v>1133</v>
      </c>
      <c r="L36" s="97">
        <v>1053</v>
      </c>
      <c r="M36" s="97">
        <v>602</v>
      </c>
    </row>
    <row r="37" spans="1:13" ht="15" customHeight="1">
      <c r="A37" s="100" t="s">
        <v>233</v>
      </c>
      <c r="B37" s="97">
        <v>7612</v>
      </c>
      <c r="C37" s="97">
        <v>7462</v>
      </c>
      <c r="D37" s="97">
        <v>10529</v>
      </c>
      <c r="E37" s="97">
        <v>8043</v>
      </c>
      <c r="F37" s="97">
        <v>9395</v>
      </c>
      <c r="G37" s="97">
        <v>10647</v>
      </c>
      <c r="H37" s="97">
        <v>10029</v>
      </c>
      <c r="I37" s="97">
        <v>6055</v>
      </c>
      <c r="J37" s="97">
        <v>9499</v>
      </c>
      <c r="K37" s="97">
        <v>9634</v>
      </c>
      <c r="L37" s="97">
        <v>9596</v>
      </c>
      <c r="M37" s="97">
        <v>7810</v>
      </c>
    </row>
    <row r="38" spans="1:13" ht="15" customHeight="1">
      <c r="A38" s="48" t="s">
        <v>234</v>
      </c>
      <c r="B38" s="46">
        <v>1044</v>
      </c>
      <c r="C38" s="46">
        <v>926</v>
      </c>
      <c r="D38" s="46">
        <v>1188</v>
      </c>
      <c r="E38" s="46">
        <v>881</v>
      </c>
      <c r="F38" s="46">
        <v>1109</v>
      </c>
      <c r="G38" s="46">
        <v>1356</v>
      </c>
      <c r="H38" s="46">
        <v>1159</v>
      </c>
      <c r="I38" s="46">
        <v>774</v>
      </c>
      <c r="J38" s="46">
        <v>1082</v>
      </c>
      <c r="K38" s="46">
        <v>1168</v>
      </c>
      <c r="L38" s="46">
        <v>1443</v>
      </c>
      <c r="M38" s="46">
        <v>943</v>
      </c>
    </row>
    <row r="39" spans="1:13" ht="15" customHeight="1">
      <c r="A39" s="48" t="s">
        <v>235</v>
      </c>
      <c r="B39" s="46">
        <v>1027</v>
      </c>
      <c r="C39" s="46">
        <v>946</v>
      </c>
      <c r="D39" s="46">
        <v>1338</v>
      </c>
      <c r="E39" s="46">
        <v>1098</v>
      </c>
      <c r="F39" s="46">
        <v>1380</v>
      </c>
      <c r="G39" s="46">
        <v>1472</v>
      </c>
      <c r="H39" s="46">
        <v>1766</v>
      </c>
      <c r="I39" s="46">
        <v>939</v>
      </c>
      <c r="J39" s="46">
        <v>1349</v>
      </c>
      <c r="K39" s="46">
        <v>1262</v>
      </c>
      <c r="L39" s="46">
        <v>1537</v>
      </c>
      <c r="M39" s="46">
        <v>1333</v>
      </c>
    </row>
    <row r="40" spans="1:13" ht="15" customHeight="1">
      <c r="A40" s="48" t="s">
        <v>66</v>
      </c>
      <c r="B40" s="46">
        <v>1446</v>
      </c>
      <c r="C40" s="46">
        <v>1785</v>
      </c>
      <c r="D40" s="46">
        <v>2869</v>
      </c>
      <c r="E40" s="46">
        <v>1811</v>
      </c>
      <c r="F40" s="46">
        <v>2593</v>
      </c>
      <c r="G40" s="46">
        <v>2337</v>
      </c>
      <c r="H40" s="46">
        <v>2021</v>
      </c>
      <c r="I40" s="46">
        <v>1550</v>
      </c>
      <c r="J40" s="46">
        <v>2091</v>
      </c>
      <c r="K40" s="46">
        <v>2204</v>
      </c>
      <c r="L40" s="46">
        <v>1981</v>
      </c>
      <c r="M40" s="46">
        <v>1792</v>
      </c>
    </row>
    <row r="41" spans="1:13" ht="15" customHeight="1">
      <c r="A41" s="48" t="s">
        <v>60</v>
      </c>
      <c r="B41" s="46">
        <v>672</v>
      </c>
      <c r="C41" s="46">
        <v>585</v>
      </c>
      <c r="D41" s="46">
        <v>1236</v>
      </c>
      <c r="E41" s="46">
        <v>1320</v>
      </c>
      <c r="F41" s="46">
        <v>637</v>
      </c>
      <c r="G41" s="46">
        <v>900</v>
      </c>
      <c r="H41" s="46">
        <v>791</v>
      </c>
      <c r="I41" s="46">
        <v>359</v>
      </c>
      <c r="J41" s="46">
        <v>769</v>
      </c>
      <c r="K41" s="46">
        <v>649</v>
      </c>
      <c r="L41" s="46">
        <v>626</v>
      </c>
      <c r="M41" s="46">
        <v>508</v>
      </c>
    </row>
    <row r="42" spans="1:13" ht="15" customHeight="1">
      <c r="A42" s="48" t="s">
        <v>236</v>
      </c>
      <c r="B42" s="46">
        <v>52</v>
      </c>
      <c r="C42" s="46">
        <v>67</v>
      </c>
      <c r="D42" s="46">
        <v>70</v>
      </c>
      <c r="E42" s="46">
        <v>58</v>
      </c>
      <c r="F42" s="46">
        <v>38</v>
      </c>
      <c r="G42" s="46">
        <v>66</v>
      </c>
      <c r="H42" s="46">
        <v>68</v>
      </c>
      <c r="I42" s="46">
        <v>45</v>
      </c>
      <c r="J42" s="46">
        <v>58</v>
      </c>
      <c r="K42" s="46">
        <v>98</v>
      </c>
      <c r="L42" s="46">
        <v>55</v>
      </c>
      <c r="M42" s="46">
        <v>73</v>
      </c>
    </row>
    <row r="43" spans="1:13" ht="15" customHeight="1">
      <c r="A43" s="48" t="s">
        <v>237</v>
      </c>
      <c r="B43" s="46">
        <v>79</v>
      </c>
      <c r="C43" s="46">
        <v>67</v>
      </c>
      <c r="D43" s="46">
        <v>83</v>
      </c>
      <c r="E43" s="46">
        <v>36</v>
      </c>
      <c r="F43" s="46">
        <v>59</v>
      </c>
      <c r="G43" s="46">
        <v>65</v>
      </c>
      <c r="H43" s="46">
        <v>58</v>
      </c>
      <c r="I43" s="46">
        <v>49</v>
      </c>
      <c r="J43" s="46">
        <v>60</v>
      </c>
      <c r="K43" s="46">
        <v>63</v>
      </c>
      <c r="L43" s="46">
        <v>65</v>
      </c>
      <c r="M43" s="46">
        <v>34</v>
      </c>
    </row>
    <row r="44" spans="1:13" ht="15" customHeight="1">
      <c r="A44" s="48" t="s">
        <v>238</v>
      </c>
      <c r="B44" s="46">
        <v>567</v>
      </c>
      <c r="C44" s="46">
        <v>507</v>
      </c>
      <c r="D44" s="46">
        <v>478</v>
      </c>
      <c r="E44" s="46">
        <v>379</v>
      </c>
      <c r="F44" s="46">
        <v>509</v>
      </c>
      <c r="G44" s="46">
        <v>533</v>
      </c>
      <c r="H44" s="46">
        <v>491</v>
      </c>
      <c r="I44" s="46">
        <v>264</v>
      </c>
      <c r="J44" s="46">
        <v>572</v>
      </c>
      <c r="K44" s="46">
        <v>575</v>
      </c>
      <c r="L44" s="46">
        <v>595</v>
      </c>
      <c r="M44" s="46">
        <v>367</v>
      </c>
    </row>
    <row r="45" spans="1:13" ht="15" customHeight="1">
      <c r="A45" s="48" t="s">
        <v>239</v>
      </c>
      <c r="B45" s="46">
        <v>1071</v>
      </c>
      <c r="C45" s="46">
        <v>1048</v>
      </c>
      <c r="D45" s="46">
        <v>1522</v>
      </c>
      <c r="E45" s="46">
        <v>1070</v>
      </c>
      <c r="F45" s="46">
        <v>1223</v>
      </c>
      <c r="G45" s="46">
        <v>1554</v>
      </c>
      <c r="H45" s="46">
        <v>1710</v>
      </c>
      <c r="I45" s="46">
        <v>1088</v>
      </c>
      <c r="J45" s="46">
        <v>1300</v>
      </c>
      <c r="K45" s="46">
        <v>1290</v>
      </c>
      <c r="L45" s="46">
        <v>1496</v>
      </c>
      <c r="M45" s="46">
        <v>1153</v>
      </c>
    </row>
    <row r="46" spans="1:13" ht="15" customHeight="1">
      <c r="A46" s="48" t="s">
        <v>240</v>
      </c>
      <c r="B46" s="46">
        <v>44</v>
      </c>
      <c r="C46" s="46">
        <v>19</v>
      </c>
      <c r="D46" s="46">
        <v>55</v>
      </c>
      <c r="E46" s="46">
        <v>15</v>
      </c>
      <c r="F46" s="46">
        <v>13</v>
      </c>
      <c r="G46" s="46">
        <v>19</v>
      </c>
      <c r="H46" s="46">
        <v>12</v>
      </c>
      <c r="I46" s="46">
        <v>20</v>
      </c>
      <c r="J46" s="46">
        <v>102</v>
      </c>
      <c r="K46" s="46">
        <v>45</v>
      </c>
      <c r="L46" s="46">
        <v>21</v>
      </c>
      <c r="M46" s="46">
        <v>29</v>
      </c>
    </row>
    <row r="47" spans="1:13" ht="15" customHeight="1">
      <c r="A47" s="48" t="s">
        <v>29</v>
      </c>
      <c r="B47" s="46">
        <v>500</v>
      </c>
      <c r="C47" s="46">
        <v>410</v>
      </c>
      <c r="D47" s="46">
        <v>374</v>
      </c>
      <c r="E47" s="46">
        <v>272</v>
      </c>
      <c r="F47" s="46">
        <v>348</v>
      </c>
      <c r="G47" s="46">
        <v>440</v>
      </c>
      <c r="H47" s="46">
        <v>386</v>
      </c>
      <c r="I47" s="46">
        <v>77</v>
      </c>
      <c r="J47" s="46">
        <v>682</v>
      </c>
      <c r="K47" s="46">
        <v>621</v>
      </c>
      <c r="L47" s="46">
        <v>492</v>
      </c>
      <c r="M47" s="46">
        <v>340</v>
      </c>
    </row>
    <row r="48" spans="1:13" ht="15" customHeight="1">
      <c r="A48" s="48" t="s">
        <v>241</v>
      </c>
      <c r="B48" s="46">
        <v>262</v>
      </c>
      <c r="C48" s="46">
        <v>279</v>
      </c>
      <c r="D48" s="46">
        <v>261</v>
      </c>
      <c r="E48" s="46">
        <v>228</v>
      </c>
      <c r="F48" s="46">
        <v>399</v>
      </c>
      <c r="G48" s="46">
        <v>459</v>
      </c>
      <c r="H48" s="46">
        <v>380</v>
      </c>
      <c r="I48" s="46">
        <v>180</v>
      </c>
      <c r="J48" s="46">
        <v>343</v>
      </c>
      <c r="K48" s="46">
        <v>329</v>
      </c>
      <c r="L48" s="46">
        <v>237</v>
      </c>
      <c r="M48" s="46">
        <v>230</v>
      </c>
    </row>
    <row r="49" spans="1:13" ht="15" customHeight="1">
      <c r="A49" s="48" t="s">
        <v>242</v>
      </c>
      <c r="B49" s="46">
        <v>642</v>
      </c>
      <c r="C49" s="46">
        <v>634</v>
      </c>
      <c r="D49" s="46">
        <v>860</v>
      </c>
      <c r="E49" s="46">
        <v>721</v>
      </c>
      <c r="F49" s="46">
        <v>890</v>
      </c>
      <c r="G49" s="46">
        <v>1257</v>
      </c>
      <c r="H49" s="46">
        <v>981</v>
      </c>
      <c r="I49" s="46">
        <v>534</v>
      </c>
      <c r="J49" s="46">
        <v>916</v>
      </c>
      <c r="K49" s="46">
        <v>1151</v>
      </c>
      <c r="L49" s="46">
        <v>876</v>
      </c>
      <c r="M49" s="46">
        <v>862</v>
      </c>
    </row>
    <row r="50" spans="1:13" ht="15" customHeight="1">
      <c r="A50" s="48" t="s">
        <v>243</v>
      </c>
      <c r="B50" s="46">
        <v>159</v>
      </c>
      <c r="C50" s="46">
        <v>145</v>
      </c>
      <c r="D50" s="46">
        <v>142</v>
      </c>
      <c r="E50" s="46">
        <v>123</v>
      </c>
      <c r="F50" s="46">
        <v>146</v>
      </c>
      <c r="G50" s="46">
        <v>136</v>
      </c>
      <c r="H50" s="46">
        <v>130</v>
      </c>
      <c r="I50" s="46">
        <v>109</v>
      </c>
      <c r="J50" s="46">
        <v>139</v>
      </c>
      <c r="K50" s="46">
        <v>136</v>
      </c>
      <c r="L50" s="46">
        <v>133</v>
      </c>
      <c r="M50" s="46">
        <v>95</v>
      </c>
    </row>
    <row r="51" spans="1:13" ht="15" customHeight="1">
      <c r="A51" s="48" t="s">
        <v>244</v>
      </c>
      <c r="B51" s="46">
        <v>43</v>
      </c>
      <c r="C51" s="46">
        <v>40</v>
      </c>
      <c r="D51" s="46">
        <v>49</v>
      </c>
      <c r="E51" s="46">
        <v>29</v>
      </c>
      <c r="F51" s="46">
        <v>46</v>
      </c>
      <c r="G51" s="46">
        <v>48</v>
      </c>
      <c r="H51" s="46">
        <v>71</v>
      </c>
      <c r="I51" s="46">
        <v>65</v>
      </c>
      <c r="J51" s="46">
        <v>35</v>
      </c>
      <c r="K51" s="46">
        <v>39</v>
      </c>
      <c r="L51" s="46">
        <v>37</v>
      </c>
      <c r="M51" s="46">
        <v>50</v>
      </c>
    </row>
    <row r="52" spans="1:13" ht="15" customHeight="1">
      <c r="A52" s="49" t="s">
        <v>245</v>
      </c>
      <c r="B52" s="107">
        <v>4</v>
      </c>
      <c r="C52" s="107">
        <v>4</v>
      </c>
      <c r="D52" s="107">
        <v>4</v>
      </c>
      <c r="E52" s="107">
        <v>2</v>
      </c>
      <c r="F52" s="107">
        <v>5</v>
      </c>
      <c r="G52" s="107">
        <v>5</v>
      </c>
      <c r="H52" s="107">
        <v>5</v>
      </c>
      <c r="I52" s="107">
        <v>2</v>
      </c>
      <c r="J52" s="107">
        <v>1</v>
      </c>
      <c r="K52" s="107">
        <v>4</v>
      </c>
      <c r="L52" s="107">
        <v>2</v>
      </c>
      <c r="M52" s="107">
        <v>1</v>
      </c>
    </row>
    <row r="53" spans="1:13" ht="15" customHeight="1">
      <c r="A53" s="100" t="s">
        <v>5</v>
      </c>
      <c r="B53" s="97">
        <v>10479</v>
      </c>
      <c r="C53" s="97">
        <v>10521</v>
      </c>
      <c r="D53" s="97">
        <v>13633</v>
      </c>
      <c r="E53" s="97">
        <v>10074</v>
      </c>
      <c r="F53" s="97">
        <v>12759</v>
      </c>
      <c r="G53" s="97">
        <v>13994</v>
      </c>
      <c r="H53" s="97">
        <v>13041</v>
      </c>
      <c r="I53" s="97">
        <v>7830</v>
      </c>
      <c r="J53" s="97">
        <v>13519</v>
      </c>
      <c r="K53" s="97">
        <v>13911</v>
      </c>
      <c r="L53" s="97">
        <v>13961</v>
      </c>
      <c r="M53" s="97">
        <v>10998</v>
      </c>
    </row>
    <row r="54" spans="1:13" ht="15" customHeight="1">
      <c r="A54" s="98" t="s">
        <v>226</v>
      </c>
      <c r="B54" s="97">
        <v>208</v>
      </c>
      <c r="C54" s="97">
        <v>244</v>
      </c>
      <c r="D54" s="97">
        <v>217</v>
      </c>
      <c r="E54" s="97">
        <v>118</v>
      </c>
      <c r="F54" s="97">
        <v>175</v>
      </c>
      <c r="G54" s="97">
        <v>182</v>
      </c>
      <c r="H54" s="97">
        <v>150</v>
      </c>
      <c r="I54" s="97">
        <v>49</v>
      </c>
      <c r="J54" s="97">
        <v>48</v>
      </c>
      <c r="K54" s="97">
        <v>465</v>
      </c>
      <c r="L54" s="97">
        <v>580</v>
      </c>
      <c r="M54" s="97">
        <v>198</v>
      </c>
    </row>
    <row r="55" spans="1:13" ht="15" customHeight="1">
      <c r="A55" s="103" t="s">
        <v>227</v>
      </c>
      <c r="B55" s="97">
        <v>257</v>
      </c>
      <c r="C55" s="97">
        <v>253</v>
      </c>
      <c r="D55" s="97">
        <v>273</v>
      </c>
      <c r="E55" s="97">
        <v>281</v>
      </c>
      <c r="F55" s="97">
        <v>387</v>
      </c>
      <c r="G55" s="97">
        <v>353</v>
      </c>
      <c r="H55" s="97">
        <v>321</v>
      </c>
      <c r="I55" s="97">
        <v>278</v>
      </c>
      <c r="J55" s="97">
        <v>397</v>
      </c>
      <c r="K55" s="97">
        <v>362</v>
      </c>
      <c r="L55" s="97">
        <v>376</v>
      </c>
      <c r="M55" s="97">
        <v>334</v>
      </c>
    </row>
    <row r="56" spans="1:13" ht="15" customHeight="1">
      <c r="A56" s="48" t="s">
        <v>228</v>
      </c>
      <c r="B56" s="46">
        <v>1</v>
      </c>
      <c r="C56" s="46">
        <v>0</v>
      </c>
      <c r="D56" s="46">
        <v>0</v>
      </c>
      <c r="E56" s="46">
        <v>2</v>
      </c>
      <c r="F56" s="46">
        <v>1</v>
      </c>
      <c r="G56" s="46">
        <v>0</v>
      </c>
      <c r="H56" s="46">
        <v>1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</row>
    <row r="57" spans="1:13" ht="15" customHeight="1">
      <c r="A57" s="48" t="s">
        <v>229</v>
      </c>
      <c r="B57" s="46">
        <v>222</v>
      </c>
      <c r="C57" s="46">
        <v>211</v>
      </c>
      <c r="D57" s="46">
        <v>243</v>
      </c>
      <c r="E57" s="46">
        <v>246</v>
      </c>
      <c r="F57" s="46">
        <v>304</v>
      </c>
      <c r="G57" s="46">
        <v>318</v>
      </c>
      <c r="H57" s="46">
        <v>245</v>
      </c>
      <c r="I57" s="46">
        <v>223</v>
      </c>
      <c r="J57" s="46">
        <v>324</v>
      </c>
      <c r="K57" s="46">
        <v>306</v>
      </c>
      <c r="L57" s="46">
        <v>316</v>
      </c>
      <c r="M57" s="46">
        <v>284</v>
      </c>
    </row>
    <row r="58" spans="1:13" ht="15" customHeight="1">
      <c r="A58" s="48" t="s">
        <v>230</v>
      </c>
      <c r="B58" s="46">
        <v>13</v>
      </c>
      <c r="C58" s="46">
        <v>19</v>
      </c>
      <c r="D58" s="46">
        <v>12</v>
      </c>
      <c r="E58" s="46">
        <v>14</v>
      </c>
      <c r="F58" s="46">
        <v>29</v>
      </c>
      <c r="G58" s="46">
        <v>21</v>
      </c>
      <c r="H58" s="46">
        <v>18</v>
      </c>
      <c r="I58" s="46">
        <v>5</v>
      </c>
      <c r="J58" s="46">
        <v>31</v>
      </c>
      <c r="K58" s="46">
        <v>26</v>
      </c>
      <c r="L58" s="46">
        <v>26</v>
      </c>
      <c r="M58" s="46">
        <v>15</v>
      </c>
    </row>
    <row r="59" spans="1:13" ht="15" customHeight="1">
      <c r="A59" s="48" t="s">
        <v>231</v>
      </c>
      <c r="B59" s="46">
        <v>21</v>
      </c>
      <c r="C59" s="46">
        <v>23</v>
      </c>
      <c r="D59" s="46">
        <v>18</v>
      </c>
      <c r="E59" s="46">
        <v>19</v>
      </c>
      <c r="F59" s="46">
        <v>53</v>
      </c>
      <c r="G59" s="46">
        <v>14</v>
      </c>
      <c r="H59" s="46">
        <v>57</v>
      </c>
      <c r="I59" s="46">
        <v>50</v>
      </c>
      <c r="J59" s="46">
        <v>42</v>
      </c>
      <c r="K59" s="46">
        <v>30</v>
      </c>
      <c r="L59" s="46">
        <v>34</v>
      </c>
      <c r="M59" s="46">
        <v>35</v>
      </c>
    </row>
    <row r="60" spans="1:13" ht="15" customHeight="1">
      <c r="A60" s="100" t="s">
        <v>232</v>
      </c>
      <c r="B60" s="97">
        <v>79</v>
      </c>
      <c r="C60" s="97">
        <v>102</v>
      </c>
      <c r="D60" s="97">
        <v>100</v>
      </c>
      <c r="E60" s="97">
        <v>81</v>
      </c>
      <c r="F60" s="97">
        <v>103</v>
      </c>
      <c r="G60" s="97">
        <v>90</v>
      </c>
      <c r="H60" s="97">
        <v>86</v>
      </c>
      <c r="I60" s="97">
        <v>60</v>
      </c>
      <c r="J60" s="97">
        <v>108</v>
      </c>
      <c r="K60" s="97">
        <v>120</v>
      </c>
      <c r="L60" s="97">
        <v>94</v>
      </c>
      <c r="M60" s="97">
        <v>66</v>
      </c>
    </row>
    <row r="61" spans="1:13" ht="15" customHeight="1">
      <c r="A61" s="100" t="s">
        <v>233</v>
      </c>
      <c r="B61" s="97">
        <v>9935</v>
      </c>
      <c r="C61" s="97">
        <v>9922</v>
      </c>
      <c r="D61" s="97">
        <v>13043</v>
      </c>
      <c r="E61" s="97">
        <v>9594</v>
      </c>
      <c r="F61" s="97">
        <v>12094</v>
      </c>
      <c r="G61" s="97">
        <v>13369</v>
      </c>
      <c r="H61" s="97">
        <v>12484</v>
      </c>
      <c r="I61" s="97">
        <v>7443</v>
      </c>
      <c r="J61" s="97">
        <v>12966</v>
      </c>
      <c r="K61" s="97">
        <v>12964</v>
      </c>
      <c r="L61" s="97">
        <v>12911</v>
      </c>
      <c r="M61" s="97">
        <v>10400</v>
      </c>
    </row>
    <row r="62" spans="1:13" ht="15" customHeight="1">
      <c r="A62" s="48" t="s">
        <v>234</v>
      </c>
      <c r="B62" s="46">
        <v>1687</v>
      </c>
      <c r="C62" s="46">
        <v>1422</v>
      </c>
      <c r="D62" s="46">
        <v>1757</v>
      </c>
      <c r="E62" s="46">
        <v>1407</v>
      </c>
      <c r="F62" s="46">
        <v>1696</v>
      </c>
      <c r="G62" s="46">
        <v>2126</v>
      </c>
      <c r="H62" s="46">
        <v>1978</v>
      </c>
      <c r="I62" s="46">
        <v>1269</v>
      </c>
      <c r="J62" s="46">
        <v>1703</v>
      </c>
      <c r="K62" s="46">
        <v>2079</v>
      </c>
      <c r="L62" s="46">
        <v>2893</v>
      </c>
      <c r="M62" s="46">
        <v>1711</v>
      </c>
    </row>
    <row r="63" spans="1:13" ht="15" customHeight="1">
      <c r="A63" s="48" t="s">
        <v>235</v>
      </c>
      <c r="B63" s="46">
        <v>395</v>
      </c>
      <c r="C63" s="46">
        <v>316</v>
      </c>
      <c r="D63" s="46">
        <v>591</v>
      </c>
      <c r="E63" s="46">
        <v>319</v>
      </c>
      <c r="F63" s="46">
        <v>471</v>
      </c>
      <c r="G63" s="46">
        <v>611</v>
      </c>
      <c r="H63" s="46">
        <v>947</v>
      </c>
      <c r="I63" s="46">
        <v>224</v>
      </c>
      <c r="J63" s="46">
        <v>532</v>
      </c>
      <c r="K63" s="46">
        <v>437</v>
      </c>
      <c r="L63" s="46">
        <v>642</v>
      </c>
      <c r="M63" s="46">
        <v>628</v>
      </c>
    </row>
    <row r="64" spans="1:13" ht="15" customHeight="1">
      <c r="A64" s="48" t="s">
        <v>66</v>
      </c>
      <c r="B64" s="46">
        <v>1845</v>
      </c>
      <c r="C64" s="46">
        <v>2399</v>
      </c>
      <c r="D64" s="46">
        <v>3542</v>
      </c>
      <c r="E64" s="46">
        <v>2143</v>
      </c>
      <c r="F64" s="46">
        <v>3074</v>
      </c>
      <c r="G64" s="46">
        <v>2757</v>
      </c>
      <c r="H64" s="46">
        <v>2385</v>
      </c>
      <c r="I64" s="46">
        <v>1636</v>
      </c>
      <c r="J64" s="46">
        <v>2583</v>
      </c>
      <c r="K64" s="46">
        <v>2683</v>
      </c>
      <c r="L64" s="46">
        <v>2577</v>
      </c>
      <c r="M64" s="46">
        <v>2295</v>
      </c>
    </row>
    <row r="65" spans="1:13" ht="15" customHeight="1">
      <c r="A65" s="48" t="s">
        <v>60</v>
      </c>
      <c r="B65" s="46">
        <v>398</v>
      </c>
      <c r="C65" s="46">
        <v>392</v>
      </c>
      <c r="D65" s="46">
        <v>880</v>
      </c>
      <c r="E65" s="46">
        <v>1015</v>
      </c>
      <c r="F65" s="46">
        <v>471</v>
      </c>
      <c r="G65" s="46">
        <v>561</v>
      </c>
      <c r="H65" s="46">
        <v>469</v>
      </c>
      <c r="I65" s="46">
        <v>241</v>
      </c>
      <c r="J65" s="46">
        <v>470</v>
      </c>
      <c r="K65" s="46">
        <v>447</v>
      </c>
      <c r="L65" s="46">
        <v>425</v>
      </c>
      <c r="M65" s="46">
        <v>358</v>
      </c>
    </row>
    <row r="66" spans="1:13" ht="15" customHeight="1">
      <c r="A66" s="48" t="s">
        <v>236</v>
      </c>
      <c r="B66" s="46">
        <v>77</v>
      </c>
      <c r="C66" s="46">
        <v>104</v>
      </c>
      <c r="D66" s="46">
        <v>97</v>
      </c>
      <c r="E66" s="46">
        <v>112</v>
      </c>
      <c r="F66" s="46">
        <v>97</v>
      </c>
      <c r="G66" s="46">
        <v>77</v>
      </c>
      <c r="H66" s="46">
        <v>79</v>
      </c>
      <c r="I66" s="46">
        <v>50</v>
      </c>
      <c r="J66" s="46">
        <v>82</v>
      </c>
      <c r="K66" s="46">
        <v>118</v>
      </c>
      <c r="L66" s="46">
        <v>93</v>
      </c>
      <c r="M66" s="46">
        <v>93</v>
      </c>
    </row>
    <row r="67" spans="1:13" ht="15" customHeight="1">
      <c r="A67" s="48" t="s">
        <v>237</v>
      </c>
      <c r="B67" s="46">
        <v>81</v>
      </c>
      <c r="C67" s="46">
        <v>64</v>
      </c>
      <c r="D67" s="46">
        <v>93</v>
      </c>
      <c r="E67" s="46">
        <v>51</v>
      </c>
      <c r="F67" s="46">
        <v>73</v>
      </c>
      <c r="G67" s="46">
        <v>87</v>
      </c>
      <c r="H67" s="46">
        <v>50</v>
      </c>
      <c r="I67" s="46">
        <v>35</v>
      </c>
      <c r="J67" s="46">
        <v>69</v>
      </c>
      <c r="K67" s="46">
        <v>85</v>
      </c>
      <c r="L67" s="46">
        <v>72</v>
      </c>
      <c r="M67" s="46">
        <v>52</v>
      </c>
    </row>
    <row r="68" spans="1:13" ht="15" customHeight="1">
      <c r="A68" s="48" t="s">
        <v>238</v>
      </c>
      <c r="B68" s="46">
        <v>648</v>
      </c>
      <c r="C68" s="46">
        <v>672</v>
      </c>
      <c r="D68" s="46">
        <v>770</v>
      </c>
      <c r="E68" s="46">
        <v>532</v>
      </c>
      <c r="F68" s="46">
        <v>640</v>
      </c>
      <c r="G68" s="46">
        <v>708</v>
      </c>
      <c r="H68" s="46">
        <v>564</v>
      </c>
      <c r="I68" s="46">
        <v>321</v>
      </c>
      <c r="J68" s="46">
        <v>736</v>
      </c>
      <c r="K68" s="46">
        <v>735</v>
      </c>
      <c r="L68" s="46">
        <v>826</v>
      </c>
      <c r="M68" s="46">
        <v>570</v>
      </c>
    </row>
    <row r="69" spans="1:13" ht="15" customHeight="1">
      <c r="A69" s="48" t="s">
        <v>239</v>
      </c>
      <c r="B69" s="46">
        <v>1507</v>
      </c>
      <c r="C69" s="46">
        <v>1558</v>
      </c>
      <c r="D69" s="46">
        <v>2017</v>
      </c>
      <c r="E69" s="46">
        <v>1528</v>
      </c>
      <c r="F69" s="46">
        <v>1939</v>
      </c>
      <c r="G69" s="46">
        <v>2049</v>
      </c>
      <c r="H69" s="46">
        <v>2188</v>
      </c>
      <c r="I69" s="46">
        <v>1834</v>
      </c>
      <c r="J69" s="46">
        <v>2225</v>
      </c>
      <c r="K69" s="46">
        <v>2125</v>
      </c>
      <c r="L69" s="46">
        <v>1856</v>
      </c>
      <c r="M69" s="46">
        <v>1847</v>
      </c>
    </row>
    <row r="70" spans="1:13" ht="15" customHeight="1">
      <c r="A70" s="48" t="s">
        <v>240</v>
      </c>
      <c r="B70" s="46">
        <v>110</v>
      </c>
      <c r="C70" s="46">
        <v>21</v>
      </c>
      <c r="D70" s="46">
        <v>86</v>
      </c>
      <c r="E70" s="46">
        <v>14</v>
      </c>
      <c r="F70" s="46">
        <v>34</v>
      </c>
      <c r="G70" s="46">
        <v>48</v>
      </c>
      <c r="H70" s="46">
        <v>23</v>
      </c>
      <c r="I70" s="46">
        <v>19</v>
      </c>
      <c r="J70" s="46">
        <v>112</v>
      </c>
      <c r="K70" s="46">
        <v>115</v>
      </c>
      <c r="L70" s="46">
        <v>98</v>
      </c>
      <c r="M70" s="46">
        <v>47</v>
      </c>
    </row>
    <row r="71" spans="1:13" ht="15" customHeight="1">
      <c r="A71" s="48" t="s">
        <v>29</v>
      </c>
      <c r="B71" s="46">
        <v>835</v>
      </c>
      <c r="C71" s="46">
        <v>745</v>
      </c>
      <c r="D71" s="46">
        <v>763</v>
      </c>
      <c r="E71" s="46">
        <v>467</v>
      </c>
      <c r="F71" s="46">
        <v>638</v>
      </c>
      <c r="G71" s="46">
        <v>965</v>
      </c>
      <c r="H71" s="46">
        <v>691</v>
      </c>
      <c r="I71" s="46">
        <v>191</v>
      </c>
      <c r="J71" s="46">
        <v>1373</v>
      </c>
      <c r="K71" s="46">
        <v>1126</v>
      </c>
      <c r="L71" s="46">
        <v>933</v>
      </c>
      <c r="M71" s="46">
        <v>514</v>
      </c>
    </row>
    <row r="72" spans="1:13" ht="15" customHeight="1">
      <c r="A72" s="48" t="s">
        <v>241</v>
      </c>
      <c r="B72" s="46">
        <v>972</v>
      </c>
      <c r="C72" s="46">
        <v>1005</v>
      </c>
      <c r="D72" s="46">
        <v>966</v>
      </c>
      <c r="E72" s="46">
        <v>736</v>
      </c>
      <c r="F72" s="46">
        <v>1462</v>
      </c>
      <c r="G72" s="46">
        <v>1354</v>
      </c>
      <c r="H72" s="46">
        <v>1397</v>
      </c>
      <c r="I72" s="46">
        <v>779</v>
      </c>
      <c r="J72" s="46">
        <v>1511</v>
      </c>
      <c r="K72" s="46">
        <v>1344</v>
      </c>
      <c r="L72" s="46">
        <v>1039</v>
      </c>
      <c r="M72" s="46">
        <v>938</v>
      </c>
    </row>
    <row r="73" spans="1:13" ht="15" customHeight="1">
      <c r="A73" s="48" t="s">
        <v>242</v>
      </c>
      <c r="B73" s="46">
        <v>514</v>
      </c>
      <c r="C73" s="46">
        <v>531</v>
      </c>
      <c r="D73" s="46">
        <v>713</v>
      </c>
      <c r="E73" s="46">
        <v>642</v>
      </c>
      <c r="F73" s="46">
        <v>784</v>
      </c>
      <c r="G73" s="46">
        <v>1304</v>
      </c>
      <c r="H73" s="46">
        <v>1045</v>
      </c>
      <c r="I73" s="46">
        <v>332</v>
      </c>
      <c r="J73" s="46">
        <v>725</v>
      </c>
      <c r="K73" s="46">
        <v>919</v>
      </c>
      <c r="L73" s="46">
        <v>755</v>
      </c>
      <c r="M73" s="46">
        <v>669</v>
      </c>
    </row>
    <row r="74" spans="1:13" ht="15" customHeight="1">
      <c r="A74" s="48" t="s">
        <v>243</v>
      </c>
      <c r="B74" s="46">
        <v>303</v>
      </c>
      <c r="C74" s="46">
        <v>269</v>
      </c>
      <c r="D74" s="46">
        <v>331</v>
      </c>
      <c r="E74" s="46">
        <v>247</v>
      </c>
      <c r="F74" s="46">
        <v>333</v>
      </c>
      <c r="G74" s="46">
        <v>338</v>
      </c>
      <c r="H74" s="46">
        <v>281</v>
      </c>
      <c r="I74" s="46">
        <v>192</v>
      </c>
      <c r="J74" s="46">
        <v>379</v>
      </c>
      <c r="K74" s="46">
        <v>340</v>
      </c>
      <c r="L74" s="46">
        <v>318</v>
      </c>
      <c r="M74" s="46">
        <v>255</v>
      </c>
    </row>
    <row r="75" spans="1:13" ht="15" customHeight="1">
      <c r="A75" s="48" t="s">
        <v>244</v>
      </c>
      <c r="B75" s="46">
        <v>558</v>
      </c>
      <c r="C75" s="46">
        <v>419</v>
      </c>
      <c r="D75" s="46">
        <v>425</v>
      </c>
      <c r="E75" s="46">
        <v>371</v>
      </c>
      <c r="F75" s="46">
        <v>371</v>
      </c>
      <c r="G75" s="46">
        <v>376</v>
      </c>
      <c r="H75" s="46">
        <v>378</v>
      </c>
      <c r="I75" s="46">
        <v>318</v>
      </c>
      <c r="J75" s="46">
        <v>463</v>
      </c>
      <c r="K75" s="46">
        <v>405</v>
      </c>
      <c r="L75" s="46">
        <v>378</v>
      </c>
      <c r="M75" s="46">
        <v>422</v>
      </c>
    </row>
    <row r="76" spans="1:13" ht="15" customHeight="1">
      <c r="A76" s="49" t="s">
        <v>245</v>
      </c>
      <c r="B76" s="107">
        <v>5</v>
      </c>
      <c r="C76" s="107">
        <v>5</v>
      </c>
      <c r="D76" s="107">
        <v>12</v>
      </c>
      <c r="E76" s="107">
        <v>10</v>
      </c>
      <c r="F76" s="107">
        <v>11</v>
      </c>
      <c r="G76" s="107">
        <v>8</v>
      </c>
      <c r="H76" s="107">
        <v>9</v>
      </c>
      <c r="I76" s="107">
        <v>2</v>
      </c>
      <c r="J76" s="107">
        <v>3</v>
      </c>
      <c r="K76" s="107">
        <v>6</v>
      </c>
      <c r="L76" s="107">
        <v>6</v>
      </c>
      <c r="M76" s="107">
        <v>1</v>
      </c>
    </row>
    <row r="77" spans="1:13" ht="15" customHeight="1">
      <c r="A77" s="37" t="s">
        <v>215</v>
      </c>
    </row>
  </sheetData>
  <pageMargins left="0.23622047244094491" right="0.23622047244094491" top="0.39370078740157483" bottom="0.74803149606299213" header="0" footer="0.31496062992125984"/>
  <pageSetup paperSize="9" scale="6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65"/>
  <sheetViews>
    <sheetView workbookViewId="0"/>
  </sheetViews>
  <sheetFormatPr baseColWidth="10" defaultColWidth="11.42578125" defaultRowHeight="15" customHeight="1"/>
  <cols>
    <col min="1" max="1" width="32.140625" style="75" customWidth="1"/>
    <col min="2" max="13" width="10" style="75" customWidth="1"/>
    <col min="14" max="15" width="11.42578125" style="75"/>
    <col min="16" max="16" width="12.85546875" style="75" bestFit="1" customWidth="1"/>
    <col min="17" max="16384" width="11.42578125" style="75"/>
  </cols>
  <sheetData>
    <row r="1" spans="1:13" ht="15" customHeight="1">
      <c r="A1" s="225" t="s">
        <v>649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spans="1:13" ht="15" customHeight="1">
      <c r="A2" s="227" t="s">
        <v>650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ht="15" customHeight="1">
      <c r="A3" s="76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</row>
    <row r="4" spans="1:13" ht="15" customHeight="1">
      <c r="A4" s="230"/>
      <c r="B4" s="253" t="s">
        <v>181</v>
      </c>
      <c r="C4" s="253" t="s">
        <v>182</v>
      </c>
      <c r="D4" s="253" t="s">
        <v>183</v>
      </c>
      <c r="E4" s="253" t="s">
        <v>184</v>
      </c>
      <c r="F4" s="253" t="s">
        <v>185</v>
      </c>
      <c r="G4" s="253" t="s">
        <v>186</v>
      </c>
      <c r="H4" s="253" t="s">
        <v>187</v>
      </c>
      <c r="I4" s="253" t="s">
        <v>188</v>
      </c>
      <c r="J4" s="253" t="s">
        <v>189</v>
      </c>
      <c r="K4" s="253" t="s">
        <v>190</v>
      </c>
      <c r="L4" s="253" t="s">
        <v>191</v>
      </c>
      <c r="M4" s="253" t="s">
        <v>192</v>
      </c>
    </row>
    <row r="5" spans="1:13" s="105" customFormat="1" ht="15" customHeight="1">
      <c r="A5" s="254" t="s">
        <v>270</v>
      </c>
      <c r="B5" s="80">
        <v>112</v>
      </c>
      <c r="C5" s="80">
        <v>86</v>
      </c>
      <c r="D5" s="80">
        <v>106</v>
      </c>
      <c r="E5" s="80">
        <v>98</v>
      </c>
      <c r="F5" s="80">
        <v>109</v>
      </c>
      <c r="G5" s="80">
        <v>101</v>
      </c>
      <c r="H5" s="80">
        <v>94</v>
      </c>
      <c r="I5" s="80">
        <v>41</v>
      </c>
      <c r="J5" s="80">
        <v>97</v>
      </c>
      <c r="K5" s="80">
        <v>105</v>
      </c>
      <c r="L5" s="80">
        <v>114</v>
      </c>
      <c r="M5" s="80">
        <v>71</v>
      </c>
    </row>
    <row r="6" spans="1:13" s="105" customFormat="1" ht="15" customHeight="1">
      <c r="A6" s="146" t="s">
        <v>4</v>
      </c>
      <c r="B6" s="47">
        <v>74</v>
      </c>
      <c r="C6" s="47">
        <v>53</v>
      </c>
      <c r="D6" s="47">
        <v>74</v>
      </c>
      <c r="E6" s="47">
        <v>62</v>
      </c>
      <c r="F6" s="47">
        <v>63</v>
      </c>
      <c r="G6" s="47">
        <v>66</v>
      </c>
      <c r="H6" s="47">
        <v>58</v>
      </c>
      <c r="I6" s="47">
        <v>22</v>
      </c>
      <c r="J6" s="47">
        <v>61</v>
      </c>
      <c r="K6" s="47">
        <v>62</v>
      </c>
      <c r="L6" s="47">
        <v>72</v>
      </c>
      <c r="M6" s="47">
        <v>39</v>
      </c>
    </row>
    <row r="7" spans="1:13" s="105" customFormat="1" ht="15" customHeight="1">
      <c r="A7" s="255" t="s">
        <v>5</v>
      </c>
      <c r="B7" s="85">
        <v>38</v>
      </c>
      <c r="C7" s="85">
        <v>33</v>
      </c>
      <c r="D7" s="85">
        <v>32</v>
      </c>
      <c r="E7" s="85">
        <v>36</v>
      </c>
      <c r="F7" s="85">
        <v>46</v>
      </c>
      <c r="G7" s="85">
        <v>35</v>
      </c>
      <c r="H7" s="85">
        <v>36</v>
      </c>
      <c r="I7" s="85">
        <v>19</v>
      </c>
      <c r="J7" s="85">
        <v>36</v>
      </c>
      <c r="K7" s="85">
        <v>43</v>
      </c>
      <c r="L7" s="85">
        <v>42</v>
      </c>
      <c r="M7" s="85">
        <v>32</v>
      </c>
    </row>
    <row r="8" spans="1:13" s="105" customFormat="1" ht="15" customHeight="1">
      <c r="A8" s="254" t="s">
        <v>271</v>
      </c>
      <c r="B8" s="80">
        <v>3037</v>
      </c>
      <c r="C8" s="80">
        <v>2711</v>
      </c>
      <c r="D8" s="80">
        <v>3514</v>
      </c>
      <c r="E8" s="80">
        <v>3446</v>
      </c>
      <c r="F8" s="80">
        <v>2881</v>
      </c>
      <c r="G8" s="80">
        <v>3221</v>
      </c>
      <c r="H8" s="80">
        <v>2725</v>
      </c>
      <c r="I8" s="80">
        <v>1390</v>
      </c>
      <c r="J8" s="80">
        <v>3903</v>
      </c>
      <c r="K8" s="80">
        <v>3628</v>
      </c>
      <c r="L8" s="80">
        <v>3178</v>
      </c>
      <c r="M8" s="80">
        <v>2161</v>
      </c>
    </row>
    <row r="9" spans="1:13" s="105" customFormat="1" ht="15" customHeight="1">
      <c r="A9" s="146" t="s">
        <v>4</v>
      </c>
      <c r="B9" s="47">
        <v>1343</v>
      </c>
      <c r="C9" s="47">
        <v>1219</v>
      </c>
      <c r="D9" s="47">
        <v>1636</v>
      </c>
      <c r="E9" s="47">
        <v>1760</v>
      </c>
      <c r="F9" s="47">
        <v>1270</v>
      </c>
      <c r="G9" s="47">
        <v>1488</v>
      </c>
      <c r="H9" s="47">
        <v>1246</v>
      </c>
      <c r="I9" s="47">
        <v>634</v>
      </c>
      <c r="J9" s="47">
        <v>1653</v>
      </c>
      <c r="K9" s="47">
        <v>1614</v>
      </c>
      <c r="L9" s="47">
        <v>1340</v>
      </c>
      <c r="M9" s="47">
        <v>967</v>
      </c>
    </row>
    <row r="10" spans="1:13" s="105" customFormat="1" ht="15" customHeight="1">
      <c r="A10" s="255" t="s">
        <v>5</v>
      </c>
      <c r="B10" s="85">
        <v>1694</v>
      </c>
      <c r="C10" s="85">
        <v>1492</v>
      </c>
      <c r="D10" s="85">
        <v>1878</v>
      </c>
      <c r="E10" s="85">
        <v>1686</v>
      </c>
      <c r="F10" s="85">
        <v>1611</v>
      </c>
      <c r="G10" s="85">
        <v>1733</v>
      </c>
      <c r="H10" s="85">
        <v>1479</v>
      </c>
      <c r="I10" s="85">
        <v>756</v>
      </c>
      <c r="J10" s="85">
        <v>2250</v>
      </c>
      <c r="K10" s="85">
        <v>2014</v>
      </c>
      <c r="L10" s="85">
        <v>1838</v>
      </c>
      <c r="M10" s="85">
        <v>1194</v>
      </c>
    </row>
    <row r="11" spans="1:13" s="105" customFormat="1" ht="15" customHeight="1">
      <c r="A11" s="254" t="s">
        <v>272</v>
      </c>
      <c r="B11" s="80">
        <v>1751</v>
      </c>
      <c r="C11" s="80">
        <v>1740</v>
      </c>
      <c r="D11" s="80">
        <v>2337</v>
      </c>
      <c r="E11" s="80">
        <v>1565</v>
      </c>
      <c r="F11" s="80">
        <v>1954</v>
      </c>
      <c r="G11" s="80">
        <v>2501</v>
      </c>
      <c r="H11" s="80">
        <v>2155</v>
      </c>
      <c r="I11" s="80">
        <v>909</v>
      </c>
      <c r="J11" s="80">
        <v>2483</v>
      </c>
      <c r="K11" s="80">
        <v>2604</v>
      </c>
      <c r="L11" s="80">
        <v>1952</v>
      </c>
      <c r="M11" s="80">
        <v>1661</v>
      </c>
    </row>
    <row r="12" spans="1:13" s="105" customFormat="1" ht="15" customHeight="1">
      <c r="A12" s="146" t="s">
        <v>4</v>
      </c>
      <c r="B12" s="47">
        <v>961</v>
      </c>
      <c r="C12" s="47">
        <v>920</v>
      </c>
      <c r="D12" s="47">
        <v>1256</v>
      </c>
      <c r="E12" s="47">
        <v>810</v>
      </c>
      <c r="F12" s="47">
        <v>1023</v>
      </c>
      <c r="G12" s="47">
        <v>1283</v>
      </c>
      <c r="H12" s="47">
        <v>1186</v>
      </c>
      <c r="I12" s="47">
        <v>531</v>
      </c>
      <c r="J12" s="47">
        <v>1273</v>
      </c>
      <c r="K12" s="47">
        <v>1300</v>
      </c>
      <c r="L12" s="47">
        <v>986</v>
      </c>
      <c r="M12" s="47">
        <v>858</v>
      </c>
    </row>
    <row r="13" spans="1:13" s="105" customFormat="1" ht="15" customHeight="1">
      <c r="A13" s="255" t="s">
        <v>5</v>
      </c>
      <c r="B13" s="85">
        <v>790</v>
      </c>
      <c r="C13" s="85">
        <v>820</v>
      </c>
      <c r="D13" s="85">
        <v>1081</v>
      </c>
      <c r="E13" s="85">
        <v>755</v>
      </c>
      <c r="F13" s="85">
        <v>931</v>
      </c>
      <c r="G13" s="85">
        <v>1218</v>
      </c>
      <c r="H13" s="85">
        <v>969</v>
      </c>
      <c r="I13" s="85">
        <v>378</v>
      </c>
      <c r="J13" s="85">
        <v>1210</v>
      </c>
      <c r="K13" s="85">
        <v>1304</v>
      </c>
      <c r="L13" s="85">
        <v>966</v>
      </c>
      <c r="M13" s="85">
        <v>803</v>
      </c>
    </row>
    <row r="14" spans="1:13" s="105" customFormat="1" ht="15" customHeight="1">
      <c r="A14" s="254" t="s">
        <v>273</v>
      </c>
      <c r="B14" s="80">
        <v>2347</v>
      </c>
      <c r="C14" s="80">
        <v>2383</v>
      </c>
      <c r="D14" s="80">
        <v>2745</v>
      </c>
      <c r="E14" s="80">
        <v>1877</v>
      </c>
      <c r="F14" s="80">
        <v>2322</v>
      </c>
      <c r="G14" s="80">
        <v>2663</v>
      </c>
      <c r="H14" s="80">
        <v>3073</v>
      </c>
      <c r="I14" s="80">
        <v>1239</v>
      </c>
      <c r="J14" s="80">
        <v>2626</v>
      </c>
      <c r="K14" s="80">
        <v>2341</v>
      </c>
      <c r="L14" s="80">
        <v>2782</v>
      </c>
      <c r="M14" s="80">
        <v>2350</v>
      </c>
    </row>
    <row r="15" spans="1:13" s="105" customFormat="1" ht="15" customHeight="1">
      <c r="A15" s="146" t="s">
        <v>4</v>
      </c>
      <c r="B15" s="47">
        <v>841</v>
      </c>
      <c r="C15" s="47">
        <v>838</v>
      </c>
      <c r="D15" s="47">
        <v>998</v>
      </c>
      <c r="E15" s="47">
        <v>665</v>
      </c>
      <c r="F15" s="47">
        <v>807</v>
      </c>
      <c r="G15" s="47">
        <v>969</v>
      </c>
      <c r="H15" s="47">
        <v>1223</v>
      </c>
      <c r="I15" s="47">
        <v>454</v>
      </c>
      <c r="J15" s="47">
        <v>900</v>
      </c>
      <c r="K15" s="47">
        <v>843</v>
      </c>
      <c r="L15" s="47">
        <v>1043</v>
      </c>
      <c r="M15" s="47">
        <v>896</v>
      </c>
    </row>
    <row r="16" spans="1:13" s="105" customFormat="1" ht="15" customHeight="1">
      <c r="A16" s="255" t="s">
        <v>5</v>
      </c>
      <c r="B16" s="85">
        <v>1506</v>
      </c>
      <c r="C16" s="85">
        <v>1545</v>
      </c>
      <c r="D16" s="85">
        <v>1747</v>
      </c>
      <c r="E16" s="85">
        <v>1212</v>
      </c>
      <c r="F16" s="85">
        <v>1515</v>
      </c>
      <c r="G16" s="85">
        <v>1694</v>
      </c>
      <c r="H16" s="85">
        <v>1850</v>
      </c>
      <c r="I16" s="85">
        <v>785</v>
      </c>
      <c r="J16" s="85">
        <v>1726</v>
      </c>
      <c r="K16" s="85">
        <v>1498</v>
      </c>
      <c r="L16" s="85">
        <v>1739</v>
      </c>
      <c r="M16" s="85">
        <v>1454</v>
      </c>
    </row>
    <row r="17" spans="1:13" s="105" customFormat="1" ht="15" customHeight="1">
      <c r="A17" s="254" t="s">
        <v>274</v>
      </c>
      <c r="B17" s="80">
        <v>5805</v>
      </c>
      <c r="C17" s="80">
        <v>6370</v>
      </c>
      <c r="D17" s="80">
        <v>9188</v>
      </c>
      <c r="E17" s="80">
        <v>6258</v>
      </c>
      <c r="F17" s="80">
        <v>8729</v>
      </c>
      <c r="G17" s="80">
        <v>9860</v>
      </c>
      <c r="H17" s="80">
        <v>8652</v>
      </c>
      <c r="I17" s="80">
        <v>5253</v>
      </c>
      <c r="J17" s="80">
        <v>7660</v>
      </c>
      <c r="K17" s="80">
        <v>8329</v>
      </c>
      <c r="L17" s="80">
        <v>8418</v>
      </c>
      <c r="M17" s="80">
        <v>6881</v>
      </c>
    </row>
    <row r="18" spans="1:13" s="105" customFormat="1" ht="15" customHeight="1">
      <c r="A18" s="146" t="s">
        <v>4</v>
      </c>
      <c r="B18" s="47">
        <v>2348</v>
      </c>
      <c r="C18" s="47">
        <v>2490</v>
      </c>
      <c r="D18" s="47">
        <v>3897</v>
      </c>
      <c r="E18" s="47">
        <v>2613</v>
      </c>
      <c r="F18" s="47">
        <v>3573</v>
      </c>
      <c r="G18" s="47">
        <v>3975</v>
      </c>
      <c r="H18" s="47">
        <v>3538</v>
      </c>
      <c r="I18" s="47">
        <v>2338</v>
      </c>
      <c r="J18" s="47">
        <v>3007</v>
      </c>
      <c r="K18" s="47">
        <v>3213</v>
      </c>
      <c r="L18" s="47">
        <v>3117</v>
      </c>
      <c r="M18" s="47">
        <v>2586</v>
      </c>
    </row>
    <row r="19" spans="1:13" s="105" customFormat="1" ht="15" customHeight="1">
      <c r="A19" s="255" t="s">
        <v>5</v>
      </c>
      <c r="B19" s="85">
        <v>3457</v>
      </c>
      <c r="C19" s="85">
        <v>3880</v>
      </c>
      <c r="D19" s="85">
        <v>5291</v>
      </c>
      <c r="E19" s="85">
        <v>3645</v>
      </c>
      <c r="F19" s="85">
        <v>5156</v>
      </c>
      <c r="G19" s="85">
        <v>5885</v>
      </c>
      <c r="H19" s="85">
        <v>5114</v>
      </c>
      <c r="I19" s="85">
        <v>2915</v>
      </c>
      <c r="J19" s="85">
        <v>4653</v>
      </c>
      <c r="K19" s="85">
        <v>5116</v>
      </c>
      <c r="L19" s="85">
        <v>5301</v>
      </c>
      <c r="M19" s="85">
        <v>4295</v>
      </c>
    </row>
    <row r="20" spans="1:13" s="105" customFormat="1" ht="15" customHeight="1">
      <c r="A20" s="254" t="s">
        <v>275</v>
      </c>
      <c r="B20" s="80">
        <v>103</v>
      </c>
      <c r="C20" s="80">
        <v>147</v>
      </c>
      <c r="D20" s="80">
        <v>89</v>
      </c>
      <c r="E20" s="80">
        <v>39</v>
      </c>
      <c r="F20" s="80">
        <v>46</v>
      </c>
      <c r="G20" s="80">
        <v>59</v>
      </c>
      <c r="H20" s="80">
        <v>92</v>
      </c>
      <c r="I20" s="80">
        <v>13</v>
      </c>
      <c r="J20" s="80">
        <v>52</v>
      </c>
      <c r="K20" s="80">
        <v>106</v>
      </c>
      <c r="L20" s="80">
        <v>88</v>
      </c>
      <c r="M20" s="80">
        <v>126</v>
      </c>
    </row>
    <row r="21" spans="1:13" s="105" customFormat="1" ht="15" customHeight="1">
      <c r="A21" s="146" t="s">
        <v>4</v>
      </c>
      <c r="B21" s="47">
        <v>86</v>
      </c>
      <c r="C21" s="47">
        <v>142</v>
      </c>
      <c r="D21" s="47">
        <v>87</v>
      </c>
      <c r="E21" s="47">
        <v>37</v>
      </c>
      <c r="F21" s="47">
        <v>36</v>
      </c>
      <c r="G21" s="47">
        <v>52</v>
      </c>
      <c r="H21" s="47">
        <v>85</v>
      </c>
      <c r="I21" s="47">
        <v>13</v>
      </c>
      <c r="J21" s="47">
        <v>41</v>
      </c>
      <c r="K21" s="47">
        <v>95</v>
      </c>
      <c r="L21" s="47">
        <v>79</v>
      </c>
      <c r="M21" s="47">
        <v>104</v>
      </c>
    </row>
    <row r="22" spans="1:13" s="105" customFormat="1" ht="15" customHeight="1">
      <c r="A22" s="255" t="s">
        <v>5</v>
      </c>
      <c r="B22" s="85">
        <v>17</v>
      </c>
      <c r="C22" s="35">
        <v>5</v>
      </c>
      <c r="D22" s="107">
        <v>2</v>
      </c>
      <c r="E22" s="85">
        <v>2</v>
      </c>
      <c r="F22" s="35">
        <v>10</v>
      </c>
      <c r="G22" s="35">
        <v>7</v>
      </c>
      <c r="H22" s="35">
        <v>7</v>
      </c>
      <c r="I22" s="35">
        <v>0</v>
      </c>
      <c r="J22" s="35">
        <v>11</v>
      </c>
      <c r="K22" s="35">
        <v>11</v>
      </c>
      <c r="L22" s="35">
        <v>9</v>
      </c>
      <c r="M22" s="35">
        <v>22</v>
      </c>
    </row>
    <row r="23" spans="1:13" ht="15" customHeight="1">
      <c r="A23" s="254" t="s">
        <v>276</v>
      </c>
      <c r="B23" s="80">
        <v>1090</v>
      </c>
      <c r="C23" s="80">
        <v>1169</v>
      </c>
      <c r="D23" s="80">
        <v>1317</v>
      </c>
      <c r="E23" s="80">
        <v>1041</v>
      </c>
      <c r="F23" s="80">
        <v>1216</v>
      </c>
      <c r="G23" s="80">
        <v>1183</v>
      </c>
      <c r="H23" s="80">
        <v>1126</v>
      </c>
      <c r="I23" s="80">
        <v>890</v>
      </c>
      <c r="J23" s="80">
        <v>1394</v>
      </c>
      <c r="K23" s="80">
        <v>1244</v>
      </c>
      <c r="L23" s="80">
        <v>1349</v>
      </c>
      <c r="M23" s="80">
        <v>799</v>
      </c>
    </row>
    <row r="24" spans="1:13" ht="15" customHeight="1">
      <c r="A24" s="146" t="s">
        <v>4</v>
      </c>
      <c r="B24" s="47">
        <v>1017</v>
      </c>
      <c r="C24" s="47">
        <v>1068</v>
      </c>
      <c r="D24" s="47">
        <v>1203</v>
      </c>
      <c r="E24" s="47">
        <v>940</v>
      </c>
      <c r="F24" s="47">
        <v>1098</v>
      </c>
      <c r="G24" s="47">
        <v>1055</v>
      </c>
      <c r="H24" s="47">
        <v>1026</v>
      </c>
      <c r="I24" s="47">
        <v>790</v>
      </c>
      <c r="J24" s="47">
        <v>1243</v>
      </c>
      <c r="K24" s="47">
        <v>1093</v>
      </c>
      <c r="L24" s="47">
        <v>1122</v>
      </c>
      <c r="M24" s="47">
        <v>697</v>
      </c>
    </row>
    <row r="25" spans="1:13" ht="15" customHeight="1">
      <c r="A25" s="255" t="s">
        <v>5</v>
      </c>
      <c r="B25" s="85">
        <v>73</v>
      </c>
      <c r="C25" s="85">
        <v>101</v>
      </c>
      <c r="D25" s="85">
        <v>114</v>
      </c>
      <c r="E25" s="85">
        <v>101</v>
      </c>
      <c r="F25" s="85">
        <v>118</v>
      </c>
      <c r="G25" s="85">
        <v>128</v>
      </c>
      <c r="H25" s="85">
        <v>100</v>
      </c>
      <c r="I25" s="85">
        <v>100</v>
      </c>
      <c r="J25" s="85">
        <v>151</v>
      </c>
      <c r="K25" s="85">
        <v>151</v>
      </c>
      <c r="L25" s="85">
        <v>227</v>
      </c>
      <c r="M25" s="85">
        <v>102</v>
      </c>
    </row>
    <row r="26" spans="1:13" ht="15" customHeight="1">
      <c r="A26" s="254" t="s">
        <v>277</v>
      </c>
      <c r="B26" s="80">
        <v>727</v>
      </c>
      <c r="C26" s="80">
        <v>715</v>
      </c>
      <c r="D26" s="80">
        <v>888</v>
      </c>
      <c r="E26" s="80">
        <v>693</v>
      </c>
      <c r="F26" s="80">
        <v>875</v>
      </c>
      <c r="G26" s="80">
        <v>871</v>
      </c>
      <c r="H26" s="80">
        <v>873</v>
      </c>
      <c r="I26" s="80">
        <v>669</v>
      </c>
      <c r="J26" s="80">
        <v>957</v>
      </c>
      <c r="K26" s="80">
        <v>966</v>
      </c>
      <c r="L26" s="80">
        <v>1061</v>
      </c>
      <c r="M26" s="80">
        <v>716</v>
      </c>
    </row>
    <row r="27" spans="1:13" ht="15" customHeight="1">
      <c r="A27" s="146" t="s">
        <v>4</v>
      </c>
      <c r="B27" s="47">
        <v>647</v>
      </c>
      <c r="C27" s="47">
        <v>626</v>
      </c>
      <c r="D27" s="47">
        <v>761</v>
      </c>
      <c r="E27" s="47">
        <v>565</v>
      </c>
      <c r="F27" s="47">
        <v>764</v>
      </c>
      <c r="G27" s="47">
        <v>724</v>
      </c>
      <c r="H27" s="47">
        <v>756</v>
      </c>
      <c r="I27" s="47">
        <v>562</v>
      </c>
      <c r="J27" s="47">
        <v>825</v>
      </c>
      <c r="K27" s="47">
        <v>784</v>
      </c>
      <c r="L27" s="47">
        <v>837</v>
      </c>
      <c r="M27" s="47">
        <v>562</v>
      </c>
    </row>
    <row r="28" spans="1:13" ht="15" customHeight="1">
      <c r="A28" s="255" t="s">
        <v>5</v>
      </c>
      <c r="B28" s="85">
        <v>80</v>
      </c>
      <c r="C28" s="35">
        <v>89</v>
      </c>
      <c r="D28" s="107">
        <v>127</v>
      </c>
      <c r="E28" s="35">
        <v>128</v>
      </c>
      <c r="F28" s="35">
        <v>111</v>
      </c>
      <c r="G28" s="35">
        <v>147</v>
      </c>
      <c r="H28" s="35">
        <v>117</v>
      </c>
      <c r="I28" s="35">
        <v>107</v>
      </c>
      <c r="J28" s="35">
        <v>132</v>
      </c>
      <c r="K28" s="35">
        <v>182</v>
      </c>
      <c r="L28" s="35">
        <v>224</v>
      </c>
      <c r="M28" s="35">
        <v>154</v>
      </c>
    </row>
    <row r="29" spans="1:13" ht="15" customHeight="1">
      <c r="A29" s="254" t="s">
        <v>278</v>
      </c>
      <c r="B29" s="80">
        <v>6024</v>
      </c>
      <c r="C29" s="80">
        <v>6412</v>
      </c>
      <c r="D29" s="80">
        <v>7200</v>
      </c>
      <c r="E29" s="80">
        <v>5282</v>
      </c>
      <c r="F29" s="80">
        <v>6558</v>
      </c>
      <c r="G29" s="80">
        <v>6474</v>
      </c>
      <c r="H29" s="80">
        <v>6703</v>
      </c>
      <c r="I29" s="80">
        <v>4935</v>
      </c>
      <c r="J29" s="80">
        <v>5885</v>
      </c>
      <c r="K29" s="80">
        <v>9679</v>
      </c>
      <c r="L29" s="80">
        <v>9578</v>
      </c>
      <c r="M29" s="80">
        <v>6684</v>
      </c>
    </row>
    <row r="30" spans="1:13" ht="15" customHeight="1">
      <c r="A30" s="146" t="s">
        <v>4</v>
      </c>
      <c r="B30" s="47">
        <v>3200</v>
      </c>
      <c r="C30" s="47">
        <v>3856</v>
      </c>
      <c r="D30" s="47">
        <v>3839</v>
      </c>
      <c r="E30" s="47">
        <v>2773</v>
      </c>
      <c r="F30" s="47">
        <v>3297</v>
      </c>
      <c r="G30" s="47">
        <v>3327</v>
      </c>
      <c r="H30" s="47">
        <v>3334</v>
      </c>
      <c r="I30" s="47">
        <v>2165</v>
      </c>
      <c r="J30" s="47">
        <v>2535</v>
      </c>
      <c r="K30" s="47">
        <v>6087</v>
      </c>
      <c r="L30" s="47">
        <v>5963</v>
      </c>
      <c r="M30" s="47">
        <v>3742</v>
      </c>
    </row>
    <row r="31" spans="1:13" ht="15" customHeight="1">
      <c r="A31" s="255" t="s">
        <v>5</v>
      </c>
      <c r="B31" s="85">
        <v>2824</v>
      </c>
      <c r="C31" s="35">
        <v>2556</v>
      </c>
      <c r="D31" s="107">
        <v>3361</v>
      </c>
      <c r="E31" s="85">
        <v>2509</v>
      </c>
      <c r="F31" s="35">
        <v>3261</v>
      </c>
      <c r="G31" s="35">
        <v>3147</v>
      </c>
      <c r="H31" s="35">
        <v>3369</v>
      </c>
      <c r="I31" s="35">
        <v>2770</v>
      </c>
      <c r="J31" s="35">
        <v>3350</v>
      </c>
      <c r="K31" s="35">
        <v>3592</v>
      </c>
      <c r="L31" s="35">
        <v>3615</v>
      </c>
      <c r="M31" s="35">
        <v>2942</v>
      </c>
    </row>
    <row r="32" spans="1:13" ht="15" customHeight="1">
      <c r="A32" s="254" t="s">
        <v>279</v>
      </c>
      <c r="B32" s="80">
        <v>0</v>
      </c>
      <c r="C32" s="80">
        <v>0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0</v>
      </c>
      <c r="M32" s="80">
        <v>0</v>
      </c>
    </row>
    <row r="33" spans="1:13" ht="15" customHeight="1">
      <c r="A33" s="146" t="s">
        <v>4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</row>
    <row r="34" spans="1:13" ht="15" customHeight="1">
      <c r="A34" s="255" t="s">
        <v>5</v>
      </c>
      <c r="B34" s="8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</row>
    <row r="35" spans="1:13" ht="15" customHeight="1">
      <c r="A35" s="37" t="s">
        <v>215</v>
      </c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</row>
    <row r="36" spans="1:13" ht="15" customHeight="1">
      <c r="A36" s="16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</row>
    <row r="37" spans="1:13" ht="15" customHeight="1">
      <c r="A37" s="42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</row>
    <row r="38" spans="1:13" ht="15" customHeight="1">
      <c r="A38" s="42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</row>
    <row r="39" spans="1:13" ht="15" customHeight="1">
      <c r="A39" s="42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</row>
    <row r="40" spans="1:13" ht="15" customHeight="1">
      <c r="A40" s="42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</row>
    <row r="41" spans="1:13" ht="15" customHeight="1">
      <c r="A41" s="42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</row>
    <row r="42" spans="1:13" ht="15" customHeight="1">
      <c r="A42" s="42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</row>
    <row r="43" spans="1:13" ht="15" customHeight="1">
      <c r="A43" s="42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</row>
    <row r="44" spans="1:13" ht="15" customHeight="1">
      <c r="A44" s="42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</row>
    <row r="45" spans="1:13" ht="15" customHeight="1">
      <c r="A45" s="42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</row>
    <row r="46" spans="1:13" ht="15" customHeight="1">
      <c r="A46" s="42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</row>
    <row r="47" spans="1:13" ht="15" customHeight="1">
      <c r="A47" s="42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</row>
    <row r="48" spans="1:13" ht="15" customHeight="1">
      <c r="A48" s="42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</row>
    <row r="49" spans="1:13" ht="15" customHeight="1">
      <c r="A49" s="42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3" ht="15" customHeight="1">
      <c r="A50" s="42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</row>
    <row r="51" spans="1:13" ht="15" customHeight="1">
      <c r="A51" s="42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</row>
    <row r="52" spans="1:13" ht="15" customHeight="1">
      <c r="A52" s="42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</row>
    <row r="53" spans="1:13" ht="15" customHeight="1">
      <c r="A53" s="42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</row>
    <row r="54" spans="1:13" ht="15" customHeight="1">
      <c r="A54" s="42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</row>
    <row r="55" spans="1:13" ht="15" customHeight="1">
      <c r="A55" s="42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</row>
    <row r="56" spans="1:13" ht="15" customHeight="1">
      <c r="A56" s="42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</row>
    <row r="57" spans="1:13" ht="15" customHeight="1">
      <c r="A57" s="42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</row>
    <row r="58" spans="1:13" ht="15" customHeight="1">
      <c r="A58" s="42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</row>
    <row r="59" spans="1:13" ht="15" customHeight="1">
      <c r="A59" s="42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</row>
    <row r="60" spans="1:13" ht="15" customHeight="1">
      <c r="A60" s="42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</row>
    <row r="61" spans="1:13" ht="15" customHeight="1">
      <c r="A61" s="42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</row>
    <row r="62" spans="1:13" ht="15" customHeight="1">
      <c r="A62" s="42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</row>
    <row r="63" spans="1:13" ht="15" customHeight="1">
      <c r="A63" s="42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3" ht="15" customHeight="1">
      <c r="A64" s="42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</row>
    <row r="65" spans="1:13" ht="15" customHeight="1">
      <c r="A65" s="42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</row>
    <row r="66" spans="1:13" ht="15" customHeight="1">
      <c r="A66" s="42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</row>
    <row r="67" spans="1:13" ht="15" customHeight="1">
      <c r="A67" s="42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</row>
    <row r="68" spans="1:13" ht="15" customHeight="1">
      <c r="A68" s="42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</row>
    <row r="69" spans="1:13" ht="15" customHeight="1">
      <c r="A69" s="42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1:13" ht="15" customHeight="1">
      <c r="A70" s="42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1:13" ht="15" customHeight="1">
      <c r="A71" s="42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1:13" ht="15" customHeight="1">
      <c r="A72" s="42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1:13" ht="15" customHeight="1">
      <c r="A73" s="42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1:13" ht="15" customHeight="1">
      <c r="A74" s="42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1:13" ht="15" customHeight="1">
      <c r="A75" s="42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1:13" ht="15" customHeight="1">
      <c r="A76" s="42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1:13" ht="15" customHeight="1">
      <c r="A77" s="42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3" ht="15" customHeight="1">
      <c r="A78" s="42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1:13" ht="15" customHeight="1">
      <c r="A79" s="42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1:13" ht="15" customHeight="1">
      <c r="A80" s="42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1:13" ht="15" customHeight="1">
      <c r="A81" s="42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1:13" ht="15" customHeight="1">
      <c r="A82" s="42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1:13" ht="15" customHeight="1">
      <c r="A83" s="42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1:13" ht="15" customHeight="1">
      <c r="A84" s="42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1:13" ht="15" customHeight="1">
      <c r="A85" s="42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1:13" ht="15" customHeight="1">
      <c r="A86" s="42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1:13" ht="15" customHeight="1">
      <c r="A87" s="42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1:13" ht="15" customHeight="1">
      <c r="A88" s="42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1:13" ht="15" customHeight="1">
      <c r="A89" s="42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1:13" ht="15" customHeight="1">
      <c r="A90" s="42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1:13" ht="15" customHeight="1">
      <c r="A91" s="42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3" ht="15" customHeight="1">
      <c r="A92" s="42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1:13" ht="15" customHeight="1">
      <c r="A93" s="42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1:13" ht="15" customHeight="1">
      <c r="A94" s="42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1:13" ht="15" customHeight="1">
      <c r="A95" s="42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1:13" ht="15" customHeight="1">
      <c r="A96" s="42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1:13" ht="15" customHeight="1">
      <c r="A97" s="42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1:13" ht="15" customHeight="1">
      <c r="A98" s="42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1:13" ht="15" customHeight="1">
      <c r="A99" s="42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1:13" ht="15" customHeight="1">
      <c r="A100" s="42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1:13" ht="15" customHeight="1">
      <c r="A101" s="42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1:13" ht="15" customHeight="1">
      <c r="A102" s="42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1:13" ht="15" customHeight="1">
      <c r="A103" s="42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1:13" ht="15" customHeight="1">
      <c r="A104" s="42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1:13" ht="15" customHeight="1">
      <c r="A105" s="42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3" ht="15" customHeight="1">
      <c r="A106" s="42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1:13" ht="15" customHeight="1">
      <c r="A107" s="42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1:13" ht="15" customHeight="1">
      <c r="A108" s="42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1:13" ht="15" customHeight="1">
      <c r="A109" s="42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1:13" ht="15" customHeight="1">
      <c r="A110" s="42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1:13" ht="15" customHeight="1">
      <c r="A111" s="42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1:13" ht="15" customHeight="1">
      <c r="A112" s="42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1:13" ht="15" customHeight="1">
      <c r="A113" s="42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1:13" ht="15" customHeight="1">
      <c r="A114" s="42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1:13" ht="15" customHeight="1">
      <c r="A115" s="42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1:13" ht="15" customHeight="1">
      <c r="A116" s="42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1:13" ht="15" customHeight="1">
      <c r="A117" s="42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1:13" ht="15" customHeight="1">
      <c r="A118" s="42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1:13" ht="15" customHeight="1">
      <c r="A119" s="42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3" ht="15" customHeight="1">
      <c r="A120" s="42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1:13" ht="15" customHeight="1">
      <c r="A121" s="42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1:13" ht="15" customHeight="1">
      <c r="A122" s="42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1:13" ht="15" customHeight="1">
      <c r="A123" s="42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1:13" ht="15" customHeight="1">
      <c r="A124" s="42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1:13" ht="15" customHeight="1">
      <c r="A125" s="42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1:13" ht="15" customHeight="1">
      <c r="A126" s="42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1:13" ht="15" customHeight="1">
      <c r="A127" s="42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1:13" ht="15" customHeight="1">
      <c r="A128" s="42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1:13" ht="15" customHeight="1">
      <c r="A129" s="42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1:13" ht="15" customHeight="1">
      <c r="A130" s="42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1:13" ht="15" customHeight="1">
      <c r="A131" s="42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1:13" ht="15" customHeight="1">
      <c r="A132" s="42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1:13" ht="15" customHeight="1">
      <c r="A133" s="42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3" ht="15" customHeight="1">
      <c r="A134" s="42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1:13" ht="15" customHeight="1">
      <c r="A135" s="42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1:13" ht="15" customHeight="1">
      <c r="A136" s="42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1:13" ht="15" customHeight="1">
      <c r="A137" s="42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1:13" ht="15" customHeight="1">
      <c r="A138" s="42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1:13" ht="15" customHeight="1">
      <c r="A139" s="42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1:13" ht="15" customHeight="1">
      <c r="A140" s="42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1:13" ht="15" customHeight="1">
      <c r="A141" s="42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1:13" ht="15" customHeight="1">
      <c r="A142" s="42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1:13" ht="15" customHeight="1">
      <c r="A143" s="42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1:13" ht="15" customHeight="1">
      <c r="A144" s="42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1:13" ht="15" customHeight="1">
      <c r="A145" s="42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1:13" ht="15" customHeight="1">
      <c r="A146" s="42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1:13" ht="15" customHeight="1">
      <c r="A147" s="42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3" ht="15" customHeight="1">
      <c r="A148" s="42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1:13" ht="15" customHeight="1">
      <c r="A149" s="42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1:13" ht="15" customHeight="1">
      <c r="A150" s="42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1:13" ht="15" customHeight="1">
      <c r="A151" s="42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1:13" ht="15" customHeight="1">
      <c r="A152" s="42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1:13" ht="15" customHeight="1">
      <c r="A153" s="42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1:13" ht="15" customHeight="1">
      <c r="A154" s="42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1:13" ht="15" customHeight="1">
      <c r="A155" s="42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1:13" ht="15" customHeight="1">
      <c r="A156" s="42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1:13" ht="15" customHeight="1">
      <c r="A157" s="42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1:13" ht="15" customHeight="1">
      <c r="A158" s="42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1:13" ht="15" customHeight="1">
      <c r="A159" s="42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1:13" ht="15" customHeight="1">
      <c r="A160" s="42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1:13" ht="15" customHeight="1">
      <c r="A161" s="42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1:13" ht="15" customHeight="1">
      <c r="A162" s="42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1:13" ht="15" customHeight="1">
      <c r="A163" s="42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1:13" ht="15" customHeight="1">
      <c r="A164" s="42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1:13" ht="15" customHeight="1">
      <c r="A165" s="42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1:13" ht="15" customHeight="1">
      <c r="A166" s="42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1:13" ht="15" customHeight="1">
      <c r="A167" s="42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1:13" ht="15" customHeight="1">
      <c r="A168" s="42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1:13" ht="15" customHeight="1">
      <c r="A169" s="42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1:13" ht="15" customHeight="1">
      <c r="A170" s="42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1:13" ht="15" customHeight="1">
      <c r="A171" s="42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1:13" ht="15" customHeight="1">
      <c r="A172" s="42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1:13" ht="15" customHeight="1">
      <c r="A173" s="42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1:13" ht="15" customHeight="1">
      <c r="A174" s="42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1:13" ht="15" customHeight="1">
      <c r="A175" s="42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1:13" ht="15" customHeight="1">
      <c r="A176" s="42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1:13" ht="15" customHeight="1">
      <c r="A177" s="42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1:13" ht="15" customHeight="1">
      <c r="A178" s="42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1:13" ht="15" customHeight="1">
      <c r="A179" s="42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1:13" ht="15" customHeight="1">
      <c r="A180" s="42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1:13" ht="15" customHeight="1">
      <c r="A181" s="42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1:13" ht="15" customHeight="1">
      <c r="A182" s="42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1:13" ht="15" customHeight="1">
      <c r="A183" s="42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1:13" ht="15" customHeight="1">
      <c r="A184" s="42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1:13" ht="15" customHeight="1">
      <c r="A185" s="42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1:13" ht="15" customHeight="1">
      <c r="A186" s="42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1:13" ht="15" customHeight="1">
      <c r="A187" s="42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1:13" ht="15" customHeight="1">
      <c r="A188" s="42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1:13" ht="15" customHeight="1">
      <c r="A189" s="42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1:13" ht="15" customHeight="1">
      <c r="A190" s="42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1:13" ht="15" customHeight="1">
      <c r="A191" s="42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1:13" ht="15" customHeight="1">
      <c r="A192" s="42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1:13" ht="15" customHeight="1">
      <c r="A193" s="42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1:13" ht="15" customHeight="1">
      <c r="A194" s="42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1:13" ht="15" customHeight="1">
      <c r="A195" s="42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1:13" ht="15" customHeight="1">
      <c r="A196" s="42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1:13" ht="15" customHeight="1">
      <c r="A197" s="42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1:13" ht="15" customHeight="1">
      <c r="A198" s="42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1:13" ht="15" customHeight="1">
      <c r="A199" s="42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1:13" ht="15" customHeight="1">
      <c r="A200" s="42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1:13" ht="15" customHeight="1">
      <c r="A201" s="42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1:13" ht="15" customHeight="1">
      <c r="A202" s="42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1:13" ht="15" customHeight="1">
      <c r="A203" s="42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1:13" ht="15" customHeight="1">
      <c r="A204" s="42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1:13" ht="15" customHeight="1">
      <c r="A205" s="42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1:13" ht="15" customHeight="1">
      <c r="A206" s="42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1:13" ht="15" customHeight="1">
      <c r="A207" s="42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1:13" ht="15" customHeight="1">
      <c r="A208" s="42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1:13" ht="15" customHeight="1">
      <c r="A209" s="42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1:13" ht="15" customHeight="1">
      <c r="A210" s="42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1:13" ht="15" customHeight="1">
      <c r="A211" s="42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1:13" ht="15" customHeight="1">
      <c r="A212" s="42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1:13" ht="15" customHeight="1">
      <c r="A213" s="42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1:13" ht="15" customHeight="1">
      <c r="A214" s="42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1:13" ht="15" customHeight="1">
      <c r="A215" s="42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1:13" ht="15" customHeight="1">
      <c r="A216" s="42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1:13" ht="15" customHeight="1">
      <c r="A217" s="42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1:13" ht="15" customHeight="1">
      <c r="A218" s="42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1:13" ht="15" customHeight="1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1:13" ht="15" customHeight="1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1:13" ht="15" customHeight="1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1:13" ht="15" customHeight="1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1:13" ht="15" customHeight="1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1:13" ht="15" customHeight="1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ht="15" customHeight="1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ht="15" customHeight="1"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</row>
    <row r="227" spans="2:13" ht="15" customHeight="1"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</row>
    <row r="228" spans="2:13" ht="15" customHeight="1"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</row>
    <row r="229" spans="2:13" ht="15" customHeight="1"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</row>
    <row r="230" spans="2:13" ht="15" customHeight="1"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</row>
    <row r="231" spans="2:13" ht="15" customHeight="1"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</row>
    <row r="232" spans="2:13" ht="15" customHeight="1"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</row>
    <row r="233" spans="2:13" ht="15" customHeight="1"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</row>
    <row r="234" spans="2:13" ht="15" customHeight="1"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</row>
    <row r="235" spans="2:13" ht="15" customHeight="1"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</row>
    <row r="236" spans="2:13" ht="15" customHeight="1"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</row>
    <row r="237" spans="2:13" ht="15" customHeight="1"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</row>
    <row r="238" spans="2:13" ht="15" customHeight="1"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</row>
    <row r="239" spans="2:13" ht="15" customHeight="1"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</row>
    <row r="240" spans="2:13" ht="15" customHeight="1"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</row>
    <row r="241" spans="2:13" ht="15" customHeight="1"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</row>
    <row r="242" spans="2:13" ht="15" customHeight="1"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</row>
    <row r="243" spans="2:13" ht="15" customHeight="1"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</row>
    <row r="244" spans="2:13" ht="15" customHeight="1"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</row>
    <row r="245" spans="2:13" ht="15" customHeight="1"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</row>
    <row r="246" spans="2:13" ht="15" customHeight="1"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</row>
    <row r="247" spans="2:13" ht="15" customHeight="1"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</row>
    <row r="248" spans="2:13" ht="15" customHeight="1"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</row>
    <row r="249" spans="2:13" ht="15" customHeight="1"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</row>
    <row r="250" spans="2:13" ht="15" customHeight="1"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</row>
    <row r="251" spans="2:13" ht="15" customHeight="1"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</row>
    <row r="252" spans="2:13" ht="15" customHeight="1"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</row>
    <row r="253" spans="2:13" ht="15" customHeight="1"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</row>
    <row r="254" spans="2:13" ht="15" customHeight="1"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</row>
    <row r="255" spans="2:13" ht="15" customHeight="1"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</row>
    <row r="256" spans="2:13" ht="15" customHeight="1"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</row>
    <row r="257" spans="2:13" ht="15" customHeight="1"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</row>
    <row r="258" spans="2:13" ht="15" customHeight="1"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</row>
    <row r="259" spans="2:13" ht="15" customHeight="1"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</row>
    <row r="260" spans="2:13" ht="15" customHeight="1"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</row>
    <row r="261" spans="2:13" ht="15" customHeight="1"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</row>
    <row r="262" spans="2:13" ht="15" customHeight="1"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</row>
    <row r="263" spans="2:13" ht="15" customHeight="1"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</row>
    <row r="264" spans="2:13" ht="15" customHeight="1"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</row>
    <row r="265" spans="2:13" ht="15" customHeight="1"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</row>
    <row r="266" spans="2:13" ht="15" customHeight="1"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</row>
    <row r="267" spans="2:13" ht="15" customHeight="1"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</row>
    <row r="268" spans="2:13" ht="15" customHeight="1"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</row>
    <row r="269" spans="2:13" ht="15" customHeight="1"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</row>
    <row r="270" spans="2:13" ht="15" customHeight="1"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</row>
    <row r="271" spans="2:13" ht="15" customHeight="1"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</row>
    <row r="272" spans="2:13" ht="15" customHeight="1"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</row>
    <row r="273" spans="2:13" ht="15" customHeight="1"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</row>
    <row r="274" spans="2:13" ht="15" customHeight="1"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</row>
    <row r="275" spans="2:13" ht="15" customHeight="1"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</row>
    <row r="276" spans="2:13" ht="15" customHeight="1"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</row>
    <row r="277" spans="2:13" ht="15" customHeight="1"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</row>
    <row r="278" spans="2:13" ht="15" customHeight="1"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</row>
    <row r="279" spans="2:13" ht="15" customHeight="1"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</row>
    <row r="280" spans="2:13" ht="15" customHeight="1"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</row>
    <row r="281" spans="2:13" ht="15" customHeight="1"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</row>
    <row r="282" spans="2:13" ht="15" customHeight="1"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</row>
    <row r="283" spans="2:13" ht="15" customHeight="1"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</row>
    <row r="284" spans="2:13" ht="15" customHeight="1"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</row>
    <row r="285" spans="2:13" ht="15" customHeight="1"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</row>
    <row r="286" spans="2:13" ht="15" customHeight="1"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</row>
    <row r="287" spans="2:13" ht="15" customHeight="1"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</row>
    <row r="288" spans="2:13" ht="15" customHeight="1"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</row>
    <row r="289" spans="2:13" ht="15" customHeight="1"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</row>
    <row r="290" spans="2:13" ht="15" customHeight="1"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</row>
    <row r="291" spans="2:13" ht="15" customHeight="1"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</row>
    <row r="292" spans="2:13" ht="15" customHeight="1"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</row>
    <row r="293" spans="2:13" ht="15" customHeight="1"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</row>
    <row r="294" spans="2:13" ht="15" customHeight="1"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</row>
    <row r="295" spans="2:13" ht="15" customHeight="1"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</row>
    <row r="296" spans="2:13" ht="15" customHeight="1"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</row>
    <row r="297" spans="2:13" ht="15" customHeight="1"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</row>
    <row r="298" spans="2:13" ht="15" customHeight="1"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</row>
    <row r="299" spans="2:13" ht="15" customHeight="1"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</row>
    <row r="300" spans="2:13" ht="15" customHeight="1"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</row>
    <row r="301" spans="2:13" ht="15" customHeight="1"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</row>
    <row r="302" spans="2:13" ht="15" customHeight="1"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</row>
    <row r="303" spans="2:13" ht="15" customHeight="1"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</row>
    <row r="304" spans="2:13" ht="15" customHeight="1"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</row>
    <row r="305" spans="2:13" ht="15" customHeight="1"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</row>
    <row r="306" spans="2:13" ht="15" customHeight="1"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</row>
    <row r="307" spans="2:13" ht="15" customHeight="1"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</row>
    <row r="308" spans="2:13" ht="15" customHeight="1"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</row>
    <row r="309" spans="2:13" ht="15" customHeight="1"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</row>
    <row r="310" spans="2:13" ht="15" customHeight="1"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</row>
    <row r="311" spans="2:13" ht="15" customHeight="1"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</row>
    <row r="312" spans="2:13" ht="15" customHeight="1"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</row>
    <row r="313" spans="2:13" ht="15" customHeight="1"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</row>
    <row r="314" spans="2:13" ht="15" customHeight="1"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</row>
    <row r="315" spans="2:13" ht="15" customHeight="1"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</row>
    <row r="316" spans="2:13" ht="15" customHeight="1"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</row>
    <row r="317" spans="2:13" ht="15" customHeight="1"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</row>
    <row r="318" spans="2:13" ht="15" customHeight="1"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</row>
    <row r="319" spans="2:13" ht="15" customHeight="1"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</row>
    <row r="320" spans="2:13" ht="15" customHeight="1"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</row>
    <row r="321" spans="2:13" ht="15" customHeight="1"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</row>
    <row r="322" spans="2:13" ht="15" customHeight="1"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</row>
    <row r="323" spans="2:13" ht="15" customHeight="1"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</row>
    <row r="324" spans="2:13" ht="15" customHeight="1"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</row>
    <row r="325" spans="2:13" ht="15" customHeight="1"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</row>
    <row r="326" spans="2:13" ht="15" customHeight="1"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</row>
    <row r="327" spans="2:13" ht="15" customHeight="1"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</row>
    <row r="328" spans="2:13" ht="15" customHeight="1"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</row>
    <row r="329" spans="2:13" ht="15" customHeight="1"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</row>
    <row r="330" spans="2:13" ht="15" customHeight="1"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</row>
    <row r="331" spans="2:13" ht="15" customHeight="1"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</row>
    <row r="332" spans="2:13" ht="15" customHeight="1"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</row>
    <row r="333" spans="2:13" ht="15" customHeight="1"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</row>
    <row r="334" spans="2:13" ht="15" customHeight="1"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</row>
    <row r="335" spans="2:13" ht="15" customHeight="1"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</row>
    <row r="336" spans="2:13" ht="15" customHeight="1"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</row>
    <row r="337" spans="2:13" ht="15" customHeight="1"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</row>
    <row r="338" spans="2:13" ht="15" customHeight="1"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</row>
    <row r="339" spans="2:13" ht="15" customHeight="1"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</row>
    <row r="340" spans="2:13" ht="15" customHeight="1"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</row>
    <row r="341" spans="2:13" ht="15" customHeight="1"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</row>
    <row r="342" spans="2:13" ht="15" customHeight="1"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</row>
    <row r="343" spans="2:13" ht="15" customHeight="1"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</row>
    <row r="344" spans="2:13" ht="15" customHeight="1"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</row>
    <row r="345" spans="2:13" ht="15" customHeight="1"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</row>
    <row r="346" spans="2:13" ht="15" customHeight="1"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</row>
    <row r="347" spans="2:13" ht="15" customHeight="1"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</row>
    <row r="348" spans="2:13" ht="15" customHeight="1"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</row>
    <row r="349" spans="2:13" ht="15" customHeight="1"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</row>
    <row r="350" spans="2:13" ht="15" customHeight="1"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</row>
    <row r="351" spans="2:13" ht="15" customHeight="1"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</row>
    <row r="352" spans="2:13" ht="15" customHeight="1"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</row>
    <row r="353" spans="2:13" ht="15" customHeight="1"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</row>
    <row r="354" spans="2:13" ht="15" customHeight="1"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</row>
    <row r="355" spans="2:13" ht="15" customHeight="1"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</row>
    <row r="356" spans="2:13" ht="15" customHeight="1"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</row>
    <row r="357" spans="2:13" ht="15" customHeight="1"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</row>
    <row r="358" spans="2:13" ht="15" customHeight="1"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</row>
    <row r="359" spans="2:13" ht="15" customHeight="1"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</row>
    <row r="360" spans="2:13" ht="15" customHeight="1"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</row>
    <row r="361" spans="2:13" ht="15" customHeight="1"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</row>
    <row r="362" spans="2:13" ht="15" customHeight="1"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</row>
    <row r="363" spans="2:13" ht="15" customHeight="1"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</row>
    <row r="364" spans="2:13" ht="15" customHeight="1"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</row>
    <row r="365" spans="2:13" ht="15" customHeight="1"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</row>
    <row r="366" spans="2:13" ht="15" customHeight="1"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</row>
    <row r="367" spans="2:13" ht="15" customHeight="1"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</row>
    <row r="368" spans="2:13" ht="15" customHeight="1"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</row>
    <row r="369" spans="2:13" ht="15" customHeight="1"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</row>
    <row r="370" spans="2:13" ht="15" customHeight="1"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</row>
    <row r="371" spans="2:13" ht="15" customHeight="1"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</row>
    <row r="372" spans="2:13" ht="15" customHeight="1"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</row>
    <row r="373" spans="2:13" ht="15" customHeight="1"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</row>
    <row r="374" spans="2:13" ht="15" customHeight="1"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</row>
    <row r="375" spans="2:13" ht="15" customHeight="1"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</row>
    <row r="376" spans="2:13" ht="15" customHeight="1"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</row>
    <row r="377" spans="2:13" ht="15" customHeight="1"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</row>
    <row r="378" spans="2:13" ht="15" customHeight="1"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</row>
    <row r="379" spans="2:13" ht="15" customHeight="1"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</row>
    <row r="380" spans="2:13" ht="15" customHeight="1"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</row>
    <row r="381" spans="2:13" ht="15" customHeight="1"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</row>
    <row r="382" spans="2:13" ht="15" customHeight="1"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</row>
    <row r="383" spans="2:13" ht="15" customHeight="1"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</row>
    <row r="384" spans="2:13" ht="15" customHeight="1"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</row>
    <row r="385" spans="2:13" ht="15" customHeight="1"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</row>
    <row r="386" spans="2:13" ht="15" customHeight="1"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</row>
    <row r="387" spans="2:13" ht="15" customHeight="1"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</row>
    <row r="388" spans="2:13" ht="15" customHeight="1"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</row>
    <row r="389" spans="2:13" ht="15" customHeight="1"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</row>
    <row r="390" spans="2:13" ht="15" customHeight="1"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</row>
    <row r="391" spans="2:13" ht="15" customHeight="1"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</row>
    <row r="392" spans="2:13" ht="15" customHeight="1"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</row>
    <row r="393" spans="2:13" ht="15" customHeight="1"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</row>
    <row r="394" spans="2:13" ht="15" customHeight="1"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</row>
    <row r="395" spans="2:13" ht="15" customHeight="1"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</row>
    <row r="396" spans="2:13" ht="15" customHeight="1"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</row>
    <row r="397" spans="2:13" ht="15" customHeight="1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</row>
    <row r="398" spans="2:13" ht="15" customHeight="1"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</row>
    <row r="399" spans="2:13" ht="15" customHeight="1"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</row>
    <row r="400" spans="2:13" ht="15" customHeight="1"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</row>
    <row r="401" spans="2:13" ht="15" customHeight="1"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</row>
    <row r="402" spans="2:13" ht="15" customHeight="1"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</row>
    <row r="403" spans="2:13" ht="15" customHeight="1"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</row>
    <row r="404" spans="2:13" ht="15" customHeight="1"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</row>
    <row r="405" spans="2:13" ht="15" customHeight="1"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</row>
    <row r="406" spans="2:13" ht="15" customHeight="1"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</row>
    <row r="407" spans="2:13" ht="15" customHeight="1"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</row>
    <row r="408" spans="2:13" ht="15" customHeight="1"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</row>
    <row r="409" spans="2:13" ht="15" customHeight="1"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</row>
    <row r="410" spans="2:13" ht="15" customHeight="1"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</row>
    <row r="411" spans="2:13" ht="15" customHeight="1"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</row>
    <row r="412" spans="2:13" ht="15" customHeight="1"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</row>
    <row r="413" spans="2:13" ht="15" customHeight="1"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</row>
    <row r="414" spans="2:13" ht="15" customHeight="1"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</row>
    <row r="415" spans="2:13" ht="15" customHeight="1"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</row>
    <row r="416" spans="2:13" ht="15" customHeight="1"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</row>
    <row r="417" spans="2:13" ht="15" customHeight="1"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</row>
    <row r="418" spans="2:13" ht="15" customHeight="1"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</row>
    <row r="419" spans="2:13" ht="15" customHeight="1"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</row>
    <row r="420" spans="2:13" ht="15" customHeight="1"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</row>
    <row r="421" spans="2:13" ht="15" customHeight="1"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</row>
    <row r="422" spans="2:13" ht="15" customHeight="1"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</row>
    <row r="423" spans="2:13" ht="15" customHeight="1"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</row>
    <row r="424" spans="2:13" ht="15" customHeight="1"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</row>
    <row r="425" spans="2:13" ht="15" customHeight="1"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</row>
    <row r="426" spans="2:13" ht="15" customHeight="1"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</row>
    <row r="427" spans="2:13" ht="15" customHeight="1"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</row>
    <row r="428" spans="2:13" ht="15" customHeight="1"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</row>
    <row r="429" spans="2:13" ht="15" customHeight="1"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</row>
    <row r="430" spans="2:13" ht="15" customHeight="1"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</row>
    <row r="431" spans="2:13" ht="15" customHeight="1"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</row>
    <row r="432" spans="2:13" ht="15" customHeight="1"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</row>
    <row r="433" spans="2:13" ht="15" customHeight="1"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</row>
    <row r="434" spans="2:13" ht="15" customHeight="1"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</row>
    <row r="435" spans="2:13" ht="15" customHeight="1"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</row>
    <row r="436" spans="2:13" ht="15" customHeight="1"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</row>
    <row r="437" spans="2:13" ht="15" customHeight="1"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</row>
    <row r="438" spans="2:13" ht="15" customHeight="1"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</row>
    <row r="439" spans="2:13" ht="15" customHeight="1"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</row>
    <row r="440" spans="2:13" ht="15" customHeight="1"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</row>
    <row r="441" spans="2:13" ht="15" customHeight="1"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</row>
    <row r="442" spans="2:13" ht="15" customHeight="1"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</row>
    <row r="443" spans="2:13" ht="15" customHeight="1"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</row>
    <row r="444" spans="2:13" ht="15" customHeight="1"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</row>
    <row r="445" spans="2:13" ht="15" customHeight="1"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</row>
    <row r="446" spans="2:13" ht="15" customHeight="1"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</row>
    <row r="447" spans="2:13" ht="15" customHeight="1"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</row>
    <row r="448" spans="2:13" ht="15" customHeight="1"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</row>
    <row r="449" spans="2:13" ht="15" customHeight="1"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</row>
    <row r="450" spans="2:13" ht="15" customHeight="1"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</row>
    <row r="451" spans="2:13" ht="15" customHeight="1"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</row>
    <row r="452" spans="2:13" ht="15" customHeight="1"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</row>
    <row r="453" spans="2:13" ht="15" customHeight="1"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</row>
    <row r="454" spans="2:13" ht="15" customHeight="1"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</row>
    <row r="455" spans="2:13" ht="15" customHeight="1"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</row>
    <row r="456" spans="2:13" ht="15" customHeight="1"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</row>
    <row r="457" spans="2:13" ht="15" customHeight="1"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</row>
    <row r="458" spans="2:13" ht="15" customHeight="1"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</row>
    <row r="459" spans="2:13" ht="15" customHeight="1"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</row>
    <row r="460" spans="2:13" ht="15" customHeight="1"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</row>
    <row r="461" spans="2:13" ht="15" customHeight="1"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</row>
    <row r="462" spans="2:13" ht="15" customHeight="1"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</row>
    <row r="463" spans="2:13" ht="15" customHeight="1"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</row>
    <row r="464" spans="2:13" ht="15" customHeight="1"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</row>
    <row r="465" spans="2:13" ht="15" customHeight="1"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</row>
    <row r="466" spans="2:13" ht="15" customHeight="1"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</row>
    <row r="467" spans="2:13" ht="15" customHeight="1"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</row>
    <row r="468" spans="2:13" ht="15" customHeight="1"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</row>
    <row r="469" spans="2:13" ht="15" customHeight="1"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</row>
    <row r="470" spans="2:13" ht="15" customHeight="1"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</row>
    <row r="471" spans="2:13" ht="15" customHeight="1"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</row>
    <row r="472" spans="2:13" ht="15" customHeight="1"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</row>
    <row r="473" spans="2:13" ht="15" customHeight="1"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</row>
    <row r="474" spans="2:13" ht="15" customHeight="1"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</row>
    <row r="475" spans="2:13" ht="15" customHeight="1"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</row>
    <row r="476" spans="2:13" ht="15" customHeight="1"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</row>
    <row r="477" spans="2:13" ht="15" customHeight="1"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</row>
    <row r="478" spans="2:13" ht="15" customHeight="1"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</row>
    <row r="479" spans="2:13" ht="15" customHeight="1"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</row>
    <row r="480" spans="2:13" ht="15" customHeight="1"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</row>
    <row r="481" spans="2:13" ht="15" customHeight="1"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</row>
    <row r="482" spans="2:13" ht="15" customHeight="1"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</row>
    <row r="483" spans="2:13" ht="15" customHeight="1"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</row>
    <row r="484" spans="2:13" ht="15" customHeight="1"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</row>
    <row r="485" spans="2:13" ht="15" customHeight="1"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</row>
    <row r="486" spans="2:13" ht="15" customHeight="1"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</row>
    <row r="487" spans="2:13" ht="15" customHeight="1"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</row>
    <row r="488" spans="2:13" ht="15" customHeight="1"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</row>
    <row r="489" spans="2:13" ht="15" customHeight="1"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</row>
    <row r="490" spans="2:13" ht="15" customHeight="1"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</row>
    <row r="491" spans="2:13" ht="15" customHeight="1"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</row>
    <row r="492" spans="2:13" ht="15" customHeight="1"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</row>
    <row r="493" spans="2:13" ht="15" customHeight="1"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</row>
    <row r="494" spans="2:13" ht="15" customHeight="1"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</row>
    <row r="495" spans="2:13" ht="15" customHeight="1"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</row>
    <row r="496" spans="2:13" ht="15" customHeight="1"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</row>
    <row r="497" spans="2:13" ht="15" customHeight="1"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</row>
    <row r="498" spans="2:13" ht="15" customHeight="1"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</row>
    <row r="499" spans="2:13" ht="15" customHeight="1"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</row>
    <row r="500" spans="2:13" ht="15" customHeight="1"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</row>
    <row r="501" spans="2:13" ht="15" customHeight="1"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</row>
    <row r="502" spans="2:13" ht="15" customHeight="1"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</row>
    <row r="503" spans="2:13" ht="15" customHeight="1"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</row>
    <row r="504" spans="2:13" ht="15" customHeight="1"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</row>
    <row r="505" spans="2:13" ht="15" customHeight="1"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</row>
    <row r="506" spans="2:13" ht="15" customHeight="1"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</row>
    <row r="507" spans="2:13" ht="15" customHeight="1"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</row>
    <row r="508" spans="2:13" ht="15" customHeight="1"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</row>
    <row r="509" spans="2:13" ht="15" customHeight="1"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</row>
    <row r="510" spans="2:13" ht="15" customHeight="1"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</row>
    <row r="511" spans="2:13" ht="15" customHeight="1"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</row>
    <row r="512" spans="2:13" ht="15" customHeight="1"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</row>
    <row r="513" spans="2:13" ht="15" customHeight="1"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</row>
    <row r="514" spans="2:13" ht="15" customHeight="1"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</row>
    <row r="515" spans="2:13" ht="15" customHeight="1"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</row>
    <row r="516" spans="2:13" ht="15" customHeight="1"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</row>
    <row r="517" spans="2:13" ht="15" customHeight="1"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</row>
    <row r="518" spans="2:13" ht="15" customHeight="1"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</row>
    <row r="519" spans="2:13" ht="15" customHeight="1"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</row>
    <row r="520" spans="2:13" ht="15" customHeight="1"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</row>
    <row r="521" spans="2:13" ht="15" customHeight="1"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</row>
    <row r="522" spans="2:13" ht="15" customHeight="1"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</row>
    <row r="523" spans="2:13" ht="15" customHeight="1"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</row>
    <row r="524" spans="2:13" ht="15" customHeight="1"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</row>
    <row r="525" spans="2:13" ht="15" customHeight="1"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</row>
    <row r="526" spans="2:13" ht="15" customHeight="1"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</row>
    <row r="527" spans="2:13" ht="15" customHeight="1"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</row>
    <row r="528" spans="2:13" ht="15" customHeight="1"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</row>
    <row r="529" spans="2:13" ht="15" customHeight="1"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</row>
    <row r="530" spans="2:13" ht="15" customHeight="1"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</row>
    <row r="531" spans="2:13" ht="15" customHeight="1"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</row>
    <row r="532" spans="2:13" ht="15" customHeight="1"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</row>
    <row r="533" spans="2:13" ht="15" customHeight="1"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</row>
    <row r="534" spans="2:13" ht="15" customHeight="1"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</row>
    <row r="535" spans="2:13" ht="15" customHeight="1"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</row>
    <row r="536" spans="2:13" ht="15" customHeight="1"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</row>
    <row r="537" spans="2:13" ht="15" customHeight="1"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</row>
    <row r="538" spans="2:13" ht="15" customHeight="1"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</row>
    <row r="539" spans="2:13" ht="15" customHeight="1"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</row>
    <row r="540" spans="2:13" ht="15" customHeight="1"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</row>
    <row r="541" spans="2:13" ht="15" customHeight="1"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</row>
    <row r="542" spans="2:13" ht="15" customHeight="1"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</row>
    <row r="543" spans="2:13" ht="15" customHeight="1"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</row>
    <row r="544" spans="2:13" ht="15" customHeight="1"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</row>
    <row r="545" spans="2:13" ht="15" customHeight="1"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</row>
    <row r="546" spans="2:13" ht="15" customHeight="1"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</row>
    <row r="547" spans="2:13" ht="15" customHeight="1"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</row>
    <row r="548" spans="2:13" ht="15" customHeight="1"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</row>
    <row r="549" spans="2:13" ht="15" customHeight="1"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</row>
    <row r="550" spans="2:13" ht="15" customHeight="1"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</row>
    <row r="551" spans="2:13" ht="15" customHeight="1"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</row>
    <row r="552" spans="2:13" ht="15" customHeight="1"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</row>
    <row r="553" spans="2:13" ht="15" customHeight="1"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</row>
    <row r="554" spans="2:13" ht="15" customHeight="1"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</row>
    <row r="555" spans="2:13" ht="15" customHeight="1"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</row>
    <row r="556" spans="2:13" ht="15" customHeight="1"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</row>
    <row r="557" spans="2:13" ht="15" customHeight="1"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</row>
    <row r="558" spans="2:13" ht="15" customHeight="1"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</row>
    <row r="559" spans="2:13" ht="15" customHeight="1"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</row>
    <row r="560" spans="2:13" ht="15" customHeight="1"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</row>
    <row r="561" spans="2:13" ht="15" customHeight="1"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</row>
    <row r="562" spans="2:13" ht="15" customHeight="1"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</row>
    <row r="563" spans="2:13" ht="15" customHeight="1"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</row>
    <row r="564" spans="2:13" ht="15" customHeight="1"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</row>
    <row r="565" spans="2:13" ht="15" customHeight="1"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</row>
    <row r="566" spans="2:13" ht="15" customHeight="1"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</row>
    <row r="567" spans="2:13" ht="15" customHeight="1"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</row>
    <row r="568" spans="2:13" ht="15" customHeight="1"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</row>
    <row r="569" spans="2:13" ht="15" customHeight="1"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</row>
    <row r="570" spans="2:13" ht="15" customHeight="1"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</row>
    <row r="571" spans="2:13" ht="15" customHeight="1"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</row>
    <row r="572" spans="2:13" ht="15" customHeight="1"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</row>
    <row r="573" spans="2:13" ht="15" customHeight="1"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</row>
    <row r="574" spans="2:13" ht="15" customHeight="1"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</row>
    <row r="575" spans="2:13" ht="15" customHeight="1"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</row>
    <row r="576" spans="2:13" ht="15" customHeight="1"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</row>
    <row r="577" spans="2:13" ht="15" customHeight="1"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</row>
    <row r="578" spans="2:13" ht="15" customHeight="1"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</row>
    <row r="579" spans="2:13" ht="15" customHeight="1"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</row>
    <row r="580" spans="2:13" ht="15" customHeight="1"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</row>
    <row r="581" spans="2:13" ht="15" customHeight="1"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</row>
    <row r="582" spans="2:13" ht="15" customHeight="1"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</row>
    <row r="583" spans="2:13" ht="15" customHeight="1"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</row>
    <row r="584" spans="2:13" ht="15" customHeight="1"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</row>
    <row r="585" spans="2:13" ht="15" customHeight="1"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</row>
    <row r="586" spans="2:13" ht="15" customHeight="1"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</row>
    <row r="587" spans="2:13" ht="15" customHeight="1"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</row>
    <row r="588" spans="2:13" ht="15" customHeight="1"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</row>
    <row r="589" spans="2:13" ht="15" customHeight="1"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</row>
    <row r="590" spans="2:13" ht="15" customHeight="1"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</row>
    <row r="591" spans="2:13" ht="15" customHeight="1"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</row>
    <row r="592" spans="2:13" ht="15" customHeight="1"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</row>
    <row r="593" spans="2:13" ht="15" customHeight="1"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</row>
    <row r="594" spans="2:13" ht="15" customHeight="1"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</row>
    <row r="595" spans="2:13" ht="15" customHeight="1"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</row>
    <row r="596" spans="2:13" ht="15" customHeight="1"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</row>
    <row r="597" spans="2:13" ht="15" customHeight="1"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</row>
    <row r="598" spans="2:13" ht="15" customHeight="1"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</row>
    <row r="599" spans="2:13" ht="15" customHeight="1"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</row>
    <row r="600" spans="2:13" ht="15" customHeight="1"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</row>
    <row r="601" spans="2:13" ht="15" customHeight="1"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</row>
    <row r="602" spans="2:13" ht="15" customHeight="1"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</row>
    <row r="603" spans="2:13" ht="15" customHeight="1"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</row>
    <row r="604" spans="2:13" ht="15" customHeight="1"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</row>
    <row r="605" spans="2:13" ht="15" customHeight="1"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</row>
    <row r="606" spans="2:13" ht="15" customHeight="1"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</row>
    <row r="607" spans="2:13" ht="15" customHeight="1"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</row>
    <row r="608" spans="2:13" ht="15" customHeight="1"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</row>
    <row r="609" spans="2:13" ht="15" customHeight="1"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</row>
    <row r="610" spans="2:13" ht="15" customHeight="1"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</row>
    <row r="611" spans="2:13" ht="15" customHeight="1"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</row>
    <row r="612" spans="2:13" ht="15" customHeight="1"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</row>
    <row r="613" spans="2:13" ht="15" customHeight="1"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</row>
    <row r="614" spans="2:13" ht="15" customHeight="1"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</row>
    <row r="615" spans="2:13" ht="15" customHeight="1"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</row>
    <row r="616" spans="2:13" ht="15" customHeight="1"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</row>
    <row r="617" spans="2:13" ht="15" customHeight="1"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</row>
    <row r="618" spans="2:13" ht="15" customHeight="1"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</row>
    <row r="619" spans="2:13" ht="15" customHeight="1"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</row>
    <row r="620" spans="2:13" ht="15" customHeight="1"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</row>
    <row r="621" spans="2:13" ht="15" customHeight="1"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</row>
    <row r="622" spans="2:13" ht="15" customHeight="1"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</row>
    <row r="623" spans="2:13" ht="15" customHeight="1"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</row>
    <row r="624" spans="2:13" ht="15" customHeight="1"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</row>
    <row r="625" spans="2:13" ht="15" customHeight="1"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</row>
    <row r="626" spans="2:13" ht="15" customHeight="1"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</row>
    <row r="627" spans="2:13" ht="15" customHeight="1"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</row>
    <row r="628" spans="2:13" ht="15" customHeight="1"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</row>
    <row r="629" spans="2:13" ht="15" customHeight="1"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</row>
    <row r="630" spans="2:13" ht="15" customHeight="1"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</row>
    <row r="631" spans="2:13" ht="15" customHeight="1"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</row>
    <row r="632" spans="2:13" ht="15" customHeight="1"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</row>
    <row r="633" spans="2:13" ht="15" customHeight="1"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</row>
    <row r="634" spans="2:13" ht="15" customHeight="1"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</row>
    <row r="635" spans="2:13" ht="15" customHeight="1"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</row>
    <row r="636" spans="2:13" ht="15" customHeight="1"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</row>
    <row r="637" spans="2:13" ht="15" customHeight="1"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</row>
    <row r="638" spans="2:13" ht="15" customHeight="1"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</row>
    <row r="639" spans="2:13" ht="15" customHeight="1"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</row>
    <row r="640" spans="2:13" ht="15" customHeight="1"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</row>
    <row r="641" spans="2:13" ht="15" customHeight="1"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</row>
    <row r="642" spans="2:13" ht="15" customHeight="1"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</row>
    <row r="643" spans="2:13" ht="15" customHeight="1"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</row>
    <row r="644" spans="2:13" ht="15" customHeight="1"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</row>
    <row r="645" spans="2:13" ht="15" customHeight="1"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</row>
    <row r="646" spans="2:13" ht="15" customHeight="1"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</row>
    <row r="647" spans="2:13" ht="15" customHeight="1"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</row>
    <row r="648" spans="2:13" ht="15" customHeight="1"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</row>
    <row r="649" spans="2:13" ht="15" customHeight="1"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</row>
    <row r="650" spans="2:13" ht="15" customHeight="1"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</row>
    <row r="651" spans="2:13" ht="15" customHeight="1"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</row>
    <row r="652" spans="2:13" ht="15" customHeight="1"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</row>
    <row r="653" spans="2:13" ht="15" customHeight="1"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</row>
    <row r="654" spans="2:13" ht="15" customHeight="1"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</row>
    <row r="655" spans="2:13" ht="15" customHeight="1"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</row>
    <row r="656" spans="2:13" ht="15" customHeight="1"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</row>
    <row r="657" spans="2:13" ht="15" customHeight="1"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</row>
    <row r="658" spans="2:13" ht="15" customHeight="1"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</row>
    <row r="659" spans="2:13" ht="15" customHeight="1"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</row>
    <row r="660" spans="2:13" ht="15" customHeight="1"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</row>
    <row r="661" spans="2:13" ht="15" customHeight="1"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</row>
    <row r="662" spans="2:13" ht="15" customHeight="1"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</row>
    <row r="663" spans="2:13" ht="15" customHeight="1"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</row>
    <row r="664" spans="2:13" ht="15" customHeight="1"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</row>
    <row r="665" spans="2:13" ht="15" customHeight="1"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</row>
  </sheetData>
  <pageMargins left="0.23622047244094491" right="0.23622047244094491" top="0.39370078740157483" bottom="0.74803149606299213" header="0" footer="0.31496062992125984"/>
  <pageSetup paperSize="9" scale="6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6"/>
  <sheetViews>
    <sheetView workbookViewId="0"/>
  </sheetViews>
  <sheetFormatPr baseColWidth="10" defaultColWidth="11.42578125" defaultRowHeight="15" customHeight="1"/>
  <cols>
    <col min="1" max="1" width="21.42578125" style="75" customWidth="1"/>
    <col min="2" max="13" width="10" style="75" customWidth="1"/>
    <col min="14" max="16384" width="11.42578125" style="75"/>
  </cols>
  <sheetData>
    <row r="1" spans="1:13" ht="15" customHeight="1">
      <c r="A1" s="225" t="s">
        <v>651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spans="1:13" ht="15" customHeight="1">
      <c r="A2" s="227" t="s">
        <v>652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3" ht="15" customHeight="1">
      <c r="A3" s="76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</row>
    <row r="4" spans="1:13" ht="15" customHeight="1">
      <c r="A4" s="230"/>
      <c r="B4" s="253" t="s">
        <v>181</v>
      </c>
      <c r="C4" s="253" t="s">
        <v>182</v>
      </c>
      <c r="D4" s="253" t="s">
        <v>183</v>
      </c>
      <c r="E4" s="253" t="s">
        <v>184</v>
      </c>
      <c r="F4" s="253" t="s">
        <v>185</v>
      </c>
      <c r="G4" s="253" t="s">
        <v>186</v>
      </c>
      <c r="H4" s="253" t="s">
        <v>187</v>
      </c>
      <c r="I4" s="253" t="s">
        <v>188</v>
      </c>
      <c r="J4" s="253" t="s">
        <v>189</v>
      </c>
      <c r="K4" s="253" t="s">
        <v>190</v>
      </c>
      <c r="L4" s="253" t="s">
        <v>191</v>
      </c>
      <c r="M4" s="253" t="s">
        <v>192</v>
      </c>
    </row>
    <row r="5" spans="1:13" ht="15" customHeight="1">
      <c r="A5" s="79" t="s">
        <v>635</v>
      </c>
      <c r="B5" s="80">
        <v>10053</v>
      </c>
      <c r="C5" s="80">
        <v>10376</v>
      </c>
      <c r="D5" s="80">
        <v>13547</v>
      </c>
      <c r="E5" s="80">
        <v>10230</v>
      </c>
      <c r="F5" s="80">
        <v>11737</v>
      </c>
      <c r="G5" s="80">
        <v>12647</v>
      </c>
      <c r="H5" s="80">
        <v>12442</v>
      </c>
      <c r="I5" s="80">
        <v>7255</v>
      </c>
      <c r="J5" s="80">
        <v>12262</v>
      </c>
      <c r="K5" s="80">
        <v>13132</v>
      </c>
      <c r="L5" s="80">
        <v>12665</v>
      </c>
      <c r="M5" s="80">
        <v>9859</v>
      </c>
    </row>
    <row r="6" spans="1:13" ht="15" customHeight="1">
      <c r="A6" s="48" t="s">
        <v>4</v>
      </c>
      <c r="B6" s="47">
        <v>5806</v>
      </c>
      <c r="C6" s="47">
        <v>6202</v>
      </c>
      <c r="D6" s="47">
        <v>7691</v>
      </c>
      <c r="E6" s="47">
        <v>5802</v>
      </c>
      <c r="F6" s="47">
        <v>6565</v>
      </c>
      <c r="G6" s="47">
        <v>7140</v>
      </c>
      <c r="H6" s="47">
        <v>7002</v>
      </c>
      <c r="I6" s="47">
        <v>4173</v>
      </c>
      <c r="J6" s="47">
        <v>6747</v>
      </c>
      <c r="K6" s="47">
        <v>7662</v>
      </c>
      <c r="L6" s="47">
        <v>7136</v>
      </c>
      <c r="M6" s="47">
        <v>5632</v>
      </c>
    </row>
    <row r="7" spans="1:13" ht="15" customHeight="1">
      <c r="A7" s="49" t="s">
        <v>5</v>
      </c>
      <c r="B7" s="85">
        <v>4247</v>
      </c>
      <c r="C7" s="85">
        <v>4174</v>
      </c>
      <c r="D7" s="85">
        <v>5856</v>
      </c>
      <c r="E7" s="85">
        <v>4428</v>
      </c>
      <c r="F7" s="85">
        <v>5172</v>
      </c>
      <c r="G7" s="85">
        <v>5507</v>
      </c>
      <c r="H7" s="85">
        <v>5440</v>
      </c>
      <c r="I7" s="85">
        <v>3082</v>
      </c>
      <c r="J7" s="85">
        <v>5515</v>
      </c>
      <c r="K7" s="85">
        <v>5470</v>
      </c>
      <c r="L7" s="85">
        <v>5529</v>
      </c>
      <c r="M7" s="85">
        <v>4227</v>
      </c>
    </row>
    <row r="8" spans="1:13" ht="15" customHeight="1">
      <c r="A8" s="79" t="s">
        <v>636</v>
      </c>
      <c r="B8" s="80">
        <v>10943</v>
      </c>
      <c r="C8" s="80">
        <v>11357</v>
      </c>
      <c r="D8" s="80">
        <v>13837</v>
      </c>
      <c r="E8" s="80">
        <v>10069</v>
      </c>
      <c r="F8" s="80">
        <v>12953</v>
      </c>
      <c r="G8" s="80">
        <v>14286</v>
      </c>
      <c r="H8" s="80">
        <v>13051</v>
      </c>
      <c r="I8" s="80">
        <v>8084</v>
      </c>
      <c r="J8" s="80">
        <v>12795</v>
      </c>
      <c r="K8" s="80">
        <v>15870</v>
      </c>
      <c r="L8" s="80">
        <v>15855</v>
      </c>
      <c r="M8" s="80">
        <v>11590</v>
      </c>
    </row>
    <row r="9" spans="1:13" ht="15" customHeight="1">
      <c r="A9" s="48" t="s">
        <v>4</v>
      </c>
      <c r="B9" s="47">
        <v>4711</v>
      </c>
      <c r="C9" s="47">
        <v>5010</v>
      </c>
      <c r="D9" s="47">
        <v>6060</v>
      </c>
      <c r="E9" s="47">
        <v>4423</v>
      </c>
      <c r="F9" s="47">
        <v>5366</v>
      </c>
      <c r="G9" s="47">
        <v>5799</v>
      </c>
      <c r="H9" s="47">
        <v>5450</v>
      </c>
      <c r="I9" s="47">
        <v>3336</v>
      </c>
      <c r="J9" s="47">
        <v>4791</v>
      </c>
      <c r="K9" s="47">
        <v>7429</v>
      </c>
      <c r="L9" s="47">
        <v>7423</v>
      </c>
      <c r="M9" s="47">
        <v>4819</v>
      </c>
    </row>
    <row r="10" spans="1:13" ht="15" customHeight="1">
      <c r="A10" s="49" t="s">
        <v>5</v>
      </c>
      <c r="B10" s="85">
        <v>6232</v>
      </c>
      <c r="C10" s="85">
        <v>6347</v>
      </c>
      <c r="D10" s="85">
        <v>7777</v>
      </c>
      <c r="E10" s="85">
        <v>5646</v>
      </c>
      <c r="F10" s="85">
        <v>7587</v>
      </c>
      <c r="G10" s="85">
        <v>8487</v>
      </c>
      <c r="H10" s="85">
        <v>7601</v>
      </c>
      <c r="I10" s="85">
        <v>4748</v>
      </c>
      <c r="J10" s="85">
        <v>8004</v>
      </c>
      <c r="K10" s="85">
        <v>8441</v>
      </c>
      <c r="L10" s="85">
        <v>8432</v>
      </c>
      <c r="M10" s="85">
        <v>6771</v>
      </c>
    </row>
    <row r="11" spans="1:13" ht="15" customHeight="1">
      <c r="A11" s="37" t="s">
        <v>215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15" customHeight="1">
      <c r="A12" s="42"/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</row>
    <row r="13" spans="1:13" ht="15" customHeight="1">
      <c r="A13" s="42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</row>
    <row r="14" spans="1:13" ht="15" customHeight="1">
      <c r="A14" s="42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</row>
    <row r="15" spans="1:13" ht="15" customHeight="1">
      <c r="A15" s="42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</row>
    <row r="16" spans="1:13" ht="15" customHeight="1">
      <c r="A16" s="42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</row>
    <row r="17" spans="1:13" ht="15" customHeight="1">
      <c r="A17" s="42"/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</row>
    <row r="18" spans="1:13" ht="15" customHeight="1">
      <c r="A18" s="42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</row>
    <row r="19" spans="1:13" ht="15" customHeight="1">
      <c r="A19" s="42"/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</row>
    <row r="20" spans="1:13" ht="15" customHeight="1">
      <c r="A20" s="42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</row>
    <row r="21" spans="1:13" ht="15" customHeight="1">
      <c r="A21" s="42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</row>
    <row r="22" spans="1:13" ht="15" customHeight="1">
      <c r="A22" s="42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</row>
    <row r="23" spans="1:13" ht="15" customHeight="1">
      <c r="A23" s="42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</row>
    <row r="24" spans="1:13" ht="15" customHeight="1">
      <c r="A24" s="42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</row>
    <row r="25" spans="1:13" ht="15" customHeight="1">
      <c r="A25" s="42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</row>
    <row r="26" spans="1:13" ht="15" customHeight="1">
      <c r="A26" s="42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</row>
    <row r="27" spans="1:13" ht="15" customHeight="1">
      <c r="A27" s="42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</row>
    <row r="28" spans="1:13" ht="15" customHeight="1">
      <c r="A28" s="42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</row>
    <row r="29" spans="1:13" ht="15" customHeight="1">
      <c r="A29" s="42"/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</row>
    <row r="30" spans="1:13" ht="15" customHeight="1">
      <c r="A30" s="42"/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</row>
    <row r="31" spans="1:13" ht="15" customHeight="1">
      <c r="A31" s="42"/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</row>
    <row r="32" spans="1:13" ht="15" customHeight="1">
      <c r="A32" s="42"/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</row>
    <row r="33" spans="1:13" ht="15" customHeight="1">
      <c r="A33" s="42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</row>
    <row r="34" spans="1:13" ht="15" customHeight="1">
      <c r="A34" s="42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</row>
    <row r="35" spans="1:13" ht="15" customHeight="1">
      <c r="A35" s="42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</row>
    <row r="36" spans="1:13" ht="15" customHeight="1">
      <c r="A36" s="42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</row>
    <row r="37" spans="1:13" ht="15" customHeight="1">
      <c r="A37" s="42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</row>
    <row r="38" spans="1:13" ht="15" customHeight="1">
      <c r="A38" s="42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</row>
    <row r="39" spans="1:13" ht="15" customHeight="1">
      <c r="A39" s="42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</row>
    <row r="40" spans="1:13" ht="15" customHeight="1">
      <c r="A40" s="42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</row>
    <row r="41" spans="1:13" ht="15" customHeight="1">
      <c r="A41" s="42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</row>
    <row r="42" spans="1:13" ht="15" customHeight="1">
      <c r="A42" s="42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</row>
    <row r="43" spans="1:13" ht="15" customHeight="1">
      <c r="A43" s="42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</row>
    <row r="44" spans="1:13" ht="15" customHeight="1">
      <c r="A44" s="42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</row>
    <row r="45" spans="1:13" ht="15" customHeight="1">
      <c r="A45" s="42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</row>
    <row r="46" spans="1:13" ht="15" customHeight="1">
      <c r="A46" s="42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</row>
    <row r="47" spans="1:13" ht="15" customHeight="1">
      <c r="A47" s="42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</row>
    <row r="48" spans="1:13" ht="15" customHeight="1">
      <c r="A48" s="42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</row>
    <row r="49" spans="1:13" ht="15" customHeight="1">
      <c r="A49" s="42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3" ht="15" customHeight="1">
      <c r="A50" s="42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</row>
    <row r="51" spans="1:13" ht="15" customHeight="1">
      <c r="A51" s="42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</row>
    <row r="52" spans="1:13" ht="15" customHeight="1">
      <c r="A52" s="42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</row>
    <row r="53" spans="1:13" ht="15" customHeight="1">
      <c r="A53" s="42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</row>
    <row r="54" spans="1:13" ht="15" customHeight="1">
      <c r="A54" s="42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</row>
    <row r="55" spans="1:13" ht="15" customHeight="1">
      <c r="A55" s="42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</row>
    <row r="56" spans="1:13" ht="15" customHeight="1">
      <c r="A56" s="42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</row>
    <row r="57" spans="1:13" ht="15" customHeight="1">
      <c r="A57" s="42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</row>
    <row r="58" spans="1:13" ht="15" customHeight="1">
      <c r="A58" s="42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</row>
    <row r="59" spans="1:13" ht="15" customHeight="1">
      <c r="A59" s="42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</row>
    <row r="60" spans="1:13" ht="15" customHeight="1">
      <c r="A60" s="42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</row>
    <row r="61" spans="1:13" ht="15" customHeight="1">
      <c r="A61" s="42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</row>
    <row r="62" spans="1:13" ht="15" customHeight="1">
      <c r="A62" s="42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</row>
    <row r="63" spans="1:13" ht="15" customHeight="1">
      <c r="A63" s="42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3" ht="15" customHeight="1">
      <c r="A64" s="42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</row>
    <row r="65" spans="1:13" ht="15" customHeight="1">
      <c r="A65" s="42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</row>
    <row r="66" spans="1:13" ht="15" customHeight="1">
      <c r="A66" s="42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</row>
    <row r="67" spans="1:13" ht="15" customHeight="1">
      <c r="A67" s="42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</row>
    <row r="68" spans="1:13" ht="15" customHeight="1">
      <c r="A68" s="42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</row>
    <row r="69" spans="1:13" ht="15" customHeight="1">
      <c r="A69" s="42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1:13" ht="15" customHeight="1">
      <c r="A70" s="42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1:13" ht="15" customHeight="1">
      <c r="A71" s="42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1:13" ht="15" customHeight="1">
      <c r="A72" s="42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1:13" ht="15" customHeight="1">
      <c r="A73" s="42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1:13" ht="15" customHeight="1">
      <c r="A74" s="42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1:13" ht="15" customHeight="1">
      <c r="A75" s="42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1:13" ht="15" customHeight="1">
      <c r="A76" s="42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1:13" ht="15" customHeight="1">
      <c r="A77" s="42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3" ht="15" customHeight="1">
      <c r="A78" s="42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1:13" ht="15" customHeight="1">
      <c r="A79" s="42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1:13" ht="15" customHeight="1">
      <c r="A80" s="42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1:13" ht="15" customHeight="1">
      <c r="A81" s="42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1:13" ht="15" customHeight="1">
      <c r="A82" s="42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1:13" ht="15" customHeight="1">
      <c r="A83" s="42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1:13" ht="15" customHeight="1">
      <c r="A84" s="42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1:13" ht="15" customHeight="1">
      <c r="A85" s="42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1:13" ht="15" customHeight="1">
      <c r="A86" s="42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1:13" ht="15" customHeight="1">
      <c r="A87" s="42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1:13" ht="15" customHeight="1">
      <c r="A88" s="42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1:13" ht="15" customHeight="1">
      <c r="A89" s="42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1:13" ht="15" customHeight="1">
      <c r="A90" s="42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1:13" ht="15" customHeight="1">
      <c r="A91" s="42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3" ht="15" customHeight="1">
      <c r="A92" s="42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1:13" ht="15" customHeight="1">
      <c r="A93" s="42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1:13" ht="15" customHeight="1">
      <c r="A94" s="42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1:13" ht="15" customHeight="1">
      <c r="A95" s="42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1:13" ht="15" customHeight="1">
      <c r="A96" s="42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1:13" ht="15" customHeight="1">
      <c r="A97" s="42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1:13" ht="15" customHeight="1">
      <c r="A98" s="42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1:13" ht="15" customHeight="1">
      <c r="A99" s="42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1:13" ht="15" customHeight="1">
      <c r="A100" s="42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1:13" ht="15" customHeight="1">
      <c r="A101" s="42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1:13" ht="15" customHeight="1">
      <c r="A102" s="42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1:13" ht="15" customHeight="1">
      <c r="A103" s="42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1:13" ht="15" customHeight="1">
      <c r="A104" s="42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1:13" ht="15" customHeight="1">
      <c r="A105" s="42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3" ht="15" customHeight="1">
      <c r="A106" s="42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1:13" ht="15" customHeight="1">
      <c r="A107" s="42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1:13" ht="15" customHeight="1">
      <c r="A108" s="42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1:13" ht="15" customHeight="1">
      <c r="A109" s="42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1:13" ht="15" customHeight="1">
      <c r="A110" s="42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1:13" ht="15" customHeight="1">
      <c r="A111" s="42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1:13" ht="15" customHeight="1">
      <c r="A112" s="42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1:13" ht="15" customHeight="1">
      <c r="A113" s="42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1:13" ht="15" customHeight="1">
      <c r="A114" s="42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1:13" ht="15" customHeight="1">
      <c r="A115" s="42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1:13" ht="15" customHeight="1">
      <c r="A116" s="42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1:13" ht="15" customHeight="1">
      <c r="A117" s="42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1:13" ht="15" customHeight="1">
      <c r="A118" s="42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1:13" ht="15" customHeight="1">
      <c r="A119" s="42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3" ht="15" customHeight="1">
      <c r="A120" s="42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1:13" ht="15" customHeight="1">
      <c r="A121" s="42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1:13" ht="15" customHeight="1">
      <c r="A122" s="42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1:13" ht="15" customHeight="1">
      <c r="A123" s="42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1:13" ht="15" customHeight="1">
      <c r="A124" s="42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1:13" ht="15" customHeight="1">
      <c r="A125" s="42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1:13" ht="15" customHeight="1">
      <c r="A126" s="42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1:13" ht="15" customHeight="1">
      <c r="A127" s="42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1:13" ht="15" customHeight="1">
      <c r="A128" s="42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1:13" ht="15" customHeight="1">
      <c r="A129" s="42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1:13" ht="15" customHeight="1">
      <c r="A130" s="42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1:13" ht="15" customHeight="1">
      <c r="A131" s="42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1:13" ht="15" customHeight="1">
      <c r="A132" s="42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1:13" ht="15" customHeight="1">
      <c r="A133" s="42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3" ht="15" customHeight="1">
      <c r="A134" s="42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1:13" ht="15" customHeight="1">
      <c r="A135" s="42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1:13" ht="15" customHeight="1">
      <c r="A136" s="42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1:13" ht="15" customHeight="1">
      <c r="A137" s="42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1:13" ht="15" customHeight="1">
      <c r="A138" s="42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1:13" ht="15" customHeight="1">
      <c r="A139" s="42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1:13" ht="15" customHeight="1">
      <c r="A140" s="42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1:13" ht="15" customHeight="1">
      <c r="A141" s="42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1:13" ht="15" customHeight="1">
      <c r="A142" s="42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1:13" ht="15" customHeight="1">
      <c r="A143" s="42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1:13" ht="15" customHeight="1">
      <c r="A144" s="42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1:13" ht="15" customHeight="1">
      <c r="A145" s="42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1:13" ht="15" customHeight="1">
      <c r="A146" s="42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1:13" ht="15" customHeight="1">
      <c r="A147" s="42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3" ht="15" customHeight="1">
      <c r="A148" s="42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1:13" ht="15" customHeight="1">
      <c r="A149" s="42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1:13" ht="15" customHeight="1">
      <c r="A150" s="42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1:13" ht="15" customHeight="1">
      <c r="A151" s="42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1:13" ht="15" customHeight="1">
      <c r="A152" s="42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1:13" ht="15" customHeight="1">
      <c r="A153" s="42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1:13" ht="15" customHeight="1">
      <c r="A154" s="42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1:13" ht="15" customHeight="1">
      <c r="A155" s="42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1:13" ht="15" customHeight="1">
      <c r="A156" s="42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1:13" ht="15" customHeight="1">
      <c r="A157" s="42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1:13" ht="15" customHeight="1">
      <c r="A158" s="42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1:13" ht="15" customHeight="1">
      <c r="A159" s="42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1:13" ht="15" customHeight="1">
      <c r="A160" s="42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1:13" ht="15" customHeight="1">
      <c r="A161" s="42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1:13" ht="15" customHeight="1">
      <c r="A162" s="42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1:13" ht="15" customHeight="1">
      <c r="A163" s="42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1:13" ht="15" customHeight="1">
      <c r="A164" s="42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1:13" ht="15" customHeight="1">
      <c r="A165" s="42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1:13" ht="15" customHeight="1">
      <c r="A166" s="42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1:13" ht="15" customHeight="1">
      <c r="A167" s="42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1:13" ht="15" customHeight="1">
      <c r="A168" s="42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1:13" ht="15" customHeight="1">
      <c r="A169" s="42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1:13" ht="15" customHeight="1">
      <c r="A170" s="42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1:13" ht="15" customHeight="1">
      <c r="A171" s="42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1:13" ht="15" customHeight="1">
      <c r="A172" s="42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1:13" ht="15" customHeight="1">
      <c r="A173" s="42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1:13" ht="15" customHeight="1">
      <c r="A174" s="42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1:13" ht="15" customHeight="1">
      <c r="A175" s="42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1:13" ht="15" customHeight="1">
      <c r="A176" s="42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1:13" ht="15" customHeight="1">
      <c r="A177" s="42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1:13" ht="15" customHeight="1">
      <c r="A178" s="42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1:13" ht="15" customHeight="1">
      <c r="A179" s="42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1:13" ht="15" customHeight="1">
      <c r="A180" s="42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1:13" ht="15" customHeight="1">
      <c r="A181" s="42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1:13" ht="15" customHeight="1">
      <c r="A182" s="42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1:13" ht="15" customHeight="1">
      <c r="A183" s="42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1:13" ht="15" customHeight="1">
      <c r="A184" s="42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1:13" ht="15" customHeight="1">
      <c r="A185" s="42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1:13" ht="15" customHeight="1">
      <c r="A186" s="42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1:13" ht="15" customHeight="1">
      <c r="A187" s="42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1:13" ht="15" customHeight="1">
      <c r="A188" s="42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1:13" ht="15" customHeight="1">
      <c r="A189" s="42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1:13" ht="15" customHeight="1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1:13" ht="15" customHeight="1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1:13" ht="15" customHeight="1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ht="15" customHeight="1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ht="15" customHeight="1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ht="15" customHeight="1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ht="15" customHeight="1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ht="15" customHeight="1"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</row>
    <row r="198" spans="2:13" ht="15" customHeight="1"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</row>
    <row r="199" spans="2:13" ht="15" customHeight="1"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</row>
    <row r="200" spans="2:13" ht="15" customHeight="1"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</row>
    <row r="201" spans="2:13" ht="15" customHeight="1"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</row>
    <row r="202" spans="2:13" ht="15" customHeight="1"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</row>
    <row r="203" spans="2:13" ht="15" customHeight="1"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</row>
    <row r="204" spans="2:13" ht="15" customHeight="1"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</row>
    <row r="205" spans="2:13" ht="15" customHeight="1"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</row>
    <row r="206" spans="2:13" ht="15" customHeight="1"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</row>
    <row r="207" spans="2:13" ht="15" customHeight="1"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</row>
    <row r="208" spans="2:13" ht="15" customHeight="1"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</row>
    <row r="209" spans="2:13" ht="15" customHeight="1"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</row>
    <row r="210" spans="2:13" ht="15" customHeight="1"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</row>
    <row r="211" spans="2:13" ht="15" customHeight="1"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</row>
    <row r="212" spans="2:13" ht="15" customHeight="1"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</row>
    <row r="213" spans="2:13" ht="15" customHeight="1"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</row>
    <row r="214" spans="2:13" ht="15" customHeight="1"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</row>
    <row r="215" spans="2:13" ht="15" customHeight="1"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</row>
    <row r="216" spans="2:13" ht="15" customHeight="1"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</row>
    <row r="217" spans="2:13" ht="15" customHeight="1"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</row>
    <row r="218" spans="2:13" ht="15" customHeight="1"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</row>
    <row r="219" spans="2:13" ht="15" customHeight="1"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</row>
    <row r="220" spans="2:13" ht="15" customHeight="1"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</row>
    <row r="221" spans="2:13" ht="15" customHeight="1"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</row>
    <row r="222" spans="2:13" ht="15" customHeight="1"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</row>
    <row r="223" spans="2:13" ht="15" customHeight="1"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</row>
    <row r="224" spans="2:13" ht="15" customHeight="1"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</row>
    <row r="225" spans="2:13" ht="15" customHeight="1"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</row>
    <row r="226" spans="2:13" ht="15" customHeight="1"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</row>
    <row r="227" spans="2:13" ht="15" customHeight="1"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</row>
    <row r="228" spans="2:13" ht="15" customHeight="1"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</row>
    <row r="229" spans="2:13" ht="15" customHeight="1"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</row>
    <row r="230" spans="2:13" ht="15" customHeight="1"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</row>
    <row r="231" spans="2:13" ht="15" customHeight="1"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</row>
    <row r="232" spans="2:13" ht="15" customHeight="1"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</row>
    <row r="233" spans="2:13" ht="15" customHeight="1"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</row>
    <row r="234" spans="2:13" ht="15" customHeight="1"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</row>
    <row r="235" spans="2:13" ht="15" customHeight="1"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</row>
    <row r="236" spans="2:13" ht="15" customHeight="1"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</row>
    <row r="237" spans="2:13" ht="15" customHeight="1"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</row>
    <row r="238" spans="2:13" ht="15" customHeight="1"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</row>
    <row r="239" spans="2:13" ht="15" customHeight="1"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</row>
    <row r="240" spans="2:13" ht="15" customHeight="1"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</row>
    <row r="241" spans="2:13" ht="15" customHeight="1"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</row>
    <row r="242" spans="2:13" ht="15" customHeight="1"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</row>
    <row r="243" spans="2:13" ht="15" customHeight="1"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</row>
    <row r="244" spans="2:13" ht="15" customHeight="1"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</row>
    <row r="245" spans="2:13" ht="15" customHeight="1"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</row>
    <row r="246" spans="2:13" ht="15" customHeight="1"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</row>
    <row r="247" spans="2:13" ht="15" customHeight="1"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</row>
    <row r="248" spans="2:13" ht="15" customHeight="1"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</row>
    <row r="249" spans="2:13" ht="15" customHeight="1"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</row>
    <row r="250" spans="2:13" ht="15" customHeight="1"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</row>
    <row r="251" spans="2:13" ht="15" customHeight="1"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</row>
    <row r="252" spans="2:13" ht="15" customHeight="1"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</row>
    <row r="253" spans="2:13" ht="15" customHeight="1"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</row>
    <row r="254" spans="2:13" ht="15" customHeight="1"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</row>
    <row r="255" spans="2:13" ht="15" customHeight="1"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</row>
    <row r="256" spans="2:13" ht="15" customHeight="1"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</row>
    <row r="257" spans="2:13" ht="15" customHeight="1"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</row>
    <row r="258" spans="2:13" ht="15" customHeight="1"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</row>
    <row r="259" spans="2:13" ht="15" customHeight="1"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</row>
    <row r="260" spans="2:13" ht="15" customHeight="1"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</row>
    <row r="261" spans="2:13" ht="15" customHeight="1"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</row>
    <row r="262" spans="2:13" ht="15" customHeight="1"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</row>
    <row r="263" spans="2:13" ht="15" customHeight="1"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</row>
    <row r="264" spans="2:13" ht="15" customHeight="1"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</row>
    <row r="265" spans="2:13" ht="15" customHeight="1"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</row>
    <row r="266" spans="2:13" ht="15" customHeight="1"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</row>
    <row r="267" spans="2:13" ht="15" customHeight="1"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</row>
    <row r="268" spans="2:13" ht="15" customHeight="1"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</row>
    <row r="269" spans="2:13" ht="15" customHeight="1"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</row>
    <row r="270" spans="2:13" ht="15" customHeight="1"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</row>
    <row r="271" spans="2:13" ht="15" customHeight="1"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</row>
    <row r="272" spans="2:13" ht="15" customHeight="1"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</row>
    <row r="273" spans="2:13" ht="15" customHeight="1"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</row>
    <row r="274" spans="2:13" ht="15" customHeight="1"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</row>
    <row r="275" spans="2:13" ht="15" customHeight="1"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</row>
    <row r="276" spans="2:13" ht="15" customHeight="1"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</row>
    <row r="277" spans="2:13" ht="15" customHeight="1"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</row>
    <row r="278" spans="2:13" ht="15" customHeight="1"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</row>
    <row r="279" spans="2:13" ht="15" customHeight="1"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</row>
    <row r="280" spans="2:13" ht="15" customHeight="1"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</row>
    <row r="281" spans="2:13" ht="15" customHeight="1"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</row>
    <row r="282" spans="2:13" ht="15" customHeight="1"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</row>
    <row r="283" spans="2:13" ht="15" customHeight="1"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</row>
    <row r="284" spans="2:13" ht="15" customHeight="1"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</row>
    <row r="285" spans="2:13" ht="15" customHeight="1"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</row>
    <row r="286" spans="2:13" ht="15" customHeight="1"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</row>
    <row r="287" spans="2:13" ht="15" customHeight="1"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</row>
    <row r="288" spans="2:13" ht="15" customHeight="1"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</row>
    <row r="289" spans="2:13" ht="15" customHeight="1"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</row>
    <row r="290" spans="2:13" ht="15" customHeight="1"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</row>
    <row r="291" spans="2:13" ht="15" customHeight="1"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</row>
    <row r="292" spans="2:13" ht="15" customHeight="1"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</row>
    <row r="293" spans="2:13" ht="15" customHeight="1"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</row>
    <row r="294" spans="2:13" ht="15" customHeight="1"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</row>
    <row r="295" spans="2:13" ht="15" customHeight="1"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</row>
    <row r="296" spans="2:13" ht="15" customHeight="1"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</row>
    <row r="297" spans="2:13" ht="15" customHeight="1"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</row>
    <row r="298" spans="2:13" ht="15" customHeight="1"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</row>
    <row r="299" spans="2:13" ht="15" customHeight="1"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</row>
    <row r="300" spans="2:13" ht="15" customHeight="1"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</row>
    <row r="301" spans="2:13" ht="15" customHeight="1"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</row>
    <row r="302" spans="2:13" ht="15" customHeight="1"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</row>
    <row r="303" spans="2:13" ht="15" customHeight="1"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</row>
    <row r="304" spans="2:13" ht="15" customHeight="1"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</row>
    <row r="305" spans="2:13" ht="15" customHeight="1"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</row>
    <row r="306" spans="2:13" ht="15" customHeight="1"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</row>
    <row r="307" spans="2:13" ht="15" customHeight="1"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</row>
    <row r="308" spans="2:13" ht="15" customHeight="1"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</row>
    <row r="309" spans="2:13" ht="15" customHeight="1"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</row>
    <row r="310" spans="2:13" ht="15" customHeight="1"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</row>
    <row r="311" spans="2:13" ht="15" customHeight="1"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</row>
    <row r="312" spans="2:13" ht="15" customHeight="1"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</row>
    <row r="313" spans="2:13" ht="15" customHeight="1"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</row>
    <row r="314" spans="2:13" ht="15" customHeight="1"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</row>
    <row r="315" spans="2:13" ht="15" customHeight="1"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</row>
    <row r="316" spans="2:13" ht="15" customHeight="1"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</row>
    <row r="317" spans="2:13" ht="15" customHeight="1"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</row>
    <row r="318" spans="2:13" ht="15" customHeight="1"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</row>
    <row r="319" spans="2:13" ht="15" customHeight="1"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</row>
    <row r="320" spans="2:13" ht="15" customHeight="1"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</row>
    <row r="321" spans="2:13" ht="15" customHeight="1"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</row>
    <row r="322" spans="2:13" ht="15" customHeight="1"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</row>
    <row r="323" spans="2:13" ht="15" customHeight="1"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</row>
    <row r="324" spans="2:13" ht="15" customHeight="1"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</row>
    <row r="325" spans="2:13" ht="15" customHeight="1"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</row>
    <row r="326" spans="2:13" ht="15" customHeight="1"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</row>
    <row r="327" spans="2:13" ht="15" customHeight="1"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</row>
    <row r="328" spans="2:13" ht="15" customHeight="1"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</row>
    <row r="329" spans="2:13" ht="15" customHeight="1"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</row>
    <row r="330" spans="2:13" ht="15" customHeight="1"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</row>
    <row r="331" spans="2:13" ht="15" customHeight="1"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</row>
    <row r="332" spans="2:13" ht="15" customHeight="1"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</row>
    <row r="333" spans="2:13" ht="15" customHeight="1"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</row>
    <row r="334" spans="2:13" ht="15" customHeight="1"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</row>
    <row r="335" spans="2:13" ht="15" customHeight="1"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</row>
    <row r="336" spans="2:13" ht="15" customHeight="1"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</row>
    <row r="337" spans="2:13" ht="15" customHeight="1"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</row>
    <row r="338" spans="2:13" ht="15" customHeight="1"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</row>
    <row r="339" spans="2:13" ht="15" customHeight="1"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</row>
    <row r="340" spans="2:13" ht="15" customHeight="1"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</row>
    <row r="341" spans="2:13" ht="15" customHeight="1"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</row>
    <row r="342" spans="2:13" ht="15" customHeight="1"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</row>
    <row r="343" spans="2:13" ht="15" customHeight="1"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</row>
    <row r="344" spans="2:13" ht="15" customHeight="1"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</row>
    <row r="345" spans="2:13" ht="15" customHeight="1"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</row>
    <row r="346" spans="2:13" ht="15" customHeight="1"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</row>
    <row r="347" spans="2:13" ht="15" customHeight="1"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</row>
    <row r="348" spans="2:13" ht="15" customHeight="1"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</row>
    <row r="349" spans="2:13" ht="15" customHeight="1"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</row>
    <row r="350" spans="2:13" ht="15" customHeight="1"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</row>
    <row r="351" spans="2:13" ht="15" customHeight="1"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</row>
    <row r="352" spans="2:13" ht="15" customHeight="1"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</row>
    <row r="353" spans="2:13" ht="15" customHeight="1"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</row>
    <row r="354" spans="2:13" ht="15" customHeight="1"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</row>
    <row r="355" spans="2:13" ht="15" customHeight="1"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</row>
    <row r="356" spans="2:13" ht="15" customHeight="1"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</row>
    <row r="357" spans="2:13" ht="15" customHeight="1"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</row>
    <row r="358" spans="2:13" ht="15" customHeight="1"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</row>
    <row r="359" spans="2:13" ht="15" customHeight="1"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</row>
    <row r="360" spans="2:13" ht="15" customHeight="1"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</row>
    <row r="361" spans="2:13" ht="15" customHeight="1"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</row>
    <row r="362" spans="2:13" ht="15" customHeight="1"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</row>
    <row r="363" spans="2:13" ht="15" customHeight="1"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</row>
    <row r="364" spans="2:13" ht="15" customHeight="1"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</row>
    <row r="365" spans="2:13" ht="15" customHeight="1"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</row>
    <row r="366" spans="2:13" ht="15" customHeight="1"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</row>
    <row r="367" spans="2:13" ht="15" customHeight="1"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</row>
    <row r="368" spans="2:13" ht="15" customHeight="1"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</row>
    <row r="369" spans="2:13" ht="15" customHeight="1"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</row>
    <row r="370" spans="2:13" ht="15" customHeight="1"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</row>
    <row r="371" spans="2:13" ht="15" customHeight="1"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</row>
    <row r="372" spans="2:13" ht="15" customHeight="1"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</row>
    <row r="373" spans="2:13" ht="15" customHeight="1"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</row>
    <row r="374" spans="2:13" ht="15" customHeight="1"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</row>
    <row r="375" spans="2:13" ht="15" customHeight="1"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</row>
    <row r="376" spans="2:13" ht="15" customHeight="1"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</row>
    <row r="377" spans="2:13" ht="15" customHeight="1"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</row>
    <row r="378" spans="2:13" ht="15" customHeight="1"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</row>
    <row r="379" spans="2:13" ht="15" customHeight="1"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</row>
    <row r="380" spans="2:13" ht="15" customHeight="1"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</row>
    <row r="381" spans="2:13" ht="15" customHeight="1"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</row>
    <row r="382" spans="2:13" ht="15" customHeight="1"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</row>
    <row r="383" spans="2:13" ht="15" customHeight="1"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</row>
    <row r="384" spans="2:13" ht="15" customHeight="1"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</row>
    <row r="385" spans="2:13" ht="15" customHeight="1"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</row>
    <row r="386" spans="2:13" ht="15" customHeight="1"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</row>
    <row r="387" spans="2:13" ht="15" customHeight="1"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</row>
    <row r="388" spans="2:13" ht="15" customHeight="1"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</row>
    <row r="389" spans="2:13" ht="15" customHeight="1"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</row>
    <row r="390" spans="2:13" ht="15" customHeight="1"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</row>
    <row r="391" spans="2:13" ht="15" customHeight="1"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</row>
    <row r="392" spans="2:13" ht="15" customHeight="1"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</row>
    <row r="393" spans="2:13" ht="15" customHeight="1"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</row>
    <row r="394" spans="2:13" ht="15" customHeight="1"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</row>
    <row r="395" spans="2:13" ht="15" customHeight="1"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</row>
    <row r="396" spans="2:13" ht="15" customHeight="1"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</row>
    <row r="397" spans="2:13" ht="15" customHeight="1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</row>
    <row r="398" spans="2:13" ht="15" customHeight="1"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</row>
    <row r="399" spans="2:13" ht="15" customHeight="1"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</row>
    <row r="400" spans="2:13" ht="15" customHeight="1"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</row>
    <row r="401" spans="2:13" ht="15" customHeight="1"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</row>
    <row r="402" spans="2:13" ht="15" customHeight="1"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</row>
    <row r="403" spans="2:13" ht="15" customHeight="1"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</row>
    <row r="404" spans="2:13" ht="15" customHeight="1"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</row>
    <row r="405" spans="2:13" ht="15" customHeight="1"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</row>
    <row r="406" spans="2:13" ht="15" customHeight="1"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</row>
    <row r="407" spans="2:13" ht="15" customHeight="1"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</row>
    <row r="408" spans="2:13" ht="15" customHeight="1"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</row>
    <row r="409" spans="2:13" ht="15" customHeight="1"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</row>
    <row r="410" spans="2:13" ht="15" customHeight="1"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</row>
    <row r="411" spans="2:13" ht="15" customHeight="1"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</row>
    <row r="412" spans="2:13" ht="15" customHeight="1"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</row>
    <row r="413" spans="2:13" ht="15" customHeight="1"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</row>
    <row r="414" spans="2:13" ht="15" customHeight="1"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</row>
    <row r="415" spans="2:13" ht="15" customHeight="1"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</row>
    <row r="416" spans="2:13" ht="15" customHeight="1"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</row>
    <row r="417" spans="2:13" ht="15" customHeight="1"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</row>
    <row r="418" spans="2:13" ht="15" customHeight="1"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</row>
    <row r="419" spans="2:13" ht="15" customHeight="1"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</row>
    <row r="420" spans="2:13" ht="15" customHeight="1"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</row>
    <row r="421" spans="2:13" ht="15" customHeight="1"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</row>
    <row r="422" spans="2:13" ht="15" customHeight="1"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</row>
    <row r="423" spans="2:13" ht="15" customHeight="1"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</row>
    <row r="424" spans="2:13" ht="15" customHeight="1"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</row>
    <row r="425" spans="2:13" ht="15" customHeight="1"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</row>
    <row r="426" spans="2:13" ht="15" customHeight="1"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</row>
    <row r="427" spans="2:13" ht="15" customHeight="1"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</row>
    <row r="428" spans="2:13" ht="15" customHeight="1"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</row>
    <row r="429" spans="2:13" ht="15" customHeight="1"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</row>
    <row r="430" spans="2:13" ht="15" customHeight="1"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</row>
    <row r="431" spans="2:13" ht="15" customHeight="1"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</row>
    <row r="432" spans="2:13" ht="15" customHeight="1"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</row>
    <row r="433" spans="2:13" ht="15" customHeight="1"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</row>
    <row r="434" spans="2:13" ht="15" customHeight="1"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</row>
    <row r="435" spans="2:13" ht="15" customHeight="1"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</row>
    <row r="436" spans="2:13" ht="15" customHeight="1"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</row>
    <row r="437" spans="2:13" ht="15" customHeight="1"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</row>
    <row r="438" spans="2:13" ht="15" customHeight="1"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</row>
    <row r="439" spans="2:13" ht="15" customHeight="1"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</row>
    <row r="440" spans="2:13" ht="15" customHeight="1"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</row>
    <row r="441" spans="2:13" ht="15" customHeight="1"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</row>
    <row r="442" spans="2:13" ht="15" customHeight="1"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</row>
    <row r="443" spans="2:13" ht="15" customHeight="1"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</row>
    <row r="444" spans="2:13" ht="15" customHeight="1"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</row>
    <row r="445" spans="2:13" ht="15" customHeight="1"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</row>
    <row r="446" spans="2:13" ht="15" customHeight="1"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</row>
    <row r="447" spans="2:13" ht="15" customHeight="1"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</row>
    <row r="448" spans="2:13" ht="15" customHeight="1"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</row>
    <row r="449" spans="2:13" ht="15" customHeight="1"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</row>
    <row r="450" spans="2:13" ht="15" customHeight="1"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</row>
    <row r="451" spans="2:13" ht="15" customHeight="1"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</row>
    <row r="452" spans="2:13" ht="15" customHeight="1"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</row>
    <row r="453" spans="2:13" ht="15" customHeight="1"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</row>
    <row r="454" spans="2:13" ht="15" customHeight="1"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</row>
    <row r="455" spans="2:13" ht="15" customHeight="1"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</row>
    <row r="456" spans="2:13" ht="15" customHeight="1"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</row>
    <row r="457" spans="2:13" ht="15" customHeight="1"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</row>
    <row r="458" spans="2:13" ht="15" customHeight="1"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</row>
    <row r="459" spans="2:13" ht="15" customHeight="1"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</row>
    <row r="460" spans="2:13" ht="15" customHeight="1"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</row>
    <row r="461" spans="2:13" ht="15" customHeight="1"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</row>
    <row r="462" spans="2:13" ht="15" customHeight="1"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</row>
    <row r="463" spans="2:13" ht="15" customHeight="1"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</row>
    <row r="464" spans="2:13" ht="15" customHeight="1"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</row>
    <row r="465" spans="2:13" ht="15" customHeight="1"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</row>
    <row r="466" spans="2:13" ht="15" customHeight="1"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</row>
    <row r="467" spans="2:13" ht="15" customHeight="1"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</row>
    <row r="468" spans="2:13" ht="15" customHeight="1"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</row>
    <row r="469" spans="2:13" ht="15" customHeight="1"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</row>
    <row r="470" spans="2:13" ht="15" customHeight="1"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</row>
    <row r="471" spans="2:13" ht="15" customHeight="1"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</row>
    <row r="472" spans="2:13" ht="15" customHeight="1"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</row>
    <row r="473" spans="2:13" ht="15" customHeight="1"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</row>
    <row r="474" spans="2:13" ht="15" customHeight="1"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</row>
    <row r="475" spans="2:13" ht="15" customHeight="1"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</row>
    <row r="476" spans="2:13" ht="15" customHeight="1"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</row>
    <row r="477" spans="2:13" ht="15" customHeight="1"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</row>
    <row r="478" spans="2:13" ht="15" customHeight="1"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</row>
    <row r="479" spans="2:13" ht="15" customHeight="1"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</row>
    <row r="480" spans="2:13" ht="15" customHeight="1"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</row>
    <row r="481" spans="2:13" ht="15" customHeight="1"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</row>
    <row r="482" spans="2:13" ht="15" customHeight="1"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</row>
    <row r="483" spans="2:13" ht="15" customHeight="1"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</row>
    <row r="484" spans="2:13" ht="15" customHeight="1"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</row>
    <row r="485" spans="2:13" ht="15" customHeight="1"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</row>
    <row r="486" spans="2:13" ht="15" customHeight="1"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</row>
    <row r="487" spans="2:13" ht="15" customHeight="1"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</row>
    <row r="488" spans="2:13" ht="15" customHeight="1"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</row>
    <row r="489" spans="2:13" ht="15" customHeight="1"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</row>
    <row r="490" spans="2:13" ht="15" customHeight="1"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</row>
    <row r="491" spans="2:13" ht="15" customHeight="1"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</row>
    <row r="492" spans="2:13" ht="15" customHeight="1"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</row>
    <row r="493" spans="2:13" ht="15" customHeight="1"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</row>
    <row r="494" spans="2:13" ht="15" customHeight="1"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</row>
    <row r="495" spans="2:13" ht="15" customHeight="1"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</row>
    <row r="496" spans="2:13" ht="15" customHeight="1"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</row>
    <row r="497" spans="2:13" ht="15" customHeight="1"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</row>
    <row r="498" spans="2:13" ht="15" customHeight="1"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</row>
    <row r="499" spans="2:13" ht="15" customHeight="1"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</row>
    <row r="500" spans="2:13" ht="15" customHeight="1"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</row>
    <row r="501" spans="2:13" ht="15" customHeight="1"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</row>
    <row r="502" spans="2:13" ht="15" customHeight="1"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</row>
    <row r="503" spans="2:13" ht="15" customHeight="1"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</row>
    <row r="504" spans="2:13" ht="15" customHeight="1"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</row>
    <row r="505" spans="2:13" ht="15" customHeight="1"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</row>
    <row r="506" spans="2:13" ht="15" customHeight="1"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</row>
    <row r="507" spans="2:13" ht="15" customHeight="1"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</row>
    <row r="508" spans="2:13" ht="15" customHeight="1"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</row>
    <row r="509" spans="2:13" ht="15" customHeight="1"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</row>
    <row r="510" spans="2:13" ht="15" customHeight="1"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</row>
    <row r="511" spans="2:13" ht="15" customHeight="1"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</row>
    <row r="512" spans="2:13" ht="15" customHeight="1"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</row>
    <row r="513" spans="2:13" ht="15" customHeight="1"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</row>
    <row r="514" spans="2:13" ht="15" customHeight="1"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</row>
    <row r="515" spans="2:13" ht="15" customHeight="1"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</row>
    <row r="516" spans="2:13" ht="15" customHeight="1"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</row>
    <row r="517" spans="2:13" ht="15" customHeight="1"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</row>
    <row r="518" spans="2:13" ht="15" customHeight="1"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</row>
    <row r="519" spans="2:13" ht="15" customHeight="1"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</row>
    <row r="520" spans="2:13" ht="15" customHeight="1"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</row>
    <row r="521" spans="2:13" ht="15" customHeight="1"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</row>
    <row r="522" spans="2:13" ht="15" customHeight="1"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</row>
    <row r="523" spans="2:13" ht="15" customHeight="1"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</row>
    <row r="524" spans="2:13" ht="15" customHeight="1"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</row>
    <row r="525" spans="2:13" ht="15" customHeight="1"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</row>
    <row r="526" spans="2:13" ht="15" customHeight="1"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</row>
    <row r="527" spans="2:13" ht="15" customHeight="1"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</row>
    <row r="528" spans="2:13" ht="15" customHeight="1"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</row>
    <row r="529" spans="2:13" ht="15" customHeight="1"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</row>
    <row r="530" spans="2:13" ht="15" customHeight="1"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</row>
    <row r="531" spans="2:13" ht="15" customHeight="1"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</row>
    <row r="532" spans="2:13" ht="15" customHeight="1"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</row>
    <row r="533" spans="2:13" ht="15" customHeight="1"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</row>
    <row r="534" spans="2:13" ht="15" customHeight="1"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</row>
    <row r="535" spans="2:13" ht="15" customHeight="1"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</row>
    <row r="536" spans="2:13" ht="15" customHeight="1"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</row>
    <row r="537" spans="2:13" ht="15" customHeight="1"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</row>
    <row r="538" spans="2:13" ht="15" customHeight="1"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</row>
    <row r="539" spans="2:13" ht="15" customHeight="1"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</row>
    <row r="540" spans="2:13" ht="15" customHeight="1"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</row>
    <row r="541" spans="2:13" ht="15" customHeight="1"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</row>
    <row r="542" spans="2:13" ht="15" customHeight="1"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</row>
    <row r="543" spans="2:13" ht="15" customHeight="1"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</row>
    <row r="544" spans="2:13" ht="15" customHeight="1"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</row>
    <row r="545" spans="2:13" ht="15" customHeight="1"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</row>
    <row r="546" spans="2:13" ht="15" customHeight="1"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</row>
    <row r="547" spans="2:13" ht="15" customHeight="1"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</row>
    <row r="548" spans="2:13" ht="15" customHeight="1"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</row>
    <row r="549" spans="2:13" ht="15" customHeight="1"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</row>
    <row r="550" spans="2:13" ht="15" customHeight="1"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</row>
    <row r="551" spans="2:13" ht="15" customHeight="1"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</row>
    <row r="552" spans="2:13" ht="15" customHeight="1"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</row>
    <row r="553" spans="2:13" ht="15" customHeight="1"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</row>
    <row r="554" spans="2:13" ht="15" customHeight="1"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</row>
    <row r="555" spans="2:13" ht="15" customHeight="1"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</row>
    <row r="556" spans="2:13" ht="15" customHeight="1"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</row>
    <row r="557" spans="2:13" ht="15" customHeight="1"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</row>
    <row r="558" spans="2:13" ht="15" customHeight="1"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</row>
    <row r="559" spans="2:13" ht="15" customHeight="1"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</row>
    <row r="560" spans="2:13" ht="15" customHeight="1"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</row>
    <row r="561" spans="2:13" ht="15" customHeight="1"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</row>
    <row r="562" spans="2:13" ht="15" customHeight="1"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</row>
    <row r="563" spans="2:13" ht="15" customHeight="1"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</row>
    <row r="564" spans="2:13" ht="15" customHeight="1"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</row>
    <row r="565" spans="2:13" ht="15" customHeight="1"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</row>
    <row r="566" spans="2:13" ht="15" customHeight="1"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</row>
    <row r="567" spans="2:13" ht="15" customHeight="1"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</row>
    <row r="568" spans="2:13" ht="15" customHeight="1"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</row>
    <row r="569" spans="2:13" ht="15" customHeight="1"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</row>
    <row r="570" spans="2:13" ht="15" customHeight="1"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</row>
    <row r="571" spans="2:13" ht="15" customHeight="1"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</row>
    <row r="572" spans="2:13" ht="15" customHeight="1"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</row>
    <row r="573" spans="2:13" ht="15" customHeight="1"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</row>
    <row r="574" spans="2:13" ht="15" customHeight="1"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</row>
    <row r="575" spans="2:13" ht="15" customHeight="1"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</row>
    <row r="576" spans="2:13" ht="15" customHeight="1"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</row>
    <row r="577" spans="2:13" ht="15" customHeight="1"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</row>
    <row r="578" spans="2:13" ht="15" customHeight="1"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</row>
    <row r="579" spans="2:13" ht="15" customHeight="1"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</row>
    <row r="580" spans="2:13" ht="15" customHeight="1"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</row>
    <row r="581" spans="2:13" ht="15" customHeight="1"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</row>
    <row r="582" spans="2:13" ht="15" customHeight="1"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</row>
    <row r="583" spans="2:13" ht="15" customHeight="1"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</row>
    <row r="584" spans="2:13" ht="15" customHeight="1"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</row>
    <row r="585" spans="2:13" ht="15" customHeight="1"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</row>
    <row r="586" spans="2:13" ht="15" customHeight="1"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</row>
    <row r="587" spans="2:13" ht="15" customHeight="1"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</row>
    <row r="588" spans="2:13" ht="15" customHeight="1"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</row>
    <row r="589" spans="2:13" ht="15" customHeight="1"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</row>
    <row r="590" spans="2:13" ht="15" customHeight="1"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</row>
    <row r="591" spans="2:13" ht="15" customHeight="1"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</row>
    <row r="592" spans="2:13" ht="15" customHeight="1"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</row>
    <row r="593" spans="2:13" ht="15" customHeight="1"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</row>
    <row r="594" spans="2:13" ht="15" customHeight="1"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</row>
    <row r="595" spans="2:13" ht="15" customHeight="1"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</row>
    <row r="596" spans="2:13" ht="15" customHeight="1"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</row>
    <row r="597" spans="2:13" ht="15" customHeight="1"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</row>
    <row r="598" spans="2:13" ht="15" customHeight="1"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</row>
    <row r="599" spans="2:13" ht="15" customHeight="1"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</row>
    <row r="600" spans="2:13" ht="15" customHeight="1"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</row>
    <row r="601" spans="2:13" ht="15" customHeight="1"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</row>
    <row r="602" spans="2:13" ht="15" customHeight="1"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</row>
    <row r="603" spans="2:13" ht="15" customHeight="1"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</row>
    <row r="604" spans="2:13" ht="15" customHeight="1"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</row>
    <row r="605" spans="2:13" ht="15" customHeight="1"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</row>
    <row r="606" spans="2:13" ht="15" customHeight="1"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</row>
    <row r="607" spans="2:13" ht="15" customHeight="1"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</row>
    <row r="608" spans="2:13" ht="15" customHeight="1"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</row>
    <row r="609" spans="2:13" ht="15" customHeight="1"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</row>
    <row r="610" spans="2:13" ht="15" customHeight="1"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</row>
    <row r="611" spans="2:13" ht="15" customHeight="1"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</row>
    <row r="612" spans="2:13" ht="15" customHeight="1"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</row>
    <row r="613" spans="2:13" ht="15" customHeight="1"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</row>
    <row r="614" spans="2:13" ht="15" customHeight="1"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</row>
    <row r="615" spans="2:13" ht="15" customHeight="1"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</row>
    <row r="616" spans="2:13" ht="15" customHeight="1"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</row>
    <row r="617" spans="2:13" ht="15" customHeight="1"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</row>
    <row r="618" spans="2:13" ht="15" customHeight="1"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</row>
    <row r="619" spans="2:13" ht="15" customHeight="1"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</row>
    <row r="620" spans="2:13" ht="15" customHeight="1"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</row>
    <row r="621" spans="2:13" ht="15" customHeight="1"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</row>
    <row r="622" spans="2:13" ht="15" customHeight="1"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</row>
    <row r="623" spans="2:13" ht="15" customHeight="1"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</row>
    <row r="624" spans="2:13" ht="15" customHeight="1"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</row>
    <row r="625" spans="2:13" ht="15" customHeight="1"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</row>
    <row r="626" spans="2:13" ht="15" customHeight="1"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</row>
    <row r="627" spans="2:13" ht="15" customHeight="1"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</row>
    <row r="628" spans="2:13" ht="15" customHeight="1"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</row>
    <row r="629" spans="2:13" ht="15" customHeight="1"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</row>
    <row r="630" spans="2:13" ht="15" customHeight="1"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</row>
    <row r="631" spans="2:13" ht="15" customHeight="1"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</row>
    <row r="632" spans="2:13" ht="15" customHeight="1"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</row>
    <row r="633" spans="2:13" ht="15" customHeight="1"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</row>
    <row r="634" spans="2:13" ht="15" customHeight="1"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</row>
    <row r="635" spans="2:13" ht="15" customHeight="1"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</row>
    <row r="636" spans="2:13" ht="15" customHeight="1"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</row>
  </sheetData>
  <pageMargins left="0.23622047244094491" right="0.23622047244094491" top="0.39370078740157483" bottom="0.74803149606299213" header="0" footer="0.31496062992125984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98"/>
  <sheetViews>
    <sheetView zoomScaleNormal="100" workbookViewId="0"/>
  </sheetViews>
  <sheetFormatPr baseColWidth="10" defaultColWidth="11.42578125" defaultRowHeight="15" customHeight="1"/>
  <cols>
    <col min="1" max="1" width="21.42578125" style="42" customWidth="1"/>
    <col min="2" max="13" width="10" style="42" customWidth="1"/>
    <col min="14" max="14" width="11.42578125" style="42"/>
    <col min="15" max="16384" width="11.42578125" style="128"/>
  </cols>
  <sheetData>
    <row r="1" spans="1:17" ht="15" customHeight="1">
      <c r="A1" s="225" t="s">
        <v>653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1:17" ht="15" customHeight="1">
      <c r="A2" s="227" t="s">
        <v>654</v>
      </c>
    </row>
    <row r="3" spans="1:17" ht="15" customHeight="1">
      <c r="A3" s="76"/>
    </row>
    <row r="4" spans="1:17" ht="15" customHeight="1">
      <c r="A4" s="230"/>
      <c r="B4" s="256" t="s">
        <v>181</v>
      </c>
      <c r="C4" s="256" t="s">
        <v>182</v>
      </c>
      <c r="D4" s="256" t="s">
        <v>183</v>
      </c>
      <c r="E4" s="256" t="s">
        <v>184</v>
      </c>
      <c r="F4" s="256" t="s">
        <v>185</v>
      </c>
      <c r="G4" s="256" t="s">
        <v>186</v>
      </c>
      <c r="H4" s="256" t="s">
        <v>187</v>
      </c>
      <c r="I4" s="256" t="s">
        <v>188</v>
      </c>
      <c r="J4" s="256" t="s">
        <v>189</v>
      </c>
      <c r="K4" s="256" t="s">
        <v>190</v>
      </c>
      <c r="L4" s="256" t="s">
        <v>191</v>
      </c>
      <c r="M4" s="256" t="s">
        <v>192</v>
      </c>
    </row>
    <row r="5" spans="1:17" s="145" customFormat="1" ht="15" customHeight="1">
      <c r="A5" s="79" t="s">
        <v>15</v>
      </c>
      <c r="B5" s="80">
        <v>15228</v>
      </c>
      <c r="C5" s="80">
        <v>14884</v>
      </c>
      <c r="D5" s="80">
        <v>19736</v>
      </c>
      <c r="E5" s="80">
        <v>14889</v>
      </c>
      <c r="F5" s="80">
        <v>18052</v>
      </c>
      <c r="G5" s="80">
        <v>20348</v>
      </c>
      <c r="H5" s="80">
        <v>19277</v>
      </c>
      <c r="I5" s="80">
        <v>11003</v>
      </c>
      <c r="J5" s="80">
        <v>19387</v>
      </c>
      <c r="K5" s="80">
        <v>20074</v>
      </c>
      <c r="L5" s="80">
        <v>19409</v>
      </c>
      <c r="M5" s="80">
        <v>15519</v>
      </c>
      <c r="N5" s="32"/>
      <c r="Q5" s="173"/>
    </row>
    <row r="6" spans="1:17" s="145" customFormat="1" ht="15" customHeight="1">
      <c r="A6" s="48" t="s">
        <v>4</v>
      </c>
      <c r="B6" s="47">
        <v>7159</v>
      </c>
      <c r="C6" s="47">
        <v>6959</v>
      </c>
      <c r="D6" s="47">
        <v>9457</v>
      </c>
      <c r="E6" s="47">
        <v>7245</v>
      </c>
      <c r="F6" s="47">
        <v>8435</v>
      </c>
      <c r="G6" s="47">
        <v>9519</v>
      </c>
      <c r="H6" s="47">
        <v>9185</v>
      </c>
      <c r="I6" s="47">
        <v>5371</v>
      </c>
      <c r="J6" s="47">
        <v>8787</v>
      </c>
      <c r="K6" s="47">
        <v>9562</v>
      </c>
      <c r="L6" s="47">
        <v>8954</v>
      </c>
      <c r="M6" s="47">
        <v>7055</v>
      </c>
      <c r="N6" s="32"/>
      <c r="O6" s="173"/>
      <c r="P6" s="173"/>
      <c r="Q6" s="173"/>
    </row>
    <row r="7" spans="1:17" s="145" customFormat="1" ht="15" customHeight="1">
      <c r="A7" s="49" t="s">
        <v>5</v>
      </c>
      <c r="B7" s="85">
        <v>8069</v>
      </c>
      <c r="C7" s="85">
        <v>7925</v>
      </c>
      <c r="D7" s="85">
        <v>10279</v>
      </c>
      <c r="E7" s="85">
        <v>7644</v>
      </c>
      <c r="F7" s="85">
        <v>9617</v>
      </c>
      <c r="G7" s="85">
        <v>10829</v>
      </c>
      <c r="H7" s="85">
        <v>10092</v>
      </c>
      <c r="I7" s="85">
        <v>5632</v>
      </c>
      <c r="J7" s="85">
        <v>10600</v>
      </c>
      <c r="K7" s="85">
        <v>10512</v>
      </c>
      <c r="L7" s="85">
        <v>10455</v>
      </c>
      <c r="M7" s="85">
        <v>8464</v>
      </c>
      <c r="N7" s="32"/>
      <c r="O7" s="173"/>
      <c r="P7" s="173"/>
      <c r="Q7" s="173"/>
    </row>
    <row r="8" spans="1:17" s="145" customFormat="1" ht="15" customHeight="1">
      <c r="A8" s="79" t="s">
        <v>255</v>
      </c>
      <c r="B8" s="80">
        <v>1516</v>
      </c>
      <c r="C8" s="80">
        <v>1454</v>
      </c>
      <c r="D8" s="80">
        <v>1799</v>
      </c>
      <c r="E8" s="80">
        <v>1219</v>
      </c>
      <c r="F8" s="80">
        <v>1695</v>
      </c>
      <c r="G8" s="80">
        <v>1654</v>
      </c>
      <c r="H8" s="80">
        <v>1510</v>
      </c>
      <c r="I8" s="80">
        <v>1048</v>
      </c>
      <c r="J8" s="80">
        <v>1605</v>
      </c>
      <c r="K8" s="80">
        <v>1959</v>
      </c>
      <c r="L8" s="80">
        <v>2243</v>
      </c>
      <c r="M8" s="80">
        <v>1231</v>
      </c>
      <c r="N8" s="32"/>
      <c r="O8" s="173"/>
      <c r="P8" s="173"/>
    </row>
    <row r="9" spans="1:17" s="145" customFormat="1" ht="15" customHeight="1">
      <c r="A9" s="48" t="s">
        <v>4</v>
      </c>
      <c r="B9" s="47">
        <v>768</v>
      </c>
      <c r="C9" s="47">
        <v>724</v>
      </c>
      <c r="D9" s="47">
        <v>860</v>
      </c>
      <c r="E9" s="47">
        <v>594</v>
      </c>
      <c r="F9" s="47">
        <v>817</v>
      </c>
      <c r="G9" s="47">
        <v>812</v>
      </c>
      <c r="H9" s="47">
        <v>761</v>
      </c>
      <c r="I9" s="47">
        <v>529</v>
      </c>
      <c r="J9" s="47">
        <v>768</v>
      </c>
      <c r="K9" s="47">
        <v>928</v>
      </c>
      <c r="L9" s="47">
        <v>1122</v>
      </c>
      <c r="M9" s="47">
        <v>604</v>
      </c>
      <c r="N9" s="32"/>
      <c r="O9" s="173"/>
      <c r="P9" s="173"/>
    </row>
    <row r="10" spans="1:17" s="145" customFormat="1" ht="15" customHeight="1">
      <c r="A10" s="49" t="s">
        <v>5</v>
      </c>
      <c r="B10" s="85">
        <v>748</v>
      </c>
      <c r="C10" s="85">
        <v>730</v>
      </c>
      <c r="D10" s="85">
        <v>939</v>
      </c>
      <c r="E10" s="85">
        <v>625</v>
      </c>
      <c r="F10" s="85">
        <v>878</v>
      </c>
      <c r="G10" s="85">
        <v>842</v>
      </c>
      <c r="H10" s="85">
        <v>749</v>
      </c>
      <c r="I10" s="85">
        <v>519</v>
      </c>
      <c r="J10" s="85">
        <v>837</v>
      </c>
      <c r="K10" s="85">
        <v>1031</v>
      </c>
      <c r="L10" s="85">
        <v>1121</v>
      </c>
      <c r="M10" s="85">
        <v>627</v>
      </c>
      <c r="N10" s="32"/>
      <c r="O10" s="173"/>
      <c r="P10" s="173"/>
    </row>
    <row r="11" spans="1:17" s="145" customFormat="1" ht="15" customHeight="1">
      <c r="A11" s="79" t="s">
        <v>256</v>
      </c>
      <c r="B11" s="80">
        <v>323</v>
      </c>
      <c r="C11" s="80">
        <v>331</v>
      </c>
      <c r="D11" s="80">
        <v>465</v>
      </c>
      <c r="E11" s="80">
        <v>291</v>
      </c>
      <c r="F11" s="80">
        <v>379</v>
      </c>
      <c r="G11" s="80">
        <v>461</v>
      </c>
      <c r="H11" s="80">
        <v>321</v>
      </c>
      <c r="I11" s="80">
        <v>185</v>
      </c>
      <c r="J11" s="80">
        <v>310</v>
      </c>
      <c r="K11" s="80">
        <v>368</v>
      </c>
      <c r="L11" s="80">
        <v>350</v>
      </c>
      <c r="M11" s="80">
        <v>266</v>
      </c>
      <c r="N11" s="32"/>
      <c r="O11" s="173"/>
      <c r="P11" s="173"/>
    </row>
    <row r="12" spans="1:17" s="145" customFormat="1" ht="15" customHeight="1">
      <c r="A12" s="48" t="s">
        <v>4</v>
      </c>
      <c r="B12" s="47">
        <v>161</v>
      </c>
      <c r="C12" s="47">
        <v>161</v>
      </c>
      <c r="D12" s="47">
        <v>212</v>
      </c>
      <c r="E12" s="47">
        <v>150</v>
      </c>
      <c r="F12" s="47">
        <v>173</v>
      </c>
      <c r="G12" s="47">
        <v>225</v>
      </c>
      <c r="H12" s="47">
        <v>157</v>
      </c>
      <c r="I12" s="47">
        <v>75</v>
      </c>
      <c r="J12" s="47">
        <v>142</v>
      </c>
      <c r="K12" s="47">
        <v>144</v>
      </c>
      <c r="L12" s="47">
        <v>166</v>
      </c>
      <c r="M12" s="47">
        <v>125</v>
      </c>
      <c r="N12" s="32"/>
      <c r="O12" s="173"/>
    </row>
    <row r="13" spans="1:17" s="145" customFormat="1" ht="15" customHeight="1">
      <c r="A13" s="49" t="s">
        <v>5</v>
      </c>
      <c r="B13" s="85">
        <v>162</v>
      </c>
      <c r="C13" s="85">
        <v>170</v>
      </c>
      <c r="D13" s="85">
        <v>253</v>
      </c>
      <c r="E13" s="85">
        <v>141</v>
      </c>
      <c r="F13" s="85">
        <v>206</v>
      </c>
      <c r="G13" s="85">
        <v>236</v>
      </c>
      <c r="H13" s="85">
        <v>164</v>
      </c>
      <c r="I13" s="85">
        <v>110</v>
      </c>
      <c r="J13" s="85">
        <v>168</v>
      </c>
      <c r="K13" s="85">
        <v>224</v>
      </c>
      <c r="L13" s="85">
        <v>184</v>
      </c>
      <c r="M13" s="85">
        <v>141</v>
      </c>
      <c r="N13" s="32"/>
    </row>
    <row r="14" spans="1:17" s="145" customFormat="1" ht="15" customHeight="1">
      <c r="A14" s="79" t="s">
        <v>257</v>
      </c>
      <c r="B14" s="80">
        <v>1069</v>
      </c>
      <c r="C14" s="80">
        <v>1343</v>
      </c>
      <c r="D14" s="80">
        <v>1229</v>
      </c>
      <c r="E14" s="80">
        <v>806</v>
      </c>
      <c r="F14" s="80">
        <v>918</v>
      </c>
      <c r="G14" s="80">
        <v>971</v>
      </c>
      <c r="H14" s="80">
        <v>902</v>
      </c>
      <c r="I14" s="80">
        <v>566</v>
      </c>
      <c r="J14" s="80">
        <v>548</v>
      </c>
      <c r="K14" s="80">
        <v>2038</v>
      </c>
      <c r="L14" s="80">
        <v>1823</v>
      </c>
      <c r="M14" s="80">
        <v>962</v>
      </c>
      <c r="N14" s="32"/>
      <c r="O14" s="173"/>
    </row>
    <row r="15" spans="1:17" s="145" customFormat="1" ht="15" customHeight="1">
      <c r="A15" s="48" t="s">
        <v>4</v>
      </c>
      <c r="B15" s="47">
        <v>903</v>
      </c>
      <c r="C15" s="47">
        <v>1208</v>
      </c>
      <c r="D15" s="47">
        <v>1005</v>
      </c>
      <c r="E15" s="47">
        <v>643</v>
      </c>
      <c r="F15" s="47">
        <v>713</v>
      </c>
      <c r="G15" s="47">
        <v>674</v>
      </c>
      <c r="H15" s="47">
        <v>659</v>
      </c>
      <c r="I15" s="47">
        <v>390</v>
      </c>
      <c r="J15" s="47">
        <v>391</v>
      </c>
      <c r="K15" s="47">
        <v>1769</v>
      </c>
      <c r="L15" s="47">
        <v>1531</v>
      </c>
      <c r="M15" s="47">
        <v>797</v>
      </c>
      <c r="N15" s="32"/>
      <c r="O15" s="173"/>
    </row>
    <row r="16" spans="1:17" s="145" customFormat="1" ht="15" customHeight="1">
      <c r="A16" s="49" t="s">
        <v>5</v>
      </c>
      <c r="B16" s="85">
        <v>166</v>
      </c>
      <c r="C16" s="85">
        <v>135</v>
      </c>
      <c r="D16" s="85">
        <v>224</v>
      </c>
      <c r="E16" s="85">
        <v>163</v>
      </c>
      <c r="F16" s="85">
        <v>205</v>
      </c>
      <c r="G16" s="85">
        <v>297</v>
      </c>
      <c r="H16" s="85">
        <v>243</v>
      </c>
      <c r="I16" s="85">
        <v>176</v>
      </c>
      <c r="J16" s="85">
        <v>157</v>
      </c>
      <c r="K16" s="85">
        <v>269</v>
      </c>
      <c r="L16" s="85">
        <v>292</v>
      </c>
      <c r="M16" s="85">
        <v>165</v>
      </c>
      <c r="N16" s="32"/>
    </row>
    <row r="17" spans="1:16" s="145" customFormat="1" ht="15" customHeight="1">
      <c r="A17" s="79" t="s">
        <v>396</v>
      </c>
      <c r="B17" s="80">
        <v>360</v>
      </c>
      <c r="C17" s="80">
        <v>475</v>
      </c>
      <c r="D17" s="80">
        <v>532</v>
      </c>
      <c r="E17" s="80">
        <v>429</v>
      </c>
      <c r="F17" s="80">
        <v>453</v>
      </c>
      <c r="G17" s="80">
        <v>474</v>
      </c>
      <c r="H17" s="80">
        <v>465</v>
      </c>
      <c r="I17" s="80">
        <v>372</v>
      </c>
      <c r="J17" s="80">
        <v>495</v>
      </c>
      <c r="K17" s="80">
        <v>526</v>
      </c>
      <c r="L17" s="80">
        <v>479</v>
      </c>
      <c r="M17" s="80">
        <v>445</v>
      </c>
      <c r="N17" s="32"/>
      <c r="O17" s="173"/>
    </row>
    <row r="18" spans="1:16" s="145" customFormat="1" ht="15" customHeight="1">
      <c r="A18" s="48" t="s">
        <v>4</v>
      </c>
      <c r="B18" s="47">
        <v>94</v>
      </c>
      <c r="C18" s="47">
        <v>134</v>
      </c>
      <c r="D18" s="47">
        <v>182</v>
      </c>
      <c r="E18" s="47">
        <v>150</v>
      </c>
      <c r="F18" s="47">
        <v>161</v>
      </c>
      <c r="G18" s="47">
        <v>142</v>
      </c>
      <c r="H18" s="47">
        <v>162</v>
      </c>
      <c r="I18" s="47">
        <v>115</v>
      </c>
      <c r="J18" s="47">
        <v>162</v>
      </c>
      <c r="K18" s="47">
        <v>197</v>
      </c>
      <c r="L18" s="47">
        <v>165</v>
      </c>
      <c r="M18" s="47">
        <v>134</v>
      </c>
      <c r="N18" s="32"/>
    </row>
    <row r="19" spans="1:16" s="145" customFormat="1" ht="15" customHeight="1">
      <c r="A19" s="49" t="s">
        <v>5</v>
      </c>
      <c r="B19" s="85">
        <v>266</v>
      </c>
      <c r="C19" s="85">
        <v>341</v>
      </c>
      <c r="D19" s="85">
        <v>350</v>
      </c>
      <c r="E19" s="85">
        <v>279</v>
      </c>
      <c r="F19" s="85">
        <v>292</v>
      </c>
      <c r="G19" s="85">
        <v>332</v>
      </c>
      <c r="H19" s="85">
        <v>303</v>
      </c>
      <c r="I19" s="85">
        <v>257</v>
      </c>
      <c r="J19" s="85">
        <v>333</v>
      </c>
      <c r="K19" s="85">
        <v>329</v>
      </c>
      <c r="L19" s="85">
        <v>314</v>
      </c>
      <c r="M19" s="85">
        <v>311</v>
      </c>
      <c r="N19" s="32"/>
    </row>
    <row r="20" spans="1:16" s="145" customFormat="1" ht="15" customHeight="1">
      <c r="A20" s="79" t="s">
        <v>260</v>
      </c>
      <c r="B20" s="80">
        <v>1713</v>
      </c>
      <c r="C20" s="80">
        <v>1975</v>
      </c>
      <c r="D20" s="80">
        <v>2606</v>
      </c>
      <c r="E20" s="80">
        <v>1988</v>
      </c>
      <c r="F20" s="80">
        <v>2543</v>
      </c>
      <c r="G20" s="80">
        <v>2378</v>
      </c>
      <c r="H20" s="80">
        <v>2378</v>
      </c>
      <c r="I20" s="80">
        <v>1810</v>
      </c>
      <c r="J20" s="80">
        <v>2267</v>
      </c>
      <c r="K20" s="80">
        <v>2436</v>
      </c>
      <c r="L20" s="80">
        <v>2615</v>
      </c>
      <c r="M20" s="80">
        <v>2068</v>
      </c>
      <c r="N20" s="32"/>
      <c r="O20" s="173"/>
    </row>
    <row r="21" spans="1:16" s="145" customFormat="1" ht="15" customHeight="1">
      <c r="A21" s="48" t="s">
        <v>4</v>
      </c>
      <c r="B21" s="47">
        <v>764</v>
      </c>
      <c r="C21" s="47">
        <v>905</v>
      </c>
      <c r="D21" s="47">
        <v>1147</v>
      </c>
      <c r="E21" s="47">
        <v>872</v>
      </c>
      <c r="F21" s="47">
        <v>1112</v>
      </c>
      <c r="G21" s="47">
        <v>1062</v>
      </c>
      <c r="H21" s="47">
        <v>1045</v>
      </c>
      <c r="I21" s="47">
        <v>765</v>
      </c>
      <c r="J21" s="47">
        <v>971</v>
      </c>
      <c r="K21" s="47">
        <v>1069</v>
      </c>
      <c r="L21" s="47">
        <v>1190</v>
      </c>
      <c r="M21" s="47">
        <v>908</v>
      </c>
      <c r="N21" s="32"/>
    </row>
    <row r="22" spans="1:16" s="145" customFormat="1" ht="15" customHeight="1">
      <c r="A22" s="49" t="s">
        <v>5</v>
      </c>
      <c r="B22" s="85">
        <v>949</v>
      </c>
      <c r="C22" s="85">
        <v>1070</v>
      </c>
      <c r="D22" s="85">
        <v>1459</v>
      </c>
      <c r="E22" s="85">
        <v>1116</v>
      </c>
      <c r="F22" s="85">
        <v>1431</v>
      </c>
      <c r="G22" s="85">
        <v>1316</v>
      </c>
      <c r="H22" s="85">
        <v>1333</v>
      </c>
      <c r="I22" s="85">
        <v>1045</v>
      </c>
      <c r="J22" s="85">
        <v>1296</v>
      </c>
      <c r="K22" s="85">
        <v>1367</v>
      </c>
      <c r="L22" s="85">
        <v>1425</v>
      </c>
      <c r="M22" s="85">
        <v>1160</v>
      </c>
      <c r="N22" s="32"/>
    </row>
    <row r="23" spans="1:16" ht="15" customHeight="1">
      <c r="A23" s="79" t="s">
        <v>397</v>
      </c>
      <c r="B23" s="80">
        <v>745</v>
      </c>
      <c r="C23" s="80">
        <v>1221</v>
      </c>
      <c r="D23" s="80">
        <v>987</v>
      </c>
      <c r="E23" s="80">
        <v>644</v>
      </c>
      <c r="F23" s="80">
        <v>606</v>
      </c>
      <c r="G23" s="80">
        <v>607</v>
      </c>
      <c r="H23" s="80">
        <v>603</v>
      </c>
      <c r="I23" s="80">
        <v>330</v>
      </c>
      <c r="J23" s="80">
        <v>417</v>
      </c>
      <c r="K23" s="80">
        <v>1556</v>
      </c>
      <c r="L23" s="80">
        <v>1562</v>
      </c>
      <c r="M23" s="80">
        <v>931</v>
      </c>
      <c r="N23" s="32"/>
      <c r="P23" s="145"/>
    </row>
    <row r="24" spans="1:16" ht="15" customHeight="1">
      <c r="A24" s="48" t="s">
        <v>4</v>
      </c>
      <c r="B24" s="47">
        <v>643</v>
      </c>
      <c r="C24" s="47">
        <v>1084</v>
      </c>
      <c r="D24" s="47">
        <v>866</v>
      </c>
      <c r="E24" s="47">
        <v>552</v>
      </c>
      <c r="F24" s="47">
        <v>494</v>
      </c>
      <c r="G24" s="47">
        <v>490</v>
      </c>
      <c r="H24" s="47">
        <v>467</v>
      </c>
      <c r="I24" s="47">
        <v>251</v>
      </c>
      <c r="J24" s="47">
        <v>302</v>
      </c>
      <c r="K24" s="47">
        <v>1394</v>
      </c>
      <c r="L24" s="47">
        <v>1415</v>
      </c>
      <c r="M24" s="47">
        <v>811</v>
      </c>
      <c r="N24" s="32"/>
      <c r="P24" s="145"/>
    </row>
    <row r="25" spans="1:16" ht="15" customHeight="1">
      <c r="A25" s="49" t="s">
        <v>5</v>
      </c>
      <c r="B25" s="85">
        <v>102</v>
      </c>
      <c r="C25" s="85">
        <v>137</v>
      </c>
      <c r="D25" s="85">
        <v>121</v>
      </c>
      <c r="E25" s="85">
        <v>92</v>
      </c>
      <c r="F25" s="85">
        <v>112</v>
      </c>
      <c r="G25" s="85">
        <v>117</v>
      </c>
      <c r="H25" s="85">
        <v>136</v>
      </c>
      <c r="I25" s="85">
        <v>79</v>
      </c>
      <c r="J25" s="85">
        <v>115</v>
      </c>
      <c r="K25" s="85">
        <v>162</v>
      </c>
      <c r="L25" s="85">
        <v>147</v>
      </c>
      <c r="M25" s="85">
        <v>120</v>
      </c>
      <c r="N25" s="32"/>
      <c r="P25" s="145"/>
    </row>
    <row r="26" spans="1:16" ht="15" customHeight="1">
      <c r="A26" s="79" t="s">
        <v>262</v>
      </c>
      <c r="B26" s="80">
        <v>42</v>
      </c>
      <c r="C26" s="80">
        <v>50</v>
      </c>
      <c r="D26" s="80">
        <v>30</v>
      </c>
      <c r="E26" s="80">
        <v>32</v>
      </c>
      <c r="F26" s="80">
        <v>43</v>
      </c>
      <c r="G26" s="80">
        <v>37</v>
      </c>
      <c r="H26" s="80">
        <v>37</v>
      </c>
      <c r="I26" s="80">
        <v>25</v>
      </c>
      <c r="J26" s="80">
        <v>28</v>
      </c>
      <c r="K26" s="80">
        <v>45</v>
      </c>
      <c r="L26" s="80">
        <v>38</v>
      </c>
      <c r="M26" s="80">
        <v>27</v>
      </c>
      <c r="N26" s="32"/>
    </row>
    <row r="27" spans="1:16" ht="15" customHeight="1">
      <c r="A27" s="48" t="s">
        <v>4</v>
      </c>
      <c r="B27" s="47">
        <v>25</v>
      </c>
      <c r="C27" s="47">
        <v>37</v>
      </c>
      <c r="D27" s="47">
        <v>22</v>
      </c>
      <c r="E27" s="47">
        <v>19</v>
      </c>
      <c r="F27" s="47">
        <v>26</v>
      </c>
      <c r="G27" s="47">
        <v>14</v>
      </c>
      <c r="H27" s="47">
        <v>16</v>
      </c>
      <c r="I27" s="47">
        <v>13</v>
      </c>
      <c r="J27" s="47">
        <v>15</v>
      </c>
      <c r="K27" s="47">
        <v>28</v>
      </c>
      <c r="L27" s="47">
        <v>16</v>
      </c>
      <c r="M27" s="47">
        <v>17</v>
      </c>
      <c r="N27" s="32"/>
    </row>
    <row r="28" spans="1:16" ht="15" customHeight="1">
      <c r="A28" s="49" t="s">
        <v>5</v>
      </c>
      <c r="B28" s="85">
        <v>17</v>
      </c>
      <c r="C28" s="85">
        <v>13</v>
      </c>
      <c r="D28" s="85">
        <v>8</v>
      </c>
      <c r="E28" s="85">
        <v>13</v>
      </c>
      <c r="F28" s="85">
        <v>17</v>
      </c>
      <c r="G28" s="85">
        <v>23</v>
      </c>
      <c r="H28" s="85">
        <v>21</v>
      </c>
      <c r="I28" s="85">
        <v>12</v>
      </c>
      <c r="J28" s="85">
        <v>13</v>
      </c>
      <c r="K28" s="85">
        <v>17</v>
      </c>
      <c r="L28" s="85">
        <v>22</v>
      </c>
      <c r="M28" s="85">
        <v>10</v>
      </c>
      <c r="N28" s="32"/>
    </row>
    <row r="29" spans="1:16" ht="15" customHeight="1">
      <c r="A29" s="37" t="s">
        <v>215</v>
      </c>
    </row>
    <row r="30" spans="1:16" ht="15" customHeight="1">
      <c r="A30" s="257" t="s">
        <v>655</v>
      </c>
      <c r="B30" s="258">
        <f>B5</f>
        <v>15228</v>
      </c>
      <c r="C30" s="258">
        <f t="shared" ref="C30:M30" si="0">C5</f>
        <v>14884</v>
      </c>
      <c r="D30" s="258">
        <f t="shared" si="0"/>
        <v>19736</v>
      </c>
      <c r="E30" s="258">
        <f t="shared" si="0"/>
        <v>14889</v>
      </c>
      <c r="F30" s="258">
        <f t="shared" si="0"/>
        <v>18052</v>
      </c>
      <c r="G30" s="258">
        <f t="shared" si="0"/>
        <v>20348</v>
      </c>
      <c r="H30" s="258">
        <f t="shared" si="0"/>
        <v>19277</v>
      </c>
      <c r="I30" s="258">
        <f t="shared" si="0"/>
        <v>11003</v>
      </c>
      <c r="J30" s="258">
        <f t="shared" si="0"/>
        <v>19387</v>
      </c>
      <c r="K30" s="258">
        <f t="shared" si="0"/>
        <v>20074</v>
      </c>
      <c r="L30" s="258">
        <f t="shared" si="0"/>
        <v>19409</v>
      </c>
      <c r="M30" s="258">
        <f t="shared" si="0"/>
        <v>15519</v>
      </c>
      <c r="N30" s="259"/>
      <c r="O30" s="260"/>
    </row>
    <row r="31" spans="1:16" ht="15" customHeight="1">
      <c r="A31" s="257" t="s">
        <v>656</v>
      </c>
      <c r="B31" s="258">
        <f>B26+B23+B20+B17+B14+B11+B8</f>
        <v>5768</v>
      </c>
      <c r="C31" s="258">
        <f t="shared" ref="C31:M31" si="1">C26+C23+C20+C17+C14+C11+C8</f>
        <v>6849</v>
      </c>
      <c r="D31" s="258">
        <f t="shared" si="1"/>
        <v>7648</v>
      </c>
      <c r="E31" s="258">
        <f t="shared" si="1"/>
        <v>5409</v>
      </c>
      <c r="F31" s="258">
        <f t="shared" si="1"/>
        <v>6637</v>
      </c>
      <c r="G31" s="258">
        <f t="shared" si="1"/>
        <v>6582</v>
      </c>
      <c r="H31" s="258">
        <f t="shared" si="1"/>
        <v>6216</v>
      </c>
      <c r="I31" s="258">
        <f t="shared" si="1"/>
        <v>4336</v>
      </c>
      <c r="J31" s="258">
        <f t="shared" si="1"/>
        <v>5670</v>
      </c>
      <c r="K31" s="258">
        <f t="shared" si="1"/>
        <v>8928</v>
      </c>
      <c r="L31" s="258">
        <f t="shared" si="1"/>
        <v>9110</v>
      </c>
      <c r="M31" s="258">
        <f t="shared" si="1"/>
        <v>5930</v>
      </c>
      <c r="N31" s="259"/>
      <c r="O31" s="261"/>
    </row>
    <row r="32" spans="1:16" ht="15" customHeight="1">
      <c r="A32" s="259"/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59"/>
      <c r="O32" s="260"/>
    </row>
    <row r="33" spans="1:15" ht="15" customHeight="1">
      <c r="A33" s="259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59"/>
      <c r="O33" s="260"/>
    </row>
    <row r="34" spans="1:15" ht="15" customHeight="1">
      <c r="A34" s="259"/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59"/>
      <c r="O34" s="260"/>
    </row>
    <row r="35" spans="1:15" ht="15" customHeight="1">
      <c r="A35" s="259"/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59"/>
      <c r="O35" s="260"/>
    </row>
    <row r="36" spans="1:15" ht="15" customHeight="1">
      <c r="A36" s="259"/>
      <c r="B36" s="262"/>
      <c r="C36" s="262"/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59"/>
      <c r="O36" s="260"/>
    </row>
    <row r="37" spans="1:15" ht="15" customHeight="1">
      <c r="A37" s="259"/>
      <c r="B37" s="262"/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59"/>
      <c r="O37" s="260"/>
    </row>
    <row r="38" spans="1:15" ht="15" customHeight="1">
      <c r="A38" s="259"/>
      <c r="B38" s="262"/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59"/>
      <c r="O38" s="260"/>
    </row>
    <row r="39" spans="1:15" ht="15" customHeight="1">
      <c r="A39" s="259"/>
      <c r="B39" s="262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59"/>
      <c r="O39" s="260"/>
    </row>
    <row r="40" spans="1:15" ht="15" customHeight="1"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</row>
    <row r="41" spans="1:15" ht="15" customHeight="1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</row>
    <row r="42" spans="1:15" ht="15" customHeight="1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</row>
    <row r="43" spans="1:15" ht="15" customHeight="1"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</row>
    <row r="44" spans="1:15" ht="15" customHeight="1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</row>
    <row r="45" spans="1:15" ht="15" customHeight="1"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</row>
    <row r="46" spans="1:15" ht="15" customHeight="1"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</row>
    <row r="47" spans="1:15" ht="15" customHeight="1"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</row>
    <row r="48" spans="1:15" ht="15" customHeight="1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</row>
    <row r="49" spans="2:13" ht="15" customHeight="1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2:13" ht="15" customHeight="1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</row>
    <row r="51" spans="2:13" ht="15" customHeight="1"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</row>
    <row r="52" spans="2:13" ht="15" customHeight="1"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</row>
    <row r="53" spans="2:13" ht="15" customHeight="1"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</row>
    <row r="54" spans="2:13" ht="15" customHeight="1"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</row>
    <row r="55" spans="2:13" ht="15" customHeight="1"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</row>
    <row r="56" spans="2:13" ht="15" customHeight="1"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</row>
    <row r="57" spans="2:13" ht="15" customHeight="1"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</row>
    <row r="58" spans="2:13" ht="15" customHeight="1"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</row>
    <row r="59" spans="2:13" ht="15" customHeight="1"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</row>
    <row r="60" spans="2:13" ht="15" customHeight="1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</row>
    <row r="61" spans="2:13" ht="15" customHeight="1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</row>
    <row r="62" spans="2:13" ht="15" customHeight="1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</row>
    <row r="63" spans="2:13" ht="15" customHeight="1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2:13" ht="15" customHeight="1"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</row>
    <row r="65" spans="2:13" ht="15" customHeight="1"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</row>
    <row r="66" spans="2:13" ht="15" customHeight="1"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</row>
    <row r="67" spans="2:13" ht="15" customHeight="1"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</row>
    <row r="68" spans="2:13" ht="15" customHeight="1"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</row>
    <row r="69" spans="2:13" ht="15" customHeight="1"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2:13" ht="15" customHeight="1"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2:13" ht="15" customHeight="1"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2:13" ht="15" customHeight="1"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2:13" ht="15" customHeight="1"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2:13" ht="15" customHeight="1"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2:13" ht="15" customHeight="1"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2:13" ht="15" customHeight="1"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2:13" ht="15" customHeight="1"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2:13" ht="15" customHeight="1"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2:13" ht="15" customHeight="1"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2:13" ht="15" customHeight="1"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2:13" ht="15" customHeight="1"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2:13" ht="15" customHeight="1"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2:13" ht="15" customHeight="1"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2:13" ht="15" customHeight="1"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2:13" ht="15" customHeight="1"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2:13" ht="15" customHeight="1"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2:13" ht="15" customHeight="1"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2:13" ht="15" customHeight="1"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2:13" ht="15" customHeight="1"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2:13" ht="15" customHeight="1"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2:13" ht="15" customHeight="1"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2:13" ht="15" customHeight="1"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2:13" ht="15" customHeight="1"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2:13" ht="15" customHeight="1"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2:13" ht="15" customHeight="1"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2:13" ht="15" customHeight="1"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2:13" ht="15" customHeight="1"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2:13" ht="15" customHeight="1"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2:13" ht="15" customHeight="1"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2:13" ht="15" customHeight="1"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2:13" ht="15" customHeight="1"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2:13" ht="15" customHeight="1"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2:13" ht="15" customHeight="1"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2:13" ht="15" customHeight="1"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2:13" ht="15" customHeight="1"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2:13" ht="15" customHeight="1"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2:13" ht="15" customHeight="1"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2:13" ht="15" customHeight="1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2:13" ht="15" customHeight="1"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2:13" ht="15" customHeight="1"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2:13" ht="15" customHeight="1"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2:13" ht="15" customHeight="1"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2:13" ht="15" customHeight="1"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2:13" ht="15" customHeight="1"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2:13" ht="15" customHeight="1"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2:13" ht="15" customHeight="1"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2:13" ht="15" customHeight="1"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2:13" ht="15" customHeight="1"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2:13" ht="15" customHeight="1"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2:13" ht="15" customHeight="1"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2:13" ht="15" customHeight="1"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2:13" ht="15" customHeight="1"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2:13" ht="15" customHeight="1"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2:13" ht="15" customHeight="1"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2:13" ht="15" customHeight="1"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2:13" ht="15" customHeight="1"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2:13" ht="15" customHeight="1"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2:13" ht="15" customHeight="1"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3" ht="15" customHeight="1"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2:13" ht="15" customHeight="1"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2:13" ht="15" customHeight="1"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2:13" ht="15" customHeight="1"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2:13" ht="15" customHeight="1"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2:13" ht="15" customHeight="1"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2:13" ht="15" customHeight="1"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2:13" ht="15" customHeight="1"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2:13" ht="15" customHeight="1"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2:13" ht="15" customHeight="1"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2:13" ht="15" customHeight="1"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2:13" ht="15" customHeight="1"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2:13" ht="15" customHeight="1"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2:13" ht="15" customHeight="1"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2:13" ht="15" customHeight="1"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2:13" ht="15" customHeight="1"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2:13" ht="15" customHeight="1"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2:13" ht="15" customHeight="1"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2:13" ht="15" customHeight="1"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2:13" ht="15" customHeight="1"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2:13" ht="15" customHeight="1"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2:13" ht="15" customHeight="1"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2:13" ht="15" customHeight="1"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2:13" ht="15" customHeight="1"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2:13" ht="15" customHeight="1"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2:13" ht="15" customHeight="1"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2:13" ht="15" customHeight="1"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2:13" ht="15" customHeight="1"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2:13" ht="15" customHeight="1"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2:13" ht="15" customHeight="1"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2:13" ht="15" customHeight="1"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2:13" ht="15" customHeight="1"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2:13" ht="15" customHeight="1"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2:13" ht="15" customHeight="1"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2:13" ht="15" customHeight="1"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2:13" ht="15" customHeight="1"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2:13" ht="15" customHeight="1"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2:13" ht="15" customHeight="1"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2:13" ht="15" customHeight="1"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2:13" ht="15" customHeight="1"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2:13" ht="15" customHeight="1"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2:13" ht="15" customHeight="1"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2:13" ht="15" customHeight="1"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2:13" ht="15" customHeight="1"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2:13" ht="15" customHeight="1"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2:13" ht="15" customHeight="1"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2:13" ht="15" customHeight="1"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2:13" ht="15" customHeight="1"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2:13" ht="15" customHeight="1"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2:13" ht="15" customHeight="1"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2:13" ht="15" customHeight="1"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2:13" ht="15" customHeight="1"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2:13" ht="15" customHeight="1"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2:13" ht="15" customHeight="1"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2:13" ht="15" customHeight="1"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2:13" ht="15" customHeight="1"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2:13" ht="15" customHeight="1"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2:13" ht="15" customHeight="1"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2:13" ht="15" customHeight="1"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2:13" ht="15" customHeight="1"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2:13" ht="15" customHeight="1"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2:13" ht="15" customHeight="1"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2:13" ht="15" customHeight="1"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2:13" ht="15" customHeight="1"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2:13" ht="15" customHeight="1"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2:13" ht="15" customHeight="1"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2:13" ht="15" customHeight="1"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2:13" ht="15" customHeight="1"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2:13" ht="15" customHeight="1"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2:13" ht="15" customHeight="1"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2:13" ht="15" customHeight="1"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2:13" ht="15" customHeight="1"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2:13" ht="15" customHeight="1"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2:13" ht="15" customHeight="1"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2:13" ht="15" customHeight="1"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2:13" ht="15" customHeight="1"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2:13" ht="15" customHeight="1"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2:13" ht="15" customHeight="1"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2:13" ht="15" customHeight="1"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2:13" ht="15" customHeight="1"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2:13" ht="15" customHeight="1"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2:13" ht="15" customHeight="1"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2:13" ht="15" customHeight="1"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2:13" ht="15" customHeight="1"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2:13" ht="15" customHeight="1"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2:13" ht="15" customHeight="1"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2:13" ht="15" customHeight="1"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2:13" ht="15" customHeight="1"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2:13" ht="15" customHeight="1"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2:13" ht="15" customHeight="1"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2:13" ht="15" customHeight="1"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2:13" ht="15" customHeight="1"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2:13" ht="15" customHeight="1"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2:13" ht="15" customHeight="1"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2:13" ht="15" customHeight="1"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2:13" ht="15" customHeight="1"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2:13" ht="15" customHeight="1"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2:13" ht="15" customHeight="1"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2:13" ht="15" customHeight="1"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2:13" ht="15" customHeight="1"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2:13" ht="15" customHeight="1"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2:13" ht="15" customHeight="1"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2:13" ht="15" customHeight="1"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2:13" ht="15" customHeight="1"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2:13" ht="15" customHeight="1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2:13" ht="15" customHeight="1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2:13" ht="15" customHeight="1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2:13" ht="15" customHeight="1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2:13" ht="15" customHeight="1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2:13" ht="15" customHeight="1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2:13" ht="15" customHeight="1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2:13" ht="15" customHeight="1"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</row>
    <row r="241" spans="2:13" ht="15" customHeight="1"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</row>
    <row r="242" spans="2:13" ht="15" customHeight="1"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</row>
    <row r="243" spans="2:13" ht="15" customHeight="1"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</row>
    <row r="244" spans="2:13" ht="15" customHeight="1"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</row>
    <row r="245" spans="2:13" ht="15" customHeight="1"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</row>
    <row r="246" spans="2:13" ht="15" customHeight="1"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</row>
    <row r="247" spans="2:13" ht="15" customHeight="1"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</row>
    <row r="248" spans="2:13" ht="15" customHeight="1"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</row>
    <row r="249" spans="2:13" ht="15" customHeight="1"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</row>
    <row r="250" spans="2:13" ht="15" customHeight="1"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</row>
    <row r="251" spans="2:13" ht="15" customHeight="1"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</row>
    <row r="252" spans="2:13" ht="15" customHeight="1"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</row>
    <row r="253" spans="2:13" ht="15" customHeight="1"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</row>
    <row r="254" spans="2:13" ht="15" customHeight="1"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</row>
    <row r="255" spans="2:13" ht="15" customHeight="1"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</row>
    <row r="256" spans="2:13" ht="15" customHeight="1"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</row>
    <row r="257" spans="2:13" ht="15" customHeight="1"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</row>
    <row r="258" spans="2:13" ht="15" customHeight="1"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</row>
    <row r="259" spans="2:13" ht="15" customHeight="1"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</row>
    <row r="260" spans="2:13" ht="15" customHeight="1"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</row>
    <row r="261" spans="2:13" ht="15" customHeight="1"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</row>
    <row r="262" spans="2:13" ht="15" customHeight="1"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</row>
    <row r="263" spans="2:13" ht="15" customHeight="1"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</row>
    <row r="264" spans="2:13" ht="15" customHeight="1"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</row>
    <row r="265" spans="2:13" ht="15" customHeight="1"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</row>
    <row r="266" spans="2:13" ht="15" customHeight="1"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</row>
    <row r="267" spans="2:13" ht="15" customHeight="1"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</row>
    <row r="268" spans="2:13" ht="15" customHeight="1"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</row>
    <row r="269" spans="2:13" ht="15" customHeight="1"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</row>
    <row r="270" spans="2:13" ht="15" customHeight="1"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</row>
    <row r="271" spans="2:13" ht="15" customHeight="1"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</row>
    <row r="272" spans="2:13" ht="15" customHeight="1"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</row>
    <row r="273" spans="2:13" ht="15" customHeight="1"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</row>
    <row r="274" spans="2:13" ht="15" customHeight="1"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</row>
    <row r="275" spans="2:13" ht="15" customHeight="1"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</row>
    <row r="276" spans="2:13" ht="15" customHeight="1"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</row>
    <row r="277" spans="2:13" ht="15" customHeight="1"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</row>
    <row r="278" spans="2:13" ht="15" customHeight="1"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</row>
    <row r="279" spans="2:13" ht="15" customHeight="1"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</row>
    <row r="280" spans="2:13" ht="15" customHeight="1"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</row>
    <row r="281" spans="2:13" ht="15" customHeight="1"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</row>
    <row r="282" spans="2:13" ht="15" customHeight="1"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</row>
    <row r="283" spans="2:13" ht="15" customHeight="1"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</row>
    <row r="284" spans="2:13" ht="15" customHeight="1"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</row>
    <row r="285" spans="2:13" ht="15" customHeight="1"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</row>
    <row r="286" spans="2:13" ht="15" customHeight="1"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</row>
    <row r="287" spans="2:13" ht="15" customHeight="1"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</row>
    <row r="288" spans="2:13" ht="15" customHeight="1"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</row>
    <row r="289" spans="2:13" ht="15" customHeight="1"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</row>
    <row r="290" spans="2:13" ht="15" customHeight="1"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</row>
    <row r="291" spans="2:13" ht="15" customHeight="1"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</row>
    <row r="292" spans="2:13" ht="15" customHeight="1"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</row>
    <row r="293" spans="2:13" ht="15" customHeight="1"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</row>
    <row r="294" spans="2:13" ht="15" customHeight="1"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</row>
    <row r="295" spans="2:13" ht="15" customHeight="1"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</row>
    <row r="296" spans="2:13" ht="15" customHeight="1"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</row>
    <row r="297" spans="2:13" ht="15" customHeight="1"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</row>
    <row r="298" spans="2:13" ht="15" customHeight="1"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</row>
    <row r="299" spans="2:13" ht="15" customHeight="1"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</row>
    <row r="300" spans="2:13" ht="15" customHeight="1"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</row>
    <row r="301" spans="2:13" ht="15" customHeight="1"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</row>
    <row r="302" spans="2:13" ht="15" customHeight="1"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</row>
    <row r="303" spans="2:13" ht="15" customHeight="1"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</row>
    <row r="304" spans="2:13" ht="15" customHeight="1"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</row>
    <row r="305" spans="2:13" ht="15" customHeight="1"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</row>
    <row r="306" spans="2:13" ht="15" customHeight="1"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</row>
    <row r="307" spans="2:13" ht="15" customHeight="1"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</row>
    <row r="308" spans="2:13" ht="15" customHeight="1"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</row>
    <row r="309" spans="2:13" ht="15" customHeight="1"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</row>
    <row r="310" spans="2:13" ht="15" customHeight="1"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</row>
    <row r="311" spans="2:13" ht="15" customHeight="1"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</row>
    <row r="312" spans="2:13" ht="15" customHeight="1"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</row>
    <row r="313" spans="2:13" ht="15" customHeight="1"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</row>
    <row r="314" spans="2:13" ht="15" customHeight="1"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</row>
    <row r="315" spans="2:13" ht="15" customHeight="1"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</row>
    <row r="316" spans="2:13" ht="15" customHeight="1"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</row>
    <row r="317" spans="2:13" ht="15" customHeight="1"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</row>
    <row r="318" spans="2:13" ht="15" customHeight="1"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</row>
    <row r="319" spans="2:13" ht="15" customHeight="1"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</row>
    <row r="320" spans="2:13" ht="15" customHeight="1"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</row>
    <row r="321" spans="2:13" ht="15" customHeight="1"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</row>
    <row r="322" spans="2:13" ht="15" customHeight="1"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</row>
    <row r="323" spans="2:13" ht="15" customHeight="1"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</row>
    <row r="324" spans="2:13" ht="15" customHeight="1"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</row>
    <row r="325" spans="2:13" ht="15" customHeight="1"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</row>
    <row r="326" spans="2:13" ht="15" customHeight="1"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</row>
    <row r="327" spans="2:13" ht="15" customHeight="1"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</row>
    <row r="328" spans="2:13" ht="15" customHeight="1"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</row>
    <row r="329" spans="2:13" ht="15" customHeight="1"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</row>
    <row r="330" spans="2:13" ht="15" customHeight="1"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</row>
    <row r="331" spans="2:13" ht="15" customHeight="1"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</row>
    <row r="332" spans="2:13" ht="15" customHeight="1"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</row>
    <row r="333" spans="2:13" ht="15" customHeight="1"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</row>
    <row r="334" spans="2:13" ht="15" customHeight="1"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</row>
    <row r="335" spans="2:13" ht="15" customHeight="1"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</row>
    <row r="336" spans="2:13" ht="15" customHeight="1"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</row>
    <row r="337" spans="2:13" ht="15" customHeight="1"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</row>
    <row r="338" spans="2:13" ht="15" customHeight="1"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</row>
    <row r="339" spans="2:13" ht="15" customHeight="1"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</row>
    <row r="340" spans="2:13" ht="15" customHeight="1"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</row>
    <row r="341" spans="2:13" ht="15" customHeight="1"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</row>
    <row r="342" spans="2:13" ht="15" customHeight="1"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</row>
    <row r="343" spans="2:13" ht="15" customHeight="1"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</row>
    <row r="344" spans="2:13" ht="15" customHeight="1"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</row>
    <row r="345" spans="2:13" ht="15" customHeight="1"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</row>
    <row r="346" spans="2:13" ht="15" customHeight="1"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</row>
    <row r="347" spans="2:13" ht="15" customHeight="1"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</row>
    <row r="348" spans="2:13" ht="15" customHeight="1"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</row>
    <row r="349" spans="2:13" ht="15" customHeight="1"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</row>
    <row r="350" spans="2:13" ht="15" customHeight="1"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</row>
    <row r="351" spans="2:13" ht="15" customHeight="1"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</row>
    <row r="352" spans="2:13" ht="15" customHeight="1"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</row>
    <row r="353" spans="2:13" ht="15" customHeight="1"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</row>
    <row r="354" spans="2:13" ht="15" customHeight="1"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</row>
    <row r="355" spans="2:13" ht="15" customHeight="1"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</row>
    <row r="356" spans="2:13" ht="15" customHeight="1"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</row>
    <row r="357" spans="2:13" ht="15" customHeight="1"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</row>
    <row r="358" spans="2:13" ht="15" customHeight="1"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</row>
    <row r="359" spans="2:13" ht="15" customHeight="1"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</row>
    <row r="360" spans="2:13" ht="15" customHeight="1"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</row>
    <row r="361" spans="2:13" ht="15" customHeight="1"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</row>
    <row r="362" spans="2:13" ht="15" customHeight="1"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</row>
    <row r="363" spans="2:13" ht="15" customHeight="1"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</row>
    <row r="364" spans="2:13" ht="15" customHeight="1"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</row>
    <row r="365" spans="2:13" ht="15" customHeight="1"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</row>
    <row r="366" spans="2:13" ht="15" customHeight="1"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</row>
    <row r="367" spans="2:13" ht="15" customHeight="1"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</row>
    <row r="368" spans="2:13" ht="15" customHeight="1"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</row>
    <row r="369" spans="2:13" ht="15" customHeight="1"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</row>
    <row r="370" spans="2:13" ht="15" customHeight="1"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</row>
    <row r="371" spans="2:13" ht="15" customHeight="1"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</row>
    <row r="372" spans="2:13" ht="15" customHeight="1"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</row>
    <row r="373" spans="2:13" ht="15" customHeight="1"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</row>
    <row r="374" spans="2:13" ht="15" customHeight="1"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</row>
    <row r="375" spans="2:13" ht="15" customHeight="1"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</row>
    <row r="376" spans="2:13" ht="15" customHeight="1"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</row>
    <row r="377" spans="2:13" ht="15" customHeight="1"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</row>
    <row r="378" spans="2:13" ht="15" customHeight="1"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</row>
    <row r="379" spans="2:13" ht="15" customHeight="1"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</row>
    <row r="380" spans="2:13" ht="15" customHeight="1"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</row>
    <row r="381" spans="2:13" ht="15" customHeight="1"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</row>
    <row r="382" spans="2:13" ht="15" customHeight="1"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</row>
    <row r="383" spans="2:13" ht="15" customHeight="1"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</row>
    <row r="384" spans="2:13" ht="15" customHeight="1"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</row>
    <row r="385" spans="2:13" ht="15" customHeight="1"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</row>
    <row r="386" spans="2:13" ht="15" customHeight="1"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</row>
    <row r="387" spans="2:13" ht="15" customHeight="1"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</row>
    <row r="388" spans="2:13" ht="15" customHeight="1"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</row>
    <row r="389" spans="2:13" ht="15" customHeight="1"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</row>
    <row r="390" spans="2:13" ht="15" customHeight="1"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</row>
    <row r="391" spans="2:13" ht="15" customHeight="1"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</row>
    <row r="392" spans="2:13" ht="15" customHeight="1"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</row>
    <row r="393" spans="2:13" ht="15" customHeight="1"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</row>
    <row r="394" spans="2:13" ht="15" customHeight="1"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</row>
    <row r="395" spans="2:13" ht="15" customHeight="1"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</row>
    <row r="396" spans="2:13" ht="15" customHeight="1"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</row>
    <row r="397" spans="2:13" ht="15" customHeight="1"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</row>
    <row r="398" spans="2:13" ht="15" customHeight="1"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2:13" ht="15" customHeight="1"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</row>
    <row r="400" spans="2:13" ht="15" customHeight="1"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</row>
    <row r="401" spans="2:13" ht="15" customHeight="1"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</row>
    <row r="402" spans="2:13" ht="15" customHeight="1"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</row>
    <row r="403" spans="2:13" ht="15" customHeight="1"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</row>
    <row r="404" spans="2:13" ht="15" customHeight="1"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</row>
    <row r="405" spans="2:13" ht="15" customHeight="1"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</row>
    <row r="406" spans="2:13" ht="15" customHeight="1"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</row>
    <row r="407" spans="2:13" ht="15" customHeight="1"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</row>
    <row r="408" spans="2:13" ht="15" customHeight="1"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</row>
    <row r="409" spans="2:13" ht="15" customHeight="1"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2:13" ht="15" customHeight="1"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</row>
    <row r="411" spans="2:13" ht="15" customHeight="1"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</row>
    <row r="412" spans="2:13" ht="15" customHeight="1"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</row>
    <row r="413" spans="2:13" ht="15" customHeight="1"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</row>
    <row r="414" spans="2:13" ht="15" customHeight="1"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</row>
    <row r="415" spans="2:13" ht="15" customHeight="1"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</row>
    <row r="416" spans="2:13" ht="15" customHeight="1"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</row>
    <row r="417" spans="2:13" ht="15" customHeight="1"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</row>
    <row r="418" spans="2:13" ht="15" customHeight="1"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</row>
    <row r="419" spans="2:13" ht="15" customHeight="1"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</row>
    <row r="420" spans="2:13" ht="15" customHeight="1"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2:13" ht="15" customHeight="1"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</row>
    <row r="422" spans="2:13" ht="15" customHeight="1"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</row>
    <row r="423" spans="2:13" ht="15" customHeight="1"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</row>
    <row r="424" spans="2:13" ht="15" customHeight="1"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</row>
    <row r="425" spans="2:13" ht="15" customHeight="1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</row>
    <row r="426" spans="2:13" ht="15" customHeight="1"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</row>
    <row r="427" spans="2:13" ht="15" customHeight="1"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</row>
    <row r="428" spans="2:13" ht="15" customHeight="1"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</row>
    <row r="429" spans="2:13" ht="15" customHeight="1"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</row>
    <row r="430" spans="2:13" ht="15" customHeight="1"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</row>
    <row r="431" spans="2:13" ht="15" customHeight="1"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</row>
    <row r="432" spans="2:13" ht="15" customHeight="1"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</row>
    <row r="433" spans="2:13" ht="15" customHeight="1"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</row>
    <row r="434" spans="2:13" ht="15" customHeight="1"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</row>
    <row r="435" spans="2:13" ht="15" customHeight="1"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</row>
    <row r="436" spans="2:13" ht="15" customHeight="1"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</row>
    <row r="437" spans="2:13" ht="15" customHeight="1"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</row>
    <row r="438" spans="2:13" ht="15" customHeight="1"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</row>
    <row r="439" spans="2:13" ht="15" customHeight="1"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</row>
    <row r="440" spans="2:13" ht="15" customHeight="1"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</row>
    <row r="441" spans="2:13" ht="15" customHeight="1"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</row>
    <row r="442" spans="2:13" ht="15" customHeight="1"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</row>
    <row r="443" spans="2:13" ht="15" customHeight="1"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</row>
    <row r="444" spans="2:13" ht="15" customHeight="1"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</row>
    <row r="445" spans="2:13" ht="15" customHeight="1"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</row>
    <row r="446" spans="2:13" ht="15" customHeight="1"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</row>
    <row r="447" spans="2:13" ht="15" customHeight="1"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</row>
    <row r="448" spans="2:13" ht="15" customHeight="1"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</row>
    <row r="449" spans="2:13" ht="15" customHeight="1"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</row>
    <row r="450" spans="2:13" ht="15" customHeight="1"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</row>
    <row r="451" spans="2:13" ht="15" customHeight="1"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</row>
    <row r="452" spans="2:13" ht="15" customHeight="1"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</row>
    <row r="453" spans="2:13" ht="15" customHeight="1"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</row>
    <row r="454" spans="2:13" ht="15" customHeight="1"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</row>
    <row r="455" spans="2:13" ht="15" customHeight="1"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</row>
    <row r="456" spans="2:13" ht="15" customHeight="1"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</row>
    <row r="457" spans="2:13" ht="15" customHeight="1"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</row>
    <row r="458" spans="2:13" ht="15" customHeight="1"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</row>
    <row r="459" spans="2:13" ht="15" customHeight="1"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</row>
    <row r="460" spans="2:13" ht="15" customHeight="1"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</row>
    <row r="461" spans="2:13" ht="15" customHeight="1"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</row>
    <row r="462" spans="2:13" ht="15" customHeight="1"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</row>
    <row r="463" spans="2:13" ht="15" customHeight="1"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</row>
    <row r="464" spans="2:13" ht="15" customHeight="1"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</row>
    <row r="465" spans="2:13" ht="15" customHeight="1"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</row>
    <row r="466" spans="2:13" ht="15" customHeight="1"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</row>
    <row r="467" spans="2:13" ht="15" customHeight="1"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</row>
    <row r="468" spans="2:13" ht="15" customHeight="1"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</row>
    <row r="469" spans="2:13" ht="15" customHeight="1"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</row>
    <row r="470" spans="2:13" ht="15" customHeight="1"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</row>
    <row r="471" spans="2:13" ht="15" customHeight="1"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</row>
    <row r="472" spans="2:13" ht="15" customHeight="1"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</row>
    <row r="473" spans="2:13" ht="15" customHeight="1"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</row>
    <row r="474" spans="2:13" ht="15" customHeight="1"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</row>
    <row r="475" spans="2:13" ht="15" customHeight="1"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</row>
    <row r="476" spans="2:13" ht="15" customHeight="1"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</row>
    <row r="477" spans="2:13" ht="15" customHeight="1"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</row>
    <row r="478" spans="2:13" ht="15" customHeight="1"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</row>
    <row r="479" spans="2:13" ht="15" customHeight="1"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</row>
    <row r="480" spans="2:13" ht="15" customHeight="1"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</row>
    <row r="481" spans="2:13" ht="15" customHeight="1"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</row>
    <row r="482" spans="2:13" ht="15" customHeight="1"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</row>
    <row r="483" spans="2:13" ht="15" customHeight="1"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</row>
    <row r="484" spans="2:13" ht="15" customHeight="1"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</row>
    <row r="485" spans="2:13" ht="15" customHeight="1"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</row>
    <row r="486" spans="2:13" ht="15" customHeight="1"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</row>
    <row r="487" spans="2:13" ht="15" customHeight="1"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</row>
    <row r="488" spans="2:13" ht="15" customHeight="1"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</row>
    <row r="489" spans="2:13" ht="15" customHeight="1"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</row>
    <row r="490" spans="2:13" ht="15" customHeight="1"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</row>
    <row r="491" spans="2:13" ht="15" customHeight="1"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</row>
    <row r="492" spans="2:13" ht="15" customHeight="1"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</row>
    <row r="493" spans="2:13" ht="15" customHeight="1"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</row>
    <row r="494" spans="2:13" ht="15" customHeight="1"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</row>
    <row r="495" spans="2:13" ht="15" customHeight="1"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</row>
    <row r="496" spans="2:13" ht="15" customHeight="1"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</row>
    <row r="497" spans="2:13" ht="15" customHeight="1"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</row>
    <row r="498" spans="2:13" ht="15" customHeight="1"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</row>
    <row r="499" spans="2:13" ht="15" customHeight="1"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</row>
    <row r="500" spans="2:13" ht="15" customHeight="1"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</row>
    <row r="501" spans="2:13" ht="15" customHeight="1"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</row>
    <row r="502" spans="2:13" ht="15" customHeight="1"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</row>
    <row r="503" spans="2:13" ht="15" customHeight="1"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</row>
    <row r="504" spans="2:13" ht="15" customHeight="1"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</row>
    <row r="505" spans="2:13" ht="15" customHeight="1"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</row>
    <row r="506" spans="2:13" ht="15" customHeight="1"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</row>
    <row r="507" spans="2:13" ht="15" customHeight="1"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</row>
    <row r="508" spans="2:13" ht="15" customHeight="1"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</row>
    <row r="509" spans="2:13" ht="15" customHeight="1"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</row>
    <row r="510" spans="2:13" ht="15" customHeight="1"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</row>
    <row r="511" spans="2:13" ht="15" customHeight="1"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</row>
    <row r="512" spans="2:13" ht="15" customHeight="1"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</row>
    <row r="513" spans="2:13" ht="15" customHeight="1"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</row>
    <row r="514" spans="2:13" ht="15" customHeight="1"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</row>
    <row r="515" spans="2:13" ht="15" customHeight="1"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</row>
    <row r="516" spans="2:13" ht="15" customHeight="1"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</row>
    <row r="517" spans="2:13" ht="15" customHeight="1"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</row>
    <row r="518" spans="2:13" ht="15" customHeight="1"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</row>
    <row r="519" spans="2:13" ht="15" customHeight="1"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</row>
    <row r="520" spans="2:13" ht="15" customHeight="1"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</row>
    <row r="521" spans="2:13" ht="15" customHeight="1"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</row>
    <row r="522" spans="2:13" ht="15" customHeight="1"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</row>
    <row r="523" spans="2:13" ht="15" customHeight="1"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</row>
    <row r="524" spans="2:13" ht="15" customHeight="1"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</row>
    <row r="525" spans="2:13" ht="15" customHeight="1"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</row>
    <row r="526" spans="2:13" ht="15" customHeight="1"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</row>
    <row r="527" spans="2:13" ht="15" customHeight="1"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</row>
    <row r="528" spans="2:13" ht="15" customHeight="1"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</row>
    <row r="529" spans="2:13" ht="15" customHeight="1"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</row>
    <row r="530" spans="2:13" ht="15" customHeight="1"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</row>
    <row r="531" spans="2:13" ht="15" customHeight="1"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</row>
    <row r="532" spans="2:13" ht="15" customHeight="1"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</row>
    <row r="533" spans="2:13" ht="15" customHeight="1"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</row>
    <row r="534" spans="2:13" ht="15" customHeight="1"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</row>
    <row r="535" spans="2:13" ht="15" customHeight="1"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</row>
    <row r="536" spans="2:13" ht="15" customHeight="1"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</row>
    <row r="537" spans="2:13" ht="15" customHeight="1"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</row>
    <row r="538" spans="2:13" ht="15" customHeight="1"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</row>
    <row r="539" spans="2:13" ht="15" customHeight="1"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</row>
    <row r="540" spans="2:13" ht="15" customHeight="1"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</row>
    <row r="541" spans="2:13" ht="15" customHeight="1"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</row>
    <row r="542" spans="2:13" ht="15" customHeight="1"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</row>
    <row r="543" spans="2:13" ht="15" customHeight="1"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</row>
    <row r="544" spans="2:13" ht="15" customHeight="1"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</row>
    <row r="545" spans="2:13" ht="15" customHeight="1"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</row>
    <row r="546" spans="2:13" ht="15" customHeight="1"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</row>
    <row r="547" spans="2:13" ht="15" customHeight="1"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</row>
    <row r="548" spans="2:13" ht="15" customHeight="1"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</row>
    <row r="549" spans="2:13" ht="15" customHeight="1"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</row>
    <row r="550" spans="2:13" ht="15" customHeight="1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</row>
    <row r="551" spans="2:13" ht="15" customHeight="1"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</row>
    <row r="552" spans="2:13" ht="15" customHeight="1"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</row>
    <row r="553" spans="2:13" ht="15" customHeight="1"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</row>
    <row r="554" spans="2:13" ht="15" customHeight="1"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</row>
    <row r="555" spans="2:13" ht="15" customHeight="1"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</row>
    <row r="556" spans="2:13" ht="15" customHeight="1"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</row>
    <row r="557" spans="2:13" ht="15" customHeight="1"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</row>
    <row r="558" spans="2:13" ht="15" customHeight="1"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</row>
    <row r="559" spans="2:13" ht="15" customHeight="1"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</row>
    <row r="560" spans="2:13" ht="15" customHeight="1"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</row>
    <row r="561" spans="2:13" ht="15" customHeight="1"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</row>
    <row r="562" spans="2:13" ht="15" customHeight="1"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</row>
    <row r="563" spans="2:13" ht="15" customHeight="1"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</row>
    <row r="564" spans="2:13" ht="15" customHeight="1"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</row>
    <row r="565" spans="2:13" ht="15" customHeight="1"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</row>
    <row r="566" spans="2:13" ht="15" customHeight="1"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</row>
    <row r="567" spans="2:13" ht="15" customHeight="1"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2:13" ht="15" customHeight="1"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</row>
    <row r="569" spans="2:13" ht="15" customHeight="1"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</row>
    <row r="570" spans="2:13" ht="15" customHeight="1"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</row>
    <row r="571" spans="2:13" ht="15" customHeight="1"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</row>
    <row r="572" spans="2:13" ht="15" customHeight="1"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</row>
    <row r="573" spans="2:13" ht="15" customHeight="1"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</row>
    <row r="574" spans="2:13" ht="15" customHeight="1"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</row>
    <row r="575" spans="2:13" ht="15" customHeight="1"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</row>
    <row r="576" spans="2:13" ht="15" customHeight="1"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</row>
    <row r="577" spans="2:13" ht="15" customHeight="1"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</row>
    <row r="578" spans="2:13" ht="15" customHeight="1"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2:13" ht="15" customHeight="1"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</row>
    <row r="580" spans="2:13" ht="15" customHeight="1"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</row>
    <row r="581" spans="2:13" ht="15" customHeight="1"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</row>
    <row r="582" spans="2:13" ht="15" customHeight="1"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</row>
    <row r="583" spans="2:13" ht="15" customHeight="1"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</row>
    <row r="584" spans="2:13" ht="15" customHeight="1"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</row>
    <row r="585" spans="2:13" ht="15" customHeight="1"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</row>
    <row r="586" spans="2:13" ht="15" customHeight="1"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</row>
    <row r="587" spans="2:13" ht="15" customHeight="1"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</row>
    <row r="588" spans="2:13" ht="15" customHeight="1"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</row>
    <row r="589" spans="2:13" ht="15" customHeight="1"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2:13" ht="15" customHeight="1"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</row>
    <row r="591" spans="2:13" ht="15" customHeight="1"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</row>
    <row r="592" spans="2:13" ht="15" customHeight="1"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</row>
    <row r="593" spans="2:13" ht="15" customHeight="1"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</row>
    <row r="594" spans="2:13" ht="15" customHeight="1"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</row>
    <row r="595" spans="2:13" ht="15" customHeight="1"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</row>
    <row r="596" spans="2:13" ht="15" customHeight="1"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</row>
    <row r="597" spans="2:13" ht="15" customHeight="1"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</row>
    <row r="598" spans="2:13" ht="15" customHeight="1"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</row>
  </sheetData>
  <pageMargins left="0.23622047244094491" right="0.23622047244094491" top="0.39370078740157483" bottom="0.74803149606299213" header="0" footer="0.31496062992125984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8"/>
  <sheetViews>
    <sheetView zoomScaleNormal="100" workbookViewId="0"/>
  </sheetViews>
  <sheetFormatPr baseColWidth="10" defaultColWidth="11.42578125" defaultRowHeight="15" customHeight="1"/>
  <cols>
    <col min="1" max="1" width="10.7109375" style="320" customWidth="1"/>
    <col min="2" max="16" width="7.140625" style="320" customWidth="1"/>
    <col min="17" max="16384" width="11.42578125" style="320"/>
  </cols>
  <sheetData>
    <row r="1" spans="1:18" s="335" customFormat="1" ht="15" customHeight="1">
      <c r="A1" s="318" t="s">
        <v>135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Q1" s="320"/>
    </row>
    <row r="2" spans="1:18" s="335" customFormat="1" ht="15" customHeight="1">
      <c r="A2" s="321" t="s">
        <v>136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Q2" s="320"/>
    </row>
    <row r="3" spans="1:18" s="335" customFormat="1" ht="15" customHeight="1">
      <c r="A3" s="386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</row>
    <row r="4" spans="1:18" ht="15" customHeight="1">
      <c r="A4" s="322"/>
      <c r="B4" s="420" t="s">
        <v>54</v>
      </c>
      <c r="C4" s="420"/>
      <c r="D4" s="420"/>
      <c r="E4" s="420" t="s">
        <v>0</v>
      </c>
      <c r="F4" s="420"/>
      <c r="G4" s="420"/>
      <c r="H4" s="420" t="s">
        <v>1</v>
      </c>
      <c r="I4" s="420"/>
      <c r="J4" s="420"/>
      <c r="K4" s="420" t="s">
        <v>2</v>
      </c>
      <c r="L4" s="420"/>
      <c r="M4" s="420"/>
      <c r="N4" s="420" t="s">
        <v>32</v>
      </c>
      <c r="O4" s="420"/>
      <c r="P4" s="420"/>
    </row>
    <row r="5" spans="1:18" ht="15" customHeight="1">
      <c r="A5" s="322"/>
      <c r="B5" s="323" t="s">
        <v>3</v>
      </c>
      <c r="C5" s="323" t="s">
        <v>4</v>
      </c>
      <c r="D5" s="323" t="s">
        <v>5</v>
      </c>
      <c r="E5" s="323" t="s">
        <v>3</v>
      </c>
      <c r="F5" s="323" t="s">
        <v>4</v>
      </c>
      <c r="G5" s="323" t="s">
        <v>5</v>
      </c>
      <c r="H5" s="323" t="s">
        <v>3</v>
      </c>
      <c r="I5" s="323" t="s">
        <v>4</v>
      </c>
      <c r="J5" s="323" t="s">
        <v>5</v>
      </c>
      <c r="K5" s="323" t="s">
        <v>3</v>
      </c>
      <c r="L5" s="323" t="s">
        <v>4</v>
      </c>
      <c r="M5" s="323" t="s">
        <v>5</v>
      </c>
      <c r="N5" s="323" t="s">
        <v>3</v>
      </c>
      <c r="O5" s="323" t="s">
        <v>4</v>
      </c>
      <c r="P5" s="323" t="s">
        <v>5</v>
      </c>
    </row>
    <row r="6" spans="1:18" s="335" customFormat="1" ht="15" customHeight="1">
      <c r="A6" s="393" t="s">
        <v>3</v>
      </c>
      <c r="B6" s="399">
        <f>SUM(B7:B10)</f>
        <v>365.35</v>
      </c>
      <c r="C6" s="399">
        <f t="shared" ref="C6:P6" si="0">SUM(C7:C10)</f>
        <v>185.35000000000002</v>
      </c>
      <c r="D6" s="399">
        <f t="shared" si="0"/>
        <v>180.05</v>
      </c>
      <c r="E6" s="399">
        <f t="shared" si="0"/>
        <v>360.3</v>
      </c>
      <c r="F6" s="399">
        <f t="shared" si="0"/>
        <v>184.2</v>
      </c>
      <c r="G6" s="399">
        <f t="shared" si="0"/>
        <v>176.10000000000002</v>
      </c>
      <c r="H6" s="399">
        <f t="shared" si="0"/>
        <v>361.4</v>
      </c>
      <c r="I6" s="399">
        <f t="shared" si="0"/>
        <v>186.20000000000002</v>
      </c>
      <c r="J6" s="399">
        <f t="shared" si="0"/>
        <v>175.2</v>
      </c>
      <c r="K6" s="399">
        <f t="shared" si="0"/>
        <v>376.7</v>
      </c>
      <c r="L6" s="399">
        <f t="shared" si="0"/>
        <v>192.3</v>
      </c>
      <c r="M6" s="399">
        <f t="shared" si="0"/>
        <v>184.5</v>
      </c>
      <c r="N6" s="399">
        <f t="shared" si="0"/>
        <v>363</v>
      </c>
      <c r="O6" s="399">
        <f t="shared" si="0"/>
        <v>178.70000000000002</v>
      </c>
      <c r="P6" s="399">
        <f t="shared" si="0"/>
        <v>184.4</v>
      </c>
    </row>
    <row r="7" spans="1:18" s="335" customFormat="1" ht="15" customHeight="1">
      <c r="A7" s="327" t="s">
        <v>79</v>
      </c>
      <c r="B7" s="400">
        <f>AVERAGE(E7,H7,K7,N7)</f>
        <v>18.625</v>
      </c>
      <c r="C7" s="400">
        <f t="shared" ref="C7:D10" si="1">AVERAGE(F7,I7,L7,O7)</f>
        <v>11.05</v>
      </c>
      <c r="D7" s="400">
        <f t="shared" si="1"/>
        <v>7.6</v>
      </c>
      <c r="E7" s="400">
        <v>19.7</v>
      </c>
      <c r="F7" s="400">
        <v>14.3</v>
      </c>
      <c r="G7" s="400">
        <v>5.4</v>
      </c>
      <c r="H7" s="400">
        <v>18.399999999999999</v>
      </c>
      <c r="I7" s="400">
        <v>10.1</v>
      </c>
      <c r="J7" s="400">
        <v>8.3000000000000007</v>
      </c>
      <c r="K7" s="400">
        <v>18.899999999999999</v>
      </c>
      <c r="L7" s="400">
        <v>10.6</v>
      </c>
      <c r="M7" s="400">
        <v>8.3000000000000007</v>
      </c>
      <c r="N7" s="400">
        <v>17.5</v>
      </c>
      <c r="O7" s="400">
        <v>9.1999999999999993</v>
      </c>
      <c r="P7" s="400">
        <v>8.4</v>
      </c>
      <c r="R7" s="353"/>
    </row>
    <row r="8" spans="1:18" s="335" customFormat="1" ht="15" customHeight="1">
      <c r="A8" s="327" t="s">
        <v>80</v>
      </c>
      <c r="B8" s="400">
        <f>AVERAGE(E8,H8,K8,N8)</f>
        <v>37.85</v>
      </c>
      <c r="C8" s="400">
        <f t="shared" si="1"/>
        <v>18.275000000000002</v>
      </c>
      <c r="D8" s="400">
        <f t="shared" si="1"/>
        <v>19.574999999999999</v>
      </c>
      <c r="E8" s="400">
        <v>33.299999999999997</v>
      </c>
      <c r="F8" s="400">
        <v>16.5</v>
      </c>
      <c r="G8" s="400">
        <v>16.8</v>
      </c>
      <c r="H8" s="400">
        <v>35.6</v>
      </c>
      <c r="I8" s="400">
        <v>18.600000000000001</v>
      </c>
      <c r="J8" s="400">
        <v>17</v>
      </c>
      <c r="K8" s="400">
        <v>40.799999999999997</v>
      </c>
      <c r="L8" s="400">
        <v>18.3</v>
      </c>
      <c r="M8" s="400">
        <v>22.5</v>
      </c>
      <c r="N8" s="400">
        <v>41.7</v>
      </c>
      <c r="O8" s="400">
        <v>19.7</v>
      </c>
      <c r="P8" s="400">
        <v>22</v>
      </c>
    </row>
    <row r="9" spans="1:18" s="335" customFormat="1" ht="15" customHeight="1">
      <c r="A9" s="327" t="s">
        <v>81</v>
      </c>
      <c r="B9" s="400">
        <f>AVERAGE(E9,H9,K9,N9)</f>
        <v>230.6</v>
      </c>
      <c r="C9" s="400">
        <f t="shared" si="1"/>
        <v>114.72499999999999</v>
      </c>
      <c r="D9" s="400">
        <f t="shared" si="1"/>
        <v>115.875</v>
      </c>
      <c r="E9" s="400">
        <v>227.6</v>
      </c>
      <c r="F9" s="400">
        <v>112.7</v>
      </c>
      <c r="G9" s="400">
        <v>114.9</v>
      </c>
      <c r="H9" s="400">
        <v>233.9</v>
      </c>
      <c r="I9" s="400">
        <v>119.6</v>
      </c>
      <c r="J9" s="400">
        <v>114.3</v>
      </c>
      <c r="K9" s="400">
        <v>236.5</v>
      </c>
      <c r="L9" s="400">
        <v>116.7</v>
      </c>
      <c r="M9" s="400">
        <v>119.8</v>
      </c>
      <c r="N9" s="400">
        <v>224.4</v>
      </c>
      <c r="O9" s="400">
        <v>109.9</v>
      </c>
      <c r="P9" s="400">
        <v>114.5</v>
      </c>
    </row>
    <row r="10" spans="1:18" s="335" customFormat="1" ht="15" customHeight="1">
      <c r="A10" s="329" t="s">
        <v>13</v>
      </c>
      <c r="B10" s="401">
        <f>AVERAGE(E10,H10,K10,N10)</f>
        <v>78.275000000000006</v>
      </c>
      <c r="C10" s="401">
        <f t="shared" si="1"/>
        <v>41.3</v>
      </c>
      <c r="D10" s="401">
        <f t="shared" si="1"/>
        <v>37</v>
      </c>
      <c r="E10" s="401">
        <v>79.7</v>
      </c>
      <c r="F10" s="401">
        <v>40.700000000000003</v>
      </c>
      <c r="G10" s="401">
        <v>39</v>
      </c>
      <c r="H10" s="401">
        <v>73.5</v>
      </c>
      <c r="I10" s="401">
        <v>37.9</v>
      </c>
      <c r="J10" s="401">
        <v>35.6</v>
      </c>
      <c r="K10" s="401">
        <v>80.5</v>
      </c>
      <c r="L10" s="401">
        <v>46.7</v>
      </c>
      <c r="M10" s="401">
        <v>33.9</v>
      </c>
      <c r="N10" s="401">
        <v>79.400000000000006</v>
      </c>
      <c r="O10" s="401">
        <v>39.9</v>
      </c>
      <c r="P10" s="401">
        <v>39.5</v>
      </c>
    </row>
    <row r="11" spans="1:18" s="335" customFormat="1" ht="15" customHeight="1">
      <c r="A11" s="331" t="s">
        <v>106</v>
      </c>
      <c r="B11" s="333"/>
      <c r="C11" s="359"/>
      <c r="D11" s="359"/>
      <c r="E11" s="333"/>
      <c r="F11" s="402"/>
      <c r="G11" s="333"/>
      <c r="H11" s="333"/>
      <c r="I11" s="333"/>
      <c r="J11" s="359"/>
      <c r="K11" s="359"/>
      <c r="L11" s="333"/>
      <c r="M11" s="359"/>
      <c r="N11" s="365"/>
      <c r="O11" s="333"/>
      <c r="P11" s="333"/>
    </row>
    <row r="12" spans="1:18" ht="15" customHeight="1">
      <c r="A12" s="331" t="s">
        <v>105</v>
      </c>
    </row>
    <row r="46" spans="1:13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</row>
    <row r="47" spans="1:13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</row>
    <row r="48" spans="1:13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</row>
    <row r="49" spans="1:13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</row>
    <row r="50" spans="1:13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</row>
    <row r="51" spans="1:13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</row>
    <row r="52" spans="1:13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1:13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</row>
    <row r="54" spans="1:13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</row>
    <row r="55" spans="1:13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</row>
    <row r="56" spans="1:13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</row>
    <row r="57" spans="1:13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</row>
    <row r="58" spans="1:13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</row>
  </sheetData>
  <mergeCells count="5">
    <mergeCell ref="B4:D4"/>
    <mergeCell ref="E4:G4"/>
    <mergeCell ref="H4:J4"/>
    <mergeCell ref="K4:M4"/>
    <mergeCell ref="N4:P4"/>
  </mergeCells>
  <pageMargins left="0.23622047244094491" right="0.23622047244094491" top="0.39370078740157483" bottom="0.74803149606299213" header="0" footer="0.31496062992125984"/>
  <pageSetup paperSize="9" scale="84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79"/>
  <sheetViews>
    <sheetView workbookViewId="0"/>
  </sheetViews>
  <sheetFormatPr baseColWidth="10" defaultColWidth="11.42578125" defaultRowHeight="15" customHeight="1"/>
  <cols>
    <col min="1" max="1" width="21.42578125" style="75" customWidth="1"/>
    <col min="2" max="13" width="10" style="75" customWidth="1"/>
    <col min="14" max="16384" width="11.42578125" style="75"/>
  </cols>
  <sheetData>
    <row r="1" spans="1:13" ht="15" customHeight="1">
      <c r="A1" s="225" t="s">
        <v>657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spans="1:13" ht="15" customHeight="1">
      <c r="A2" s="227" t="s">
        <v>658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ht="15" customHeight="1">
      <c r="A3" s="76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</row>
    <row r="4" spans="1:13" ht="15" customHeight="1">
      <c r="A4" s="230"/>
      <c r="B4" s="253" t="s">
        <v>181</v>
      </c>
      <c r="C4" s="253" t="s">
        <v>182</v>
      </c>
      <c r="D4" s="253" t="s">
        <v>183</v>
      </c>
      <c r="E4" s="253" t="s">
        <v>184</v>
      </c>
      <c r="F4" s="253" t="s">
        <v>185</v>
      </c>
      <c r="G4" s="253" t="s">
        <v>186</v>
      </c>
      <c r="H4" s="253" t="s">
        <v>187</v>
      </c>
      <c r="I4" s="253" t="s">
        <v>188</v>
      </c>
      <c r="J4" s="253" t="s">
        <v>189</v>
      </c>
      <c r="K4" s="253" t="s">
        <v>190</v>
      </c>
      <c r="L4" s="253" t="s">
        <v>191</v>
      </c>
      <c r="M4" s="253" t="s">
        <v>192</v>
      </c>
    </row>
    <row r="5" spans="1:13" ht="15" customHeight="1">
      <c r="A5" s="100" t="s">
        <v>3</v>
      </c>
      <c r="B5" s="106">
        <f>B6+B7+B8+B9+B12+B17</f>
        <v>20996</v>
      </c>
      <c r="C5" s="106">
        <f t="shared" ref="C5:M5" si="0">C6+C7+C8+C9+C12+C17</f>
        <v>21733</v>
      </c>
      <c r="D5" s="106">
        <f>D6+D7+D8+D9+D12+D17</f>
        <v>27384</v>
      </c>
      <c r="E5" s="106">
        <f t="shared" si="0"/>
        <v>20299</v>
      </c>
      <c r="F5" s="106">
        <f t="shared" si="0"/>
        <v>24690</v>
      </c>
      <c r="G5" s="106">
        <f t="shared" si="0"/>
        <v>26933</v>
      </c>
      <c r="H5" s="106">
        <f t="shared" si="0"/>
        <v>25493</v>
      </c>
      <c r="I5" s="106">
        <f t="shared" si="0"/>
        <v>15339</v>
      </c>
      <c r="J5" s="106">
        <f t="shared" si="0"/>
        <v>25057</v>
      </c>
      <c r="K5" s="106">
        <f t="shared" si="0"/>
        <v>29002</v>
      </c>
      <c r="L5" s="106">
        <f t="shared" si="0"/>
        <v>28520</v>
      </c>
      <c r="M5" s="106">
        <f t="shared" si="0"/>
        <v>21449</v>
      </c>
    </row>
    <row r="6" spans="1:13" ht="15" customHeight="1">
      <c r="A6" s="151" t="s">
        <v>578</v>
      </c>
      <c r="B6" s="32">
        <v>477</v>
      </c>
      <c r="C6" s="32">
        <v>942</v>
      </c>
      <c r="D6" s="32">
        <v>919</v>
      </c>
      <c r="E6" s="32">
        <v>607</v>
      </c>
      <c r="F6" s="32">
        <v>629</v>
      </c>
      <c r="G6" s="32">
        <v>789</v>
      </c>
      <c r="H6" s="32">
        <v>695</v>
      </c>
      <c r="I6" s="32">
        <v>530</v>
      </c>
      <c r="J6" s="32">
        <v>807</v>
      </c>
      <c r="K6" s="32">
        <v>1137</v>
      </c>
      <c r="L6" s="32">
        <v>1119</v>
      </c>
      <c r="M6" s="32">
        <v>1319</v>
      </c>
    </row>
    <row r="7" spans="1:13" ht="15" customHeight="1">
      <c r="A7" s="151" t="s">
        <v>659</v>
      </c>
      <c r="B7" s="32">
        <v>1022</v>
      </c>
      <c r="C7" s="32">
        <v>794</v>
      </c>
      <c r="D7" s="32">
        <v>750</v>
      </c>
      <c r="E7" s="32">
        <v>442</v>
      </c>
      <c r="F7" s="32">
        <v>712</v>
      </c>
      <c r="G7" s="32">
        <v>806</v>
      </c>
      <c r="H7" s="32">
        <v>765</v>
      </c>
      <c r="I7" s="32">
        <v>428</v>
      </c>
      <c r="J7" s="32">
        <v>558</v>
      </c>
      <c r="K7" s="32">
        <v>1573</v>
      </c>
      <c r="L7" s="32">
        <v>1279</v>
      </c>
      <c r="M7" s="32">
        <v>660</v>
      </c>
    </row>
    <row r="8" spans="1:13" ht="15" customHeight="1">
      <c r="A8" s="151" t="s">
        <v>660</v>
      </c>
      <c r="B8" s="32">
        <v>5836</v>
      </c>
      <c r="C8" s="32">
        <v>6492</v>
      </c>
      <c r="D8" s="32">
        <v>7916</v>
      </c>
      <c r="E8" s="32">
        <v>5593</v>
      </c>
      <c r="F8" s="32">
        <v>7459</v>
      </c>
      <c r="G8" s="32">
        <v>7635</v>
      </c>
      <c r="H8" s="32">
        <v>7075</v>
      </c>
      <c r="I8" s="32">
        <v>4775</v>
      </c>
      <c r="J8" s="32">
        <v>6686</v>
      </c>
      <c r="K8" s="32">
        <v>8715</v>
      </c>
      <c r="L8" s="32">
        <v>8983</v>
      </c>
      <c r="M8" s="32">
        <v>5338</v>
      </c>
    </row>
    <row r="9" spans="1:13" ht="15" customHeight="1">
      <c r="A9" s="151" t="s">
        <v>348</v>
      </c>
      <c r="B9" s="32">
        <v>8840</v>
      </c>
      <c r="C9" s="32">
        <v>9203</v>
      </c>
      <c r="D9" s="32">
        <v>12939</v>
      </c>
      <c r="E9" s="32">
        <v>10009</v>
      </c>
      <c r="F9" s="32">
        <v>11304</v>
      </c>
      <c r="G9" s="32">
        <v>12482</v>
      </c>
      <c r="H9" s="32">
        <v>12320</v>
      </c>
      <c r="I9" s="32">
        <v>7103</v>
      </c>
      <c r="J9" s="32">
        <v>11347</v>
      </c>
      <c r="K9" s="32">
        <v>12152</v>
      </c>
      <c r="L9" s="32">
        <v>12158</v>
      </c>
      <c r="M9" s="32">
        <v>10519</v>
      </c>
    </row>
    <row r="10" spans="1:13" ht="15" customHeight="1">
      <c r="A10" s="232" t="s">
        <v>661</v>
      </c>
      <c r="B10" s="32">
        <v>1193</v>
      </c>
      <c r="C10" s="32">
        <v>1279</v>
      </c>
      <c r="D10" s="32">
        <v>1422</v>
      </c>
      <c r="E10" s="32">
        <v>1121</v>
      </c>
      <c r="F10" s="32">
        <v>1468</v>
      </c>
      <c r="G10" s="32">
        <v>1623</v>
      </c>
      <c r="H10" s="32">
        <v>1567</v>
      </c>
      <c r="I10" s="32">
        <v>841</v>
      </c>
      <c r="J10" s="32">
        <v>1724</v>
      </c>
      <c r="K10" s="32">
        <v>1801</v>
      </c>
      <c r="L10" s="32">
        <v>1532</v>
      </c>
      <c r="M10" s="32">
        <v>1197</v>
      </c>
    </row>
    <row r="11" spans="1:13" ht="15" customHeight="1">
      <c r="A11" s="232" t="s">
        <v>662</v>
      </c>
      <c r="B11" s="32">
        <v>7647</v>
      </c>
      <c r="C11" s="32">
        <v>7924</v>
      </c>
      <c r="D11" s="32">
        <v>11517</v>
      </c>
      <c r="E11" s="32">
        <v>8888</v>
      </c>
      <c r="F11" s="32">
        <v>9836</v>
      </c>
      <c r="G11" s="32">
        <v>10859</v>
      </c>
      <c r="H11" s="32">
        <v>10753</v>
      </c>
      <c r="I11" s="32">
        <v>6262</v>
      </c>
      <c r="J11" s="32">
        <v>9623</v>
      </c>
      <c r="K11" s="32">
        <v>10351</v>
      </c>
      <c r="L11" s="32">
        <v>10626</v>
      </c>
      <c r="M11" s="32">
        <v>9322</v>
      </c>
    </row>
    <row r="12" spans="1:13" ht="15" customHeight="1">
      <c r="A12" s="151" t="s">
        <v>349</v>
      </c>
      <c r="B12" s="32">
        <v>4691</v>
      </c>
      <c r="C12" s="32">
        <v>4182</v>
      </c>
      <c r="D12" s="32">
        <v>4736</v>
      </c>
      <c r="E12" s="32">
        <v>3539</v>
      </c>
      <c r="F12" s="32">
        <v>4467</v>
      </c>
      <c r="G12" s="32">
        <v>5133</v>
      </c>
      <c r="H12" s="32">
        <v>4563</v>
      </c>
      <c r="I12" s="32">
        <v>2449</v>
      </c>
      <c r="J12" s="32">
        <v>5605</v>
      </c>
      <c r="K12" s="32">
        <v>5369</v>
      </c>
      <c r="L12" s="32">
        <v>4891</v>
      </c>
      <c r="M12" s="32">
        <v>3483</v>
      </c>
    </row>
    <row r="13" spans="1:13" ht="15" customHeight="1">
      <c r="A13" s="232" t="s">
        <v>663</v>
      </c>
      <c r="B13" s="32">
        <v>947</v>
      </c>
      <c r="C13" s="32">
        <v>751</v>
      </c>
      <c r="D13" s="32">
        <v>1024</v>
      </c>
      <c r="E13" s="32">
        <v>777</v>
      </c>
      <c r="F13" s="32">
        <v>883</v>
      </c>
      <c r="G13" s="32">
        <v>1135</v>
      </c>
      <c r="H13" s="32">
        <v>1003</v>
      </c>
      <c r="I13" s="32">
        <v>565</v>
      </c>
      <c r="J13" s="32">
        <v>1037</v>
      </c>
      <c r="K13" s="32">
        <v>1015</v>
      </c>
      <c r="L13" s="32">
        <v>1015</v>
      </c>
      <c r="M13" s="32">
        <v>738</v>
      </c>
    </row>
    <row r="14" spans="1:13" ht="15" customHeight="1">
      <c r="A14" s="232" t="s">
        <v>620</v>
      </c>
      <c r="B14" s="32">
        <v>509</v>
      </c>
      <c r="C14" s="32">
        <v>528</v>
      </c>
      <c r="D14" s="32">
        <v>477</v>
      </c>
      <c r="E14" s="32">
        <v>362</v>
      </c>
      <c r="F14" s="32">
        <v>673</v>
      </c>
      <c r="G14" s="32">
        <v>575</v>
      </c>
      <c r="H14" s="32">
        <v>470</v>
      </c>
      <c r="I14" s="32">
        <v>269</v>
      </c>
      <c r="J14" s="32">
        <v>714</v>
      </c>
      <c r="K14" s="32">
        <v>560</v>
      </c>
      <c r="L14" s="32">
        <v>471</v>
      </c>
      <c r="M14" s="32">
        <v>303</v>
      </c>
    </row>
    <row r="15" spans="1:13" ht="15" customHeight="1">
      <c r="A15" s="232" t="s">
        <v>621</v>
      </c>
      <c r="B15" s="32">
        <v>2919</v>
      </c>
      <c r="C15" s="32">
        <v>2560</v>
      </c>
      <c r="D15" s="32">
        <v>2835</v>
      </c>
      <c r="E15" s="32">
        <v>2091</v>
      </c>
      <c r="F15" s="32">
        <v>2550</v>
      </c>
      <c r="G15" s="32">
        <v>2924</v>
      </c>
      <c r="H15" s="32">
        <v>2636</v>
      </c>
      <c r="I15" s="32">
        <v>1385</v>
      </c>
      <c r="J15" s="32">
        <v>3495</v>
      </c>
      <c r="K15" s="32">
        <v>3372</v>
      </c>
      <c r="L15" s="32">
        <v>3034</v>
      </c>
      <c r="M15" s="32">
        <v>2183</v>
      </c>
    </row>
    <row r="16" spans="1:13" ht="15" customHeight="1">
      <c r="A16" s="232" t="s">
        <v>87</v>
      </c>
      <c r="B16" s="32">
        <v>316</v>
      </c>
      <c r="C16" s="32">
        <v>343</v>
      </c>
      <c r="D16" s="32">
        <v>400</v>
      </c>
      <c r="E16" s="32">
        <v>309</v>
      </c>
      <c r="F16" s="32">
        <v>361</v>
      </c>
      <c r="G16" s="32">
        <v>499</v>
      </c>
      <c r="H16" s="32">
        <v>454</v>
      </c>
      <c r="I16" s="32">
        <v>230</v>
      </c>
      <c r="J16" s="32">
        <v>359</v>
      </c>
      <c r="K16" s="32">
        <v>422</v>
      </c>
      <c r="L16" s="32">
        <v>371</v>
      </c>
      <c r="M16" s="32">
        <v>259</v>
      </c>
    </row>
    <row r="17" spans="1:23" ht="15" customHeight="1">
      <c r="A17" s="152" t="s">
        <v>622</v>
      </c>
      <c r="B17" s="35">
        <v>130</v>
      </c>
      <c r="C17" s="35">
        <v>120</v>
      </c>
      <c r="D17" s="35">
        <v>124</v>
      </c>
      <c r="E17" s="35">
        <v>109</v>
      </c>
      <c r="F17" s="35">
        <v>119</v>
      </c>
      <c r="G17" s="35">
        <v>88</v>
      </c>
      <c r="H17" s="35">
        <v>75</v>
      </c>
      <c r="I17" s="35">
        <v>54</v>
      </c>
      <c r="J17" s="35">
        <v>54</v>
      </c>
      <c r="K17" s="35">
        <v>56</v>
      </c>
      <c r="L17" s="35">
        <v>90</v>
      </c>
      <c r="M17" s="35">
        <v>130</v>
      </c>
    </row>
    <row r="18" spans="1:23" ht="15" customHeight="1">
      <c r="A18" s="100" t="s">
        <v>4</v>
      </c>
      <c r="B18" s="80">
        <f>B19+B20+B21+B22+B25+B30</f>
        <v>10517</v>
      </c>
      <c r="C18" s="80">
        <f>C19+C20+C21+C22+C25+C30</f>
        <v>11212</v>
      </c>
      <c r="D18" s="80">
        <f t="shared" ref="D18:M18" si="1">D19+D20+D21+D22+D25+D30</f>
        <v>13751</v>
      </c>
      <c r="E18" s="80">
        <f t="shared" si="1"/>
        <v>10225</v>
      </c>
      <c r="F18" s="80">
        <f t="shared" si="1"/>
        <v>11931</v>
      </c>
      <c r="G18" s="80">
        <f t="shared" si="1"/>
        <v>12939</v>
      </c>
      <c r="H18" s="80">
        <f t="shared" si="1"/>
        <v>12452</v>
      </c>
      <c r="I18" s="80">
        <f t="shared" si="1"/>
        <v>7509</v>
      </c>
      <c r="J18" s="80">
        <f t="shared" si="1"/>
        <v>11538</v>
      </c>
      <c r="K18" s="80">
        <f t="shared" si="1"/>
        <v>15091</v>
      </c>
      <c r="L18" s="80">
        <f t="shared" si="1"/>
        <v>14559</v>
      </c>
      <c r="M18" s="80">
        <f t="shared" si="1"/>
        <v>10451</v>
      </c>
      <c r="N18" s="156"/>
      <c r="O18" s="156"/>
      <c r="P18" s="156"/>
      <c r="Q18" s="156"/>
      <c r="R18" s="156"/>
      <c r="S18" s="156"/>
      <c r="T18" s="156"/>
      <c r="U18" s="156"/>
      <c r="V18" s="156"/>
      <c r="W18" s="156"/>
    </row>
    <row r="19" spans="1:23" ht="15" customHeight="1">
      <c r="A19" s="151" t="s">
        <v>578</v>
      </c>
      <c r="B19" s="32">
        <v>270</v>
      </c>
      <c r="C19" s="32">
        <v>720</v>
      </c>
      <c r="D19" s="46">
        <v>532</v>
      </c>
      <c r="E19" s="32">
        <v>383</v>
      </c>
      <c r="F19" s="32">
        <v>355</v>
      </c>
      <c r="G19" s="32">
        <v>431</v>
      </c>
      <c r="H19" s="32">
        <v>399</v>
      </c>
      <c r="I19" s="32">
        <v>265</v>
      </c>
      <c r="J19" s="32">
        <v>445</v>
      </c>
      <c r="K19" s="32">
        <v>784</v>
      </c>
      <c r="L19" s="32">
        <v>672</v>
      </c>
      <c r="M19" s="32">
        <v>965</v>
      </c>
      <c r="N19" s="156"/>
      <c r="O19" s="156"/>
      <c r="P19" s="156"/>
      <c r="Q19" s="156"/>
      <c r="R19" s="156"/>
      <c r="S19" s="156"/>
      <c r="T19" s="156"/>
      <c r="U19" s="156"/>
      <c r="V19" s="156"/>
      <c r="W19" s="156"/>
    </row>
    <row r="20" spans="1:23" ht="15" customHeight="1">
      <c r="A20" s="151" t="s">
        <v>659</v>
      </c>
      <c r="B20" s="32">
        <v>701</v>
      </c>
      <c r="C20" s="32">
        <v>608</v>
      </c>
      <c r="D20" s="46">
        <v>485</v>
      </c>
      <c r="E20" s="32">
        <v>197</v>
      </c>
      <c r="F20" s="32">
        <v>440</v>
      </c>
      <c r="G20" s="32">
        <v>519</v>
      </c>
      <c r="H20" s="32">
        <v>490</v>
      </c>
      <c r="I20" s="32">
        <v>247</v>
      </c>
      <c r="J20" s="32">
        <v>246</v>
      </c>
      <c r="K20" s="32">
        <v>1150</v>
      </c>
      <c r="L20" s="32">
        <v>856</v>
      </c>
      <c r="M20" s="32">
        <v>419</v>
      </c>
      <c r="N20" s="156"/>
      <c r="O20" s="156"/>
      <c r="P20" s="156"/>
      <c r="Q20" s="156"/>
      <c r="R20" s="156"/>
      <c r="S20" s="156"/>
      <c r="T20" s="156"/>
      <c r="U20" s="156"/>
      <c r="V20" s="156"/>
      <c r="W20" s="156"/>
    </row>
    <row r="21" spans="1:23" ht="15" customHeight="1">
      <c r="A21" s="151" t="s">
        <v>660</v>
      </c>
      <c r="B21" s="32">
        <v>3376</v>
      </c>
      <c r="C21" s="32">
        <v>3748</v>
      </c>
      <c r="D21" s="46">
        <v>4451</v>
      </c>
      <c r="E21" s="32">
        <v>3115</v>
      </c>
      <c r="F21" s="32">
        <v>3916</v>
      </c>
      <c r="G21" s="32">
        <v>3932</v>
      </c>
      <c r="H21" s="32">
        <v>3738</v>
      </c>
      <c r="I21" s="32">
        <v>2426</v>
      </c>
      <c r="J21" s="32">
        <v>3444</v>
      </c>
      <c r="K21" s="32">
        <v>5363</v>
      </c>
      <c r="L21" s="32">
        <v>5520</v>
      </c>
      <c r="M21" s="32">
        <v>2937</v>
      </c>
      <c r="N21" s="156"/>
      <c r="O21" s="156"/>
      <c r="P21" s="156"/>
      <c r="Q21" s="156"/>
      <c r="R21" s="156"/>
      <c r="S21" s="156"/>
      <c r="T21" s="156"/>
      <c r="U21" s="156"/>
      <c r="V21" s="156"/>
      <c r="W21" s="156"/>
    </row>
    <row r="22" spans="1:23" ht="15" customHeight="1">
      <c r="A22" s="151" t="s">
        <v>348</v>
      </c>
      <c r="B22" s="32">
        <v>4089</v>
      </c>
      <c r="C22" s="32">
        <v>4284</v>
      </c>
      <c r="D22" s="32">
        <v>6166</v>
      </c>
      <c r="E22" s="32">
        <v>4967</v>
      </c>
      <c r="F22" s="32">
        <v>5327</v>
      </c>
      <c r="G22" s="32">
        <v>5813</v>
      </c>
      <c r="H22" s="32">
        <v>5769</v>
      </c>
      <c r="I22" s="32">
        <v>3536</v>
      </c>
      <c r="J22" s="32">
        <v>5079</v>
      </c>
      <c r="K22" s="32">
        <v>5550</v>
      </c>
      <c r="L22" s="32">
        <v>5505</v>
      </c>
      <c r="M22" s="32">
        <v>4649</v>
      </c>
      <c r="N22" s="156"/>
      <c r="O22" s="156"/>
      <c r="P22" s="156"/>
      <c r="Q22" s="156"/>
      <c r="R22" s="156"/>
      <c r="S22" s="156"/>
      <c r="T22" s="156"/>
      <c r="U22" s="156"/>
      <c r="V22" s="156"/>
      <c r="W22" s="156"/>
    </row>
    <row r="23" spans="1:23" ht="15" customHeight="1">
      <c r="A23" s="232" t="s">
        <v>661</v>
      </c>
      <c r="B23" s="32">
        <v>480</v>
      </c>
      <c r="C23" s="32">
        <v>589</v>
      </c>
      <c r="D23" s="32">
        <v>593</v>
      </c>
      <c r="E23" s="32">
        <v>516</v>
      </c>
      <c r="F23" s="32">
        <v>557</v>
      </c>
      <c r="G23" s="32">
        <v>656</v>
      </c>
      <c r="H23" s="32">
        <v>633</v>
      </c>
      <c r="I23" s="32">
        <v>356</v>
      </c>
      <c r="J23" s="32">
        <v>636</v>
      </c>
      <c r="K23" s="32">
        <v>723</v>
      </c>
      <c r="L23" s="32">
        <v>601</v>
      </c>
      <c r="M23" s="32">
        <v>471</v>
      </c>
      <c r="N23" s="156"/>
      <c r="O23" s="156"/>
      <c r="P23" s="156"/>
      <c r="Q23" s="156"/>
      <c r="R23" s="156"/>
      <c r="S23" s="156"/>
      <c r="T23" s="156"/>
      <c r="U23" s="156"/>
      <c r="V23" s="156"/>
      <c r="W23" s="156"/>
    </row>
    <row r="24" spans="1:23" ht="15" customHeight="1">
      <c r="A24" s="232" t="s">
        <v>662</v>
      </c>
      <c r="B24" s="32">
        <v>3609</v>
      </c>
      <c r="C24" s="32">
        <v>3695</v>
      </c>
      <c r="D24" s="32">
        <v>5573</v>
      </c>
      <c r="E24" s="32">
        <v>4451</v>
      </c>
      <c r="F24" s="32">
        <v>4770</v>
      </c>
      <c r="G24" s="32">
        <v>5157</v>
      </c>
      <c r="H24" s="32">
        <v>5136</v>
      </c>
      <c r="I24" s="32">
        <v>3180</v>
      </c>
      <c r="J24" s="32">
        <v>4443</v>
      </c>
      <c r="K24" s="32">
        <v>4827</v>
      </c>
      <c r="L24" s="32">
        <v>4904</v>
      </c>
      <c r="M24" s="32">
        <v>4178</v>
      </c>
      <c r="N24" s="156"/>
      <c r="O24" s="156"/>
      <c r="P24" s="156"/>
      <c r="Q24" s="156"/>
      <c r="R24" s="156"/>
      <c r="S24" s="156"/>
      <c r="T24" s="156"/>
      <c r="U24" s="156"/>
      <c r="V24" s="156"/>
      <c r="W24" s="156"/>
    </row>
    <row r="25" spans="1:23" ht="15" customHeight="1">
      <c r="A25" s="151" t="s">
        <v>349</v>
      </c>
      <c r="B25" s="32">
        <v>2071</v>
      </c>
      <c r="C25" s="32">
        <v>1838</v>
      </c>
      <c r="D25" s="32">
        <v>2100</v>
      </c>
      <c r="E25" s="32">
        <v>1553</v>
      </c>
      <c r="F25" s="32">
        <v>1880</v>
      </c>
      <c r="G25" s="32">
        <v>2237</v>
      </c>
      <c r="H25" s="32">
        <v>2050</v>
      </c>
      <c r="I25" s="32">
        <v>1031</v>
      </c>
      <c r="J25" s="32">
        <v>2321</v>
      </c>
      <c r="K25" s="32">
        <v>2238</v>
      </c>
      <c r="L25" s="32">
        <v>1998</v>
      </c>
      <c r="M25" s="32">
        <v>1464</v>
      </c>
      <c r="N25" s="156"/>
      <c r="O25" s="156"/>
      <c r="P25" s="156"/>
      <c r="Q25" s="156"/>
      <c r="R25" s="156"/>
      <c r="S25" s="156"/>
      <c r="T25" s="156"/>
      <c r="U25" s="156"/>
      <c r="V25" s="156"/>
      <c r="W25" s="156"/>
    </row>
    <row r="26" spans="1:23" ht="15" customHeight="1">
      <c r="A26" s="232" t="s">
        <v>663</v>
      </c>
      <c r="B26" s="32">
        <v>467</v>
      </c>
      <c r="C26" s="32">
        <v>348</v>
      </c>
      <c r="D26" s="32">
        <v>520</v>
      </c>
      <c r="E26" s="32">
        <v>350</v>
      </c>
      <c r="F26" s="32">
        <v>422</v>
      </c>
      <c r="G26" s="32">
        <v>566</v>
      </c>
      <c r="H26" s="32">
        <v>494</v>
      </c>
      <c r="I26" s="32">
        <v>281</v>
      </c>
      <c r="J26" s="32">
        <v>455</v>
      </c>
      <c r="K26" s="32">
        <v>489</v>
      </c>
      <c r="L26" s="32">
        <v>426</v>
      </c>
      <c r="M26" s="32">
        <v>330</v>
      </c>
      <c r="N26" s="156"/>
      <c r="O26" s="156"/>
      <c r="P26" s="156"/>
      <c r="Q26" s="156"/>
      <c r="R26" s="156"/>
      <c r="S26" s="156"/>
      <c r="T26" s="156"/>
      <c r="U26" s="156"/>
      <c r="V26" s="156"/>
      <c r="W26" s="156"/>
    </row>
    <row r="27" spans="1:23" ht="15" customHeight="1">
      <c r="A27" s="232" t="s">
        <v>620</v>
      </c>
      <c r="B27" s="32">
        <v>200</v>
      </c>
      <c r="C27" s="32">
        <v>236</v>
      </c>
      <c r="D27" s="46">
        <v>203</v>
      </c>
      <c r="E27" s="32">
        <v>185</v>
      </c>
      <c r="F27" s="32">
        <v>243</v>
      </c>
      <c r="G27" s="32">
        <v>225</v>
      </c>
      <c r="H27" s="32">
        <v>194</v>
      </c>
      <c r="I27" s="32">
        <v>100</v>
      </c>
      <c r="J27" s="32">
        <v>231</v>
      </c>
      <c r="K27" s="32">
        <v>206</v>
      </c>
      <c r="L27" s="32">
        <v>145</v>
      </c>
      <c r="M27" s="32">
        <v>105</v>
      </c>
      <c r="N27" s="156"/>
      <c r="O27" s="156"/>
      <c r="P27" s="156"/>
      <c r="Q27" s="156"/>
      <c r="R27" s="156"/>
      <c r="S27" s="156"/>
      <c r="T27" s="156"/>
      <c r="U27" s="156"/>
      <c r="V27" s="156"/>
      <c r="W27" s="156"/>
    </row>
    <row r="28" spans="1:23" ht="15" customHeight="1">
      <c r="A28" s="232" t="s">
        <v>621</v>
      </c>
      <c r="B28" s="46">
        <v>1254</v>
      </c>
      <c r="C28" s="46">
        <v>1094</v>
      </c>
      <c r="D28" s="46">
        <v>1186</v>
      </c>
      <c r="E28" s="46">
        <v>888</v>
      </c>
      <c r="F28" s="46">
        <v>1051</v>
      </c>
      <c r="G28" s="46">
        <v>1207</v>
      </c>
      <c r="H28" s="46">
        <v>1142</v>
      </c>
      <c r="I28" s="46">
        <v>555</v>
      </c>
      <c r="J28" s="46">
        <v>1481</v>
      </c>
      <c r="K28" s="46">
        <v>1352</v>
      </c>
      <c r="L28" s="46">
        <v>1253</v>
      </c>
      <c r="M28" s="46">
        <v>929</v>
      </c>
      <c r="N28" s="156"/>
      <c r="O28" s="156"/>
      <c r="P28" s="156"/>
      <c r="Q28" s="156"/>
      <c r="R28" s="156"/>
      <c r="S28" s="156"/>
      <c r="T28" s="156"/>
      <c r="U28" s="156"/>
      <c r="V28" s="156"/>
      <c r="W28" s="156"/>
    </row>
    <row r="29" spans="1:23" ht="15" customHeight="1">
      <c r="A29" s="232" t="s">
        <v>87</v>
      </c>
      <c r="B29" s="46">
        <v>150</v>
      </c>
      <c r="C29" s="46">
        <v>160</v>
      </c>
      <c r="D29" s="46">
        <v>191</v>
      </c>
      <c r="E29" s="46">
        <v>130</v>
      </c>
      <c r="F29" s="46">
        <v>164</v>
      </c>
      <c r="G29" s="46">
        <v>239</v>
      </c>
      <c r="H29" s="46">
        <v>220</v>
      </c>
      <c r="I29" s="46">
        <v>95</v>
      </c>
      <c r="J29" s="46">
        <v>154</v>
      </c>
      <c r="K29" s="46">
        <v>191</v>
      </c>
      <c r="L29" s="46">
        <v>174</v>
      </c>
      <c r="M29" s="46">
        <v>100</v>
      </c>
      <c r="N29" s="156"/>
      <c r="O29" s="156"/>
      <c r="P29" s="156"/>
      <c r="Q29" s="156"/>
      <c r="R29" s="156"/>
      <c r="S29" s="156"/>
      <c r="T29" s="156"/>
      <c r="U29" s="156"/>
      <c r="V29" s="156"/>
      <c r="W29" s="156"/>
    </row>
    <row r="30" spans="1:23" ht="15" customHeight="1">
      <c r="A30" s="152" t="s">
        <v>622</v>
      </c>
      <c r="B30" s="107">
        <v>10</v>
      </c>
      <c r="C30" s="107">
        <v>14</v>
      </c>
      <c r="D30" s="107">
        <v>17</v>
      </c>
      <c r="E30" s="107">
        <v>10</v>
      </c>
      <c r="F30" s="107">
        <v>13</v>
      </c>
      <c r="G30" s="107">
        <v>7</v>
      </c>
      <c r="H30" s="107">
        <v>6</v>
      </c>
      <c r="I30" s="107">
        <v>4</v>
      </c>
      <c r="J30" s="107">
        <v>3</v>
      </c>
      <c r="K30" s="107">
        <v>6</v>
      </c>
      <c r="L30" s="107">
        <v>8</v>
      </c>
      <c r="M30" s="107">
        <v>17</v>
      </c>
      <c r="N30" s="156"/>
      <c r="O30" s="156"/>
      <c r="P30" s="156"/>
      <c r="Q30" s="156"/>
      <c r="R30" s="156"/>
      <c r="S30" s="156"/>
      <c r="T30" s="156"/>
      <c r="U30" s="156"/>
      <c r="V30" s="156"/>
      <c r="W30" s="156"/>
    </row>
    <row r="31" spans="1:23" ht="15" customHeight="1">
      <c r="A31" s="100" t="s">
        <v>5</v>
      </c>
      <c r="B31" s="80">
        <f>B32+B33+B34+B35+B38+B43</f>
        <v>10479</v>
      </c>
      <c r="C31" s="80">
        <f t="shared" ref="C31:M31" si="2">C32+C33+C34+C35+C38+C43</f>
        <v>10521</v>
      </c>
      <c r="D31" s="80">
        <f t="shared" si="2"/>
        <v>13633</v>
      </c>
      <c r="E31" s="80">
        <f t="shared" si="2"/>
        <v>10074</v>
      </c>
      <c r="F31" s="80">
        <f t="shared" si="2"/>
        <v>12759</v>
      </c>
      <c r="G31" s="80">
        <f t="shared" si="2"/>
        <v>13994</v>
      </c>
      <c r="H31" s="80">
        <f t="shared" si="2"/>
        <v>13041</v>
      </c>
      <c r="I31" s="80">
        <f t="shared" si="2"/>
        <v>7830</v>
      </c>
      <c r="J31" s="80">
        <f t="shared" si="2"/>
        <v>13519</v>
      </c>
      <c r="K31" s="80">
        <f t="shared" si="2"/>
        <v>13911</v>
      </c>
      <c r="L31" s="80">
        <f t="shared" si="2"/>
        <v>13961</v>
      </c>
      <c r="M31" s="80">
        <f t="shared" si="2"/>
        <v>10998</v>
      </c>
      <c r="N31" s="156"/>
      <c r="O31" s="156"/>
      <c r="P31" s="156"/>
      <c r="Q31" s="156"/>
      <c r="R31" s="156"/>
      <c r="S31" s="156"/>
      <c r="T31" s="156"/>
      <c r="U31" s="156"/>
      <c r="V31" s="156"/>
      <c r="W31" s="156"/>
    </row>
    <row r="32" spans="1:23" ht="15" customHeight="1">
      <c r="A32" s="151" t="s">
        <v>578</v>
      </c>
      <c r="B32" s="47">
        <v>207</v>
      </c>
      <c r="C32" s="47">
        <v>222</v>
      </c>
      <c r="D32" s="47">
        <v>387</v>
      </c>
      <c r="E32" s="47">
        <v>224</v>
      </c>
      <c r="F32" s="47">
        <v>274</v>
      </c>
      <c r="G32" s="47">
        <v>358</v>
      </c>
      <c r="H32" s="47">
        <v>296</v>
      </c>
      <c r="I32" s="47">
        <v>265</v>
      </c>
      <c r="J32" s="47">
        <v>362</v>
      </c>
      <c r="K32" s="47">
        <v>353</v>
      </c>
      <c r="L32" s="47">
        <v>447</v>
      </c>
      <c r="M32" s="47">
        <v>354</v>
      </c>
      <c r="O32" s="156"/>
      <c r="P32" s="156"/>
      <c r="Q32" s="156"/>
      <c r="R32" s="156"/>
      <c r="S32" s="156"/>
      <c r="T32" s="156"/>
      <c r="U32" s="156"/>
      <c r="V32" s="156"/>
      <c r="W32" s="156"/>
    </row>
    <row r="33" spans="1:23" ht="15" customHeight="1">
      <c r="A33" s="151" t="s">
        <v>659</v>
      </c>
      <c r="B33" s="47">
        <v>321</v>
      </c>
      <c r="C33" s="47">
        <v>186</v>
      </c>
      <c r="D33" s="47">
        <v>265</v>
      </c>
      <c r="E33" s="47">
        <v>245</v>
      </c>
      <c r="F33" s="47">
        <v>272</v>
      </c>
      <c r="G33" s="47">
        <v>287</v>
      </c>
      <c r="H33" s="47">
        <v>275</v>
      </c>
      <c r="I33" s="47">
        <v>181</v>
      </c>
      <c r="J33" s="47">
        <v>312</v>
      </c>
      <c r="K33" s="47">
        <v>423</v>
      </c>
      <c r="L33" s="47">
        <v>423</v>
      </c>
      <c r="M33" s="47">
        <v>241</v>
      </c>
      <c r="O33" s="156"/>
      <c r="P33" s="156"/>
      <c r="Q33" s="156"/>
      <c r="R33" s="156"/>
      <c r="S33" s="156"/>
      <c r="T33" s="156"/>
      <c r="U33" s="156"/>
      <c r="V33" s="156"/>
      <c r="W33" s="156"/>
    </row>
    <row r="34" spans="1:23" ht="15" customHeight="1">
      <c r="A34" s="151" t="s">
        <v>660</v>
      </c>
      <c r="B34" s="47">
        <v>2460</v>
      </c>
      <c r="C34" s="47">
        <v>2744</v>
      </c>
      <c r="D34" s="47">
        <v>3465</v>
      </c>
      <c r="E34" s="47">
        <v>2478</v>
      </c>
      <c r="F34" s="47">
        <v>3543</v>
      </c>
      <c r="G34" s="47">
        <v>3703</v>
      </c>
      <c r="H34" s="47">
        <v>3337</v>
      </c>
      <c r="I34" s="47">
        <v>2349</v>
      </c>
      <c r="J34" s="47">
        <v>3242</v>
      </c>
      <c r="K34" s="47">
        <v>3352</v>
      </c>
      <c r="L34" s="47">
        <v>3463</v>
      </c>
      <c r="M34" s="47">
        <v>2401</v>
      </c>
      <c r="O34" s="156"/>
      <c r="P34" s="156"/>
      <c r="Q34" s="156"/>
      <c r="R34" s="156"/>
      <c r="S34" s="156"/>
      <c r="T34" s="156"/>
      <c r="U34" s="156"/>
      <c r="V34" s="156"/>
      <c r="W34" s="156"/>
    </row>
    <row r="35" spans="1:23" ht="15" customHeight="1">
      <c r="A35" s="151" t="s">
        <v>348</v>
      </c>
      <c r="B35" s="32">
        <v>4751</v>
      </c>
      <c r="C35" s="32">
        <v>4919</v>
      </c>
      <c r="D35" s="32">
        <v>6773</v>
      </c>
      <c r="E35" s="32">
        <v>5042</v>
      </c>
      <c r="F35" s="32">
        <v>5977</v>
      </c>
      <c r="G35" s="32">
        <v>6669</v>
      </c>
      <c r="H35" s="32">
        <v>6551</v>
      </c>
      <c r="I35" s="32">
        <v>3567</v>
      </c>
      <c r="J35" s="32">
        <v>6268</v>
      </c>
      <c r="K35" s="32">
        <v>6602</v>
      </c>
      <c r="L35" s="32">
        <v>6653</v>
      </c>
      <c r="M35" s="32">
        <v>5870</v>
      </c>
      <c r="O35" s="156"/>
      <c r="P35" s="156"/>
      <c r="Q35" s="156"/>
      <c r="R35" s="156"/>
      <c r="S35" s="156"/>
      <c r="T35" s="156"/>
      <c r="U35" s="156"/>
      <c r="V35" s="156"/>
      <c r="W35" s="156"/>
    </row>
    <row r="36" spans="1:23" ht="15" customHeight="1">
      <c r="A36" s="232" t="s">
        <v>661</v>
      </c>
      <c r="B36" s="32">
        <v>713</v>
      </c>
      <c r="C36" s="32">
        <v>690</v>
      </c>
      <c r="D36" s="32">
        <v>829</v>
      </c>
      <c r="E36" s="32">
        <v>605</v>
      </c>
      <c r="F36" s="32">
        <v>911</v>
      </c>
      <c r="G36" s="32">
        <v>967</v>
      </c>
      <c r="H36" s="32">
        <v>934</v>
      </c>
      <c r="I36" s="32">
        <v>485</v>
      </c>
      <c r="J36" s="32">
        <v>1088</v>
      </c>
      <c r="K36" s="32">
        <v>1078</v>
      </c>
      <c r="L36" s="32">
        <v>931</v>
      </c>
      <c r="M36" s="32">
        <v>726</v>
      </c>
      <c r="N36" s="156"/>
      <c r="O36" s="156"/>
      <c r="P36" s="156"/>
      <c r="Q36" s="156"/>
      <c r="R36" s="156"/>
      <c r="S36" s="156"/>
      <c r="T36" s="156"/>
    </row>
    <row r="37" spans="1:23" ht="15" customHeight="1">
      <c r="A37" s="232" t="s">
        <v>662</v>
      </c>
      <c r="B37" s="47">
        <v>4038</v>
      </c>
      <c r="C37" s="47">
        <v>4229</v>
      </c>
      <c r="D37" s="47">
        <v>5944</v>
      </c>
      <c r="E37" s="47">
        <v>4437</v>
      </c>
      <c r="F37" s="47">
        <v>5066</v>
      </c>
      <c r="G37" s="47">
        <v>5702</v>
      </c>
      <c r="H37" s="47">
        <v>5617</v>
      </c>
      <c r="I37" s="47">
        <v>3082</v>
      </c>
      <c r="J37" s="47">
        <v>5180</v>
      </c>
      <c r="K37" s="47">
        <v>5524</v>
      </c>
      <c r="L37" s="47">
        <v>5722</v>
      </c>
      <c r="M37" s="47">
        <v>5144</v>
      </c>
      <c r="N37" s="156"/>
      <c r="O37" s="156"/>
      <c r="P37" s="156"/>
      <c r="Q37" s="156"/>
      <c r="R37" s="156"/>
      <c r="S37" s="156"/>
      <c r="T37" s="156"/>
    </row>
    <row r="38" spans="1:23" ht="15" customHeight="1">
      <c r="A38" s="151" t="s">
        <v>349</v>
      </c>
      <c r="B38" s="32">
        <v>2620</v>
      </c>
      <c r="C38" s="32">
        <v>2344</v>
      </c>
      <c r="D38" s="32">
        <v>2636</v>
      </c>
      <c r="E38" s="32">
        <v>1986</v>
      </c>
      <c r="F38" s="32">
        <v>2587</v>
      </c>
      <c r="G38" s="32">
        <v>2896</v>
      </c>
      <c r="H38" s="32">
        <v>2513</v>
      </c>
      <c r="I38" s="32">
        <v>1418</v>
      </c>
      <c r="J38" s="32">
        <v>3284</v>
      </c>
      <c r="K38" s="32">
        <v>3131</v>
      </c>
      <c r="L38" s="32">
        <v>2893</v>
      </c>
      <c r="M38" s="32">
        <v>2019</v>
      </c>
      <c r="N38" s="156"/>
      <c r="O38" s="156"/>
      <c r="P38" s="156"/>
      <c r="Q38" s="156"/>
      <c r="R38" s="156"/>
      <c r="S38" s="156"/>
      <c r="T38" s="156"/>
    </row>
    <row r="39" spans="1:23" ht="15" customHeight="1">
      <c r="A39" s="232" t="s">
        <v>663</v>
      </c>
      <c r="B39" s="47">
        <v>480</v>
      </c>
      <c r="C39" s="47">
        <v>403</v>
      </c>
      <c r="D39" s="47">
        <v>504</v>
      </c>
      <c r="E39" s="47">
        <v>427</v>
      </c>
      <c r="F39" s="47">
        <v>461</v>
      </c>
      <c r="G39" s="47">
        <v>569</v>
      </c>
      <c r="H39" s="47">
        <v>509</v>
      </c>
      <c r="I39" s="47">
        <v>284</v>
      </c>
      <c r="J39" s="47">
        <v>582</v>
      </c>
      <c r="K39" s="47">
        <v>526</v>
      </c>
      <c r="L39" s="47">
        <v>589</v>
      </c>
      <c r="M39" s="47">
        <v>408</v>
      </c>
    </row>
    <row r="40" spans="1:23" ht="15" customHeight="1">
      <c r="A40" s="232" t="s">
        <v>620</v>
      </c>
      <c r="B40" s="47">
        <v>309</v>
      </c>
      <c r="C40" s="47">
        <v>292</v>
      </c>
      <c r="D40" s="47">
        <v>274</v>
      </c>
      <c r="E40" s="47">
        <v>177</v>
      </c>
      <c r="F40" s="47">
        <v>430</v>
      </c>
      <c r="G40" s="47">
        <v>350</v>
      </c>
      <c r="H40" s="47">
        <v>276</v>
      </c>
      <c r="I40" s="47">
        <v>169</v>
      </c>
      <c r="J40" s="47">
        <v>483</v>
      </c>
      <c r="K40" s="47">
        <v>354</v>
      </c>
      <c r="L40" s="47">
        <v>326</v>
      </c>
      <c r="M40" s="47">
        <v>198</v>
      </c>
    </row>
    <row r="41" spans="1:23" ht="15" customHeight="1">
      <c r="A41" s="232" t="s">
        <v>621</v>
      </c>
      <c r="B41" s="47">
        <v>1665</v>
      </c>
      <c r="C41" s="47">
        <v>1466</v>
      </c>
      <c r="D41" s="47">
        <v>1649</v>
      </c>
      <c r="E41" s="47">
        <v>1203</v>
      </c>
      <c r="F41" s="47">
        <v>1499</v>
      </c>
      <c r="G41" s="47">
        <v>1717</v>
      </c>
      <c r="H41" s="47">
        <v>1494</v>
      </c>
      <c r="I41" s="47">
        <v>830</v>
      </c>
      <c r="J41" s="47">
        <v>2014</v>
      </c>
      <c r="K41" s="47">
        <v>2020</v>
      </c>
      <c r="L41" s="47">
        <v>1781</v>
      </c>
      <c r="M41" s="47">
        <v>1254</v>
      </c>
    </row>
    <row r="42" spans="1:23" ht="15" customHeight="1">
      <c r="A42" s="232" t="s">
        <v>87</v>
      </c>
      <c r="B42" s="47">
        <v>166</v>
      </c>
      <c r="C42" s="47">
        <v>183</v>
      </c>
      <c r="D42" s="47">
        <v>209</v>
      </c>
      <c r="E42" s="47">
        <v>179</v>
      </c>
      <c r="F42" s="47">
        <v>197</v>
      </c>
      <c r="G42" s="47">
        <v>260</v>
      </c>
      <c r="H42" s="47">
        <v>234</v>
      </c>
      <c r="I42" s="47">
        <v>135</v>
      </c>
      <c r="J42" s="47">
        <v>205</v>
      </c>
      <c r="K42" s="47">
        <v>231</v>
      </c>
      <c r="L42" s="47">
        <v>197</v>
      </c>
      <c r="M42" s="47">
        <v>159</v>
      </c>
    </row>
    <row r="43" spans="1:23" ht="15" customHeight="1">
      <c r="A43" s="152" t="s">
        <v>622</v>
      </c>
      <c r="B43" s="85">
        <v>120</v>
      </c>
      <c r="C43" s="85">
        <v>106</v>
      </c>
      <c r="D43" s="85">
        <v>107</v>
      </c>
      <c r="E43" s="85">
        <v>99</v>
      </c>
      <c r="F43" s="85">
        <v>106</v>
      </c>
      <c r="G43" s="85">
        <v>81</v>
      </c>
      <c r="H43" s="107">
        <v>69</v>
      </c>
      <c r="I43" s="107">
        <v>50</v>
      </c>
      <c r="J43" s="107">
        <v>51</v>
      </c>
      <c r="K43" s="107">
        <v>50</v>
      </c>
      <c r="L43" s="107">
        <v>82</v>
      </c>
      <c r="M43" s="107">
        <v>113</v>
      </c>
    </row>
    <row r="44" spans="1:23" ht="15" customHeight="1">
      <c r="A44" s="37" t="s">
        <v>215</v>
      </c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</row>
    <row r="45" spans="1:23" ht="15" customHeight="1">
      <c r="A45" s="31"/>
      <c r="B45" s="47"/>
      <c r="C45" s="47"/>
      <c r="D45" s="47"/>
      <c r="E45" s="47"/>
      <c r="F45" s="47"/>
      <c r="G45" s="47"/>
      <c r="H45" s="46"/>
      <c r="I45" s="46"/>
      <c r="J45" s="46"/>
      <c r="K45" s="46"/>
      <c r="L45" s="46"/>
      <c r="M45" s="46"/>
    </row>
    <row r="46" spans="1:23" ht="15" customHeight="1">
      <c r="A46" s="42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</row>
    <row r="47" spans="1:23" ht="15" customHeight="1">
      <c r="A47" s="42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</row>
    <row r="48" spans="1:23" ht="15" customHeight="1">
      <c r="A48" s="42"/>
      <c r="B48" s="26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</row>
    <row r="49" spans="1:13" ht="15" customHeight="1">
      <c r="A49" s="42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3" ht="15" customHeight="1">
      <c r="A50" s="42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</row>
    <row r="51" spans="1:13" ht="15" customHeight="1">
      <c r="A51" s="42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</row>
    <row r="52" spans="1:13" ht="15" customHeight="1">
      <c r="A52" s="42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</row>
    <row r="53" spans="1:13" ht="15" customHeight="1">
      <c r="A53" s="42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</row>
    <row r="54" spans="1:13" ht="15" customHeight="1">
      <c r="A54" s="42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</row>
    <row r="55" spans="1:13" ht="15" customHeight="1">
      <c r="A55" s="42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</row>
    <row r="56" spans="1:13" ht="15" customHeight="1">
      <c r="A56" s="42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</row>
    <row r="57" spans="1:13" ht="15" customHeight="1">
      <c r="A57" s="42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</row>
    <row r="58" spans="1:13" ht="15" customHeight="1">
      <c r="A58" s="42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</row>
    <row r="59" spans="1:13" ht="15" customHeight="1">
      <c r="A59" s="42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</row>
    <row r="60" spans="1:13" ht="15" customHeight="1">
      <c r="A60" s="42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</row>
    <row r="61" spans="1:13" ht="15" customHeight="1">
      <c r="A61" s="42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</row>
    <row r="62" spans="1:13" ht="15" customHeight="1">
      <c r="A62" s="42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</row>
    <row r="63" spans="1:13" ht="15" customHeight="1">
      <c r="A63" s="42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3" ht="15" customHeight="1">
      <c r="A64" s="42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</row>
    <row r="65" spans="1:13" ht="15" customHeight="1">
      <c r="A65" s="42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</row>
    <row r="66" spans="1:13" ht="15" customHeight="1">
      <c r="A66" s="42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</row>
    <row r="67" spans="1:13" ht="15" customHeight="1">
      <c r="A67" s="42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</row>
    <row r="68" spans="1:13" ht="15" customHeight="1">
      <c r="A68" s="42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</row>
    <row r="69" spans="1:13" ht="15" customHeight="1">
      <c r="A69" s="42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1:13" ht="15" customHeight="1">
      <c r="A70" s="42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1:13" ht="15" customHeight="1">
      <c r="A71" s="42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1:13" ht="15" customHeight="1">
      <c r="A72" s="42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1:13" ht="15" customHeight="1">
      <c r="A73" s="42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1:13" ht="15" customHeight="1">
      <c r="A74" s="42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1:13" ht="15" customHeight="1">
      <c r="A75" s="42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1:13" ht="15" customHeight="1">
      <c r="A76" s="42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1:13" ht="15" customHeight="1">
      <c r="A77" s="42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3" ht="15" customHeight="1">
      <c r="A78" s="42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1:13" ht="15" customHeight="1">
      <c r="A79" s="42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1:13" ht="15" customHeight="1">
      <c r="A80" s="42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1:13" ht="15" customHeight="1">
      <c r="A81" s="42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1:13" ht="15" customHeight="1">
      <c r="A82" s="42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1:13" ht="15" customHeight="1">
      <c r="A83" s="42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1:13" ht="15" customHeight="1">
      <c r="A84" s="42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1:13" ht="15" customHeight="1">
      <c r="A85" s="42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1:13" ht="15" customHeight="1">
      <c r="A86" s="42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1:13" ht="15" customHeight="1">
      <c r="A87" s="42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1:13" ht="15" customHeight="1">
      <c r="A88" s="42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1:13" ht="15" customHeight="1">
      <c r="A89" s="42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1:13" ht="15" customHeight="1">
      <c r="A90" s="42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1:13" ht="15" customHeight="1">
      <c r="A91" s="42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3" ht="15" customHeight="1">
      <c r="A92" s="42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1:13" ht="15" customHeight="1">
      <c r="A93" s="42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1:13" ht="15" customHeight="1">
      <c r="A94" s="42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1:13" ht="15" customHeight="1">
      <c r="A95" s="42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1:13" ht="15" customHeight="1">
      <c r="A96" s="42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1:13" ht="15" customHeight="1">
      <c r="A97" s="42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1:13" ht="15" customHeight="1">
      <c r="A98" s="42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1:13" ht="15" customHeight="1">
      <c r="A99" s="42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1:13" ht="15" customHeight="1">
      <c r="A100" s="42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1:13" ht="15" customHeight="1">
      <c r="A101" s="42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1:13" ht="15" customHeight="1">
      <c r="A102" s="42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1:13" ht="15" customHeight="1">
      <c r="A103" s="42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1:13" ht="15" customHeight="1">
      <c r="A104" s="42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1:13" ht="15" customHeight="1">
      <c r="A105" s="42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3" ht="15" customHeight="1">
      <c r="A106" s="42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1:13" ht="15" customHeight="1">
      <c r="A107" s="42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1:13" ht="15" customHeight="1">
      <c r="A108" s="42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1:13" ht="15" customHeight="1">
      <c r="A109" s="42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1:13" ht="15" customHeight="1">
      <c r="A110" s="42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1:13" ht="15" customHeight="1">
      <c r="A111" s="42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1:13" ht="15" customHeight="1">
      <c r="A112" s="42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1:13" ht="15" customHeight="1">
      <c r="A113" s="42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1:13" ht="15" customHeight="1">
      <c r="A114" s="42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1:13" ht="15" customHeight="1">
      <c r="A115" s="42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1:13" ht="15" customHeight="1">
      <c r="A116" s="42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1:13" ht="15" customHeight="1">
      <c r="A117" s="42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1:13" ht="15" customHeight="1">
      <c r="A118" s="42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1:13" ht="15" customHeight="1">
      <c r="A119" s="42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3" ht="15" customHeight="1">
      <c r="A120" s="42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1:13" ht="15" customHeight="1">
      <c r="A121" s="42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1:13" ht="15" customHeight="1">
      <c r="A122" s="42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1:13" ht="15" customHeight="1">
      <c r="A123" s="42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1:13" ht="15" customHeight="1">
      <c r="A124" s="42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1:13" ht="15" customHeight="1">
      <c r="A125" s="42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1:13" ht="15" customHeight="1">
      <c r="A126" s="42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1:13" ht="15" customHeight="1">
      <c r="A127" s="42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1:13" ht="15" customHeight="1">
      <c r="A128" s="42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1:13" ht="15" customHeight="1">
      <c r="A129" s="42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1:13" ht="15" customHeight="1">
      <c r="A130" s="42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1:13" ht="15" customHeight="1">
      <c r="A131" s="42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1:13" ht="15" customHeight="1">
      <c r="A132" s="42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1:13" ht="15" customHeight="1">
      <c r="A133" s="42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3" ht="15" customHeight="1">
      <c r="A134" s="42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1:13" ht="15" customHeight="1">
      <c r="A135" s="42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1:13" ht="15" customHeight="1">
      <c r="A136" s="42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1:13" ht="15" customHeight="1">
      <c r="A137" s="42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1:13" ht="15" customHeight="1">
      <c r="A138" s="42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1:13" ht="15" customHeight="1">
      <c r="A139" s="42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1:13" ht="15" customHeight="1">
      <c r="A140" s="42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1:13" ht="15" customHeight="1">
      <c r="A141" s="42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1:13" ht="15" customHeight="1">
      <c r="A142" s="42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1:13" ht="15" customHeight="1">
      <c r="A143" s="42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1:13" ht="15" customHeight="1">
      <c r="A144" s="42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1:13" ht="15" customHeight="1">
      <c r="A145" s="42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1:13" ht="15" customHeight="1">
      <c r="A146" s="42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1:13" ht="15" customHeight="1">
      <c r="A147" s="42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3" ht="15" customHeight="1">
      <c r="A148" s="42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1:13" ht="15" customHeight="1">
      <c r="A149" s="42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1:13" ht="15" customHeight="1">
      <c r="A150" s="42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1:13" ht="15" customHeight="1">
      <c r="A151" s="42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1:13" ht="15" customHeight="1">
      <c r="A152" s="42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1:13" ht="15" customHeight="1">
      <c r="A153" s="42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1:13" ht="15" customHeight="1">
      <c r="A154" s="42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1:13" ht="15" customHeight="1">
      <c r="A155" s="42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1:13" ht="15" customHeight="1">
      <c r="A156" s="42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1:13" ht="15" customHeight="1">
      <c r="A157" s="42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1:13" ht="15" customHeight="1">
      <c r="A158" s="42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1:13" ht="15" customHeight="1">
      <c r="A159" s="42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1:13" ht="15" customHeight="1">
      <c r="A160" s="42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1:13" ht="15" customHeight="1">
      <c r="A161" s="42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1:13" ht="15" customHeight="1">
      <c r="A162" s="42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1:13" ht="15" customHeight="1">
      <c r="A163" s="42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1:13" ht="15" customHeight="1">
      <c r="A164" s="42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1:13" ht="15" customHeight="1">
      <c r="A165" s="42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1:13" ht="15" customHeight="1">
      <c r="A166" s="42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1:13" ht="15" customHeight="1">
      <c r="A167" s="42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1:13" ht="15" customHeight="1">
      <c r="A168" s="42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1:13" ht="15" customHeight="1">
      <c r="A169" s="42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1:13" ht="15" customHeight="1">
      <c r="A170" s="42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1:13" ht="15" customHeight="1">
      <c r="A171" s="42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1:13" ht="15" customHeight="1">
      <c r="A172" s="42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1:13" ht="15" customHeight="1">
      <c r="A173" s="42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1:13" ht="15" customHeight="1">
      <c r="A174" s="42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1:13" ht="15" customHeight="1">
      <c r="A175" s="42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1:13" ht="15" customHeight="1">
      <c r="A176" s="42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1:13" ht="15" customHeight="1">
      <c r="A177" s="42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1:13" ht="15" customHeight="1">
      <c r="A178" s="42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1:13" ht="15" customHeight="1">
      <c r="A179" s="42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1:13" ht="15" customHeight="1">
      <c r="A180" s="42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1:13" ht="15" customHeight="1">
      <c r="A181" s="42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1:13" ht="15" customHeight="1">
      <c r="A182" s="42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1:13" ht="15" customHeight="1">
      <c r="A183" s="42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1:13" ht="15" customHeight="1">
      <c r="A184" s="42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1:13" ht="15" customHeight="1">
      <c r="A185" s="42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1:13" ht="15" customHeight="1">
      <c r="A186" s="42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1:13" ht="15" customHeight="1">
      <c r="A187" s="42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1:13" ht="15" customHeight="1">
      <c r="A188" s="42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1:13" ht="15" customHeight="1">
      <c r="A189" s="42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1:13" ht="15" customHeight="1">
      <c r="A190" s="42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1:13" ht="15" customHeight="1">
      <c r="A191" s="42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1:13" ht="15" customHeight="1">
      <c r="A192" s="42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1:13" ht="15" customHeight="1">
      <c r="A193" s="42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1:13" ht="15" customHeight="1">
      <c r="A194" s="42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1:13" ht="15" customHeight="1">
      <c r="A195" s="42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1:13" ht="15" customHeight="1">
      <c r="A196" s="42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1:13" ht="15" customHeight="1">
      <c r="A197" s="42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1:13" ht="15" customHeight="1">
      <c r="A198" s="42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  <row r="199" spans="1:13" ht="15" customHeight="1">
      <c r="A199" s="42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</row>
    <row r="200" spans="1:13" ht="15" customHeight="1">
      <c r="A200" s="42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</row>
    <row r="201" spans="1:13" ht="15" customHeight="1">
      <c r="A201" s="42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</row>
    <row r="202" spans="1:13" ht="15" customHeight="1">
      <c r="A202" s="42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</row>
    <row r="203" spans="1:13" ht="15" customHeight="1">
      <c r="A203" s="42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</row>
    <row r="204" spans="1:13" ht="15" customHeight="1">
      <c r="A204" s="42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</row>
    <row r="205" spans="1:13" ht="15" customHeight="1">
      <c r="A205" s="42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</row>
    <row r="206" spans="1:13" ht="15" customHeight="1">
      <c r="A206" s="42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</row>
    <row r="207" spans="1:13" ht="15" customHeight="1">
      <c r="A207" s="42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</row>
    <row r="208" spans="1:13" ht="15" customHeight="1">
      <c r="A208" s="42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</row>
    <row r="209" spans="1:13" ht="15" customHeight="1">
      <c r="A209" s="42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</row>
    <row r="210" spans="1:13" ht="15" customHeight="1">
      <c r="A210" s="42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</row>
    <row r="211" spans="1:13" ht="15" customHeight="1">
      <c r="A211" s="42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</row>
    <row r="212" spans="1:13" ht="15" customHeight="1">
      <c r="A212" s="42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</row>
    <row r="213" spans="1:13" ht="15" customHeight="1">
      <c r="A213" s="42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</row>
    <row r="214" spans="1:13" ht="15" customHeight="1">
      <c r="A214" s="42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</row>
    <row r="215" spans="1:13" ht="15" customHeight="1">
      <c r="A215" s="42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</row>
    <row r="216" spans="1:13" ht="15" customHeight="1">
      <c r="A216" s="42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</row>
    <row r="217" spans="1:13" ht="15" customHeight="1">
      <c r="A217" s="42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</row>
    <row r="218" spans="1:13" ht="15" customHeight="1">
      <c r="A218" s="42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</row>
    <row r="219" spans="1:13" ht="15" customHeight="1">
      <c r="A219" s="42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</row>
    <row r="220" spans="1:13" ht="15" customHeight="1">
      <c r="A220" s="42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</row>
    <row r="221" spans="1:13" ht="15" customHeight="1">
      <c r="A221" s="42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</row>
    <row r="222" spans="1:13" ht="15" customHeight="1">
      <c r="A222" s="42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</row>
    <row r="223" spans="1:13" ht="15" customHeight="1">
      <c r="A223" s="42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</row>
    <row r="224" spans="1:13" ht="15" customHeight="1">
      <c r="A224" s="42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</row>
    <row r="225" spans="1:13" ht="15" customHeight="1">
      <c r="A225" s="42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</row>
    <row r="226" spans="1:13" ht="15" customHeight="1">
      <c r="A226" s="42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</row>
    <row r="227" spans="1:13" ht="15" customHeight="1">
      <c r="A227" s="42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</row>
    <row r="228" spans="1:13" ht="15" customHeight="1">
      <c r="A228" s="42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</row>
    <row r="229" spans="1:13" ht="15" customHeight="1">
      <c r="A229" s="42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</row>
    <row r="230" spans="1:13" ht="15" customHeight="1">
      <c r="A230" s="42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</row>
    <row r="231" spans="1:13" ht="15" customHeight="1">
      <c r="A231" s="42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</row>
    <row r="232" spans="1:13" ht="15" customHeight="1">
      <c r="A232" s="42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</row>
    <row r="233" spans="1:13" ht="15" customHeight="1"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</row>
    <row r="234" spans="1:13" ht="15" customHeight="1"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</row>
    <row r="235" spans="1:13" ht="15" customHeight="1"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</row>
    <row r="236" spans="1:13" ht="15" customHeight="1"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</row>
    <row r="237" spans="1:13" ht="15" customHeight="1"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</row>
    <row r="238" spans="1:13" ht="15" customHeight="1"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</row>
    <row r="239" spans="1:13" ht="15" customHeight="1"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</row>
    <row r="240" spans="1:13" ht="15" customHeight="1"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</row>
    <row r="241" spans="2:13" ht="15" customHeight="1"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</row>
    <row r="242" spans="2:13" ht="15" customHeight="1"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</row>
    <row r="243" spans="2:13" ht="15" customHeight="1"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</row>
    <row r="244" spans="2:13" ht="15" customHeight="1"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</row>
    <row r="245" spans="2:13" ht="15" customHeight="1"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</row>
    <row r="246" spans="2:13" ht="15" customHeight="1"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</row>
    <row r="247" spans="2:13" ht="15" customHeight="1"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</row>
    <row r="248" spans="2:13" ht="15" customHeight="1"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</row>
    <row r="249" spans="2:13" ht="15" customHeight="1"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</row>
    <row r="250" spans="2:13" ht="15" customHeight="1"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</row>
    <row r="251" spans="2:13" ht="15" customHeight="1"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</row>
    <row r="252" spans="2:13" ht="15" customHeight="1"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</row>
    <row r="253" spans="2:13" ht="15" customHeight="1"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</row>
    <row r="254" spans="2:13" ht="15" customHeight="1"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</row>
    <row r="255" spans="2:13" ht="15" customHeight="1"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</row>
    <row r="256" spans="2:13" ht="15" customHeight="1"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</row>
    <row r="257" spans="2:13" ht="15" customHeight="1"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</row>
    <row r="258" spans="2:13" ht="15" customHeight="1"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</row>
    <row r="259" spans="2:13" ht="15" customHeight="1"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</row>
    <row r="260" spans="2:13" ht="15" customHeight="1"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</row>
    <row r="261" spans="2:13" ht="15" customHeight="1"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</row>
    <row r="262" spans="2:13" ht="15" customHeight="1"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</row>
    <row r="263" spans="2:13" ht="15" customHeight="1"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</row>
    <row r="264" spans="2:13" ht="15" customHeight="1"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</row>
    <row r="265" spans="2:13" ht="15" customHeight="1"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</row>
    <row r="266" spans="2:13" ht="15" customHeight="1"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</row>
    <row r="267" spans="2:13" ht="15" customHeight="1"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</row>
    <row r="268" spans="2:13" ht="15" customHeight="1"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</row>
    <row r="269" spans="2:13" ht="15" customHeight="1"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</row>
    <row r="270" spans="2:13" ht="15" customHeight="1"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</row>
    <row r="271" spans="2:13" ht="15" customHeight="1"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</row>
    <row r="272" spans="2:13" ht="15" customHeight="1"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</row>
    <row r="273" spans="2:13" ht="15" customHeight="1"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</row>
    <row r="274" spans="2:13" ht="15" customHeight="1"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</row>
    <row r="275" spans="2:13" ht="15" customHeight="1"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</row>
    <row r="276" spans="2:13" ht="15" customHeight="1"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</row>
    <row r="277" spans="2:13" ht="15" customHeight="1"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</row>
    <row r="278" spans="2:13" ht="15" customHeight="1"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</row>
    <row r="279" spans="2:13" ht="15" customHeight="1"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</row>
    <row r="280" spans="2:13" ht="15" customHeight="1"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</row>
    <row r="281" spans="2:13" ht="15" customHeight="1"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</row>
    <row r="282" spans="2:13" ht="15" customHeight="1"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</row>
    <row r="283" spans="2:13" ht="15" customHeight="1"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</row>
    <row r="284" spans="2:13" ht="15" customHeight="1"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</row>
    <row r="285" spans="2:13" ht="15" customHeight="1"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</row>
    <row r="286" spans="2:13" ht="15" customHeight="1"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</row>
    <row r="287" spans="2:13" ht="15" customHeight="1"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</row>
    <row r="288" spans="2:13" ht="15" customHeight="1"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</row>
    <row r="289" spans="2:13" ht="15" customHeight="1"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</row>
    <row r="290" spans="2:13" ht="15" customHeight="1"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</row>
    <row r="291" spans="2:13" ht="15" customHeight="1"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</row>
    <row r="292" spans="2:13" ht="15" customHeight="1"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</row>
    <row r="293" spans="2:13" ht="15" customHeight="1"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</row>
    <row r="294" spans="2:13" ht="15" customHeight="1"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</row>
    <row r="295" spans="2:13" ht="15" customHeight="1"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</row>
    <row r="296" spans="2:13" ht="15" customHeight="1"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</row>
    <row r="297" spans="2:13" ht="15" customHeight="1"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</row>
    <row r="298" spans="2:13" ht="15" customHeight="1"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</row>
    <row r="299" spans="2:13" ht="15" customHeight="1"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</row>
    <row r="300" spans="2:13" ht="15" customHeight="1"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</row>
    <row r="301" spans="2:13" ht="15" customHeight="1"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</row>
    <row r="302" spans="2:13" ht="15" customHeight="1"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</row>
    <row r="303" spans="2:13" ht="15" customHeight="1"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</row>
    <row r="304" spans="2:13" ht="15" customHeight="1"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</row>
    <row r="305" spans="2:13" ht="15" customHeight="1"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</row>
    <row r="306" spans="2:13" ht="15" customHeight="1"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</row>
    <row r="307" spans="2:13" ht="15" customHeight="1"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</row>
    <row r="308" spans="2:13" ht="15" customHeight="1"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</row>
    <row r="309" spans="2:13" ht="15" customHeight="1"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</row>
    <row r="310" spans="2:13" ht="15" customHeight="1"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</row>
    <row r="311" spans="2:13" ht="15" customHeight="1"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</row>
    <row r="312" spans="2:13" ht="15" customHeight="1"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</row>
    <row r="313" spans="2:13" ht="15" customHeight="1"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</row>
    <row r="314" spans="2:13" ht="15" customHeight="1"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</row>
    <row r="315" spans="2:13" ht="15" customHeight="1"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</row>
    <row r="316" spans="2:13" ht="15" customHeight="1"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</row>
    <row r="317" spans="2:13" ht="15" customHeight="1"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</row>
    <row r="318" spans="2:13" ht="15" customHeight="1"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</row>
    <row r="319" spans="2:13" ht="15" customHeight="1"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</row>
    <row r="320" spans="2:13" ht="15" customHeight="1"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</row>
    <row r="321" spans="2:13" ht="15" customHeight="1"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</row>
    <row r="322" spans="2:13" ht="15" customHeight="1"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</row>
    <row r="323" spans="2:13" ht="15" customHeight="1"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</row>
    <row r="324" spans="2:13" ht="15" customHeight="1"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</row>
    <row r="325" spans="2:13" ht="15" customHeight="1"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</row>
    <row r="326" spans="2:13" ht="15" customHeight="1"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</row>
    <row r="327" spans="2:13" ht="15" customHeight="1"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</row>
    <row r="328" spans="2:13" ht="15" customHeight="1"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</row>
    <row r="329" spans="2:13" ht="15" customHeight="1"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</row>
    <row r="330" spans="2:13" ht="15" customHeight="1"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</row>
    <row r="331" spans="2:13" ht="15" customHeight="1"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</row>
    <row r="332" spans="2:13" ht="15" customHeight="1"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</row>
    <row r="333" spans="2:13" ht="15" customHeight="1"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</row>
    <row r="334" spans="2:13" ht="15" customHeight="1"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</row>
    <row r="335" spans="2:13" ht="15" customHeight="1"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</row>
    <row r="336" spans="2:13" ht="15" customHeight="1"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</row>
    <row r="337" spans="2:13" ht="15" customHeight="1"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</row>
    <row r="338" spans="2:13" ht="15" customHeight="1"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</row>
    <row r="339" spans="2:13" ht="15" customHeight="1"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</row>
    <row r="340" spans="2:13" ht="15" customHeight="1"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</row>
    <row r="341" spans="2:13" ht="15" customHeight="1"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</row>
    <row r="342" spans="2:13" ht="15" customHeight="1"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</row>
    <row r="343" spans="2:13" ht="15" customHeight="1"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</row>
    <row r="344" spans="2:13" ht="15" customHeight="1"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</row>
    <row r="345" spans="2:13" ht="15" customHeight="1"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</row>
    <row r="346" spans="2:13" ht="15" customHeight="1"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</row>
    <row r="347" spans="2:13" ht="15" customHeight="1"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</row>
    <row r="348" spans="2:13" ht="15" customHeight="1"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</row>
    <row r="349" spans="2:13" ht="15" customHeight="1"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</row>
    <row r="350" spans="2:13" ht="15" customHeight="1"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</row>
    <row r="351" spans="2:13" ht="15" customHeight="1"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</row>
    <row r="352" spans="2:13" ht="15" customHeight="1"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</row>
    <row r="353" spans="2:13" ht="15" customHeight="1"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</row>
    <row r="354" spans="2:13" ht="15" customHeight="1"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</row>
    <row r="355" spans="2:13" ht="15" customHeight="1"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</row>
    <row r="356" spans="2:13" ht="15" customHeight="1"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</row>
    <row r="357" spans="2:13" ht="15" customHeight="1"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</row>
    <row r="358" spans="2:13" ht="15" customHeight="1"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</row>
    <row r="359" spans="2:13" ht="15" customHeight="1"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</row>
    <row r="360" spans="2:13" ht="15" customHeight="1"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</row>
    <row r="361" spans="2:13" ht="15" customHeight="1"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</row>
    <row r="362" spans="2:13" ht="15" customHeight="1"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</row>
    <row r="363" spans="2:13" ht="15" customHeight="1"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</row>
    <row r="364" spans="2:13" ht="15" customHeight="1"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</row>
    <row r="365" spans="2:13" ht="15" customHeight="1"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</row>
    <row r="366" spans="2:13" ht="15" customHeight="1"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</row>
    <row r="367" spans="2:13" ht="15" customHeight="1"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</row>
    <row r="368" spans="2:13" ht="15" customHeight="1"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</row>
    <row r="369" spans="2:13" ht="15" customHeight="1"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</row>
    <row r="370" spans="2:13" ht="15" customHeight="1"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</row>
    <row r="371" spans="2:13" ht="15" customHeight="1"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</row>
    <row r="372" spans="2:13" ht="15" customHeight="1"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</row>
    <row r="373" spans="2:13" ht="15" customHeight="1"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</row>
    <row r="374" spans="2:13" ht="15" customHeight="1"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</row>
    <row r="375" spans="2:13" ht="15" customHeight="1"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</row>
    <row r="376" spans="2:13" ht="15" customHeight="1"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</row>
    <row r="377" spans="2:13" ht="15" customHeight="1"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</row>
    <row r="378" spans="2:13" ht="15" customHeight="1"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</row>
    <row r="379" spans="2:13" ht="15" customHeight="1"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</row>
    <row r="380" spans="2:13" ht="15" customHeight="1"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</row>
    <row r="381" spans="2:13" ht="15" customHeight="1"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</row>
    <row r="382" spans="2:13" ht="15" customHeight="1"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</row>
    <row r="383" spans="2:13" ht="15" customHeight="1"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</row>
    <row r="384" spans="2:13" ht="15" customHeight="1"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</row>
    <row r="385" spans="2:13" ht="15" customHeight="1"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</row>
    <row r="386" spans="2:13" ht="15" customHeight="1"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</row>
    <row r="387" spans="2:13" ht="15" customHeight="1"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</row>
    <row r="388" spans="2:13" ht="15" customHeight="1"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</row>
    <row r="389" spans="2:13" ht="15" customHeight="1"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</row>
    <row r="390" spans="2:13" ht="15" customHeight="1"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</row>
    <row r="391" spans="2:13" ht="15" customHeight="1"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</row>
    <row r="392" spans="2:13" ht="15" customHeight="1"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</row>
    <row r="393" spans="2:13" ht="15" customHeight="1"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</row>
    <row r="394" spans="2:13" ht="15" customHeight="1"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</row>
    <row r="395" spans="2:13" ht="15" customHeight="1"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</row>
    <row r="396" spans="2:13" ht="15" customHeight="1"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</row>
    <row r="397" spans="2:13" ht="15" customHeight="1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</row>
    <row r="398" spans="2:13" ht="15" customHeight="1"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</row>
    <row r="399" spans="2:13" ht="15" customHeight="1"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</row>
    <row r="400" spans="2:13" ht="15" customHeight="1"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</row>
    <row r="401" spans="2:13" ht="15" customHeight="1"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</row>
    <row r="402" spans="2:13" ht="15" customHeight="1"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</row>
    <row r="403" spans="2:13" ht="15" customHeight="1"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</row>
    <row r="404" spans="2:13" ht="15" customHeight="1"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</row>
    <row r="405" spans="2:13" ht="15" customHeight="1"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</row>
    <row r="406" spans="2:13" ht="15" customHeight="1"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</row>
    <row r="407" spans="2:13" ht="15" customHeight="1"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</row>
    <row r="408" spans="2:13" ht="15" customHeight="1"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</row>
    <row r="409" spans="2:13" ht="15" customHeight="1"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</row>
    <row r="410" spans="2:13" ht="15" customHeight="1"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</row>
    <row r="411" spans="2:13" ht="15" customHeight="1"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</row>
    <row r="412" spans="2:13" ht="15" customHeight="1"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</row>
    <row r="413" spans="2:13" ht="15" customHeight="1"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</row>
    <row r="414" spans="2:13" ht="15" customHeight="1"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</row>
    <row r="415" spans="2:13" ht="15" customHeight="1"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</row>
    <row r="416" spans="2:13" ht="15" customHeight="1"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</row>
    <row r="417" spans="2:13" ht="15" customHeight="1"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</row>
    <row r="418" spans="2:13" ht="15" customHeight="1"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</row>
    <row r="419" spans="2:13" ht="15" customHeight="1"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</row>
    <row r="420" spans="2:13" ht="15" customHeight="1"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</row>
    <row r="421" spans="2:13" ht="15" customHeight="1"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</row>
    <row r="422" spans="2:13" ht="15" customHeight="1"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</row>
    <row r="423" spans="2:13" ht="15" customHeight="1"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</row>
    <row r="424" spans="2:13" ht="15" customHeight="1"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</row>
    <row r="425" spans="2:13" ht="15" customHeight="1"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</row>
    <row r="426" spans="2:13" ht="15" customHeight="1"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</row>
    <row r="427" spans="2:13" ht="15" customHeight="1"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</row>
    <row r="428" spans="2:13" ht="15" customHeight="1"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</row>
    <row r="429" spans="2:13" ht="15" customHeight="1"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</row>
    <row r="430" spans="2:13" ht="15" customHeight="1"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</row>
    <row r="431" spans="2:13" ht="15" customHeight="1"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</row>
    <row r="432" spans="2:13" ht="15" customHeight="1"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</row>
    <row r="433" spans="2:13" ht="15" customHeight="1"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</row>
    <row r="434" spans="2:13" ht="15" customHeight="1"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</row>
    <row r="435" spans="2:13" ht="15" customHeight="1"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</row>
    <row r="436" spans="2:13" ht="15" customHeight="1"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</row>
    <row r="437" spans="2:13" ht="15" customHeight="1"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</row>
    <row r="438" spans="2:13" ht="15" customHeight="1"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</row>
    <row r="439" spans="2:13" ht="15" customHeight="1"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</row>
    <row r="440" spans="2:13" ht="15" customHeight="1"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</row>
    <row r="441" spans="2:13" ht="15" customHeight="1"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</row>
    <row r="442" spans="2:13" ht="15" customHeight="1"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</row>
    <row r="443" spans="2:13" ht="15" customHeight="1"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</row>
    <row r="444" spans="2:13" ht="15" customHeight="1"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</row>
    <row r="445" spans="2:13" ht="15" customHeight="1"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</row>
    <row r="446" spans="2:13" ht="15" customHeight="1"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</row>
    <row r="447" spans="2:13" ht="15" customHeight="1"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</row>
    <row r="448" spans="2:13" ht="15" customHeight="1"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</row>
    <row r="449" spans="2:13" ht="15" customHeight="1"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</row>
    <row r="450" spans="2:13" ht="15" customHeight="1"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</row>
    <row r="451" spans="2:13" ht="15" customHeight="1"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</row>
    <row r="452" spans="2:13" ht="15" customHeight="1"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</row>
    <row r="453" spans="2:13" ht="15" customHeight="1"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</row>
    <row r="454" spans="2:13" ht="15" customHeight="1"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</row>
    <row r="455" spans="2:13" ht="15" customHeight="1"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</row>
    <row r="456" spans="2:13" ht="15" customHeight="1"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</row>
    <row r="457" spans="2:13" ht="15" customHeight="1"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</row>
    <row r="458" spans="2:13" ht="15" customHeight="1"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</row>
    <row r="459" spans="2:13" ht="15" customHeight="1"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</row>
    <row r="460" spans="2:13" ht="15" customHeight="1"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</row>
    <row r="461" spans="2:13" ht="15" customHeight="1"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</row>
    <row r="462" spans="2:13" ht="15" customHeight="1"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</row>
    <row r="463" spans="2:13" ht="15" customHeight="1"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</row>
    <row r="464" spans="2:13" ht="15" customHeight="1"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</row>
    <row r="465" spans="2:13" ht="15" customHeight="1"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</row>
    <row r="466" spans="2:13" ht="15" customHeight="1"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</row>
    <row r="467" spans="2:13" ht="15" customHeight="1"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</row>
    <row r="468" spans="2:13" ht="15" customHeight="1"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</row>
    <row r="469" spans="2:13" ht="15" customHeight="1"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</row>
    <row r="470" spans="2:13" ht="15" customHeight="1"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</row>
    <row r="471" spans="2:13" ht="15" customHeight="1"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</row>
    <row r="472" spans="2:13" ht="15" customHeight="1"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</row>
    <row r="473" spans="2:13" ht="15" customHeight="1"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</row>
    <row r="474" spans="2:13" ht="15" customHeight="1"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</row>
    <row r="475" spans="2:13" ht="15" customHeight="1"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</row>
    <row r="476" spans="2:13" ht="15" customHeight="1"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</row>
    <row r="477" spans="2:13" ht="15" customHeight="1"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</row>
    <row r="478" spans="2:13" ht="15" customHeight="1"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</row>
    <row r="479" spans="2:13" ht="15" customHeight="1"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</row>
    <row r="480" spans="2:13" ht="15" customHeight="1"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</row>
    <row r="481" spans="2:13" ht="15" customHeight="1"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</row>
    <row r="482" spans="2:13" ht="15" customHeight="1"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</row>
    <row r="483" spans="2:13" ht="15" customHeight="1"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</row>
    <row r="484" spans="2:13" ht="15" customHeight="1"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</row>
    <row r="485" spans="2:13" ht="15" customHeight="1"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</row>
    <row r="486" spans="2:13" ht="15" customHeight="1"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</row>
    <row r="487" spans="2:13" ht="15" customHeight="1"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</row>
    <row r="488" spans="2:13" ht="15" customHeight="1"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</row>
    <row r="489" spans="2:13" ht="15" customHeight="1"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</row>
    <row r="490" spans="2:13" ht="15" customHeight="1"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</row>
    <row r="491" spans="2:13" ht="15" customHeight="1"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</row>
    <row r="492" spans="2:13" ht="15" customHeight="1"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</row>
    <row r="493" spans="2:13" ht="15" customHeight="1"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</row>
    <row r="494" spans="2:13" ht="15" customHeight="1"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</row>
    <row r="495" spans="2:13" ht="15" customHeight="1"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</row>
    <row r="496" spans="2:13" ht="15" customHeight="1"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</row>
    <row r="497" spans="2:13" ht="15" customHeight="1"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</row>
    <row r="498" spans="2:13" ht="15" customHeight="1"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</row>
    <row r="499" spans="2:13" ht="15" customHeight="1"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</row>
    <row r="500" spans="2:13" ht="15" customHeight="1"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</row>
    <row r="501" spans="2:13" ht="15" customHeight="1"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</row>
    <row r="502" spans="2:13" ht="15" customHeight="1"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</row>
    <row r="503" spans="2:13" ht="15" customHeight="1"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</row>
    <row r="504" spans="2:13" ht="15" customHeight="1"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</row>
    <row r="505" spans="2:13" ht="15" customHeight="1"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</row>
    <row r="506" spans="2:13" ht="15" customHeight="1"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</row>
    <row r="507" spans="2:13" ht="15" customHeight="1"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</row>
    <row r="508" spans="2:13" ht="15" customHeight="1"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</row>
    <row r="509" spans="2:13" ht="15" customHeight="1"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</row>
    <row r="510" spans="2:13" ht="15" customHeight="1"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</row>
    <row r="511" spans="2:13" ht="15" customHeight="1"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</row>
    <row r="512" spans="2:13" ht="15" customHeight="1"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</row>
    <row r="513" spans="2:13" ht="15" customHeight="1"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</row>
    <row r="514" spans="2:13" ht="15" customHeight="1"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</row>
    <row r="515" spans="2:13" ht="15" customHeight="1"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</row>
    <row r="516" spans="2:13" ht="15" customHeight="1"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</row>
    <row r="517" spans="2:13" ht="15" customHeight="1"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</row>
    <row r="518" spans="2:13" ht="15" customHeight="1"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</row>
    <row r="519" spans="2:13" ht="15" customHeight="1"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</row>
    <row r="520" spans="2:13" ht="15" customHeight="1"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</row>
    <row r="521" spans="2:13" ht="15" customHeight="1"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</row>
    <row r="522" spans="2:13" ht="15" customHeight="1"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</row>
    <row r="523" spans="2:13" ht="15" customHeight="1"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</row>
    <row r="524" spans="2:13" ht="15" customHeight="1"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</row>
    <row r="525" spans="2:13" ht="15" customHeight="1"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</row>
    <row r="526" spans="2:13" ht="15" customHeight="1"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</row>
    <row r="527" spans="2:13" ht="15" customHeight="1"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</row>
    <row r="528" spans="2:13" ht="15" customHeight="1"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</row>
    <row r="529" spans="2:13" ht="15" customHeight="1"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</row>
    <row r="530" spans="2:13" ht="15" customHeight="1"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</row>
    <row r="531" spans="2:13" ht="15" customHeight="1"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</row>
    <row r="532" spans="2:13" ht="15" customHeight="1"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</row>
    <row r="533" spans="2:13" ht="15" customHeight="1"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</row>
    <row r="534" spans="2:13" ht="15" customHeight="1"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</row>
    <row r="535" spans="2:13" ht="15" customHeight="1"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</row>
    <row r="536" spans="2:13" ht="15" customHeight="1"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</row>
    <row r="537" spans="2:13" ht="15" customHeight="1"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</row>
    <row r="538" spans="2:13" ht="15" customHeight="1"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</row>
    <row r="539" spans="2:13" ht="15" customHeight="1"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</row>
    <row r="540" spans="2:13" ht="15" customHeight="1"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</row>
    <row r="541" spans="2:13" ht="15" customHeight="1"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</row>
    <row r="542" spans="2:13" ht="15" customHeight="1"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</row>
    <row r="543" spans="2:13" ht="15" customHeight="1"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</row>
    <row r="544" spans="2:13" ht="15" customHeight="1"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</row>
    <row r="545" spans="2:13" ht="15" customHeight="1"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</row>
    <row r="546" spans="2:13" ht="15" customHeight="1"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</row>
    <row r="547" spans="2:13" ht="15" customHeight="1"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</row>
    <row r="548" spans="2:13" ht="15" customHeight="1"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</row>
    <row r="549" spans="2:13" ht="15" customHeight="1"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</row>
    <row r="550" spans="2:13" ht="15" customHeight="1"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</row>
    <row r="551" spans="2:13" ht="15" customHeight="1"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</row>
    <row r="552" spans="2:13" ht="15" customHeight="1"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</row>
    <row r="553" spans="2:13" ht="15" customHeight="1"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</row>
    <row r="554" spans="2:13" ht="15" customHeight="1"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</row>
    <row r="555" spans="2:13" ht="15" customHeight="1"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</row>
    <row r="556" spans="2:13" ht="15" customHeight="1"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</row>
    <row r="557" spans="2:13" ht="15" customHeight="1"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</row>
    <row r="558" spans="2:13" ht="15" customHeight="1"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</row>
    <row r="559" spans="2:13" ht="15" customHeight="1"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</row>
    <row r="560" spans="2:13" ht="15" customHeight="1"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</row>
    <row r="561" spans="2:13" ht="15" customHeight="1"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</row>
    <row r="562" spans="2:13" ht="15" customHeight="1"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</row>
    <row r="563" spans="2:13" ht="15" customHeight="1"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</row>
    <row r="564" spans="2:13" ht="15" customHeight="1"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</row>
    <row r="565" spans="2:13" ht="15" customHeight="1"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</row>
    <row r="566" spans="2:13" ht="15" customHeight="1"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</row>
    <row r="567" spans="2:13" ht="15" customHeight="1"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</row>
    <row r="568" spans="2:13" ht="15" customHeight="1"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</row>
    <row r="569" spans="2:13" ht="15" customHeight="1"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</row>
    <row r="570" spans="2:13" ht="15" customHeight="1"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</row>
    <row r="571" spans="2:13" ht="15" customHeight="1"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</row>
    <row r="572" spans="2:13" ht="15" customHeight="1"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</row>
    <row r="573" spans="2:13" ht="15" customHeight="1"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</row>
    <row r="574" spans="2:13" ht="15" customHeight="1"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</row>
    <row r="575" spans="2:13" ht="15" customHeight="1"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</row>
    <row r="576" spans="2:13" ht="15" customHeight="1"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</row>
    <row r="577" spans="2:13" ht="15" customHeight="1"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</row>
    <row r="578" spans="2:13" ht="15" customHeight="1"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</row>
    <row r="579" spans="2:13" ht="15" customHeight="1"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</row>
    <row r="580" spans="2:13" ht="15" customHeight="1"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</row>
    <row r="581" spans="2:13" ht="15" customHeight="1"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</row>
    <row r="582" spans="2:13" ht="15" customHeight="1"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</row>
    <row r="583" spans="2:13" ht="15" customHeight="1"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</row>
    <row r="584" spans="2:13" ht="15" customHeight="1"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</row>
    <row r="585" spans="2:13" ht="15" customHeight="1"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</row>
    <row r="586" spans="2:13" ht="15" customHeight="1"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</row>
    <row r="587" spans="2:13" ht="15" customHeight="1"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</row>
    <row r="588" spans="2:13" ht="15" customHeight="1"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</row>
    <row r="589" spans="2:13" ht="15" customHeight="1"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</row>
    <row r="590" spans="2:13" ht="15" customHeight="1"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</row>
    <row r="591" spans="2:13" ht="15" customHeight="1"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</row>
    <row r="592" spans="2:13" ht="15" customHeight="1"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</row>
    <row r="593" spans="2:13" ht="15" customHeight="1"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</row>
    <row r="594" spans="2:13" ht="15" customHeight="1"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</row>
    <row r="595" spans="2:13" ht="15" customHeight="1"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</row>
    <row r="596" spans="2:13" ht="15" customHeight="1"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</row>
    <row r="597" spans="2:13" ht="15" customHeight="1"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</row>
    <row r="598" spans="2:13" ht="15" customHeight="1"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</row>
    <row r="599" spans="2:13" ht="15" customHeight="1"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</row>
    <row r="600" spans="2:13" ht="15" customHeight="1"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</row>
    <row r="601" spans="2:13" ht="15" customHeight="1"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</row>
    <row r="602" spans="2:13" ht="15" customHeight="1"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</row>
    <row r="603" spans="2:13" ht="15" customHeight="1"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</row>
    <row r="604" spans="2:13" ht="15" customHeight="1"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</row>
    <row r="605" spans="2:13" ht="15" customHeight="1"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</row>
    <row r="606" spans="2:13" ht="15" customHeight="1"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</row>
    <row r="607" spans="2:13" ht="15" customHeight="1"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</row>
    <row r="608" spans="2:13" ht="15" customHeight="1"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</row>
    <row r="609" spans="2:13" ht="15" customHeight="1"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</row>
    <row r="610" spans="2:13" ht="15" customHeight="1"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</row>
    <row r="611" spans="2:13" ht="15" customHeight="1"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</row>
    <row r="612" spans="2:13" ht="15" customHeight="1"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</row>
    <row r="613" spans="2:13" ht="15" customHeight="1"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</row>
    <row r="614" spans="2:13" ht="15" customHeight="1"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</row>
    <row r="615" spans="2:13" ht="15" customHeight="1"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</row>
    <row r="616" spans="2:13" ht="15" customHeight="1"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</row>
    <row r="617" spans="2:13" ht="15" customHeight="1"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</row>
    <row r="618" spans="2:13" ht="15" customHeight="1"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</row>
    <row r="619" spans="2:13" ht="15" customHeight="1"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</row>
    <row r="620" spans="2:13" ht="15" customHeight="1"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</row>
    <row r="621" spans="2:13" ht="15" customHeight="1"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</row>
    <row r="622" spans="2:13" ht="15" customHeight="1"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</row>
    <row r="623" spans="2:13" ht="15" customHeight="1"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</row>
    <row r="624" spans="2:13" ht="15" customHeight="1"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</row>
    <row r="625" spans="2:13" ht="15" customHeight="1"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</row>
    <row r="626" spans="2:13" ht="15" customHeight="1"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</row>
    <row r="627" spans="2:13" ht="15" customHeight="1"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</row>
    <row r="628" spans="2:13" ht="15" customHeight="1"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</row>
    <row r="629" spans="2:13" ht="15" customHeight="1"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</row>
    <row r="630" spans="2:13" ht="15" customHeight="1"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</row>
    <row r="631" spans="2:13" ht="15" customHeight="1"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</row>
    <row r="632" spans="2:13" ht="15" customHeight="1"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</row>
    <row r="633" spans="2:13" ht="15" customHeight="1"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</row>
    <row r="634" spans="2:13" ht="15" customHeight="1"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</row>
    <row r="635" spans="2:13" ht="15" customHeight="1"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</row>
    <row r="636" spans="2:13" ht="15" customHeight="1"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</row>
    <row r="637" spans="2:13" ht="15" customHeight="1"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</row>
    <row r="638" spans="2:13" ht="15" customHeight="1"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</row>
    <row r="639" spans="2:13" ht="15" customHeight="1"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</row>
    <row r="640" spans="2:13" ht="15" customHeight="1"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</row>
    <row r="641" spans="2:13" ht="15" customHeight="1"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</row>
    <row r="642" spans="2:13" ht="15" customHeight="1"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</row>
    <row r="643" spans="2:13" ht="15" customHeight="1"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</row>
    <row r="644" spans="2:13" ht="15" customHeight="1"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</row>
    <row r="645" spans="2:13" ht="15" customHeight="1"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</row>
    <row r="646" spans="2:13" ht="15" customHeight="1"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</row>
    <row r="647" spans="2:13" ht="15" customHeight="1"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</row>
    <row r="648" spans="2:13" ht="15" customHeight="1"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</row>
    <row r="649" spans="2:13" ht="15" customHeight="1"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</row>
    <row r="650" spans="2:13" ht="15" customHeight="1"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</row>
    <row r="651" spans="2:13" ht="15" customHeight="1"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</row>
    <row r="652" spans="2:13" ht="15" customHeight="1"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</row>
    <row r="653" spans="2:13" ht="15" customHeight="1"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</row>
    <row r="654" spans="2:13" ht="15" customHeight="1"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</row>
    <row r="655" spans="2:13" ht="15" customHeight="1"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</row>
    <row r="656" spans="2:13" ht="15" customHeight="1"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</row>
    <row r="657" spans="2:13" ht="15" customHeight="1"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</row>
    <row r="658" spans="2:13" ht="15" customHeight="1"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</row>
    <row r="659" spans="2:13" ht="15" customHeight="1"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</row>
    <row r="660" spans="2:13" ht="15" customHeight="1"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</row>
    <row r="661" spans="2:13" ht="15" customHeight="1"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</row>
    <row r="662" spans="2:13" ht="15" customHeight="1"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</row>
    <row r="663" spans="2:13" ht="15" customHeight="1"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</row>
    <row r="664" spans="2:13" ht="15" customHeight="1"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</row>
    <row r="665" spans="2:13" ht="15" customHeight="1"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</row>
    <row r="666" spans="2:13" ht="15" customHeight="1"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</row>
    <row r="667" spans="2:13" ht="15" customHeight="1"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</row>
    <row r="668" spans="2:13" ht="15" customHeight="1"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</row>
    <row r="669" spans="2:13" ht="15" customHeight="1"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</row>
    <row r="670" spans="2:13" ht="15" customHeight="1"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</row>
    <row r="671" spans="2:13" ht="15" customHeight="1"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</row>
    <row r="672" spans="2:13" ht="15" customHeight="1"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</row>
    <row r="673" spans="2:13" ht="15" customHeight="1"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</row>
    <row r="674" spans="2:13" ht="15" customHeight="1"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</row>
    <row r="675" spans="2:13" ht="15" customHeight="1"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</row>
    <row r="676" spans="2:13" ht="15" customHeight="1"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</row>
    <row r="677" spans="2:13" ht="15" customHeight="1"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</row>
    <row r="678" spans="2:13" ht="15" customHeight="1"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</row>
    <row r="679" spans="2:13" ht="15" customHeight="1"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</row>
  </sheetData>
  <pageMargins left="0.23622047244094491" right="0.23622047244094491" top="0.39370078740157483" bottom="0.74803149606299213" header="0" footer="0.31496062992125984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9"/>
  <sheetViews>
    <sheetView workbookViewId="0"/>
  </sheetViews>
  <sheetFormatPr baseColWidth="10" defaultColWidth="11.42578125" defaultRowHeight="15" customHeight="1"/>
  <cols>
    <col min="1" max="1" width="21.42578125" style="75" customWidth="1"/>
    <col min="2" max="13" width="10" style="75" customWidth="1"/>
    <col min="14" max="15" width="11.42578125" style="267" customWidth="1"/>
    <col min="16" max="16" width="11.42578125" style="75" customWidth="1"/>
    <col min="17" max="16384" width="11.42578125" style="75"/>
  </cols>
  <sheetData>
    <row r="1" spans="1:15" ht="15" customHeight="1">
      <c r="A1" s="225" t="s">
        <v>664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74"/>
      <c r="O1" s="74"/>
    </row>
    <row r="2" spans="1:15" ht="15" customHeight="1">
      <c r="A2" s="227" t="s">
        <v>665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74"/>
      <c r="O2" s="74"/>
    </row>
    <row r="3" spans="1:15" ht="1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74"/>
      <c r="O3" s="74"/>
    </row>
    <row r="4" spans="1:15" ht="15" customHeight="1">
      <c r="A4" s="230"/>
      <c r="B4" s="256" t="s">
        <v>181</v>
      </c>
      <c r="C4" s="256" t="s">
        <v>182</v>
      </c>
      <c r="D4" s="256" t="s">
        <v>183</v>
      </c>
      <c r="E4" s="256" t="s">
        <v>184</v>
      </c>
      <c r="F4" s="256" t="s">
        <v>185</v>
      </c>
      <c r="G4" s="256" t="s">
        <v>186</v>
      </c>
      <c r="H4" s="256" t="s">
        <v>187</v>
      </c>
      <c r="I4" s="256" t="s">
        <v>188</v>
      </c>
      <c r="J4" s="256" t="s">
        <v>189</v>
      </c>
      <c r="K4" s="256" t="s">
        <v>190</v>
      </c>
      <c r="L4" s="256" t="s">
        <v>191</v>
      </c>
      <c r="M4" s="256" t="s">
        <v>192</v>
      </c>
      <c r="N4" s="42"/>
      <c r="O4" s="42"/>
    </row>
    <row r="5" spans="1:15" ht="15" customHeight="1">
      <c r="A5" s="79" t="s">
        <v>629</v>
      </c>
      <c r="B5" s="106">
        <v>10684</v>
      </c>
      <c r="C5" s="106">
        <v>11753</v>
      </c>
      <c r="D5" s="106">
        <v>13876</v>
      </c>
      <c r="E5" s="106">
        <v>10469</v>
      </c>
      <c r="F5" s="106">
        <v>13244</v>
      </c>
      <c r="G5" s="106">
        <v>13262</v>
      </c>
      <c r="H5" s="106">
        <v>11101</v>
      </c>
      <c r="I5" s="106">
        <v>7213</v>
      </c>
      <c r="J5" s="106">
        <v>12967</v>
      </c>
      <c r="K5" s="106">
        <v>15611</v>
      </c>
      <c r="L5" s="106">
        <v>14755</v>
      </c>
      <c r="M5" s="106">
        <v>9756</v>
      </c>
      <c r="N5" s="154"/>
      <c r="O5" s="42"/>
    </row>
    <row r="6" spans="1:15" ht="15" customHeight="1">
      <c r="A6" s="48" t="s">
        <v>4</v>
      </c>
      <c r="B6" s="32">
        <v>5632</v>
      </c>
      <c r="C6" s="46">
        <v>6378</v>
      </c>
      <c r="D6" s="46">
        <v>7287</v>
      </c>
      <c r="E6" s="46">
        <v>5580</v>
      </c>
      <c r="F6" s="46">
        <v>6854</v>
      </c>
      <c r="G6" s="46">
        <v>6758</v>
      </c>
      <c r="H6" s="46">
        <v>5897</v>
      </c>
      <c r="I6" s="46">
        <v>3902</v>
      </c>
      <c r="J6" s="46">
        <v>6332</v>
      </c>
      <c r="K6" s="46">
        <v>8639</v>
      </c>
      <c r="L6" s="46">
        <v>8300</v>
      </c>
      <c r="M6" s="46">
        <v>5000</v>
      </c>
      <c r="N6" s="264">
        <f>SUM(B6:M6)</f>
        <v>76559</v>
      </c>
      <c r="O6" s="42"/>
    </row>
    <row r="7" spans="1:15" ht="15" customHeight="1">
      <c r="A7" s="49" t="s">
        <v>5</v>
      </c>
      <c r="B7" s="35">
        <v>5052</v>
      </c>
      <c r="C7" s="107">
        <v>5375</v>
      </c>
      <c r="D7" s="107">
        <v>6589</v>
      </c>
      <c r="E7" s="107">
        <v>4889</v>
      </c>
      <c r="F7" s="107">
        <v>6390</v>
      </c>
      <c r="G7" s="107">
        <v>6504</v>
      </c>
      <c r="H7" s="107">
        <v>5204</v>
      </c>
      <c r="I7" s="107">
        <v>3311</v>
      </c>
      <c r="J7" s="107">
        <v>6635</v>
      </c>
      <c r="K7" s="107">
        <v>6972</v>
      </c>
      <c r="L7" s="107">
        <v>6455</v>
      </c>
      <c r="M7" s="35">
        <v>4756</v>
      </c>
      <c r="N7" s="264">
        <f>SUM(B7:M7)</f>
        <v>68132</v>
      </c>
      <c r="O7" s="42"/>
    </row>
    <row r="8" spans="1:15" ht="15" customHeight="1">
      <c r="A8" s="79" t="s">
        <v>630</v>
      </c>
      <c r="B8" s="106">
        <v>10312</v>
      </c>
      <c r="C8" s="106">
        <v>9980</v>
      </c>
      <c r="D8" s="106">
        <v>13508</v>
      </c>
      <c r="E8" s="106">
        <v>9830</v>
      </c>
      <c r="F8" s="106">
        <v>11446</v>
      </c>
      <c r="G8" s="106">
        <v>13671</v>
      </c>
      <c r="H8" s="106">
        <v>14392</v>
      </c>
      <c r="I8" s="106">
        <v>8126</v>
      </c>
      <c r="J8" s="106">
        <v>12090</v>
      </c>
      <c r="K8" s="106">
        <v>13391</v>
      </c>
      <c r="L8" s="106">
        <v>13765</v>
      </c>
      <c r="M8" s="106">
        <v>11693</v>
      </c>
      <c r="N8" s="264"/>
      <c r="O8" s="42"/>
    </row>
    <row r="9" spans="1:15" ht="15" customHeight="1">
      <c r="A9" s="48" t="s">
        <v>4</v>
      </c>
      <c r="B9" s="32">
        <v>4885</v>
      </c>
      <c r="C9" s="46">
        <v>4834</v>
      </c>
      <c r="D9" s="46">
        <v>6464</v>
      </c>
      <c r="E9" s="46">
        <v>4645</v>
      </c>
      <c r="F9" s="46">
        <v>5077</v>
      </c>
      <c r="G9" s="46">
        <v>6181</v>
      </c>
      <c r="H9" s="46">
        <v>6555</v>
      </c>
      <c r="I9" s="46">
        <v>3607</v>
      </c>
      <c r="J9" s="46">
        <v>5206</v>
      </c>
      <c r="K9" s="46">
        <v>6452</v>
      </c>
      <c r="L9" s="46">
        <v>6259</v>
      </c>
      <c r="M9" s="32">
        <v>5451</v>
      </c>
      <c r="N9" s="264">
        <f>SUM(B9:M9)</f>
        <v>65616</v>
      </c>
      <c r="O9" s="42"/>
    </row>
    <row r="10" spans="1:15" ht="15" customHeight="1">
      <c r="A10" s="49" t="s">
        <v>5</v>
      </c>
      <c r="B10" s="35">
        <v>5427</v>
      </c>
      <c r="C10" s="107">
        <v>5146</v>
      </c>
      <c r="D10" s="107">
        <v>7044</v>
      </c>
      <c r="E10" s="107">
        <v>5185</v>
      </c>
      <c r="F10" s="107">
        <v>6369</v>
      </c>
      <c r="G10" s="107">
        <v>7490</v>
      </c>
      <c r="H10" s="107">
        <v>7837</v>
      </c>
      <c r="I10" s="107">
        <v>4519</v>
      </c>
      <c r="J10" s="107">
        <v>6884</v>
      </c>
      <c r="K10" s="107">
        <v>6939</v>
      </c>
      <c r="L10" s="107">
        <v>7506</v>
      </c>
      <c r="M10" s="35">
        <v>6242</v>
      </c>
      <c r="N10" s="264">
        <f>SUM(B10:M10)</f>
        <v>76588</v>
      </c>
      <c r="O10" s="42"/>
    </row>
    <row r="11" spans="1:15" ht="15" customHeight="1">
      <c r="A11" s="37" t="s">
        <v>215</v>
      </c>
      <c r="B11" s="42"/>
      <c r="C11" s="42"/>
      <c r="D11" s="265"/>
      <c r="E11" s="265"/>
      <c r="F11" s="265"/>
      <c r="G11" s="265"/>
      <c r="H11" s="42"/>
      <c r="I11" s="42"/>
      <c r="J11" s="42"/>
      <c r="K11" s="42"/>
      <c r="L11" s="42"/>
      <c r="M11" s="42"/>
      <c r="N11" s="154"/>
      <c r="O11" s="266"/>
    </row>
    <row r="12" spans="1:15" ht="15" customHeight="1">
      <c r="A12" s="42"/>
      <c r="B12" s="42"/>
      <c r="C12" s="42"/>
      <c r="D12" s="265"/>
      <c r="E12" s="265"/>
      <c r="F12" s="265"/>
      <c r="G12" s="265"/>
      <c r="H12" s="42"/>
      <c r="I12" s="42"/>
      <c r="J12" s="42"/>
      <c r="K12" s="42"/>
      <c r="L12" s="42"/>
      <c r="M12" s="42"/>
      <c r="N12" s="266"/>
      <c r="O12" s="266"/>
    </row>
    <row r="13" spans="1:15" ht="15" customHeight="1">
      <c r="A13" s="42"/>
      <c r="B13" s="433" t="s">
        <v>666</v>
      </c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266"/>
      <c r="O13" s="266"/>
    </row>
    <row r="14" spans="1:15" ht="15" customHeight="1">
      <c r="A14" s="42"/>
      <c r="B14" s="42"/>
      <c r="C14" s="42"/>
      <c r="D14" s="265"/>
      <c r="E14" s="265"/>
      <c r="F14" s="265"/>
      <c r="G14" s="265"/>
      <c r="H14" s="42"/>
      <c r="I14" s="42"/>
      <c r="J14" s="42"/>
      <c r="K14" s="42"/>
      <c r="L14" s="42"/>
      <c r="M14" s="42"/>
      <c r="N14" s="266"/>
      <c r="O14" s="266"/>
    </row>
    <row r="15" spans="1:15" ht="15" customHeight="1">
      <c r="A15" s="42"/>
      <c r="B15" s="42"/>
      <c r="C15" s="42"/>
      <c r="D15" s="265"/>
      <c r="E15" s="265"/>
      <c r="F15" s="265"/>
      <c r="G15" s="265"/>
      <c r="H15" s="42"/>
      <c r="I15" s="42"/>
      <c r="J15" s="42"/>
      <c r="K15" s="42"/>
      <c r="L15" s="42"/>
      <c r="M15" s="42"/>
      <c r="N15" s="74"/>
      <c r="O15" s="74"/>
    </row>
    <row r="16" spans="1:15" ht="15" customHeight="1">
      <c r="A16" s="42"/>
      <c r="B16" s="42"/>
      <c r="C16" s="42"/>
      <c r="D16" s="265"/>
      <c r="E16" s="265"/>
      <c r="F16" s="265"/>
      <c r="G16" s="265"/>
      <c r="H16" s="42"/>
      <c r="I16" s="42"/>
      <c r="J16" s="42"/>
      <c r="K16" s="42"/>
      <c r="L16" s="42"/>
      <c r="M16" s="42"/>
      <c r="N16" s="74"/>
      <c r="O16" s="74"/>
    </row>
    <row r="17" spans="1:15" ht="15" customHeight="1">
      <c r="A17" s="42"/>
      <c r="B17" s="42"/>
      <c r="C17" s="42"/>
      <c r="D17" s="265"/>
      <c r="E17" s="265"/>
      <c r="F17" s="265"/>
      <c r="G17" s="265"/>
      <c r="H17" s="42"/>
      <c r="I17" s="42"/>
      <c r="J17" s="42"/>
      <c r="K17" s="42"/>
      <c r="L17" s="42"/>
      <c r="M17" s="42"/>
      <c r="N17" s="74"/>
      <c r="O17" s="74"/>
    </row>
    <row r="18" spans="1:15" ht="15" customHeight="1">
      <c r="A18" s="42"/>
      <c r="B18" s="42"/>
      <c r="C18" s="42"/>
      <c r="D18" s="265"/>
      <c r="E18" s="265"/>
      <c r="F18" s="265"/>
      <c r="G18" s="265"/>
      <c r="H18" s="42"/>
      <c r="I18" s="42"/>
      <c r="J18" s="42"/>
      <c r="K18" s="42"/>
      <c r="L18" s="42"/>
      <c r="M18" s="42"/>
      <c r="N18" s="74"/>
      <c r="O18" s="74"/>
    </row>
    <row r="19" spans="1:15" ht="15" customHeight="1">
      <c r="A19" s="42"/>
      <c r="B19" s="42"/>
      <c r="C19" s="42"/>
      <c r="D19" s="265"/>
      <c r="E19" s="265"/>
      <c r="F19" s="265"/>
      <c r="G19" s="265"/>
      <c r="H19" s="42"/>
      <c r="I19" s="42"/>
      <c r="J19" s="42"/>
      <c r="K19" s="42"/>
      <c r="L19" s="42"/>
      <c r="M19" s="42"/>
      <c r="N19" s="74"/>
      <c r="O19" s="74"/>
    </row>
    <row r="20" spans="1:15" ht="15" customHeight="1">
      <c r="A20" s="42"/>
      <c r="B20" s="42"/>
      <c r="C20" s="42"/>
      <c r="D20" s="265"/>
      <c r="E20" s="265"/>
      <c r="F20" s="265"/>
      <c r="G20" s="265"/>
      <c r="H20" s="42"/>
      <c r="I20" s="42"/>
      <c r="J20" s="42"/>
      <c r="K20" s="42"/>
      <c r="L20" s="42"/>
      <c r="M20" s="42"/>
      <c r="N20" s="74"/>
      <c r="O20" s="74"/>
    </row>
    <row r="21" spans="1:15" ht="15" customHeight="1">
      <c r="A21" s="42"/>
      <c r="B21" s="42"/>
      <c r="C21" s="42"/>
      <c r="D21" s="265"/>
      <c r="E21" s="265"/>
      <c r="F21" s="265"/>
      <c r="G21" s="265"/>
      <c r="H21" s="42"/>
      <c r="I21" s="42"/>
      <c r="J21" s="42"/>
      <c r="K21" s="42"/>
      <c r="L21" s="42"/>
      <c r="M21" s="42"/>
      <c r="N21" s="74"/>
      <c r="O21" s="74"/>
    </row>
    <row r="22" spans="1:15" ht="15" customHeight="1">
      <c r="A22" s="42"/>
      <c r="B22" s="42"/>
      <c r="C22" s="42"/>
      <c r="D22" s="265"/>
      <c r="E22" s="265"/>
      <c r="F22" s="265"/>
      <c r="G22" s="265"/>
      <c r="H22" s="42"/>
      <c r="I22" s="42"/>
      <c r="J22" s="42"/>
      <c r="K22" s="42"/>
      <c r="L22" s="42"/>
      <c r="M22" s="42"/>
      <c r="N22" s="74"/>
      <c r="O22" s="74"/>
    </row>
    <row r="23" spans="1:15" ht="15" customHeight="1">
      <c r="A23" s="42"/>
      <c r="B23" s="42"/>
      <c r="C23" s="42"/>
      <c r="D23" s="265"/>
      <c r="E23" s="265"/>
      <c r="F23" s="265"/>
      <c r="G23" s="265"/>
      <c r="H23" s="42"/>
      <c r="I23" s="42"/>
      <c r="J23" s="42"/>
      <c r="K23" s="42"/>
      <c r="L23" s="42"/>
      <c r="M23" s="42"/>
      <c r="N23" s="74"/>
      <c r="O23" s="74"/>
    </row>
    <row r="24" spans="1:15" ht="15" customHeight="1">
      <c r="A24" s="42"/>
      <c r="B24" s="42"/>
      <c r="C24" s="42"/>
      <c r="D24" s="265"/>
      <c r="E24" s="265"/>
      <c r="F24" s="265"/>
      <c r="G24" s="265"/>
      <c r="H24" s="42"/>
      <c r="I24" s="42"/>
      <c r="J24" s="42"/>
      <c r="K24" s="42"/>
      <c r="L24" s="42"/>
      <c r="M24" s="42"/>
      <c r="N24" s="74"/>
      <c r="O24" s="74"/>
    </row>
    <row r="25" spans="1:15" ht="15" customHeight="1">
      <c r="A25" s="42"/>
      <c r="B25" s="42"/>
      <c r="C25" s="42"/>
      <c r="D25" s="265"/>
      <c r="E25" s="265"/>
      <c r="F25" s="265"/>
      <c r="G25" s="265"/>
      <c r="H25" s="42"/>
      <c r="I25" s="42"/>
      <c r="J25" s="42"/>
      <c r="K25" s="42"/>
      <c r="L25" s="42"/>
      <c r="M25" s="42"/>
      <c r="N25" s="74"/>
      <c r="O25" s="74"/>
    </row>
    <row r="26" spans="1:15" ht="15" customHeight="1">
      <c r="A26" s="42"/>
      <c r="B26" s="42"/>
      <c r="C26" s="42"/>
      <c r="D26" s="265"/>
      <c r="E26" s="265"/>
      <c r="F26" s="265"/>
      <c r="G26" s="265"/>
      <c r="H26" s="42"/>
      <c r="I26" s="42"/>
      <c r="J26" s="42"/>
      <c r="K26" s="42"/>
      <c r="L26" s="42"/>
      <c r="M26" s="42"/>
      <c r="N26" s="74"/>
      <c r="O26" s="74"/>
    </row>
    <row r="27" spans="1:15" ht="15" customHeight="1">
      <c r="A27" s="42"/>
      <c r="B27" s="42"/>
      <c r="C27" s="42"/>
      <c r="D27" s="265"/>
      <c r="E27" s="265"/>
      <c r="F27" s="265"/>
      <c r="G27" s="265"/>
      <c r="H27" s="42"/>
      <c r="I27" s="42"/>
      <c r="J27" s="42"/>
      <c r="K27" s="42"/>
      <c r="L27" s="42"/>
      <c r="M27" s="42"/>
      <c r="N27" s="74"/>
      <c r="O27" s="74"/>
    </row>
    <row r="28" spans="1:15" ht="15" customHeight="1">
      <c r="A28" s="42"/>
      <c r="B28" s="42"/>
      <c r="C28" s="42"/>
      <c r="D28" s="265"/>
      <c r="E28" s="265"/>
      <c r="F28" s="265"/>
      <c r="G28" s="265"/>
      <c r="H28" s="42"/>
      <c r="I28" s="42"/>
      <c r="J28" s="42"/>
      <c r="K28" s="42"/>
      <c r="L28" s="42"/>
      <c r="M28" s="42"/>
      <c r="N28" s="74"/>
      <c r="O28" s="74"/>
    </row>
    <row r="29" spans="1:15" ht="15" customHeight="1">
      <c r="A29" s="42"/>
      <c r="B29" s="42"/>
      <c r="C29" s="42"/>
      <c r="D29" s="265"/>
      <c r="E29" s="265"/>
      <c r="F29" s="265"/>
      <c r="G29" s="265"/>
      <c r="H29" s="42"/>
      <c r="I29" s="42"/>
      <c r="J29" s="42"/>
      <c r="K29" s="42"/>
      <c r="L29" s="42"/>
      <c r="M29" s="42"/>
      <c r="N29" s="74"/>
      <c r="O29" s="74"/>
    </row>
    <row r="30" spans="1:15" ht="15" customHeight="1">
      <c r="A30" s="42"/>
      <c r="B30" s="42"/>
      <c r="C30" s="42"/>
      <c r="D30" s="265"/>
      <c r="E30" s="265"/>
      <c r="F30" s="265"/>
      <c r="G30" s="265"/>
      <c r="H30" s="42"/>
      <c r="I30" s="42"/>
      <c r="J30" s="42"/>
      <c r="K30" s="42"/>
      <c r="L30" s="42"/>
      <c r="M30" s="42"/>
      <c r="N30" s="74"/>
      <c r="O30" s="74"/>
    </row>
    <row r="31" spans="1:15" ht="15" customHeight="1">
      <c r="A31" s="42"/>
      <c r="B31" s="42"/>
      <c r="C31" s="42"/>
      <c r="D31" s="265"/>
      <c r="E31" s="265"/>
      <c r="F31" s="265"/>
      <c r="G31" s="265"/>
      <c r="H31" s="42"/>
      <c r="I31" s="42"/>
      <c r="J31" s="42"/>
      <c r="K31" s="42"/>
      <c r="L31" s="42"/>
      <c r="M31" s="42"/>
      <c r="N31" s="74"/>
      <c r="O31" s="74"/>
    </row>
    <row r="32" spans="1:15" ht="15" customHeight="1">
      <c r="A32" s="42"/>
      <c r="B32" s="42"/>
      <c r="C32" s="42"/>
      <c r="D32" s="265"/>
      <c r="E32" s="265"/>
      <c r="F32" s="265"/>
      <c r="G32" s="265"/>
      <c r="H32" s="42"/>
      <c r="I32" s="42"/>
      <c r="J32" s="42"/>
      <c r="K32" s="42"/>
      <c r="L32" s="42"/>
      <c r="M32" s="42"/>
      <c r="N32" s="74"/>
      <c r="O32" s="74"/>
    </row>
    <row r="33" spans="1:15" ht="15" customHeight="1">
      <c r="A33" s="42"/>
      <c r="B33" s="42"/>
      <c r="C33" s="42"/>
      <c r="D33" s="265"/>
      <c r="E33" s="265"/>
      <c r="F33" s="265"/>
      <c r="G33" s="265"/>
      <c r="H33" s="42"/>
      <c r="I33" s="42"/>
      <c r="J33" s="42"/>
      <c r="K33" s="42"/>
      <c r="L33" s="42"/>
      <c r="M33" s="42"/>
      <c r="N33" s="74"/>
      <c r="O33" s="74"/>
    </row>
    <row r="34" spans="1:15" ht="15" customHeight="1">
      <c r="A34" s="42"/>
      <c r="B34" s="42"/>
      <c r="C34" s="42"/>
      <c r="D34" s="265"/>
      <c r="E34" s="265"/>
      <c r="F34" s="265"/>
      <c r="G34" s="265"/>
      <c r="H34" s="42"/>
      <c r="I34" s="42"/>
      <c r="J34" s="42"/>
      <c r="K34" s="42"/>
      <c r="L34" s="42"/>
      <c r="M34" s="42"/>
      <c r="N34" s="74"/>
      <c r="O34" s="74"/>
    </row>
    <row r="35" spans="1:15" ht="15" customHeight="1">
      <c r="A35" s="42"/>
      <c r="B35" s="42"/>
      <c r="C35" s="42"/>
      <c r="D35" s="265"/>
      <c r="E35" s="265"/>
      <c r="F35" s="265"/>
      <c r="G35" s="265"/>
      <c r="H35" s="42"/>
      <c r="I35" s="42"/>
      <c r="J35" s="42"/>
      <c r="K35" s="42"/>
      <c r="L35" s="42"/>
      <c r="M35" s="42"/>
      <c r="N35" s="74"/>
      <c r="O35" s="74"/>
    </row>
    <row r="36" spans="1:15" ht="15" customHeight="1">
      <c r="A36" s="42"/>
      <c r="B36" s="42"/>
      <c r="C36" s="42"/>
      <c r="D36" s="265"/>
      <c r="E36" s="265"/>
      <c r="F36" s="265"/>
      <c r="G36" s="265"/>
      <c r="H36" s="42"/>
      <c r="I36" s="42"/>
      <c r="J36" s="42"/>
      <c r="K36" s="42"/>
      <c r="L36" s="42"/>
      <c r="M36" s="42"/>
      <c r="N36" s="74"/>
      <c r="O36" s="74"/>
    </row>
    <row r="37" spans="1:15" ht="15" customHeight="1">
      <c r="A37" s="42"/>
      <c r="B37" s="42"/>
      <c r="C37" s="42"/>
      <c r="D37" s="265"/>
      <c r="E37" s="265"/>
      <c r="F37" s="265"/>
      <c r="G37" s="265"/>
      <c r="H37" s="42"/>
      <c r="I37" s="42"/>
      <c r="J37" s="42"/>
      <c r="K37" s="42"/>
      <c r="L37" s="42"/>
      <c r="M37" s="42"/>
      <c r="N37" s="74"/>
      <c r="O37" s="74"/>
    </row>
    <row r="38" spans="1:15" ht="15" customHeight="1">
      <c r="A38" s="42"/>
      <c r="B38" s="42"/>
      <c r="C38" s="42"/>
      <c r="D38" s="265"/>
      <c r="E38" s="265"/>
      <c r="F38" s="265"/>
      <c r="G38" s="265"/>
      <c r="H38" s="42"/>
      <c r="I38" s="42"/>
      <c r="J38" s="42"/>
      <c r="K38" s="42"/>
      <c r="L38" s="42"/>
      <c r="M38" s="42"/>
      <c r="N38" s="74"/>
      <c r="O38" s="74"/>
    </row>
    <row r="39" spans="1:15" ht="15" customHeight="1">
      <c r="A39" s="42"/>
      <c r="B39" s="42"/>
      <c r="C39" s="42"/>
      <c r="D39" s="265"/>
      <c r="E39" s="265"/>
      <c r="F39" s="265"/>
      <c r="G39" s="265"/>
      <c r="H39" s="42"/>
      <c r="I39" s="42"/>
      <c r="J39" s="42"/>
      <c r="K39" s="42"/>
      <c r="L39" s="42"/>
      <c r="M39" s="42"/>
      <c r="N39" s="74"/>
      <c r="O39" s="74"/>
    </row>
    <row r="40" spans="1:15" ht="15" customHeight="1">
      <c r="A40" s="42"/>
      <c r="B40" s="42"/>
      <c r="C40" s="42"/>
      <c r="D40" s="265"/>
      <c r="E40" s="265"/>
      <c r="F40" s="265"/>
      <c r="G40" s="265"/>
      <c r="H40" s="42"/>
      <c r="I40" s="42"/>
      <c r="J40" s="42"/>
      <c r="K40" s="42"/>
      <c r="L40" s="42"/>
      <c r="M40" s="42"/>
      <c r="N40" s="74"/>
      <c r="O40" s="74"/>
    </row>
    <row r="41" spans="1:15" ht="15" customHeight="1">
      <c r="A41" s="42"/>
      <c r="B41" s="42"/>
      <c r="C41" s="42"/>
      <c r="D41" s="265"/>
      <c r="E41" s="265"/>
      <c r="F41" s="265"/>
      <c r="G41" s="265"/>
      <c r="H41" s="42"/>
      <c r="I41" s="42"/>
      <c r="J41" s="42"/>
      <c r="K41" s="42"/>
      <c r="L41" s="42"/>
      <c r="M41" s="42"/>
      <c r="N41" s="74"/>
      <c r="O41" s="74"/>
    </row>
    <row r="42" spans="1:15" ht="15" customHeight="1">
      <c r="A42" s="42"/>
      <c r="B42" s="42"/>
      <c r="C42" s="42"/>
      <c r="D42" s="265"/>
      <c r="E42" s="265"/>
      <c r="F42" s="265"/>
      <c r="G42" s="265"/>
      <c r="H42" s="42"/>
      <c r="I42" s="42"/>
      <c r="J42" s="42"/>
      <c r="K42" s="42"/>
      <c r="L42" s="42"/>
      <c r="M42" s="42"/>
      <c r="N42" s="74"/>
      <c r="O42" s="74"/>
    </row>
    <row r="43" spans="1:15" ht="15" customHeight="1">
      <c r="A43" s="42"/>
      <c r="B43" s="42"/>
      <c r="C43" s="42"/>
      <c r="D43" s="265"/>
      <c r="E43" s="265"/>
      <c r="F43" s="265"/>
      <c r="G43" s="265"/>
      <c r="H43" s="42"/>
      <c r="I43" s="42"/>
      <c r="J43" s="42"/>
      <c r="K43" s="42"/>
      <c r="L43" s="42"/>
      <c r="M43" s="42"/>
      <c r="N43" s="74"/>
      <c r="O43" s="74"/>
    </row>
    <row r="44" spans="1:15" ht="15" customHeight="1">
      <c r="A44" s="42"/>
      <c r="B44" s="42"/>
      <c r="C44" s="42"/>
      <c r="D44" s="265"/>
      <c r="E44" s="265"/>
      <c r="F44" s="265"/>
      <c r="G44" s="265"/>
      <c r="H44" s="42"/>
      <c r="I44" s="42"/>
      <c r="J44" s="42"/>
      <c r="K44" s="42"/>
      <c r="L44" s="42"/>
      <c r="M44" s="42"/>
      <c r="N44" s="74"/>
      <c r="O44" s="74"/>
    </row>
    <row r="45" spans="1:15" ht="15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74"/>
      <c r="O45" s="74"/>
    </row>
    <row r="46" spans="1:15" ht="15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74"/>
      <c r="O46" s="74"/>
    </row>
    <row r="47" spans="1:15" ht="15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74"/>
      <c r="O47" s="74"/>
    </row>
    <row r="48" spans="1:15" ht="15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74"/>
      <c r="O48" s="74"/>
    </row>
    <row r="49" spans="1:15" ht="15" customHeight="1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74"/>
      <c r="O49" s="74"/>
    </row>
    <row r="50" spans="1:15" ht="15" customHeight="1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74"/>
      <c r="O50" s="74"/>
    </row>
    <row r="51" spans="1:15" ht="15" customHeight="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74"/>
      <c r="O51" s="74"/>
    </row>
    <row r="52" spans="1:15" ht="15" customHeight="1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74"/>
      <c r="O52" s="74"/>
    </row>
    <row r="53" spans="1:15" ht="15" customHeight="1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74"/>
      <c r="O53" s="74"/>
    </row>
    <row r="54" spans="1:15" ht="15" customHeight="1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74"/>
      <c r="O54" s="74"/>
    </row>
    <row r="55" spans="1:15" ht="15" customHeight="1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74"/>
      <c r="O55" s="74"/>
    </row>
    <row r="56" spans="1:15" ht="15" customHeight="1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74"/>
      <c r="O56" s="74"/>
    </row>
    <row r="57" spans="1:15" ht="15" customHeight="1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74"/>
      <c r="O57" s="74"/>
    </row>
    <row r="58" spans="1:15" ht="15" customHeight="1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74"/>
      <c r="O58" s="74"/>
    </row>
    <row r="59" spans="1:15" ht="15" customHeight="1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74"/>
      <c r="O59" s="74"/>
    </row>
    <row r="60" spans="1:15" ht="15" customHeight="1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74"/>
      <c r="O60" s="74"/>
    </row>
    <row r="61" spans="1:15" ht="15" customHeight="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74"/>
      <c r="O61" s="74"/>
    </row>
    <row r="62" spans="1:15" ht="15" customHeight="1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74"/>
      <c r="O62" s="74"/>
    </row>
    <row r="63" spans="1:15" ht="1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74"/>
      <c r="O63" s="74"/>
    </row>
    <row r="64" spans="1:15" ht="15" customHeight="1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74"/>
      <c r="O64" s="74"/>
    </row>
    <row r="65" spans="1:15" ht="15" customHeight="1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74"/>
      <c r="O65" s="74"/>
    </row>
    <row r="66" spans="1:15" ht="15" customHeight="1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74"/>
      <c r="O66" s="74"/>
    </row>
    <row r="67" spans="1:15" ht="15" customHeight="1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74"/>
      <c r="O67" s="74"/>
    </row>
    <row r="68" spans="1:15" ht="15" customHeight="1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74"/>
      <c r="O68" s="74"/>
    </row>
    <row r="69" spans="1:15" ht="15" customHeight="1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74"/>
      <c r="O69" s="74"/>
    </row>
    <row r="70" spans="1:15" ht="15" customHeight="1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74"/>
      <c r="O70" s="74"/>
    </row>
    <row r="71" spans="1:15" ht="15" customHeight="1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74"/>
      <c r="O71" s="74"/>
    </row>
    <row r="72" spans="1:15" ht="15" customHeight="1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74"/>
      <c r="O72" s="74"/>
    </row>
    <row r="73" spans="1:15" ht="15" customHeight="1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74"/>
      <c r="O73" s="74"/>
    </row>
    <row r="74" spans="1:15" ht="15" customHeight="1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74"/>
      <c r="O74" s="74"/>
    </row>
    <row r="75" spans="1:15" ht="15" customHeight="1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74"/>
      <c r="O75" s="74"/>
    </row>
    <row r="76" spans="1:15" ht="15" customHeight="1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74"/>
      <c r="O76" s="74"/>
    </row>
    <row r="77" spans="1:15" ht="15" customHeight="1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74"/>
      <c r="O77" s="74"/>
    </row>
    <row r="78" spans="1:15" ht="15" customHeight="1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74"/>
      <c r="O78" s="74"/>
    </row>
    <row r="79" spans="1:15" ht="15" customHeight="1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74"/>
      <c r="O79" s="74"/>
    </row>
    <row r="80" spans="1:15" ht="15" customHeight="1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74"/>
      <c r="O80" s="74"/>
    </row>
    <row r="81" spans="1:15" ht="15" customHeight="1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74"/>
      <c r="O81" s="74"/>
    </row>
    <row r="82" spans="1:15" ht="15" customHeight="1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74"/>
      <c r="O82" s="74"/>
    </row>
    <row r="83" spans="1:15" ht="15" customHeight="1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74"/>
      <c r="O83" s="74"/>
    </row>
    <row r="84" spans="1:15" ht="15" customHeight="1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74"/>
      <c r="O84" s="74"/>
    </row>
    <row r="85" spans="1:15" ht="15" customHeight="1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74"/>
      <c r="O85" s="74"/>
    </row>
    <row r="86" spans="1:15" ht="15" customHeight="1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74"/>
      <c r="O86" s="74"/>
    </row>
    <row r="87" spans="1:15" ht="15" customHeight="1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74"/>
      <c r="O87" s="74"/>
    </row>
    <row r="88" spans="1:15" ht="15" customHeight="1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74"/>
      <c r="O88" s="74"/>
    </row>
    <row r="89" spans="1:15" ht="15" customHeight="1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74"/>
      <c r="O89" s="74"/>
    </row>
    <row r="90" spans="1:15" ht="15" customHeight="1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74"/>
      <c r="O90" s="74"/>
    </row>
    <row r="91" spans="1:15" ht="15" customHeight="1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74"/>
      <c r="O91" s="74"/>
    </row>
    <row r="92" spans="1:15" ht="15" customHeight="1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74"/>
      <c r="O92" s="74"/>
    </row>
    <row r="93" spans="1:15" ht="15" customHeight="1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74"/>
      <c r="O93" s="74"/>
    </row>
    <row r="94" spans="1:15" ht="15" customHeight="1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74"/>
      <c r="O94" s="74"/>
    </row>
    <row r="95" spans="1:15" ht="15" customHeight="1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74"/>
      <c r="O95" s="74"/>
    </row>
    <row r="96" spans="1:15" ht="15" customHeight="1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74"/>
      <c r="O96" s="74"/>
    </row>
    <row r="97" spans="1:15" ht="15" customHeight="1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74"/>
      <c r="O97" s="74"/>
    </row>
    <row r="98" spans="1:15" ht="15" customHeight="1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74"/>
      <c r="O98" s="74"/>
    </row>
    <row r="99" spans="1:15" ht="15" customHeight="1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74"/>
      <c r="O99" s="74"/>
    </row>
    <row r="100" spans="1:15" ht="15" customHeight="1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74"/>
      <c r="O100" s="74"/>
    </row>
    <row r="101" spans="1:15" ht="15" customHeight="1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74"/>
      <c r="O101" s="74"/>
    </row>
    <row r="102" spans="1:15" ht="15" customHeight="1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74"/>
      <c r="O102" s="74"/>
    </row>
    <row r="103" spans="1:15" ht="15" customHeight="1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74"/>
      <c r="O103" s="74"/>
    </row>
    <row r="104" spans="1:15" ht="15" customHeight="1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74"/>
      <c r="O104" s="74"/>
    </row>
    <row r="105" spans="1:15" ht="15" customHeight="1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74"/>
      <c r="O105" s="74"/>
    </row>
    <row r="106" spans="1:15" ht="15" customHeight="1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74"/>
      <c r="O106" s="74"/>
    </row>
    <row r="107" spans="1:15" ht="15" customHeight="1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74"/>
      <c r="O107" s="74"/>
    </row>
    <row r="108" spans="1:15" ht="15" customHeight="1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</row>
    <row r="109" spans="1:15" ht="15" customHeight="1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</row>
    <row r="110" spans="1:15" ht="15" customHeight="1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</row>
    <row r="111" spans="1:15" ht="15" customHeight="1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</row>
    <row r="112" spans="1:15" ht="15" customHeight="1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</row>
    <row r="113" spans="1:13" ht="15" customHeight="1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</row>
    <row r="114" spans="1:13" ht="15" customHeight="1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</row>
    <row r="115" spans="1:13" ht="15" customHeight="1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</row>
    <row r="116" spans="1:13" ht="15" customHeight="1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</row>
    <row r="117" spans="1:13" ht="15" customHeight="1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</row>
    <row r="118" spans="1:13" ht="15" customHeight="1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</row>
    <row r="119" spans="1:13" ht="15" customHeight="1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</row>
    <row r="120" spans="1:13" ht="15" customHeight="1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</row>
    <row r="121" spans="1:13" ht="15" customHeight="1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</row>
    <row r="122" spans="1:13" ht="15" customHeight="1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</row>
    <row r="123" spans="1:13" ht="15" customHeight="1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</row>
    <row r="124" spans="1:13" ht="15" customHeight="1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</row>
    <row r="125" spans="1:13" ht="15" customHeight="1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</row>
    <row r="126" spans="1:13" ht="15" customHeight="1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</row>
    <row r="127" spans="1:13" ht="15" customHeight="1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</row>
    <row r="128" spans="1:13" ht="15" customHeight="1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</row>
    <row r="129" spans="1:13" ht="15" customHeight="1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</row>
    <row r="130" spans="1:13" ht="15" customHeight="1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</row>
    <row r="131" spans="1:13" ht="15" customHeight="1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</row>
    <row r="132" spans="1:13" ht="15" customHeight="1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</row>
    <row r="133" spans="1:13" ht="15" customHeight="1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</row>
    <row r="134" spans="1:13" ht="15" customHeight="1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</row>
    <row r="135" spans="1:13" ht="15" customHeight="1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</row>
    <row r="136" spans="1:13" ht="15" customHeight="1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</row>
    <row r="137" spans="1:13" ht="15" customHeight="1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</row>
    <row r="138" spans="1:13" ht="15" customHeight="1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</row>
    <row r="139" spans="1:13" ht="15" customHeight="1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</row>
    <row r="140" spans="1:13" ht="15" customHeight="1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</row>
    <row r="141" spans="1:13" ht="15" customHeight="1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</row>
    <row r="142" spans="1:13" ht="15" customHeight="1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</row>
    <row r="143" spans="1:13" ht="15" customHeight="1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</row>
    <row r="144" spans="1:13" ht="15" customHeight="1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</row>
    <row r="145" spans="1:13" ht="15" customHeight="1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</row>
    <row r="146" spans="1:13" ht="15" customHeight="1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</row>
    <row r="147" spans="1:13" ht="15" customHeight="1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</row>
    <row r="148" spans="1:13" ht="15" customHeight="1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</row>
    <row r="149" spans="1:13" ht="15" customHeight="1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</row>
    <row r="150" spans="1:13" ht="15" customHeight="1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</row>
    <row r="151" spans="1:13" ht="15" customHeight="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</row>
    <row r="152" spans="1:13" ht="15" customHeight="1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</row>
    <row r="153" spans="1:13" ht="15" customHeight="1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</row>
    <row r="154" spans="1:13" ht="15" customHeight="1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</row>
    <row r="155" spans="1:13" ht="15" customHeight="1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</row>
    <row r="156" spans="1:13" ht="15" customHeight="1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</row>
    <row r="157" spans="1:13" ht="15" customHeight="1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</row>
    <row r="158" spans="1:13" ht="15" customHeight="1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</row>
    <row r="159" spans="1:13" ht="15" customHeight="1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</row>
    <row r="160" spans="1:13" ht="15" customHeight="1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</row>
    <row r="161" spans="1:13" ht="15" customHeight="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</row>
    <row r="162" spans="1:13" ht="15" customHeight="1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</row>
    <row r="163" spans="1:13" ht="15" customHeight="1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</row>
    <row r="164" spans="1:13" ht="15" customHeight="1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</row>
    <row r="165" spans="1:13" ht="15" customHeight="1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</row>
    <row r="166" spans="1:13" ht="15" customHeight="1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</row>
    <row r="167" spans="1:13" ht="15" customHeight="1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</row>
    <row r="168" spans="1:13" ht="15" customHeight="1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</row>
    <row r="169" spans="1:13" ht="15" customHeight="1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</row>
    <row r="170" spans="1:13" ht="15" customHeight="1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</row>
    <row r="171" spans="1:13" ht="15" customHeight="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</row>
    <row r="172" spans="1:13" ht="15" customHeight="1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</row>
    <row r="173" spans="1:13" ht="15" customHeight="1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</row>
    <row r="174" spans="1:13" ht="15" customHeight="1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</row>
    <row r="175" spans="1:13" ht="15" customHeight="1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</row>
    <row r="176" spans="1:13" ht="15" customHeight="1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</row>
    <row r="177" spans="1:13" ht="15" customHeight="1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</row>
    <row r="178" spans="1:13" ht="15" customHeight="1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</row>
    <row r="179" spans="1:13" ht="15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</row>
    <row r="180" spans="1:13" ht="15" customHeight="1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</row>
    <row r="181" spans="1:13" ht="15" customHeight="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</row>
    <row r="182" spans="1:13" ht="15" customHeight="1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</row>
    <row r="183" spans="1:13" ht="15" customHeight="1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</row>
    <row r="184" spans="1:13" ht="15" customHeight="1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</row>
    <row r="185" spans="1:13" ht="15" customHeight="1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</row>
    <row r="186" spans="1:13" ht="15" customHeight="1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</row>
    <row r="187" spans="1:13" ht="15" customHeight="1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</row>
    <row r="188" spans="1:13" ht="15" customHeight="1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</row>
    <row r="189" spans="1:13" ht="15" customHeight="1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</row>
    <row r="190" spans="1:13" ht="15" customHeight="1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</row>
    <row r="191" spans="1:13" ht="15" customHeight="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</row>
    <row r="192" spans="1:13" ht="15" customHeight="1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</row>
    <row r="193" spans="1:13" ht="15" customHeight="1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</row>
    <row r="194" spans="1:13" ht="15" customHeight="1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</row>
    <row r="195" spans="1:13" ht="15" customHeight="1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</row>
    <row r="196" spans="1:13" ht="15" customHeight="1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</row>
    <row r="197" spans="1:13" ht="15" customHeight="1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</row>
    <row r="198" spans="1:13" ht="15" customHeight="1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</row>
    <row r="199" spans="1:13" ht="15" customHeight="1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</row>
    <row r="200" spans="1:13" ht="15" customHeight="1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</row>
    <row r="201" spans="1:13" ht="15" customHeight="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</row>
    <row r="202" spans="1:13" ht="15" customHeight="1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</row>
    <row r="203" spans="1:13" ht="15" customHeight="1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</row>
    <row r="204" spans="1:13" ht="15" customHeight="1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</row>
    <row r="205" spans="1:13" ht="15" customHeight="1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</row>
    <row r="206" spans="1:13" ht="15" customHeight="1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</row>
    <row r="207" spans="1:13" ht="15" customHeight="1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</row>
    <row r="208" spans="1:13" ht="15" customHeight="1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</row>
    <row r="209" spans="1:13" ht="15" customHeight="1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</row>
    <row r="210" spans="1:13" ht="15" customHeight="1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</row>
    <row r="211" spans="1:13" ht="15" customHeight="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</row>
    <row r="212" spans="1:13" ht="15" customHeight="1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</row>
    <row r="213" spans="1:13" ht="15" customHeight="1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</row>
    <row r="214" spans="1:13" ht="15" customHeight="1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</row>
    <row r="215" spans="1:13" ht="15" customHeight="1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</row>
    <row r="216" spans="1:13" ht="15" customHeight="1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</row>
    <row r="217" spans="1:13" ht="15" customHeight="1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</row>
    <row r="218" spans="1:13" ht="15" customHeight="1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</row>
    <row r="219" spans="1:13" ht="15" customHeight="1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</row>
    <row r="220" spans="1:13" ht="15" customHeight="1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</row>
    <row r="221" spans="1:13" ht="15" customHeight="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</row>
    <row r="222" spans="1:13" ht="15" customHeight="1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</row>
    <row r="223" spans="1:13" ht="15" customHeight="1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</row>
    <row r="224" spans="1:13" ht="15" customHeight="1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</row>
    <row r="225" spans="1:13" ht="15" customHeight="1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</row>
    <row r="226" spans="1:13" ht="15" customHeight="1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</row>
    <row r="227" spans="1:13" ht="15" customHeight="1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</row>
    <row r="228" spans="1:13" ht="15" customHeight="1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</row>
    <row r="229" spans="1:13" ht="15" customHeight="1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</row>
    <row r="230" spans="1:13" ht="15" customHeight="1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</row>
    <row r="231" spans="1:13" ht="15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</row>
    <row r="232" spans="1:13" ht="15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</row>
    <row r="233" spans="1:13" ht="15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</row>
    <row r="234" spans="1:13" ht="15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</row>
    <row r="235" spans="1:13" ht="15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</row>
    <row r="236" spans="1:13" ht="15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</row>
    <row r="237" spans="1:13" ht="15" customHeight="1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</row>
    <row r="238" spans="1:13" ht="15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</row>
    <row r="239" spans="1:13" ht="15" customHeight="1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</row>
    <row r="240" spans="1:13" ht="15" customHeight="1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</row>
    <row r="241" spans="1:13" ht="15" customHeight="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</row>
    <row r="242" spans="1:13" ht="15" customHeight="1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</row>
    <row r="243" spans="1:13" ht="15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</row>
    <row r="244" spans="1:13" ht="15" customHeight="1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</row>
    <row r="245" spans="1:13" ht="15" customHeight="1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</row>
    <row r="246" spans="1:13" ht="15" customHeight="1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</row>
    <row r="247" spans="1:13" ht="15" customHeight="1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</row>
    <row r="248" spans="1:13" ht="15" customHeight="1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</row>
    <row r="249" spans="1:13" ht="15" customHeight="1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</row>
  </sheetData>
  <mergeCells count="1">
    <mergeCell ref="B13:M13"/>
  </mergeCells>
  <pageMargins left="0.23622047244094491" right="0.23622047244094491" top="0.39370078740157483" bottom="0.74803149606299213" header="0" footer="0.31496062992125984"/>
  <pageSetup paperSize="9" scale="71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2"/>
  <sheetViews>
    <sheetView zoomScaleNormal="100" workbookViewId="0"/>
  </sheetViews>
  <sheetFormatPr baseColWidth="10" defaultColWidth="11.42578125" defaultRowHeight="15" customHeight="1"/>
  <cols>
    <col min="1" max="1" width="21.42578125" style="271" customWidth="1"/>
    <col min="2" max="7" width="14.28515625" style="271" customWidth="1"/>
    <col min="8" max="14" width="11.42578125" style="271" customWidth="1"/>
    <col min="15" max="15" width="11.42578125" style="269" customWidth="1"/>
    <col min="16" max="16" width="11.42578125" style="270"/>
    <col min="17" max="25" width="11.42578125" style="270" customWidth="1"/>
    <col min="26" max="16384" width="11.42578125" style="271"/>
  </cols>
  <sheetData>
    <row r="1" spans="1:29" s="270" customFormat="1" ht="15" customHeight="1">
      <c r="A1" s="268" t="s">
        <v>667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69"/>
      <c r="Z1" s="271"/>
      <c r="AA1" s="271"/>
      <c r="AB1" s="271"/>
      <c r="AC1" s="271"/>
    </row>
    <row r="2" spans="1:29" s="270" customFormat="1" ht="15" customHeight="1">
      <c r="A2" s="272" t="s">
        <v>668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69"/>
      <c r="Z2" s="271"/>
      <c r="AA2" s="271"/>
      <c r="AB2" s="271"/>
      <c r="AC2" s="271"/>
    </row>
    <row r="3" spans="1:29" s="270" customFormat="1" ht="1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1"/>
      <c r="O3" s="269"/>
      <c r="Z3" s="271"/>
      <c r="AA3" s="271"/>
      <c r="AB3" s="271"/>
      <c r="AC3" s="271"/>
    </row>
    <row r="4" spans="1:29" s="270" customFormat="1" ht="15" customHeight="1">
      <c r="A4" s="273"/>
      <c r="B4" s="274" t="s">
        <v>181</v>
      </c>
      <c r="C4" s="274" t="s">
        <v>182</v>
      </c>
      <c r="D4" s="274" t="s">
        <v>183</v>
      </c>
      <c r="E4" s="274" t="s">
        <v>184</v>
      </c>
      <c r="F4" s="274" t="s">
        <v>185</v>
      </c>
      <c r="G4" s="274" t="s">
        <v>186</v>
      </c>
      <c r="N4" s="1"/>
      <c r="O4" s="269"/>
      <c r="Z4" s="271"/>
      <c r="AA4" s="271"/>
      <c r="AB4" s="271"/>
      <c r="AC4" s="271"/>
    </row>
    <row r="5" spans="1:29" s="270" customFormat="1" ht="15" customHeight="1">
      <c r="A5" s="11" t="s">
        <v>19</v>
      </c>
      <c r="B5" s="275">
        <v>421437</v>
      </c>
      <c r="C5" s="275">
        <v>425719</v>
      </c>
      <c r="D5" s="275">
        <v>427653</v>
      </c>
      <c r="E5" s="275">
        <v>432045</v>
      </c>
      <c r="F5" s="275">
        <v>432684</v>
      </c>
      <c r="G5" s="275">
        <v>430267</v>
      </c>
      <c r="N5" s="1"/>
      <c r="O5" s="269"/>
      <c r="Q5" s="276"/>
      <c r="Z5" s="271"/>
      <c r="AA5" s="271"/>
      <c r="AB5" s="271"/>
      <c r="AC5" s="271"/>
    </row>
    <row r="6" spans="1:29" s="270" customFormat="1" ht="15" customHeight="1">
      <c r="A6" s="11" t="s">
        <v>56</v>
      </c>
      <c r="B6" s="275">
        <v>1092944</v>
      </c>
      <c r="C6" s="275">
        <v>1099783</v>
      </c>
      <c r="D6" s="275">
        <v>1102859</v>
      </c>
      <c r="E6" s="275">
        <v>1111525</v>
      </c>
      <c r="F6" s="275">
        <v>1106642</v>
      </c>
      <c r="G6" s="275">
        <v>1096894</v>
      </c>
      <c r="N6" s="1"/>
      <c r="O6" s="269"/>
      <c r="Z6" s="271"/>
      <c r="AA6" s="271"/>
      <c r="AB6" s="271"/>
      <c r="AC6" s="271"/>
    </row>
    <row r="7" spans="1:29" s="270" customFormat="1" ht="15" customHeight="1">
      <c r="A7" s="11" t="s">
        <v>16</v>
      </c>
      <c r="B7" s="275">
        <v>2034648</v>
      </c>
      <c r="C7" s="275">
        <v>2047610</v>
      </c>
      <c r="D7" s="275">
        <v>2062849</v>
      </c>
      <c r="E7" s="275">
        <v>2086934</v>
      </c>
      <c r="F7" s="275">
        <v>2082719</v>
      </c>
      <c r="G7" s="275">
        <v>2076781</v>
      </c>
      <c r="N7" s="1"/>
      <c r="O7" s="269"/>
      <c r="Q7" s="276"/>
      <c r="Z7" s="271"/>
      <c r="AA7" s="271"/>
      <c r="AB7" s="271"/>
      <c r="AC7" s="271"/>
    </row>
    <row r="8" spans="1:29" s="270" customFormat="1" ht="15" customHeight="1">
      <c r="A8" s="11" t="s">
        <v>15</v>
      </c>
      <c r="B8" s="275">
        <v>20004924</v>
      </c>
      <c r="C8" s="275">
        <v>20148628</v>
      </c>
      <c r="D8" s="275">
        <v>20349825</v>
      </c>
      <c r="E8" s="275">
        <v>20678484</v>
      </c>
      <c r="F8" s="275">
        <v>20715284</v>
      </c>
      <c r="G8" s="275">
        <v>20597244</v>
      </c>
      <c r="N8" s="1"/>
      <c r="O8" s="269"/>
      <c r="Q8" s="276"/>
      <c r="Z8" s="271"/>
      <c r="AA8" s="271"/>
      <c r="AB8" s="271"/>
      <c r="AC8" s="271"/>
    </row>
    <row r="9" spans="1:29" s="270" customFormat="1" ht="15" customHeight="1">
      <c r="A9" s="273"/>
      <c r="B9" s="274" t="s">
        <v>187</v>
      </c>
      <c r="C9" s="274" t="s">
        <v>188</v>
      </c>
      <c r="D9" s="274" t="s">
        <v>189</v>
      </c>
      <c r="E9" s="274" t="s">
        <v>190</v>
      </c>
      <c r="F9" s="274" t="s">
        <v>191</v>
      </c>
      <c r="G9" s="274" t="s">
        <v>192</v>
      </c>
      <c r="H9" s="277"/>
      <c r="I9" s="277"/>
      <c r="J9" s="277"/>
      <c r="K9" s="278"/>
      <c r="L9" s="278"/>
      <c r="M9" s="278"/>
      <c r="N9" s="1"/>
      <c r="O9" s="269"/>
      <c r="Z9" s="271"/>
      <c r="AA9" s="271"/>
      <c r="AB9" s="271"/>
      <c r="AC9" s="271"/>
    </row>
    <row r="10" spans="1:29" s="270" customFormat="1" ht="15" customHeight="1">
      <c r="A10" s="11" t="s">
        <v>19</v>
      </c>
      <c r="B10" s="275">
        <v>430248</v>
      </c>
      <c r="C10" s="275">
        <v>425243</v>
      </c>
      <c r="D10" s="275">
        <v>437825</v>
      </c>
      <c r="E10" s="279">
        <v>439853</v>
      </c>
      <c r="F10" s="279">
        <v>446597</v>
      </c>
      <c r="G10" s="279">
        <v>445421</v>
      </c>
      <c r="H10" s="277"/>
      <c r="I10" s="277"/>
      <c r="J10" s="277"/>
      <c r="K10" s="278"/>
      <c r="L10" s="278"/>
      <c r="M10" s="278"/>
      <c r="N10" s="1"/>
      <c r="O10" s="269"/>
      <c r="Z10" s="271"/>
      <c r="AA10" s="271"/>
      <c r="AB10" s="271"/>
      <c r="AC10" s="271"/>
    </row>
    <row r="11" spans="1:29" s="270" customFormat="1" ht="15" customHeight="1">
      <c r="A11" s="11" t="s">
        <v>56</v>
      </c>
      <c r="B11" s="275">
        <v>1096541</v>
      </c>
      <c r="C11" s="275">
        <v>1080794</v>
      </c>
      <c r="D11" s="275">
        <v>1111645</v>
      </c>
      <c r="E11" s="279">
        <v>1131471</v>
      </c>
      <c r="F11" s="279">
        <v>1146956</v>
      </c>
      <c r="G11" s="279">
        <v>1138529</v>
      </c>
      <c r="H11" s="277"/>
      <c r="I11" s="277"/>
      <c r="J11" s="277"/>
      <c r="K11" s="278"/>
      <c r="L11" s="278"/>
      <c r="M11" s="278"/>
      <c r="N11" s="1"/>
      <c r="O11" s="280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71"/>
      <c r="AC11" s="271"/>
    </row>
    <row r="12" spans="1:29" s="270" customFormat="1" ht="15" customHeight="1">
      <c r="A12" s="11" t="s">
        <v>16</v>
      </c>
      <c r="B12" s="275">
        <v>2085455</v>
      </c>
      <c r="C12" s="275">
        <v>2043157</v>
      </c>
      <c r="D12" s="275">
        <v>2092857</v>
      </c>
      <c r="E12" s="279">
        <v>2113684</v>
      </c>
      <c r="F12" s="279">
        <v>2132196</v>
      </c>
      <c r="G12" s="279">
        <v>2116693</v>
      </c>
      <c r="H12" s="277"/>
      <c r="I12" s="277"/>
      <c r="J12" s="277"/>
      <c r="K12" s="278"/>
      <c r="L12" s="278"/>
      <c r="M12" s="278"/>
      <c r="N12" s="1"/>
      <c r="O12" s="280"/>
      <c r="P12" s="281"/>
      <c r="Q12" s="281"/>
      <c r="R12" s="281"/>
      <c r="S12" s="281"/>
      <c r="T12" s="281"/>
      <c r="U12" s="280"/>
      <c r="V12" s="280"/>
      <c r="W12" s="280"/>
      <c r="X12" s="281"/>
      <c r="Y12" s="281"/>
      <c r="Z12" s="281"/>
      <c r="AA12" s="281"/>
      <c r="AB12" s="271"/>
      <c r="AC12" s="271"/>
    </row>
    <row r="13" spans="1:29" s="270" customFormat="1" ht="15" customHeight="1">
      <c r="A13" s="282" t="s">
        <v>15</v>
      </c>
      <c r="B13" s="283">
        <v>20683889</v>
      </c>
      <c r="C13" s="283">
        <v>20430272</v>
      </c>
      <c r="D13" s="283">
        <v>20800895</v>
      </c>
      <c r="E13" s="284">
        <v>20659878</v>
      </c>
      <c r="F13" s="284">
        <v>20762035</v>
      </c>
      <c r="G13" s="284">
        <v>20733042</v>
      </c>
      <c r="H13" s="1"/>
      <c r="I13" s="1"/>
      <c r="J13" s="1"/>
      <c r="K13" s="1"/>
      <c r="L13" s="1"/>
      <c r="M13" s="4"/>
      <c r="N13" s="1"/>
      <c r="O13" s="280"/>
      <c r="P13" s="281"/>
      <c r="Q13" s="281"/>
      <c r="R13" s="281"/>
      <c r="S13" s="281"/>
      <c r="T13" s="281"/>
      <c r="U13" s="280"/>
      <c r="V13" s="280"/>
      <c r="W13" s="280"/>
      <c r="X13" s="281"/>
      <c r="Y13" s="281"/>
      <c r="Z13" s="281"/>
      <c r="AA13" s="281"/>
      <c r="AB13" s="271"/>
      <c r="AC13" s="271"/>
    </row>
    <row r="14" spans="1:29" s="270" customFormat="1" ht="15" customHeight="1">
      <c r="A14" s="285" t="s">
        <v>669</v>
      </c>
      <c r="B14" s="1"/>
      <c r="C14" s="1"/>
      <c r="D14" s="1"/>
      <c r="E14" s="1"/>
      <c r="F14" s="1"/>
      <c r="G14" s="4"/>
      <c r="H14" s="1"/>
      <c r="I14" s="1"/>
      <c r="J14" s="1"/>
      <c r="K14" s="4"/>
      <c r="L14" s="4"/>
      <c r="M14" s="4"/>
      <c r="N14" s="1"/>
      <c r="O14" s="280"/>
      <c r="P14" s="286"/>
      <c r="Q14" s="281"/>
      <c r="R14" s="281"/>
      <c r="S14" s="281"/>
      <c r="T14" s="281"/>
      <c r="U14" s="280"/>
      <c r="V14" s="280"/>
      <c r="W14" s="280"/>
      <c r="X14" s="281"/>
      <c r="Y14" s="281"/>
      <c r="Z14" s="281"/>
      <c r="AA14" s="281"/>
      <c r="AB14" s="271"/>
      <c r="AC14" s="271"/>
    </row>
    <row r="15" spans="1:29" ht="15" customHeight="1">
      <c r="A15" s="285" t="s">
        <v>670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271"/>
      <c r="P15" s="271"/>
      <c r="Q15" s="271"/>
      <c r="R15" s="271"/>
      <c r="S15" s="271"/>
      <c r="T15" s="271"/>
      <c r="U15" s="271"/>
      <c r="V15" s="271"/>
      <c r="W15" s="280"/>
      <c r="X15" s="281"/>
      <c r="Y15" s="281"/>
      <c r="Z15" s="281"/>
      <c r="AA15" s="281"/>
    </row>
    <row r="16" spans="1:29" ht="1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271"/>
      <c r="P16" s="271"/>
      <c r="Q16" s="271"/>
      <c r="R16" s="271"/>
      <c r="S16" s="271"/>
      <c r="T16" s="271"/>
      <c r="U16" s="271"/>
      <c r="V16" s="271"/>
      <c r="W16" s="280"/>
      <c r="X16" s="281"/>
      <c r="Y16" s="281"/>
      <c r="Z16" s="281"/>
      <c r="AA16" s="287"/>
      <c r="AC16" s="288"/>
    </row>
    <row r="17" spans="1:29" ht="1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271"/>
      <c r="P17" s="271"/>
      <c r="Q17" s="271"/>
      <c r="R17" s="271"/>
      <c r="S17" s="271"/>
      <c r="T17" s="271"/>
      <c r="U17" s="271"/>
      <c r="V17" s="271"/>
      <c r="W17" s="280"/>
      <c r="X17" s="281"/>
      <c r="Y17" s="281"/>
      <c r="Z17" s="281"/>
      <c r="AA17" s="287"/>
      <c r="AC17" s="288"/>
    </row>
    <row r="18" spans="1:29" ht="15" customHeight="1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271"/>
      <c r="P18" s="271"/>
      <c r="Q18" s="271"/>
      <c r="R18" s="271"/>
      <c r="S18" s="271"/>
      <c r="T18" s="271"/>
      <c r="U18" s="271"/>
      <c r="V18" s="271"/>
      <c r="W18" s="280"/>
      <c r="X18" s="281"/>
      <c r="Y18" s="281"/>
      <c r="Z18" s="281"/>
      <c r="AA18" s="287"/>
      <c r="AC18" s="288"/>
    </row>
    <row r="19" spans="1:29" ht="1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271"/>
      <c r="P19" s="271"/>
      <c r="Q19" s="271"/>
      <c r="R19" s="271"/>
      <c r="S19" s="271"/>
      <c r="T19" s="271"/>
      <c r="U19" s="271"/>
      <c r="V19" s="271"/>
      <c r="W19" s="280"/>
      <c r="X19" s="281"/>
      <c r="Y19" s="281"/>
      <c r="Z19" s="281"/>
      <c r="AA19" s="287"/>
      <c r="AC19" s="288"/>
    </row>
    <row r="20" spans="1:29" ht="1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271"/>
      <c r="P20" s="271"/>
      <c r="Q20" s="271"/>
      <c r="R20" s="271"/>
      <c r="S20" s="271"/>
      <c r="T20" s="271"/>
      <c r="U20" s="271"/>
      <c r="V20" s="271"/>
      <c r="W20" s="280"/>
      <c r="X20" s="281"/>
      <c r="Y20" s="281"/>
      <c r="Z20" s="281"/>
      <c r="AA20" s="287"/>
      <c r="AC20" s="288"/>
    </row>
    <row r="21" spans="1:29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271"/>
      <c r="P21" s="271"/>
      <c r="Q21" s="271"/>
      <c r="R21" s="271"/>
      <c r="S21" s="271"/>
      <c r="T21" s="271"/>
      <c r="U21" s="271"/>
      <c r="V21" s="271"/>
      <c r="W21" s="280"/>
      <c r="X21" s="281"/>
      <c r="Y21" s="281"/>
      <c r="Z21" s="281"/>
      <c r="AA21" s="287"/>
      <c r="AC21" s="288"/>
    </row>
    <row r="22" spans="1:29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271"/>
      <c r="P22" s="271"/>
      <c r="Q22" s="271"/>
      <c r="R22" s="271"/>
      <c r="S22" s="271"/>
      <c r="T22" s="271"/>
      <c r="U22" s="271"/>
      <c r="V22" s="271"/>
      <c r="W22" s="280"/>
      <c r="X22" s="281"/>
      <c r="Y22" s="281"/>
      <c r="Z22" s="281"/>
      <c r="AA22" s="287"/>
      <c r="AC22" s="288"/>
    </row>
    <row r="23" spans="1:29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71"/>
      <c r="P23" s="271"/>
      <c r="Q23" s="271"/>
      <c r="R23" s="271"/>
      <c r="S23" s="271"/>
      <c r="T23" s="271"/>
      <c r="U23" s="271"/>
      <c r="V23" s="271"/>
      <c r="W23" s="280"/>
      <c r="X23" s="281"/>
      <c r="Y23" s="281"/>
      <c r="Z23" s="281"/>
      <c r="AA23" s="287"/>
      <c r="AC23" s="288"/>
    </row>
    <row r="24" spans="1:29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71"/>
      <c r="P24" s="271"/>
      <c r="Q24" s="271"/>
      <c r="R24" s="271"/>
      <c r="S24" s="271"/>
      <c r="T24" s="271"/>
      <c r="U24" s="271"/>
      <c r="V24" s="271"/>
      <c r="W24" s="280"/>
      <c r="X24" s="281"/>
      <c r="Y24" s="281"/>
      <c r="Z24" s="281"/>
      <c r="AA24" s="287"/>
      <c r="AC24" s="288"/>
    </row>
    <row r="25" spans="1:29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271"/>
      <c r="U25" s="271"/>
      <c r="V25" s="271"/>
      <c r="W25" s="280"/>
      <c r="X25" s="281"/>
      <c r="Y25" s="281"/>
      <c r="Z25" s="281"/>
      <c r="AA25" s="287"/>
      <c r="AC25" s="288"/>
    </row>
    <row r="26" spans="1:29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271"/>
      <c r="U26" s="271"/>
      <c r="V26" s="271"/>
      <c r="W26" s="280"/>
      <c r="X26" s="281"/>
      <c r="Y26" s="281"/>
      <c r="Z26" s="281"/>
      <c r="AA26" s="287"/>
      <c r="AC26" s="288"/>
    </row>
    <row r="27" spans="1:29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280"/>
      <c r="P27" s="280"/>
      <c r="Q27" s="280"/>
      <c r="R27" s="280"/>
      <c r="S27" s="289"/>
      <c r="T27" s="281"/>
      <c r="U27" s="280"/>
      <c r="V27" s="280"/>
      <c r="W27" s="280"/>
      <c r="X27" s="281"/>
      <c r="Y27" s="281"/>
      <c r="Z27" s="281"/>
      <c r="AA27" s="281"/>
    </row>
    <row r="28" spans="1:29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P28" s="269"/>
      <c r="Q28" s="269"/>
      <c r="R28" s="269"/>
      <c r="S28" s="269"/>
    </row>
    <row r="29" spans="1:29" ht="15" customHeight="1">
      <c r="A29" s="269"/>
      <c r="B29" s="269">
        <v>2019</v>
      </c>
      <c r="C29" s="269"/>
      <c r="D29" s="269">
        <v>2020</v>
      </c>
      <c r="E29" s="269"/>
      <c r="F29" s="269">
        <v>2021</v>
      </c>
      <c r="G29" s="1"/>
      <c r="H29" s="269">
        <v>2022</v>
      </c>
      <c r="I29" s="1"/>
      <c r="J29" s="269">
        <v>2023</v>
      </c>
      <c r="K29" s="1"/>
      <c r="L29" s="1"/>
      <c r="M29" s="1"/>
      <c r="N29" s="1"/>
      <c r="P29" s="269"/>
      <c r="Q29" s="269"/>
      <c r="R29" s="269"/>
      <c r="S29" s="269"/>
    </row>
    <row r="30" spans="1:29" ht="15" customHeight="1">
      <c r="A30" s="290" t="s">
        <v>671</v>
      </c>
      <c r="B30" s="291">
        <v>378383</v>
      </c>
      <c r="C30" s="290" t="s">
        <v>672</v>
      </c>
      <c r="D30" s="291">
        <v>383773</v>
      </c>
      <c r="E30" s="290" t="s">
        <v>672</v>
      </c>
      <c r="F30" s="292">
        <v>382846</v>
      </c>
      <c r="G30" s="290" t="s">
        <v>673</v>
      </c>
      <c r="H30" s="292">
        <v>406147</v>
      </c>
      <c r="I30" s="290" t="s">
        <v>674</v>
      </c>
      <c r="J30" s="292">
        <v>421437</v>
      </c>
      <c r="K30" s="1"/>
      <c r="L30" s="1"/>
      <c r="M30" s="1"/>
      <c r="N30" s="1"/>
      <c r="P30" s="269"/>
      <c r="Q30" s="269"/>
      <c r="R30" s="269"/>
      <c r="S30" s="269"/>
    </row>
    <row r="31" spans="1:29" ht="15" customHeight="1">
      <c r="A31" s="269" t="s">
        <v>171</v>
      </c>
      <c r="B31" s="291">
        <v>380702</v>
      </c>
      <c r="C31" s="269" t="s">
        <v>171</v>
      </c>
      <c r="D31" s="291">
        <v>389493</v>
      </c>
      <c r="E31" s="269" t="s">
        <v>171</v>
      </c>
      <c r="F31" s="292">
        <v>382426</v>
      </c>
      <c r="G31" s="269" t="s">
        <v>171</v>
      </c>
      <c r="H31" s="292">
        <v>409011</v>
      </c>
      <c r="I31" s="269" t="s">
        <v>171</v>
      </c>
      <c r="J31" s="292">
        <v>425719</v>
      </c>
      <c r="K31" s="1"/>
      <c r="L31" s="1"/>
      <c r="M31" s="1"/>
      <c r="N31" s="1"/>
      <c r="P31" s="269"/>
      <c r="Q31" s="269"/>
      <c r="R31" s="269"/>
      <c r="S31" s="269"/>
    </row>
    <row r="32" spans="1:29" ht="15" customHeight="1">
      <c r="A32" s="269" t="s">
        <v>172</v>
      </c>
      <c r="B32" s="291">
        <v>385107</v>
      </c>
      <c r="C32" s="269" t="s">
        <v>172</v>
      </c>
      <c r="D32" s="291">
        <v>369244</v>
      </c>
      <c r="E32" s="269" t="s">
        <v>172</v>
      </c>
      <c r="F32" s="292">
        <v>381976</v>
      </c>
      <c r="G32" s="269" t="s">
        <v>172</v>
      </c>
      <c r="H32" s="292">
        <v>410096</v>
      </c>
      <c r="I32" s="269" t="s">
        <v>172</v>
      </c>
      <c r="J32" s="292">
        <v>427653</v>
      </c>
      <c r="K32" s="1"/>
      <c r="L32" s="1"/>
      <c r="M32" s="1"/>
      <c r="N32" s="1"/>
      <c r="P32" s="269"/>
      <c r="Q32" s="269"/>
      <c r="R32" s="269"/>
      <c r="S32" s="269"/>
    </row>
    <row r="33" spans="1:19" ht="15" customHeight="1">
      <c r="A33" s="269" t="s">
        <v>173</v>
      </c>
      <c r="B33" s="291">
        <v>382788</v>
      </c>
      <c r="C33" s="269" t="s">
        <v>173</v>
      </c>
      <c r="D33" s="291">
        <v>368949</v>
      </c>
      <c r="E33" s="269" t="s">
        <v>173</v>
      </c>
      <c r="F33" s="292">
        <v>385055</v>
      </c>
      <c r="G33" s="269" t="s">
        <v>173</v>
      </c>
      <c r="H33" s="292">
        <v>414640</v>
      </c>
      <c r="I33" s="269" t="s">
        <v>173</v>
      </c>
      <c r="J33" s="292">
        <v>432045</v>
      </c>
      <c r="K33" s="1"/>
      <c r="L33" s="1"/>
      <c r="M33" s="1"/>
      <c r="N33" s="1"/>
      <c r="P33" s="269"/>
      <c r="Q33" s="269"/>
      <c r="R33" s="269"/>
      <c r="S33" s="269"/>
    </row>
    <row r="34" spans="1:19" ht="15" customHeight="1">
      <c r="A34" s="269" t="s">
        <v>174</v>
      </c>
      <c r="B34" s="291">
        <v>383903</v>
      </c>
      <c r="C34" s="269" t="s">
        <v>174</v>
      </c>
      <c r="D34" s="291">
        <v>371422</v>
      </c>
      <c r="E34" s="269" t="s">
        <v>174</v>
      </c>
      <c r="F34" s="292">
        <v>388901</v>
      </c>
      <c r="G34" s="269" t="s">
        <v>174</v>
      </c>
      <c r="H34" s="292">
        <v>412047</v>
      </c>
      <c r="I34" s="269" t="s">
        <v>174</v>
      </c>
      <c r="J34" s="292">
        <v>432684</v>
      </c>
      <c r="K34" s="1"/>
      <c r="L34" s="1"/>
      <c r="M34" s="1"/>
      <c r="N34" s="1"/>
      <c r="P34" s="269"/>
      <c r="Q34" s="269"/>
      <c r="R34" s="269"/>
      <c r="S34" s="269"/>
    </row>
    <row r="35" spans="1:19" ht="15" customHeight="1">
      <c r="A35" s="269" t="s">
        <v>175</v>
      </c>
      <c r="B35" s="291">
        <v>386192</v>
      </c>
      <c r="C35" s="269" t="s">
        <v>175</v>
      </c>
      <c r="D35" s="291">
        <v>371426</v>
      </c>
      <c r="E35" s="269" t="s">
        <v>175</v>
      </c>
      <c r="F35" s="292">
        <v>387413</v>
      </c>
      <c r="G35" s="269" t="s">
        <v>175</v>
      </c>
      <c r="H35" s="292">
        <v>411802</v>
      </c>
      <c r="I35" s="269" t="s">
        <v>175</v>
      </c>
      <c r="J35" s="292">
        <v>430267</v>
      </c>
      <c r="K35" s="1"/>
      <c r="L35" s="1"/>
      <c r="M35" s="1"/>
      <c r="N35" s="1"/>
      <c r="P35" s="269"/>
      <c r="Q35" s="269"/>
      <c r="R35" s="269"/>
      <c r="S35" s="269"/>
    </row>
    <row r="36" spans="1:19" ht="15" customHeight="1">
      <c r="A36" s="269" t="s">
        <v>177</v>
      </c>
      <c r="B36" s="291">
        <v>378809</v>
      </c>
      <c r="C36" s="269" t="s">
        <v>177</v>
      </c>
      <c r="D36" s="291">
        <v>370863</v>
      </c>
      <c r="E36" s="269" t="s">
        <v>177</v>
      </c>
      <c r="F36" s="292">
        <v>391302</v>
      </c>
      <c r="G36" s="269" t="s">
        <v>177</v>
      </c>
      <c r="H36" s="292">
        <v>413606</v>
      </c>
      <c r="I36" s="269" t="s">
        <v>177</v>
      </c>
      <c r="J36" s="292">
        <v>430248</v>
      </c>
      <c r="K36" s="1"/>
      <c r="L36" s="1"/>
      <c r="M36" s="1"/>
      <c r="N36" s="1"/>
      <c r="P36" s="269"/>
      <c r="Q36" s="269"/>
      <c r="R36" s="269"/>
      <c r="S36" s="269"/>
    </row>
    <row r="37" spans="1:19" ht="15" customHeight="1">
      <c r="A37" s="269" t="s">
        <v>195</v>
      </c>
      <c r="B37" s="291">
        <v>377421</v>
      </c>
      <c r="C37" s="269" t="s">
        <v>195</v>
      </c>
      <c r="D37" s="291">
        <v>370698</v>
      </c>
      <c r="E37" s="269" t="s">
        <v>195</v>
      </c>
      <c r="F37" s="292">
        <v>384958</v>
      </c>
      <c r="G37" s="269" t="s">
        <v>195</v>
      </c>
      <c r="H37" s="292">
        <v>405793</v>
      </c>
      <c r="I37" s="269" t="s">
        <v>195</v>
      </c>
      <c r="J37" s="292">
        <v>425243</v>
      </c>
      <c r="K37" s="1"/>
      <c r="L37" s="1"/>
      <c r="M37" s="1"/>
      <c r="N37" s="1"/>
      <c r="P37" s="269"/>
      <c r="Q37" s="269"/>
      <c r="R37" s="269"/>
      <c r="S37" s="269"/>
    </row>
    <row r="38" spans="1:19" ht="15" customHeight="1">
      <c r="A38" s="269" t="s">
        <v>196</v>
      </c>
      <c r="B38" s="291">
        <v>382695</v>
      </c>
      <c r="C38" s="269" t="s">
        <v>196</v>
      </c>
      <c r="D38" s="291">
        <v>378363</v>
      </c>
      <c r="E38" s="269" t="s">
        <v>196</v>
      </c>
      <c r="F38" s="292">
        <v>397094</v>
      </c>
      <c r="G38" s="269" t="s">
        <v>196</v>
      </c>
      <c r="H38" s="292">
        <v>414253</v>
      </c>
      <c r="I38" s="269" t="s">
        <v>196</v>
      </c>
      <c r="J38" s="292">
        <v>437825</v>
      </c>
      <c r="K38" s="1"/>
      <c r="L38" s="1"/>
      <c r="M38" s="1"/>
      <c r="N38" s="1"/>
      <c r="P38" s="269"/>
      <c r="Q38" s="269"/>
      <c r="R38" s="269"/>
      <c r="S38" s="269"/>
    </row>
    <row r="39" spans="1:19" ht="15" customHeight="1">
      <c r="A39" s="269" t="s">
        <v>197</v>
      </c>
      <c r="B39" s="291">
        <v>385852</v>
      </c>
      <c r="C39" s="269" t="s">
        <v>197</v>
      </c>
      <c r="D39" s="291">
        <v>384571</v>
      </c>
      <c r="E39" s="269" t="s">
        <v>197</v>
      </c>
      <c r="F39" s="293">
        <v>403673</v>
      </c>
      <c r="G39" s="269" t="s">
        <v>197</v>
      </c>
      <c r="H39" s="293">
        <v>419422</v>
      </c>
      <c r="I39" s="269" t="s">
        <v>197</v>
      </c>
      <c r="J39" s="293">
        <v>439853</v>
      </c>
      <c r="K39" s="1"/>
      <c r="L39" s="1"/>
      <c r="M39" s="1"/>
      <c r="N39" s="1"/>
      <c r="P39" s="269"/>
      <c r="Q39" s="269"/>
      <c r="R39" s="269"/>
      <c r="S39" s="269"/>
    </row>
    <row r="40" spans="1:19" ht="15" customHeight="1">
      <c r="A40" s="269" t="s">
        <v>198</v>
      </c>
      <c r="B40" s="291">
        <v>393974</v>
      </c>
      <c r="C40" s="269" t="s">
        <v>198</v>
      </c>
      <c r="D40" s="291">
        <v>388970</v>
      </c>
      <c r="E40" s="269" t="s">
        <v>198</v>
      </c>
      <c r="F40" s="293">
        <v>409049</v>
      </c>
      <c r="G40" s="269" t="s">
        <v>198</v>
      </c>
      <c r="H40" s="293">
        <v>426608</v>
      </c>
      <c r="I40" s="269" t="s">
        <v>198</v>
      </c>
      <c r="J40" s="293">
        <v>446597</v>
      </c>
      <c r="K40" s="1"/>
      <c r="L40" s="1"/>
      <c r="M40" s="1"/>
      <c r="N40" s="1"/>
      <c r="P40" s="269"/>
      <c r="Q40" s="269"/>
      <c r="R40" s="269"/>
      <c r="S40" s="269"/>
    </row>
    <row r="41" spans="1:19" ht="15" customHeight="1">
      <c r="A41" s="269" t="s">
        <v>199</v>
      </c>
      <c r="B41" s="291">
        <v>391705</v>
      </c>
      <c r="C41" s="269" t="s">
        <v>199</v>
      </c>
      <c r="D41" s="291">
        <v>387082</v>
      </c>
      <c r="E41" s="269" t="s">
        <v>199</v>
      </c>
      <c r="F41" s="293">
        <v>401345</v>
      </c>
      <c r="G41" s="269" t="s">
        <v>199</v>
      </c>
      <c r="H41" s="293">
        <v>423929</v>
      </c>
      <c r="I41" s="269" t="s">
        <v>199</v>
      </c>
      <c r="J41" s="293">
        <v>445421</v>
      </c>
      <c r="K41" s="1"/>
      <c r="L41" s="1"/>
      <c r="M41" s="1"/>
      <c r="N41" s="1"/>
      <c r="P41" s="269"/>
      <c r="Q41" s="269"/>
      <c r="R41" s="269"/>
      <c r="S41" s="269"/>
    </row>
    <row r="42" spans="1:19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P42" s="269"/>
      <c r="Q42" s="269"/>
      <c r="R42" s="269"/>
      <c r="S42" s="269"/>
    </row>
    <row r="43" spans="1:19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P43" s="269"/>
      <c r="Q43" s="269"/>
      <c r="R43" s="269"/>
      <c r="S43" s="269"/>
    </row>
    <row r="44" spans="1:19" ht="1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P44" s="269"/>
      <c r="Q44" s="269"/>
      <c r="R44" s="269"/>
      <c r="S44" s="269"/>
    </row>
    <row r="45" spans="1:19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P45" s="269"/>
      <c r="Q45" s="269"/>
      <c r="R45" s="269"/>
      <c r="S45" s="269"/>
    </row>
    <row r="46" spans="1:19" ht="1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P46" s="269"/>
      <c r="Q46" s="269"/>
      <c r="R46" s="269"/>
      <c r="S46" s="269"/>
    </row>
    <row r="47" spans="1:19" ht="1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P47" s="269"/>
      <c r="Q47" s="269"/>
      <c r="R47" s="269"/>
      <c r="S47" s="269"/>
    </row>
    <row r="48" spans="1:19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P48" s="269"/>
      <c r="Q48" s="269"/>
      <c r="R48" s="269"/>
      <c r="S48" s="269"/>
    </row>
    <row r="49" spans="1:19" ht="1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P49" s="269"/>
      <c r="Q49" s="269"/>
      <c r="R49" s="269"/>
      <c r="S49" s="269"/>
    </row>
    <row r="50" spans="1:19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P50" s="269"/>
      <c r="Q50" s="269"/>
      <c r="R50" s="269"/>
      <c r="S50" s="269"/>
    </row>
    <row r="51" spans="1:19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69"/>
      <c r="Q51" s="269"/>
      <c r="R51" s="269"/>
      <c r="S51" s="269"/>
    </row>
    <row r="52" spans="1:19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P52" s="269"/>
      <c r="Q52" s="269"/>
      <c r="R52" s="269"/>
      <c r="S52" s="269"/>
    </row>
    <row r="53" spans="1:19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P53" s="269"/>
      <c r="Q53" s="269"/>
      <c r="R53" s="269"/>
      <c r="S53" s="269"/>
    </row>
    <row r="54" spans="1:19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P54" s="269"/>
      <c r="Q54" s="269"/>
      <c r="R54" s="269"/>
      <c r="S54" s="269"/>
    </row>
    <row r="55" spans="1:19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P55" s="269"/>
      <c r="Q55" s="269"/>
      <c r="R55" s="269"/>
      <c r="S55" s="269"/>
    </row>
    <row r="56" spans="1:19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P56" s="269"/>
      <c r="Q56" s="269"/>
      <c r="R56" s="269"/>
      <c r="S56" s="269"/>
    </row>
    <row r="57" spans="1:19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P57" s="269"/>
      <c r="Q57" s="269"/>
      <c r="R57" s="269"/>
      <c r="S57" s="269"/>
    </row>
    <row r="58" spans="1:19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P58" s="269"/>
      <c r="Q58" s="269"/>
      <c r="R58" s="269"/>
      <c r="S58" s="269"/>
    </row>
    <row r="59" spans="1:19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P59" s="269"/>
      <c r="Q59" s="269"/>
      <c r="R59" s="269"/>
      <c r="S59" s="269"/>
    </row>
    <row r="60" spans="1:19" ht="1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P60" s="269"/>
      <c r="Q60" s="269"/>
      <c r="R60" s="269"/>
      <c r="S60" s="269"/>
    </row>
    <row r="61" spans="1:19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P61" s="269"/>
      <c r="Q61" s="269"/>
      <c r="R61" s="269"/>
      <c r="S61" s="269"/>
    </row>
    <row r="62" spans="1:19" ht="1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P62" s="269"/>
      <c r="Q62" s="269"/>
      <c r="R62" s="269"/>
      <c r="S62" s="269"/>
    </row>
    <row r="63" spans="1:19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P63" s="269"/>
      <c r="Q63" s="269"/>
      <c r="R63" s="269"/>
      <c r="S63" s="269"/>
    </row>
    <row r="64" spans="1:19" ht="1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P64" s="269"/>
      <c r="Q64" s="269"/>
      <c r="R64" s="269"/>
      <c r="S64" s="269"/>
    </row>
    <row r="65" spans="1:19" ht="1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P65" s="269"/>
      <c r="Q65" s="269"/>
      <c r="R65" s="269"/>
      <c r="S65" s="269"/>
    </row>
    <row r="66" spans="1:19" ht="1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P66" s="269"/>
      <c r="Q66" s="269"/>
      <c r="R66" s="269"/>
      <c r="S66" s="269"/>
    </row>
    <row r="67" spans="1:19" ht="1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P67" s="269"/>
      <c r="Q67" s="269"/>
      <c r="R67" s="269"/>
      <c r="S67" s="269"/>
    </row>
    <row r="68" spans="1:19" ht="1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P68" s="269"/>
      <c r="Q68" s="269"/>
      <c r="R68" s="269"/>
      <c r="S68" s="269"/>
    </row>
    <row r="69" spans="1:19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P69" s="269"/>
      <c r="Q69" s="269"/>
      <c r="R69" s="269"/>
      <c r="S69" s="269"/>
    </row>
    <row r="70" spans="1:19" ht="1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P70" s="269"/>
      <c r="Q70" s="269"/>
      <c r="R70" s="269"/>
      <c r="S70" s="269"/>
    </row>
    <row r="71" spans="1:19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P71" s="269"/>
      <c r="Q71" s="269"/>
      <c r="R71" s="269"/>
      <c r="S71" s="269"/>
    </row>
    <row r="72" spans="1:19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P72" s="269"/>
      <c r="Q72" s="269"/>
      <c r="R72" s="269"/>
      <c r="S72" s="269"/>
    </row>
  </sheetData>
  <pageMargins left="0.23622047244094491" right="0.23622047244094491" top="0.39370078740157483" bottom="0.74803149606299213" header="0" footer="0.31496062992125984"/>
  <pageSetup paperSize="9" scale="94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"/>
  <sheetViews>
    <sheetView zoomScaleNormal="100" workbookViewId="0"/>
  </sheetViews>
  <sheetFormatPr baseColWidth="10" defaultColWidth="11.42578125" defaultRowHeight="15" customHeight="1"/>
  <cols>
    <col min="1" max="1" width="21.42578125" style="4" customWidth="1"/>
    <col min="2" max="7" width="14.28515625" style="4" customWidth="1"/>
    <col min="8" max="12" width="11.42578125" style="4" customWidth="1"/>
    <col min="13" max="16384" width="11.42578125" style="4"/>
  </cols>
  <sheetData>
    <row r="1" spans="1:11" ht="15" customHeight="1">
      <c r="A1" s="268" t="s">
        <v>675</v>
      </c>
    </row>
    <row r="2" spans="1:11" ht="15" customHeight="1">
      <c r="A2" s="272" t="s">
        <v>676</v>
      </c>
    </row>
    <row r="3" spans="1:11" ht="15" customHeight="1">
      <c r="A3" s="6"/>
      <c r="I3" s="13"/>
      <c r="J3" s="13"/>
      <c r="K3" s="13"/>
    </row>
    <row r="4" spans="1:11" ht="15" customHeight="1">
      <c r="A4" s="273"/>
      <c r="B4" s="274" t="s">
        <v>181</v>
      </c>
      <c r="C4" s="274" t="s">
        <v>182</v>
      </c>
      <c r="D4" s="274" t="s">
        <v>183</v>
      </c>
      <c r="E4" s="274" t="s">
        <v>184</v>
      </c>
      <c r="F4" s="274" t="s">
        <v>185</v>
      </c>
      <c r="G4" s="274" t="s">
        <v>186</v>
      </c>
      <c r="I4" s="294" t="s">
        <v>677</v>
      </c>
      <c r="J4" s="295" t="s">
        <v>21</v>
      </c>
      <c r="K4" s="13"/>
    </row>
    <row r="5" spans="1:11" ht="15" customHeight="1">
      <c r="A5" s="5" t="s">
        <v>3</v>
      </c>
      <c r="B5" s="296">
        <v>421437</v>
      </c>
      <c r="C5" s="296">
        <v>425719</v>
      </c>
      <c r="D5" s="296">
        <v>427653</v>
      </c>
      <c r="E5" s="296">
        <v>432045</v>
      </c>
      <c r="F5" s="296">
        <v>432684</v>
      </c>
      <c r="G5" s="296">
        <v>430267</v>
      </c>
      <c r="I5" s="297">
        <f>SUM(I6:I10)</f>
        <v>432916</v>
      </c>
      <c r="J5" s="297">
        <f t="shared" ref="J5:J10" si="0">100*I5/I$5</f>
        <v>100</v>
      </c>
      <c r="K5" s="13"/>
    </row>
    <row r="6" spans="1:11" ht="15" customHeight="1">
      <c r="A6" s="4" t="s">
        <v>678</v>
      </c>
      <c r="B6" s="275">
        <v>347002</v>
      </c>
      <c r="C6" s="275">
        <v>351163</v>
      </c>
      <c r="D6" s="275">
        <v>353056</v>
      </c>
      <c r="E6" s="275">
        <v>357111</v>
      </c>
      <c r="F6" s="275">
        <v>357954</v>
      </c>
      <c r="G6" s="275">
        <v>356193</v>
      </c>
      <c r="I6" s="297">
        <f>AVERAGE(B6:G6,B13:G13)</f>
        <v>358091.08333333331</v>
      </c>
      <c r="J6" s="298">
        <f t="shared" si="0"/>
        <v>82.716065780274533</v>
      </c>
      <c r="K6" s="13"/>
    </row>
    <row r="7" spans="1:11" ht="15" customHeight="1">
      <c r="A7" s="4" t="s">
        <v>679</v>
      </c>
      <c r="B7" s="275">
        <v>3608</v>
      </c>
      <c r="C7" s="275">
        <v>3472</v>
      </c>
      <c r="D7" s="275">
        <v>3345</v>
      </c>
      <c r="E7" s="275">
        <v>3223</v>
      </c>
      <c r="F7" s="275">
        <v>2745</v>
      </c>
      <c r="G7" s="275">
        <v>2373</v>
      </c>
      <c r="I7" s="297">
        <f>AVERAGE(B7:G7,B14:G14)</f>
        <v>3173.25</v>
      </c>
      <c r="J7" s="298">
        <f t="shared" si="0"/>
        <v>0.73299439152168089</v>
      </c>
      <c r="K7" s="13"/>
    </row>
    <row r="8" spans="1:11" ht="15" customHeight="1">
      <c r="A8" s="4" t="s">
        <v>680</v>
      </c>
      <c r="B8" s="275">
        <v>2946</v>
      </c>
      <c r="C8" s="275">
        <v>2891</v>
      </c>
      <c r="D8" s="275">
        <v>2894</v>
      </c>
      <c r="E8" s="275">
        <v>2932</v>
      </c>
      <c r="F8" s="275">
        <v>3208</v>
      </c>
      <c r="G8" s="275">
        <v>3035</v>
      </c>
      <c r="I8" s="297">
        <f>AVERAGE(B8:G8,B15:G15)</f>
        <v>3052.3333333333335</v>
      </c>
      <c r="J8" s="298">
        <f t="shared" si="0"/>
        <v>0.70506364591129311</v>
      </c>
      <c r="K8" s="13"/>
    </row>
    <row r="9" spans="1:11" ht="15" customHeight="1">
      <c r="A9" s="4" t="s">
        <v>681</v>
      </c>
      <c r="B9" s="275">
        <v>10383</v>
      </c>
      <c r="C9" s="275">
        <v>10499</v>
      </c>
      <c r="D9" s="275">
        <v>10532</v>
      </c>
      <c r="E9" s="275">
        <v>10602</v>
      </c>
      <c r="F9" s="275">
        <v>10547</v>
      </c>
      <c r="G9" s="275">
        <v>10491</v>
      </c>
      <c r="I9" s="297">
        <f>AVERAGE(B9:G9,B16:G16)</f>
        <v>10409.166666666666</v>
      </c>
      <c r="J9" s="298">
        <f t="shared" si="0"/>
        <v>2.4044310366599215</v>
      </c>
      <c r="K9" s="13"/>
    </row>
    <row r="10" spans="1:11" ht="15" customHeight="1">
      <c r="A10" s="299" t="s">
        <v>682</v>
      </c>
      <c r="B10" s="275">
        <v>57498</v>
      </c>
      <c r="C10" s="275">
        <v>57694</v>
      </c>
      <c r="D10" s="275">
        <v>57826</v>
      </c>
      <c r="E10" s="275">
        <v>58177</v>
      </c>
      <c r="F10" s="275">
        <v>58230</v>
      </c>
      <c r="G10" s="275">
        <v>58175</v>
      </c>
      <c r="I10" s="297">
        <f>AVERAGE(B10:G10,B17:G17)</f>
        <v>58190.166666666664</v>
      </c>
      <c r="J10" s="298">
        <f t="shared" si="0"/>
        <v>13.441445145632562</v>
      </c>
      <c r="K10" s="13"/>
    </row>
    <row r="11" spans="1:11" ht="15" customHeight="1">
      <c r="A11" s="273"/>
      <c r="B11" s="274" t="s">
        <v>187</v>
      </c>
      <c r="C11" s="274" t="s">
        <v>188</v>
      </c>
      <c r="D11" s="274" t="s">
        <v>189</v>
      </c>
      <c r="E11" s="274" t="s">
        <v>190</v>
      </c>
      <c r="F11" s="274" t="s">
        <v>191</v>
      </c>
      <c r="G11" s="274" t="s">
        <v>192</v>
      </c>
      <c r="J11" s="13"/>
      <c r="K11" s="13"/>
    </row>
    <row r="12" spans="1:11" ht="15" customHeight="1">
      <c r="A12" s="5" t="s">
        <v>3</v>
      </c>
      <c r="B12" s="296">
        <v>430248</v>
      </c>
      <c r="C12" s="296">
        <v>425243</v>
      </c>
      <c r="D12" s="296">
        <v>437825</v>
      </c>
      <c r="E12" s="296">
        <v>439853</v>
      </c>
      <c r="F12" s="296">
        <v>446597</v>
      </c>
      <c r="G12" s="296">
        <v>445421</v>
      </c>
    </row>
    <row r="13" spans="1:11" ht="15" customHeight="1">
      <c r="A13" s="4" t="s">
        <v>678</v>
      </c>
      <c r="B13" s="275">
        <v>356044</v>
      </c>
      <c r="C13" s="275">
        <v>351703</v>
      </c>
      <c r="D13" s="275">
        <v>363367</v>
      </c>
      <c r="E13" s="275">
        <v>364281</v>
      </c>
      <c r="F13" s="275">
        <v>370288</v>
      </c>
      <c r="G13" s="275">
        <v>368931</v>
      </c>
    </row>
    <row r="14" spans="1:11" ht="15" customHeight="1">
      <c r="A14" s="4" t="s">
        <v>679</v>
      </c>
      <c r="B14" s="275">
        <v>2473</v>
      </c>
      <c r="C14" s="275">
        <v>2291</v>
      </c>
      <c r="D14" s="275">
        <v>2701</v>
      </c>
      <c r="E14" s="275">
        <v>3796</v>
      </c>
      <c r="F14" s="275">
        <v>4097</v>
      </c>
      <c r="G14" s="275">
        <v>3955</v>
      </c>
    </row>
    <row r="15" spans="1:11" ht="15" customHeight="1">
      <c r="A15" s="4" t="s">
        <v>680</v>
      </c>
      <c r="B15" s="275">
        <v>3333</v>
      </c>
      <c r="C15" s="275">
        <v>3058</v>
      </c>
      <c r="D15" s="275">
        <v>2985</v>
      </c>
      <c r="E15" s="275">
        <v>2998</v>
      </c>
      <c r="F15" s="275">
        <v>3138</v>
      </c>
      <c r="G15" s="275">
        <v>3210</v>
      </c>
    </row>
    <row r="16" spans="1:11" ht="15" customHeight="1">
      <c r="A16" s="4" t="s">
        <v>681</v>
      </c>
      <c r="B16" s="275">
        <v>10393</v>
      </c>
      <c r="C16" s="275">
        <v>10268</v>
      </c>
      <c r="D16" s="275">
        <v>10313</v>
      </c>
      <c r="E16" s="275">
        <v>10229</v>
      </c>
      <c r="F16" s="275">
        <v>10245</v>
      </c>
      <c r="G16" s="275">
        <v>10408</v>
      </c>
    </row>
    <row r="17" spans="1:7" ht="15" customHeight="1">
      <c r="A17" s="299" t="s">
        <v>682</v>
      </c>
      <c r="B17" s="283">
        <v>58005</v>
      </c>
      <c r="C17" s="283">
        <v>57923</v>
      </c>
      <c r="D17" s="283">
        <v>58459</v>
      </c>
      <c r="E17" s="283">
        <v>58549</v>
      </c>
      <c r="F17" s="283">
        <v>58829</v>
      </c>
      <c r="G17" s="283">
        <v>58917</v>
      </c>
    </row>
    <row r="18" spans="1:7" ht="15" customHeight="1">
      <c r="A18" s="285" t="s">
        <v>683</v>
      </c>
    </row>
    <row r="19" spans="1:7" ht="15" customHeight="1">
      <c r="A19" s="285" t="s">
        <v>670</v>
      </c>
    </row>
  </sheetData>
  <pageMargins left="0.23622047244094491" right="0.23622047244094491" top="0.39370078740157483" bottom="0.74803149606299213" header="0" footer="0.31496062992125984"/>
  <pageSetup paperSize="9" scale="94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9"/>
  <sheetViews>
    <sheetView zoomScaleNormal="100" workbookViewId="0"/>
  </sheetViews>
  <sheetFormatPr baseColWidth="10" defaultColWidth="11.42578125" defaultRowHeight="15" customHeight="1"/>
  <cols>
    <col min="1" max="1" width="21.42578125" style="1" customWidth="1"/>
    <col min="2" max="13" width="10" style="1" customWidth="1"/>
    <col min="14" max="19" width="11.42578125" style="1" customWidth="1"/>
    <col min="20" max="16384" width="11.42578125" style="1"/>
  </cols>
  <sheetData>
    <row r="1" spans="1:13" ht="15" customHeight="1">
      <c r="A1" s="268" t="s">
        <v>684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3" ht="15" customHeight="1">
      <c r="A2" s="272" t="s">
        <v>685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</row>
    <row r="3" spans="1:13" ht="1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1:13" ht="15" customHeight="1">
      <c r="A4" s="274"/>
      <c r="B4" s="434" t="s">
        <v>183</v>
      </c>
      <c r="C4" s="434"/>
      <c r="D4" s="434"/>
      <c r="E4" s="434" t="s">
        <v>186</v>
      </c>
      <c r="F4" s="434"/>
      <c r="G4" s="434"/>
      <c r="H4" s="434" t="s">
        <v>189</v>
      </c>
      <c r="I4" s="434"/>
      <c r="J4" s="434"/>
      <c r="K4" s="434" t="s">
        <v>192</v>
      </c>
      <c r="L4" s="434"/>
      <c r="M4" s="434"/>
    </row>
    <row r="5" spans="1:13" ht="15" customHeight="1">
      <c r="A5" s="274"/>
      <c r="B5" s="274" t="s">
        <v>686</v>
      </c>
      <c r="C5" s="274" t="s">
        <v>205</v>
      </c>
      <c r="D5" s="274" t="s">
        <v>687</v>
      </c>
      <c r="E5" s="274" t="s">
        <v>686</v>
      </c>
      <c r="F5" s="274" t="s">
        <v>205</v>
      </c>
      <c r="G5" s="274" t="s">
        <v>687</v>
      </c>
      <c r="H5" s="274" t="s">
        <v>686</v>
      </c>
      <c r="I5" s="274" t="s">
        <v>205</v>
      </c>
      <c r="J5" s="274" t="s">
        <v>687</v>
      </c>
      <c r="K5" s="274" t="s">
        <v>686</v>
      </c>
      <c r="L5" s="274" t="s">
        <v>205</v>
      </c>
      <c r="M5" s="274" t="s">
        <v>687</v>
      </c>
    </row>
    <row r="6" spans="1:13" ht="15" customHeight="1">
      <c r="A6" s="12" t="s">
        <v>3</v>
      </c>
      <c r="B6" s="296">
        <v>427546</v>
      </c>
      <c r="C6" s="296">
        <v>197063</v>
      </c>
      <c r="D6" s="296">
        <v>230483</v>
      </c>
      <c r="E6" s="296">
        <v>430187</v>
      </c>
      <c r="F6" s="296">
        <v>199230</v>
      </c>
      <c r="G6" s="296">
        <v>230957</v>
      </c>
      <c r="H6" s="296">
        <v>437002</v>
      </c>
      <c r="I6" s="296">
        <v>200203</v>
      </c>
      <c r="J6" s="296">
        <v>236799</v>
      </c>
      <c r="K6" s="300">
        <v>444190</v>
      </c>
      <c r="L6" s="300">
        <v>203553</v>
      </c>
      <c r="M6" s="300">
        <v>240637</v>
      </c>
    </row>
    <row r="7" spans="1:13" ht="15" customHeight="1">
      <c r="A7" s="9" t="s">
        <v>688</v>
      </c>
      <c r="B7" s="275">
        <v>22931</v>
      </c>
      <c r="C7" s="275">
        <v>11616</v>
      </c>
      <c r="D7" s="275">
        <v>11315</v>
      </c>
      <c r="E7" s="275">
        <v>26438</v>
      </c>
      <c r="F7" s="275">
        <v>13335</v>
      </c>
      <c r="G7" s="275">
        <v>13103</v>
      </c>
      <c r="H7" s="275">
        <v>27332</v>
      </c>
      <c r="I7" s="275">
        <v>13282</v>
      </c>
      <c r="J7" s="275">
        <v>14050</v>
      </c>
      <c r="K7" s="279">
        <v>31039</v>
      </c>
      <c r="L7" s="279">
        <v>14918</v>
      </c>
      <c r="M7" s="279">
        <v>16121</v>
      </c>
    </row>
    <row r="8" spans="1:13" ht="15" customHeight="1">
      <c r="A8" s="9" t="s">
        <v>689</v>
      </c>
      <c r="B8" s="275">
        <v>40367</v>
      </c>
      <c r="C8" s="275">
        <v>18815</v>
      </c>
      <c r="D8" s="275">
        <v>21552</v>
      </c>
      <c r="E8" s="275">
        <v>41387</v>
      </c>
      <c r="F8" s="275">
        <v>19355</v>
      </c>
      <c r="G8" s="275">
        <v>22032</v>
      </c>
      <c r="H8" s="275">
        <v>42518</v>
      </c>
      <c r="I8" s="275">
        <v>19591</v>
      </c>
      <c r="J8" s="275">
        <v>22927</v>
      </c>
      <c r="K8" s="279">
        <v>43999</v>
      </c>
      <c r="L8" s="279">
        <v>20407</v>
      </c>
      <c r="M8" s="279">
        <v>23592</v>
      </c>
    </row>
    <row r="9" spans="1:13" ht="15" customHeight="1">
      <c r="A9" s="9" t="s">
        <v>690</v>
      </c>
      <c r="B9" s="275">
        <v>44690</v>
      </c>
      <c r="C9" s="275">
        <v>20327</v>
      </c>
      <c r="D9" s="275">
        <v>24363</v>
      </c>
      <c r="E9" s="275">
        <v>45148</v>
      </c>
      <c r="F9" s="275">
        <v>20629</v>
      </c>
      <c r="G9" s="275">
        <v>24519</v>
      </c>
      <c r="H9" s="275">
        <v>46383</v>
      </c>
      <c r="I9" s="275">
        <v>21110</v>
      </c>
      <c r="J9" s="275">
        <v>25273</v>
      </c>
      <c r="K9" s="279">
        <v>47265</v>
      </c>
      <c r="L9" s="279">
        <v>21539</v>
      </c>
      <c r="M9" s="279">
        <v>25726</v>
      </c>
    </row>
    <row r="10" spans="1:13" ht="15" customHeight="1">
      <c r="A10" s="9" t="s">
        <v>691</v>
      </c>
      <c r="B10" s="275">
        <v>46034</v>
      </c>
      <c r="C10" s="275">
        <v>20738</v>
      </c>
      <c r="D10" s="275">
        <v>25296</v>
      </c>
      <c r="E10" s="275">
        <v>46292</v>
      </c>
      <c r="F10" s="275">
        <v>20969</v>
      </c>
      <c r="G10" s="275">
        <v>25323</v>
      </c>
      <c r="H10" s="275">
        <v>47165</v>
      </c>
      <c r="I10" s="275">
        <v>21222</v>
      </c>
      <c r="J10" s="275">
        <v>25943</v>
      </c>
      <c r="K10" s="279">
        <v>48079</v>
      </c>
      <c r="L10" s="279">
        <v>21605</v>
      </c>
      <c r="M10" s="279">
        <v>26474</v>
      </c>
    </row>
    <row r="11" spans="1:13" ht="15" customHeight="1">
      <c r="A11" s="9" t="s">
        <v>692</v>
      </c>
      <c r="B11" s="275">
        <v>56023</v>
      </c>
      <c r="C11" s="275">
        <v>25488</v>
      </c>
      <c r="D11" s="275">
        <v>30535</v>
      </c>
      <c r="E11" s="275">
        <v>56020</v>
      </c>
      <c r="F11" s="275">
        <v>25455</v>
      </c>
      <c r="G11" s="275">
        <v>30565</v>
      </c>
      <c r="H11" s="275">
        <v>56977</v>
      </c>
      <c r="I11" s="275">
        <v>25736</v>
      </c>
      <c r="J11" s="275">
        <v>31241</v>
      </c>
      <c r="K11" s="279">
        <v>57701</v>
      </c>
      <c r="L11" s="279">
        <v>26037</v>
      </c>
      <c r="M11" s="279">
        <v>31664</v>
      </c>
    </row>
    <row r="12" spans="1:13" ht="15" customHeight="1">
      <c r="A12" s="9" t="s">
        <v>693</v>
      </c>
      <c r="B12" s="275">
        <v>64488</v>
      </c>
      <c r="C12" s="275">
        <v>29338</v>
      </c>
      <c r="D12" s="275">
        <v>35150</v>
      </c>
      <c r="E12" s="275">
        <v>64228</v>
      </c>
      <c r="F12" s="275">
        <v>29323</v>
      </c>
      <c r="G12" s="275">
        <v>34905</v>
      </c>
      <c r="H12" s="275">
        <v>65145</v>
      </c>
      <c r="I12" s="275">
        <v>29422</v>
      </c>
      <c r="J12" s="275">
        <v>35723</v>
      </c>
      <c r="K12" s="279">
        <v>65649</v>
      </c>
      <c r="L12" s="279">
        <v>29718</v>
      </c>
      <c r="M12" s="279">
        <v>35931</v>
      </c>
    </row>
    <row r="13" spans="1:13" ht="15" customHeight="1">
      <c r="A13" s="9" t="s">
        <v>694</v>
      </c>
      <c r="B13" s="275">
        <v>57367</v>
      </c>
      <c r="C13" s="275">
        <v>26424</v>
      </c>
      <c r="D13" s="275">
        <v>30943</v>
      </c>
      <c r="E13" s="275">
        <v>57131</v>
      </c>
      <c r="F13" s="275">
        <v>26446</v>
      </c>
      <c r="G13" s="275">
        <v>30685</v>
      </c>
      <c r="H13" s="275">
        <v>57917</v>
      </c>
      <c r="I13" s="275">
        <v>26525</v>
      </c>
      <c r="J13" s="275">
        <v>31392</v>
      </c>
      <c r="K13" s="279">
        <v>58300</v>
      </c>
      <c r="L13" s="279">
        <v>26658</v>
      </c>
      <c r="M13" s="279">
        <v>31642</v>
      </c>
    </row>
    <row r="14" spans="1:13" ht="15" customHeight="1">
      <c r="A14" s="9" t="s">
        <v>695</v>
      </c>
      <c r="B14" s="275">
        <v>49532</v>
      </c>
      <c r="C14" s="275">
        <v>22784</v>
      </c>
      <c r="D14" s="275">
        <v>26748</v>
      </c>
      <c r="E14" s="275">
        <v>49014</v>
      </c>
      <c r="F14" s="275">
        <v>22710</v>
      </c>
      <c r="G14" s="275">
        <v>26304</v>
      </c>
      <c r="H14" s="275">
        <v>49624</v>
      </c>
      <c r="I14" s="275">
        <v>22811</v>
      </c>
      <c r="J14" s="275">
        <v>26813</v>
      </c>
      <c r="K14" s="279">
        <v>49772</v>
      </c>
      <c r="L14" s="279">
        <v>22874</v>
      </c>
      <c r="M14" s="279">
        <v>26898</v>
      </c>
    </row>
    <row r="15" spans="1:13" ht="15" customHeight="1">
      <c r="A15" s="9" t="s">
        <v>696</v>
      </c>
      <c r="B15" s="275">
        <v>35693</v>
      </c>
      <c r="C15" s="275">
        <v>16554</v>
      </c>
      <c r="D15" s="275">
        <v>19139</v>
      </c>
      <c r="E15" s="275">
        <v>34979</v>
      </c>
      <c r="F15" s="275">
        <v>16377</v>
      </c>
      <c r="G15" s="275">
        <v>18602</v>
      </c>
      <c r="H15" s="275">
        <v>35092</v>
      </c>
      <c r="I15" s="275">
        <v>16199</v>
      </c>
      <c r="J15" s="275">
        <v>18893</v>
      </c>
      <c r="K15" s="279">
        <v>34478</v>
      </c>
      <c r="L15" s="279">
        <v>15903</v>
      </c>
      <c r="M15" s="279">
        <v>18575</v>
      </c>
    </row>
    <row r="16" spans="1:13" ht="15" customHeight="1">
      <c r="A16" s="10" t="s">
        <v>697</v>
      </c>
      <c r="B16" s="283">
        <v>10421</v>
      </c>
      <c r="C16" s="283">
        <v>4979</v>
      </c>
      <c r="D16" s="283">
        <v>5442</v>
      </c>
      <c r="E16" s="283">
        <v>9548</v>
      </c>
      <c r="F16" s="283">
        <v>4630</v>
      </c>
      <c r="G16" s="283">
        <v>4918</v>
      </c>
      <c r="H16" s="283">
        <v>8846</v>
      </c>
      <c r="I16" s="283">
        <v>4303</v>
      </c>
      <c r="J16" s="283">
        <v>4543</v>
      </c>
      <c r="K16" s="284">
        <v>7908</v>
      </c>
      <c r="L16" s="284">
        <v>3894</v>
      </c>
      <c r="M16" s="284">
        <v>4014</v>
      </c>
    </row>
    <row r="17" spans="1:13" ht="15" customHeight="1">
      <c r="A17" s="285" t="s">
        <v>698</v>
      </c>
      <c r="B17" s="4"/>
      <c r="C17" s="4"/>
      <c r="D17" s="4"/>
      <c r="E17" s="4"/>
      <c r="F17" s="275"/>
      <c r="G17" s="4"/>
      <c r="H17" s="4"/>
      <c r="I17" s="4"/>
      <c r="J17" s="4"/>
      <c r="K17" s="4"/>
      <c r="L17" s="4"/>
      <c r="M17" s="4"/>
    </row>
    <row r="18" spans="1:13" ht="15" customHeight="1">
      <c r="A18" s="285" t="s">
        <v>699</v>
      </c>
      <c r="B18" s="301"/>
      <c r="C18" s="301"/>
      <c r="D18" s="301"/>
      <c r="E18" s="301"/>
      <c r="F18" s="301"/>
      <c r="G18" s="301"/>
      <c r="H18" s="301"/>
      <c r="I18" s="301"/>
      <c r="J18" s="301"/>
      <c r="K18" s="302"/>
      <c r="L18" s="302"/>
      <c r="M18" s="302"/>
    </row>
    <row r="19" spans="1:13" ht="15" customHeight="1">
      <c r="A19" s="303"/>
      <c r="B19" s="301"/>
      <c r="C19" s="301"/>
      <c r="D19" s="301"/>
      <c r="E19" s="301"/>
      <c r="F19" s="301"/>
      <c r="G19" s="301"/>
      <c r="H19" s="301"/>
      <c r="I19" s="301"/>
      <c r="J19" s="301"/>
      <c r="K19" s="302"/>
      <c r="L19" s="302"/>
      <c r="M19" s="302"/>
    </row>
  </sheetData>
  <mergeCells count="4">
    <mergeCell ref="B4:D4"/>
    <mergeCell ref="E4:G4"/>
    <mergeCell ref="H4:J4"/>
    <mergeCell ref="K4:M4"/>
  </mergeCells>
  <pageMargins left="0.23622047244094491" right="0.23622047244094491" top="0.39370078740157483" bottom="0.74803149606299213" header="0" footer="0.31496062992125984"/>
  <pageSetup paperSize="9" scale="7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3"/>
  <sheetViews>
    <sheetView zoomScaleNormal="100" workbookViewId="0"/>
  </sheetViews>
  <sheetFormatPr baseColWidth="10" defaultColWidth="11.42578125" defaultRowHeight="15" customHeight="1"/>
  <cols>
    <col min="1" max="1" width="21.42578125" style="4" customWidth="1"/>
    <col min="2" max="13" width="10" style="4" customWidth="1"/>
    <col min="14" max="21" width="11.42578125" style="4" customWidth="1"/>
    <col min="22" max="16384" width="11.42578125" style="4"/>
  </cols>
  <sheetData>
    <row r="1" spans="1:25" ht="15" customHeight="1">
      <c r="A1" s="268" t="s">
        <v>700</v>
      </c>
    </row>
    <row r="2" spans="1:25" ht="15" customHeight="1">
      <c r="A2" s="272" t="s">
        <v>701</v>
      </c>
    </row>
    <row r="4" spans="1:25" ht="15" customHeight="1">
      <c r="A4" s="273"/>
      <c r="B4" s="434" t="s">
        <v>183</v>
      </c>
      <c r="C4" s="434"/>
      <c r="D4" s="434"/>
      <c r="E4" s="434" t="s">
        <v>186</v>
      </c>
      <c r="F4" s="434"/>
      <c r="G4" s="434"/>
      <c r="H4" s="434" t="s">
        <v>189</v>
      </c>
      <c r="I4" s="434"/>
      <c r="J4" s="434"/>
      <c r="K4" s="434" t="s">
        <v>192</v>
      </c>
      <c r="L4" s="434"/>
      <c r="M4" s="434"/>
    </row>
    <row r="5" spans="1:25" ht="15" customHeight="1">
      <c r="A5" s="273"/>
      <c r="B5" s="274" t="s">
        <v>686</v>
      </c>
      <c r="C5" s="274" t="s">
        <v>205</v>
      </c>
      <c r="D5" s="274" t="s">
        <v>687</v>
      </c>
      <c r="E5" s="274" t="s">
        <v>686</v>
      </c>
      <c r="F5" s="274" t="s">
        <v>205</v>
      </c>
      <c r="G5" s="274" t="s">
        <v>687</v>
      </c>
      <c r="H5" s="274" t="s">
        <v>686</v>
      </c>
      <c r="I5" s="274" t="s">
        <v>205</v>
      </c>
      <c r="J5" s="274" t="s">
        <v>687</v>
      </c>
      <c r="K5" s="274" t="s">
        <v>686</v>
      </c>
      <c r="L5" s="274" t="s">
        <v>205</v>
      </c>
      <c r="M5" s="274" t="s">
        <v>687</v>
      </c>
    </row>
    <row r="6" spans="1:25" ht="15" customHeight="1">
      <c r="A6" s="12" t="s">
        <v>3</v>
      </c>
      <c r="B6" s="296">
        <v>427546</v>
      </c>
      <c r="C6" s="296">
        <v>197063</v>
      </c>
      <c r="D6" s="296">
        <v>230483</v>
      </c>
      <c r="E6" s="296">
        <v>430187</v>
      </c>
      <c r="F6" s="296">
        <v>199230</v>
      </c>
      <c r="G6" s="296">
        <v>230957</v>
      </c>
      <c r="H6" s="296">
        <v>437002</v>
      </c>
      <c r="I6" s="296">
        <v>200203</v>
      </c>
      <c r="J6" s="296">
        <v>236799</v>
      </c>
      <c r="K6" s="300">
        <v>444190</v>
      </c>
      <c r="L6" s="300">
        <v>203553</v>
      </c>
      <c r="M6" s="300">
        <v>240637</v>
      </c>
      <c r="N6" s="275"/>
      <c r="O6" s="304"/>
      <c r="P6" s="275"/>
      <c r="Q6" s="304"/>
      <c r="R6" s="275"/>
      <c r="W6" s="275"/>
      <c r="X6" s="304"/>
      <c r="Y6" s="275"/>
    </row>
    <row r="7" spans="1:25" ht="15" customHeight="1">
      <c r="A7" s="9" t="s">
        <v>22</v>
      </c>
      <c r="B7" s="275">
        <v>4982</v>
      </c>
      <c r="C7" s="275">
        <v>4163</v>
      </c>
      <c r="D7" s="275">
        <v>819</v>
      </c>
      <c r="E7" s="275">
        <v>4072</v>
      </c>
      <c r="F7" s="275">
        <v>3309</v>
      </c>
      <c r="G7" s="275">
        <v>763</v>
      </c>
      <c r="H7" s="275">
        <v>4387</v>
      </c>
      <c r="I7" s="275">
        <v>3609</v>
      </c>
      <c r="J7" s="275">
        <v>778</v>
      </c>
      <c r="K7" s="279">
        <v>5570</v>
      </c>
      <c r="L7" s="279">
        <v>4723</v>
      </c>
      <c r="M7" s="279">
        <v>847</v>
      </c>
      <c r="N7" s="275"/>
      <c r="P7" s="275"/>
      <c r="R7" s="275"/>
      <c r="W7" s="275"/>
      <c r="Y7" s="275"/>
    </row>
    <row r="8" spans="1:25" ht="15" customHeight="1">
      <c r="A8" s="9" t="s">
        <v>23</v>
      </c>
      <c r="B8" s="275">
        <v>14251</v>
      </c>
      <c r="C8" s="275">
        <v>9734</v>
      </c>
      <c r="D8" s="275">
        <v>4517</v>
      </c>
      <c r="E8" s="275">
        <v>14660</v>
      </c>
      <c r="F8" s="275">
        <v>9976</v>
      </c>
      <c r="G8" s="275">
        <v>4684</v>
      </c>
      <c r="H8" s="275">
        <v>14724</v>
      </c>
      <c r="I8" s="275">
        <v>9994</v>
      </c>
      <c r="J8" s="275">
        <v>4730</v>
      </c>
      <c r="K8" s="279">
        <v>14855</v>
      </c>
      <c r="L8" s="279">
        <v>9953</v>
      </c>
      <c r="M8" s="279">
        <v>4902</v>
      </c>
      <c r="N8" s="275"/>
      <c r="P8" s="275"/>
      <c r="R8" s="275"/>
      <c r="W8" s="275"/>
      <c r="Y8" s="275"/>
    </row>
    <row r="9" spans="1:25" ht="15" customHeight="1">
      <c r="A9" s="9" t="s">
        <v>24</v>
      </c>
      <c r="B9" s="275">
        <v>19073</v>
      </c>
      <c r="C9" s="275">
        <v>16081</v>
      </c>
      <c r="D9" s="275">
        <v>2992</v>
      </c>
      <c r="E9" s="275">
        <v>19557</v>
      </c>
      <c r="F9" s="275">
        <v>16511</v>
      </c>
      <c r="G9" s="275">
        <v>3046</v>
      </c>
      <c r="H9" s="275">
        <v>19607</v>
      </c>
      <c r="I9" s="275">
        <v>16516</v>
      </c>
      <c r="J9" s="275">
        <v>3091</v>
      </c>
      <c r="K9" s="279">
        <v>20003</v>
      </c>
      <c r="L9" s="279">
        <v>16824</v>
      </c>
      <c r="M9" s="279">
        <v>3179</v>
      </c>
      <c r="N9" s="275"/>
      <c r="P9" s="275"/>
      <c r="R9" s="275"/>
      <c r="W9" s="275"/>
      <c r="Y9" s="275"/>
    </row>
    <row r="10" spans="1:25" ht="15" customHeight="1">
      <c r="A10" s="10" t="s">
        <v>25</v>
      </c>
      <c r="B10" s="283">
        <v>389240</v>
      </c>
      <c r="C10" s="283">
        <v>167085</v>
      </c>
      <c r="D10" s="283">
        <v>222155</v>
      </c>
      <c r="E10" s="283">
        <v>391898</v>
      </c>
      <c r="F10" s="283">
        <v>169434</v>
      </c>
      <c r="G10" s="283">
        <v>222464</v>
      </c>
      <c r="H10" s="283">
        <v>398284</v>
      </c>
      <c r="I10" s="283">
        <v>170084</v>
      </c>
      <c r="J10" s="283">
        <v>228200</v>
      </c>
      <c r="K10" s="284">
        <v>403762</v>
      </c>
      <c r="L10" s="284">
        <v>172053</v>
      </c>
      <c r="M10" s="284">
        <v>231709</v>
      </c>
      <c r="N10" s="275"/>
      <c r="P10" s="275"/>
      <c r="R10" s="275"/>
      <c r="W10" s="275"/>
      <c r="Y10" s="275"/>
    </row>
    <row r="11" spans="1:25" ht="15" customHeight="1">
      <c r="A11" s="285" t="s">
        <v>698</v>
      </c>
      <c r="F11" s="275"/>
      <c r="N11" s="275"/>
      <c r="P11" s="275"/>
      <c r="R11" s="275"/>
      <c r="W11" s="275"/>
      <c r="Y11" s="275"/>
    </row>
    <row r="12" spans="1:25" ht="15" customHeight="1">
      <c r="A12" s="285" t="s">
        <v>699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2"/>
      <c r="L12" s="302"/>
      <c r="M12" s="302"/>
      <c r="O12" s="304"/>
    </row>
    <row r="13" spans="1:25" ht="15" customHeight="1">
      <c r="A13" s="303"/>
      <c r="B13" s="301"/>
      <c r="C13" s="301"/>
      <c r="D13" s="301"/>
      <c r="E13" s="301"/>
      <c r="F13" s="301"/>
      <c r="G13" s="301"/>
      <c r="H13" s="301"/>
      <c r="I13" s="301"/>
      <c r="J13" s="301"/>
      <c r="K13" s="302"/>
      <c r="L13" s="302"/>
      <c r="M13" s="302"/>
      <c r="O13" s="304"/>
    </row>
  </sheetData>
  <mergeCells count="4">
    <mergeCell ref="B4:D4"/>
    <mergeCell ref="E4:G4"/>
    <mergeCell ref="H4:J4"/>
    <mergeCell ref="K4:M4"/>
  </mergeCells>
  <pageMargins left="0.23622047244094491" right="0.23622047244094491" top="0.39370078740157483" bottom="0.74803149606299213" header="0" footer="0.31496062992125984"/>
  <pageSetup paperSize="9" scale="7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3"/>
  <sheetViews>
    <sheetView zoomScaleNormal="100" workbookViewId="0"/>
  </sheetViews>
  <sheetFormatPr baseColWidth="10" defaultColWidth="11.42578125" defaultRowHeight="15" customHeight="1"/>
  <cols>
    <col min="1" max="1" width="21.42578125" style="4" customWidth="1"/>
    <col min="2" max="13" width="10" style="4" customWidth="1"/>
    <col min="14" max="22" width="11.42578125" style="4" customWidth="1"/>
    <col min="23" max="16384" width="11.42578125" style="4"/>
  </cols>
  <sheetData>
    <row r="1" spans="1:13" ht="15" customHeight="1">
      <c r="A1" s="268" t="s">
        <v>702</v>
      </c>
    </row>
    <row r="2" spans="1:13" ht="15" customHeight="1">
      <c r="A2" s="272" t="s">
        <v>703</v>
      </c>
    </row>
    <row r="4" spans="1:13" ht="15" customHeight="1">
      <c r="A4" s="273"/>
      <c r="B4" s="434" t="s">
        <v>183</v>
      </c>
      <c r="C4" s="434"/>
      <c r="D4" s="434"/>
      <c r="E4" s="434" t="s">
        <v>186</v>
      </c>
      <c r="F4" s="434"/>
      <c r="G4" s="434"/>
      <c r="H4" s="434" t="s">
        <v>189</v>
      </c>
      <c r="I4" s="434"/>
      <c r="J4" s="434"/>
      <c r="K4" s="434" t="s">
        <v>192</v>
      </c>
      <c r="L4" s="434"/>
      <c r="M4" s="434"/>
    </row>
    <row r="5" spans="1:13" ht="15" customHeight="1">
      <c r="A5" s="273"/>
      <c r="B5" s="274" t="s">
        <v>686</v>
      </c>
      <c r="C5" s="274" t="s">
        <v>205</v>
      </c>
      <c r="D5" s="274" t="s">
        <v>687</v>
      </c>
      <c r="E5" s="274" t="s">
        <v>686</v>
      </c>
      <c r="F5" s="274" t="s">
        <v>205</v>
      </c>
      <c r="G5" s="274" t="s">
        <v>687</v>
      </c>
      <c r="H5" s="274" t="s">
        <v>686</v>
      </c>
      <c r="I5" s="274" t="s">
        <v>205</v>
      </c>
      <c r="J5" s="274" t="s">
        <v>687</v>
      </c>
      <c r="K5" s="274" t="s">
        <v>686</v>
      </c>
      <c r="L5" s="274" t="s">
        <v>205</v>
      </c>
      <c r="M5" s="274" t="s">
        <v>687</v>
      </c>
    </row>
    <row r="6" spans="1:13" ht="15" customHeight="1">
      <c r="A6" s="12" t="s">
        <v>3</v>
      </c>
      <c r="B6" s="296">
        <v>427546</v>
      </c>
      <c r="C6" s="296">
        <v>197063</v>
      </c>
      <c r="D6" s="296">
        <v>230483</v>
      </c>
      <c r="E6" s="296">
        <v>430187</v>
      </c>
      <c r="F6" s="296">
        <v>199230</v>
      </c>
      <c r="G6" s="296">
        <v>230957</v>
      </c>
      <c r="H6" s="296">
        <v>437002</v>
      </c>
      <c r="I6" s="296">
        <v>200203</v>
      </c>
      <c r="J6" s="296">
        <v>236799</v>
      </c>
      <c r="K6" s="300">
        <v>444190</v>
      </c>
      <c r="L6" s="300">
        <v>203553</v>
      </c>
      <c r="M6" s="300">
        <v>240637</v>
      </c>
    </row>
    <row r="7" spans="1:13" ht="15" customHeight="1">
      <c r="A7" s="9" t="s">
        <v>15</v>
      </c>
      <c r="B7" s="275">
        <v>372486</v>
      </c>
      <c r="C7" s="275">
        <v>168795</v>
      </c>
      <c r="D7" s="275">
        <v>203691</v>
      </c>
      <c r="E7" s="275">
        <v>373352</v>
      </c>
      <c r="F7" s="275">
        <v>170417</v>
      </c>
      <c r="G7" s="275">
        <v>202935</v>
      </c>
      <c r="H7" s="275">
        <v>378323</v>
      </c>
      <c r="I7" s="275">
        <v>170374</v>
      </c>
      <c r="J7" s="275">
        <v>207949</v>
      </c>
      <c r="K7" s="279">
        <v>382593</v>
      </c>
      <c r="L7" s="279">
        <v>172065</v>
      </c>
      <c r="M7" s="279">
        <v>210528</v>
      </c>
    </row>
    <row r="8" spans="1:13" ht="15" customHeight="1">
      <c r="A8" s="9" t="s">
        <v>704</v>
      </c>
      <c r="B8" s="275">
        <v>18694</v>
      </c>
      <c r="C8" s="275">
        <v>9074</v>
      </c>
      <c r="D8" s="275">
        <v>9620</v>
      </c>
      <c r="E8" s="275">
        <v>19255</v>
      </c>
      <c r="F8" s="275">
        <v>9428</v>
      </c>
      <c r="G8" s="275">
        <v>9827</v>
      </c>
      <c r="H8" s="275">
        <v>19839</v>
      </c>
      <c r="I8" s="275">
        <v>9622</v>
      </c>
      <c r="J8" s="275">
        <v>10217</v>
      </c>
      <c r="K8" s="279">
        <v>20217</v>
      </c>
      <c r="L8" s="279">
        <v>9741</v>
      </c>
      <c r="M8" s="279">
        <v>10476</v>
      </c>
    </row>
    <row r="9" spans="1:13" ht="15" customHeight="1">
      <c r="A9" s="10" t="s">
        <v>705</v>
      </c>
      <c r="B9" s="283">
        <v>36366</v>
      </c>
      <c r="C9" s="283">
        <v>19194</v>
      </c>
      <c r="D9" s="283">
        <v>17172</v>
      </c>
      <c r="E9" s="283">
        <v>37580</v>
      </c>
      <c r="F9" s="283">
        <v>19385</v>
      </c>
      <c r="G9" s="283">
        <v>18195</v>
      </c>
      <c r="H9" s="283">
        <v>38840</v>
      </c>
      <c r="I9" s="283">
        <v>20207</v>
      </c>
      <c r="J9" s="283">
        <v>18633</v>
      </c>
      <c r="K9" s="284">
        <v>41380</v>
      </c>
      <c r="L9" s="284">
        <v>21747</v>
      </c>
      <c r="M9" s="284">
        <v>19633</v>
      </c>
    </row>
    <row r="10" spans="1:13" ht="15" customHeight="1">
      <c r="A10" s="285" t="s">
        <v>698</v>
      </c>
      <c r="F10" s="275"/>
    </row>
    <row r="11" spans="1:13" ht="15" customHeight="1">
      <c r="A11" s="285" t="s">
        <v>699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2"/>
      <c r="L11" s="302"/>
      <c r="M11" s="302"/>
    </row>
    <row r="12" spans="1:13" ht="15" customHeight="1">
      <c r="A12" s="303"/>
      <c r="B12" s="301"/>
      <c r="C12" s="301"/>
      <c r="D12" s="301"/>
      <c r="E12" s="301"/>
      <c r="F12" s="301"/>
      <c r="G12" s="301"/>
      <c r="H12" s="301"/>
      <c r="I12" s="301"/>
      <c r="J12" s="301"/>
      <c r="K12" s="302"/>
      <c r="L12" s="302"/>
      <c r="M12" s="302"/>
    </row>
    <row r="13" spans="1:13" ht="15" customHeight="1">
      <c r="A13" s="303"/>
      <c r="B13" s="301"/>
      <c r="C13" s="301"/>
      <c r="D13" s="301"/>
      <c r="E13" s="301"/>
      <c r="F13" s="301"/>
      <c r="G13" s="301"/>
      <c r="H13" s="301"/>
      <c r="I13" s="301"/>
      <c r="J13" s="301"/>
      <c r="K13" s="302"/>
      <c r="L13" s="302"/>
      <c r="M13" s="302"/>
    </row>
  </sheetData>
  <mergeCells count="4">
    <mergeCell ref="B4:D4"/>
    <mergeCell ref="E4:G4"/>
    <mergeCell ref="H4:J4"/>
    <mergeCell ref="K4:M4"/>
  </mergeCells>
  <pageMargins left="0.23622047244094491" right="0.23622047244094491" top="0.39370078740157483" bottom="0.74803149606299213" header="0" footer="0.31496062992125984"/>
  <pageSetup paperSize="9" scale="7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"/>
  <sheetViews>
    <sheetView zoomScaleNormal="100" workbookViewId="0"/>
  </sheetViews>
  <sheetFormatPr baseColWidth="10" defaultColWidth="11.42578125" defaultRowHeight="15" customHeight="1"/>
  <cols>
    <col min="1" max="1" width="32.140625" style="4" customWidth="1"/>
    <col min="2" max="7" width="10" style="4" customWidth="1"/>
    <col min="8" max="16" width="11.42578125" style="4" customWidth="1"/>
    <col min="17" max="17" width="11.42578125" style="4"/>
    <col min="18" max="26" width="11.42578125" style="4" customWidth="1"/>
    <col min="27" max="16384" width="11.42578125" style="4"/>
  </cols>
  <sheetData>
    <row r="1" spans="1:13" ht="15" customHeight="1">
      <c r="A1" s="268" t="s">
        <v>706</v>
      </c>
    </row>
    <row r="2" spans="1:13" ht="15" customHeight="1">
      <c r="A2" s="272" t="s">
        <v>707</v>
      </c>
    </row>
    <row r="4" spans="1:13" ht="15" customHeight="1">
      <c r="A4" s="273"/>
      <c r="B4" s="434" t="s">
        <v>183</v>
      </c>
      <c r="C4" s="434"/>
      <c r="D4" s="434"/>
      <c r="E4" s="434" t="s">
        <v>186</v>
      </c>
      <c r="F4" s="434"/>
      <c r="G4" s="434"/>
    </row>
    <row r="5" spans="1:13" ht="15" customHeight="1">
      <c r="A5" s="273"/>
      <c r="B5" s="274" t="s">
        <v>686</v>
      </c>
      <c r="C5" s="274" t="s">
        <v>655</v>
      </c>
      <c r="D5" s="274" t="s">
        <v>656</v>
      </c>
      <c r="E5" s="274" t="s">
        <v>686</v>
      </c>
      <c r="F5" s="274" t="s">
        <v>655</v>
      </c>
      <c r="G5" s="274" t="s">
        <v>656</v>
      </c>
    </row>
    <row r="6" spans="1:13" ht="15" customHeight="1">
      <c r="A6" s="12" t="s">
        <v>3</v>
      </c>
      <c r="B6" s="296">
        <v>427546</v>
      </c>
      <c r="C6" s="296">
        <v>372486</v>
      </c>
      <c r="D6" s="296">
        <v>55060</v>
      </c>
      <c r="E6" s="296">
        <v>430187</v>
      </c>
      <c r="F6" s="296">
        <v>373352</v>
      </c>
      <c r="G6" s="296">
        <v>56835</v>
      </c>
    </row>
    <row r="7" spans="1:13" ht="15" customHeight="1">
      <c r="A7" s="9" t="s">
        <v>708</v>
      </c>
      <c r="B7" s="275">
        <v>352911</v>
      </c>
      <c r="C7" s="275">
        <v>316410</v>
      </c>
      <c r="D7" s="275">
        <v>36501</v>
      </c>
      <c r="E7" s="275">
        <v>356053</v>
      </c>
      <c r="F7" s="275">
        <v>317463</v>
      </c>
      <c r="G7" s="275">
        <v>38590</v>
      </c>
    </row>
    <row r="8" spans="1:13" ht="15" customHeight="1">
      <c r="A8" s="9" t="s">
        <v>709</v>
      </c>
      <c r="B8" s="275">
        <v>3381</v>
      </c>
      <c r="C8" s="275">
        <v>806</v>
      </c>
      <c r="D8" s="275">
        <v>2575</v>
      </c>
      <c r="E8" s="275">
        <v>2429</v>
      </c>
      <c r="F8" s="275">
        <v>611</v>
      </c>
      <c r="G8" s="275">
        <v>1818</v>
      </c>
    </row>
    <row r="9" spans="1:13" ht="15" customHeight="1">
      <c r="A9" s="9" t="s">
        <v>710</v>
      </c>
      <c r="B9" s="275">
        <v>10534</v>
      </c>
      <c r="C9" s="275">
        <v>5987</v>
      </c>
      <c r="D9" s="275">
        <v>4547</v>
      </c>
      <c r="E9" s="275">
        <v>10496</v>
      </c>
      <c r="F9" s="275">
        <v>5924</v>
      </c>
      <c r="G9" s="275">
        <v>4572</v>
      </c>
    </row>
    <row r="10" spans="1:13" ht="15" customHeight="1">
      <c r="A10" s="9" t="s">
        <v>711</v>
      </c>
      <c r="B10" s="275">
        <v>57826</v>
      </c>
      <c r="C10" s="275">
        <v>46450</v>
      </c>
      <c r="D10" s="275">
        <v>11376</v>
      </c>
      <c r="E10" s="275">
        <v>58174</v>
      </c>
      <c r="F10" s="275">
        <v>46400</v>
      </c>
      <c r="G10" s="275">
        <v>11774</v>
      </c>
    </row>
    <row r="11" spans="1:13" ht="15" customHeight="1">
      <c r="A11" s="10" t="s">
        <v>712</v>
      </c>
      <c r="B11" s="283">
        <v>2894</v>
      </c>
      <c r="C11" s="283">
        <v>2833</v>
      </c>
      <c r="D11" s="283">
        <v>61</v>
      </c>
      <c r="E11" s="283">
        <v>3035</v>
      </c>
      <c r="F11" s="283">
        <v>2954</v>
      </c>
      <c r="G11" s="283">
        <v>81</v>
      </c>
    </row>
    <row r="12" spans="1:13" ht="15" customHeight="1">
      <c r="A12" s="273"/>
      <c r="B12" s="434" t="s">
        <v>189</v>
      </c>
      <c r="C12" s="434"/>
      <c r="D12" s="434"/>
      <c r="E12" s="434" t="s">
        <v>192</v>
      </c>
      <c r="F12" s="434"/>
      <c r="G12" s="434"/>
    </row>
    <row r="13" spans="1:13" ht="15" customHeight="1">
      <c r="A13" s="273"/>
      <c r="B13" s="274" t="s">
        <v>686</v>
      </c>
      <c r="C13" s="274" t="s">
        <v>655</v>
      </c>
      <c r="D13" s="274" t="s">
        <v>656</v>
      </c>
      <c r="E13" s="274" t="s">
        <v>686</v>
      </c>
      <c r="F13" s="274" t="s">
        <v>655</v>
      </c>
      <c r="G13" s="274" t="s">
        <v>656</v>
      </c>
      <c r="H13" s="301"/>
      <c r="I13" s="301"/>
      <c r="J13" s="301"/>
      <c r="K13" s="302"/>
      <c r="L13" s="302"/>
      <c r="M13" s="302"/>
    </row>
    <row r="14" spans="1:13" ht="15" customHeight="1">
      <c r="A14" s="12" t="s">
        <v>3</v>
      </c>
      <c r="B14" s="296">
        <v>437002</v>
      </c>
      <c r="C14" s="296">
        <v>378323</v>
      </c>
      <c r="D14" s="296">
        <v>58679</v>
      </c>
      <c r="E14" s="300">
        <v>444190</v>
      </c>
      <c r="F14" s="300">
        <v>382593</v>
      </c>
      <c r="G14" s="300">
        <v>61597</v>
      </c>
    </row>
    <row r="15" spans="1:13" ht="15" customHeight="1">
      <c r="A15" s="9" t="s">
        <v>708</v>
      </c>
      <c r="B15" s="275">
        <v>362493</v>
      </c>
      <c r="C15" s="275">
        <v>322448</v>
      </c>
      <c r="D15" s="275">
        <v>40045</v>
      </c>
      <c r="E15" s="279">
        <v>367942</v>
      </c>
      <c r="F15" s="279">
        <v>326304</v>
      </c>
      <c r="G15" s="279">
        <v>41638</v>
      </c>
    </row>
    <row r="16" spans="1:13" ht="15" customHeight="1">
      <c r="A16" s="9" t="s">
        <v>709</v>
      </c>
      <c r="B16" s="275">
        <v>2763</v>
      </c>
      <c r="C16" s="275">
        <v>667</v>
      </c>
      <c r="D16" s="275">
        <v>2096</v>
      </c>
      <c r="E16" s="279">
        <v>3973</v>
      </c>
      <c r="F16" s="279">
        <v>895</v>
      </c>
      <c r="G16" s="279">
        <v>3078</v>
      </c>
    </row>
    <row r="17" spans="1:7" ht="15" customHeight="1">
      <c r="A17" s="9" t="s">
        <v>710</v>
      </c>
      <c r="B17" s="275">
        <v>10305</v>
      </c>
      <c r="C17" s="275">
        <v>5887</v>
      </c>
      <c r="D17" s="275">
        <v>4418</v>
      </c>
      <c r="E17" s="279">
        <v>10414</v>
      </c>
      <c r="F17" s="279">
        <v>5926</v>
      </c>
      <c r="G17" s="279">
        <v>4488</v>
      </c>
    </row>
    <row r="18" spans="1:7" ht="15" customHeight="1">
      <c r="A18" s="9" t="s">
        <v>711</v>
      </c>
      <c r="B18" s="275">
        <v>58458</v>
      </c>
      <c r="C18" s="275">
        <v>46418</v>
      </c>
      <c r="D18" s="275">
        <v>12040</v>
      </c>
      <c r="E18" s="279">
        <v>58916</v>
      </c>
      <c r="F18" s="279">
        <v>46595</v>
      </c>
      <c r="G18" s="279">
        <v>12321</v>
      </c>
    </row>
    <row r="19" spans="1:7" ht="15" customHeight="1">
      <c r="A19" s="10" t="s">
        <v>712</v>
      </c>
      <c r="B19" s="283">
        <v>2983</v>
      </c>
      <c r="C19" s="283">
        <v>2903</v>
      </c>
      <c r="D19" s="283">
        <v>80</v>
      </c>
      <c r="E19" s="284">
        <v>2945</v>
      </c>
      <c r="F19" s="284">
        <v>2873</v>
      </c>
      <c r="G19" s="284">
        <v>72</v>
      </c>
    </row>
    <row r="20" spans="1:7" ht="15" customHeight="1">
      <c r="A20" s="285" t="s">
        <v>698</v>
      </c>
    </row>
    <row r="21" spans="1:7" ht="15" customHeight="1">
      <c r="A21" s="285" t="s">
        <v>699</v>
      </c>
    </row>
  </sheetData>
  <mergeCells count="4">
    <mergeCell ref="B4:D4"/>
    <mergeCell ref="E4:G4"/>
    <mergeCell ref="B12:D12"/>
    <mergeCell ref="E12:G12"/>
  </mergeCells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"/>
  <sheetViews>
    <sheetView zoomScaleNormal="100" workbookViewId="0"/>
  </sheetViews>
  <sheetFormatPr baseColWidth="10" defaultColWidth="11.42578125" defaultRowHeight="15" customHeight="1"/>
  <cols>
    <col min="1" max="1" width="42.85546875" style="4" customWidth="1"/>
    <col min="2" max="5" width="14.28515625" style="4" customWidth="1"/>
    <col min="6" max="16384" width="11.42578125" style="4"/>
  </cols>
  <sheetData>
    <row r="1" spans="1:5" ht="15" customHeight="1">
      <c r="A1" s="268" t="s">
        <v>713</v>
      </c>
    </row>
    <row r="2" spans="1:5" ht="15" customHeight="1">
      <c r="A2" s="272" t="s">
        <v>714</v>
      </c>
    </row>
    <row r="4" spans="1:5" ht="15" customHeight="1">
      <c r="A4" s="273"/>
      <c r="B4" s="274" t="s">
        <v>183</v>
      </c>
      <c r="C4" s="274" t="s">
        <v>186</v>
      </c>
      <c r="D4" s="274" t="s">
        <v>189</v>
      </c>
      <c r="E4" s="274" t="s">
        <v>192</v>
      </c>
    </row>
    <row r="5" spans="1:5" ht="15" customHeight="1">
      <c r="A5" s="12" t="s">
        <v>3</v>
      </c>
      <c r="B5" s="296">
        <v>352911</v>
      </c>
      <c r="C5" s="296">
        <v>356053</v>
      </c>
      <c r="D5" s="296">
        <v>362493</v>
      </c>
      <c r="E5" s="300">
        <v>367942</v>
      </c>
    </row>
    <row r="6" spans="1:5" ht="15" customHeight="1">
      <c r="A6" s="9" t="s">
        <v>715</v>
      </c>
      <c r="B6" s="275">
        <v>66052</v>
      </c>
      <c r="C6" s="275">
        <v>66220</v>
      </c>
      <c r="D6" s="275">
        <v>67491</v>
      </c>
      <c r="E6" s="279">
        <v>69778</v>
      </c>
    </row>
    <row r="7" spans="1:5" ht="15" customHeight="1">
      <c r="A7" s="9" t="s">
        <v>716</v>
      </c>
      <c r="B7" s="275">
        <v>44283</v>
      </c>
      <c r="C7" s="275">
        <v>43728</v>
      </c>
      <c r="D7" s="275">
        <v>44547</v>
      </c>
      <c r="E7" s="279">
        <v>45039</v>
      </c>
    </row>
    <row r="8" spans="1:5" ht="15" customHeight="1">
      <c r="A8" s="9" t="s">
        <v>717</v>
      </c>
      <c r="B8" s="275">
        <v>18883</v>
      </c>
      <c r="C8" s="275">
        <v>19153</v>
      </c>
      <c r="D8" s="275">
        <v>21200</v>
      </c>
      <c r="E8" s="279">
        <v>21471</v>
      </c>
    </row>
    <row r="9" spans="1:5" ht="15" customHeight="1">
      <c r="A9" s="9" t="s">
        <v>718</v>
      </c>
      <c r="B9" s="275">
        <v>13156</v>
      </c>
      <c r="C9" s="275">
        <v>12930</v>
      </c>
      <c r="D9" s="275">
        <v>13137</v>
      </c>
      <c r="E9" s="279">
        <v>13920</v>
      </c>
    </row>
    <row r="10" spans="1:5" ht="15" customHeight="1">
      <c r="A10" s="9" t="s">
        <v>719</v>
      </c>
      <c r="B10" s="275">
        <v>50697</v>
      </c>
      <c r="C10" s="275">
        <v>51781</v>
      </c>
      <c r="D10" s="275">
        <v>50616</v>
      </c>
      <c r="E10" s="279">
        <v>51616</v>
      </c>
    </row>
    <row r="11" spans="1:5" ht="15" customHeight="1">
      <c r="A11" s="9" t="s">
        <v>720</v>
      </c>
      <c r="B11" s="275">
        <v>26981</v>
      </c>
      <c r="C11" s="275">
        <v>27209</v>
      </c>
      <c r="D11" s="275">
        <v>29153</v>
      </c>
      <c r="E11" s="279">
        <v>28034</v>
      </c>
    </row>
    <row r="12" spans="1:5" ht="15" customHeight="1">
      <c r="A12" s="9" t="s">
        <v>721</v>
      </c>
      <c r="B12" s="275">
        <v>39980</v>
      </c>
      <c r="C12" s="275">
        <v>40491</v>
      </c>
      <c r="D12" s="275">
        <v>40140</v>
      </c>
      <c r="E12" s="279">
        <v>41539</v>
      </c>
    </row>
    <row r="13" spans="1:5" ht="15" customHeight="1">
      <c r="A13" s="9" t="s">
        <v>722</v>
      </c>
      <c r="B13" s="275">
        <v>36803</v>
      </c>
      <c r="C13" s="275">
        <v>37648</v>
      </c>
      <c r="D13" s="275">
        <v>38034</v>
      </c>
      <c r="E13" s="279">
        <v>38283</v>
      </c>
    </row>
    <row r="14" spans="1:5" ht="15" customHeight="1">
      <c r="A14" s="9" t="s">
        <v>723</v>
      </c>
      <c r="B14" s="275">
        <v>25358</v>
      </c>
      <c r="C14" s="275">
        <v>25720</v>
      </c>
      <c r="D14" s="275">
        <v>25878</v>
      </c>
      <c r="E14" s="279">
        <v>25749</v>
      </c>
    </row>
    <row r="15" spans="1:5" ht="15" customHeight="1">
      <c r="A15" s="9" t="s">
        <v>724</v>
      </c>
      <c r="B15" s="275">
        <v>30673</v>
      </c>
      <c r="C15" s="275">
        <v>31119</v>
      </c>
      <c r="D15" s="275">
        <v>32254</v>
      </c>
      <c r="E15" s="279">
        <v>32461</v>
      </c>
    </row>
    <row r="16" spans="1:5" ht="15" customHeight="1">
      <c r="A16" s="10" t="s">
        <v>725</v>
      </c>
      <c r="B16" s="283">
        <v>45</v>
      </c>
      <c r="C16" s="283">
        <v>54</v>
      </c>
      <c r="D16" s="283">
        <v>43</v>
      </c>
      <c r="E16" s="284">
        <v>52</v>
      </c>
    </row>
    <row r="17" spans="1:5" ht="15" customHeight="1">
      <c r="A17" s="285" t="s">
        <v>726</v>
      </c>
      <c r="B17" s="301"/>
      <c r="C17" s="301"/>
      <c r="D17" s="301"/>
      <c r="E17" s="302"/>
    </row>
    <row r="18" spans="1:5" ht="15" customHeight="1">
      <c r="A18" s="285" t="s">
        <v>699</v>
      </c>
    </row>
    <row r="19" spans="1:5" ht="15" customHeight="1">
      <c r="A19" s="2"/>
    </row>
  </sheetData>
  <pageMargins left="0.23622047244094491" right="0.23622047244094491" top="0.39370078740157483" bottom="0.74803149606299213" header="0" footer="0.31496062992125984"/>
  <pageSetup paperSize="9" scale="9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9"/>
  <sheetViews>
    <sheetView zoomScaleNormal="100" workbookViewId="0"/>
  </sheetViews>
  <sheetFormatPr baseColWidth="10" defaultColWidth="11.42578125" defaultRowHeight="15" customHeight="1"/>
  <cols>
    <col min="1" max="1" width="21.42578125" style="271" customWidth="1"/>
    <col min="2" max="7" width="10" style="271" customWidth="1"/>
    <col min="8" max="14" width="11.42578125" style="271" customWidth="1"/>
    <col min="15" max="15" width="11.42578125" style="271"/>
    <col min="16" max="24" width="11.42578125" style="271" customWidth="1"/>
    <col min="25" max="16384" width="11.42578125" style="271"/>
  </cols>
  <sheetData>
    <row r="1" spans="1:28" ht="15" customHeight="1">
      <c r="A1" s="268" t="s">
        <v>727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8" ht="15" customHeight="1">
      <c r="A2" s="272" t="s">
        <v>728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28" ht="1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28" ht="15" customHeight="1">
      <c r="A4" s="273"/>
      <c r="B4" s="434" t="s">
        <v>183</v>
      </c>
      <c r="C4" s="434"/>
      <c r="D4" s="434"/>
      <c r="E4" s="434" t="s">
        <v>186</v>
      </c>
      <c r="F4" s="434"/>
      <c r="G4" s="434"/>
      <c r="N4" s="4"/>
      <c r="O4" s="305"/>
    </row>
    <row r="5" spans="1:28" ht="15" customHeight="1">
      <c r="A5" s="273"/>
      <c r="B5" s="274" t="s">
        <v>686</v>
      </c>
      <c r="C5" s="274" t="s">
        <v>205</v>
      </c>
      <c r="D5" s="274" t="s">
        <v>687</v>
      </c>
      <c r="E5" s="274" t="s">
        <v>686</v>
      </c>
      <c r="F5" s="274" t="s">
        <v>205</v>
      </c>
      <c r="G5" s="274" t="s">
        <v>687</v>
      </c>
      <c r="N5" s="4"/>
    </row>
    <row r="6" spans="1:28" ht="15" customHeight="1">
      <c r="A6" s="12" t="s">
        <v>3</v>
      </c>
      <c r="B6" s="296">
        <v>352911</v>
      </c>
      <c r="C6" s="296">
        <v>155798</v>
      </c>
      <c r="D6" s="296">
        <v>197113</v>
      </c>
      <c r="E6" s="296">
        <v>356053</v>
      </c>
      <c r="F6" s="296">
        <v>158488</v>
      </c>
      <c r="G6" s="296">
        <v>197565</v>
      </c>
      <c r="N6" s="304"/>
      <c r="O6" s="288"/>
      <c r="P6" s="306"/>
      <c r="Q6" s="288"/>
      <c r="R6" s="306"/>
      <c r="S6" s="288"/>
      <c r="T6" s="306"/>
      <c r="U6" s="288"/>
      <c r="Z6" s="288"/>
      <c r="AA6" s="306"/>
      <c r="AB6" s="288"/>
    </row>
    <row r="7" spans="1:28" ht="15" customHeight="1">
      <c r="A7" s="9" t="s">
        <v>729</v>
      </c>
      <c r="B7" s="275">
        <v>268854</v>
      </c>
      <c r="C7" s="275">
        <v>126207</v>
      </c>
      <c r="D7" s="275">
        <v>142647</v>
      </c>
      <c r="E7" s="275">
        <v>269485</v>
      </c>
      <c r="F7" s="275">
        <v>128100</v>
      </c>
      <c r="G7" s="275">
        <v>141385</v>
      </c>
      <c r="N7" s="4"/>
      <c r="O7" s="288"/>
      <c r="Q7" s="288"/>
      <c r="S7" s="288"/>
      <c r="U7" s="288"/>
      <c r="Z7" s="288"/>
      <c r="AB7" s="288"/>
    </row>
    <row r="8" spans="1:28" ht="15" customHeight="1">
      <c r="A8" s="9" t="s">
        <v>730</v>
      </c>
      <c r="B8" s="275">
        <v>78625</v>
      </c>
      <c r="C8" s="275">
        <v>26942</v>
      </c>
      <c r="D8" s="275">
        <v>51683</v>
      </c>
      <c r="E8" s="275">
        <v>81580</v>
      </c>
      <c r="F8" s="275">
        <v>27954</v>
      </c>
      <c r="G8" s="275">
        <v>53626</v>
      </c>
      <c r="N8" s="4"/>
      <c r="O8" s="288"/>
      <c r="Q8" s="288"/>
      <c r="S8" s="288"/>
      <c r="U8" s="288"/>
      <c r="Z8" s="288"/>
      <c r="AB8" s="288"/>
    </row>
    <row r="9" spans="1:28" ht="15" customHeight="1">
      <c r="A9" s="9" t="s">
        <v>731</v>
      </c>
      <c r="B9" s="275">
        <v>4423</v>
      </c>
      <c r="C9" s="275">
        <v>2127</v>
      </c>
      <c r="D9" s="275">
        <v>2296</v>
      </c>
      <c r="E9" s="275">
        <v>3991</v>
      </c>
      <c r="F9" s="275">
        <v>1917</v>
      </c>
      <c r="G9" s="275">
        <v>2074</v>
      </c>
      <c r="N9" s="4"/>
      <c r="O9" s="288"/>
      <c r="Q9" s="288"/>
      <c r="S9" s="288"/>
      <c r="U9" s="288"/>
      <c r="Z9" s="288"/>
      <c r="AB9" s="288"/>
    </row>
    <row r="10" spans="1:28" ht="15" customHeight="1">
      <c r="A10" s="10" t="s">
        <v>93</v>
      </c>
      <c r="B10" s="284">
        <v>1009</v>
      </c>
      <c r="C10" s="284">
        <v>522</v>
      </c>
      <c r="D10" s="284">
        <v>487</v>
      </c>
      <c r="E10" s="307">
        <v>997</v>
      </c>
      <c r="F10" s="307">
        <v>517</v>
      </c>
      <c r="G10" s="307">
        <v>480</v>
      </c>
      <c r="N10" s="4"/>
      <c r="O10" s="288"/>
      <c r="Q10" s="288"/>
      <c r="S10" s="288"/>
      <c r="U10" s="288"/>
      <c r="Z10" s="288"/>
      <c r="AB10" s="288"/>
    </row>
    <row r="11" spans="1:28" ht="15" customHeight="1">
      <c r="A11" s="273"/>
      <c r="B11" s="434" t="s">
        <v>189</v>
      </c>
      <c r="C11" s="434"/>
      <c r="D11" s="434"/>
      <c r="E11" s="434" t="s">
        <v>192</v>
      </c>
      <c r="F11" s="434"/>
      <c r="G11" s="434"/>
      <c r="H11" s="4"/>
      <c r="I11" s="4"/>
      <c r="J11" s="4"/>
      <c r="K11" s="4"/>
      <c r="L11" s="4"/>
      <c r="M11" s="4"/>
      <c r="N11" s="4"/>
      <c r="O11" s="288"/>
      <c r="Q11" s="288"/>
      <c r="S11" s="288"/>
      <c r="U11" s="288"/>
      <c r="Z11" s="288"/>
      <c r="AB11" s="288"/>
    </row>
    <row r="12" spans="1:28" ht="15" customHeight="1">
      <c r="A12" s="273"/>
      <c r="B12" s="274" t="s">
        <v>686</v>
      </c>
      <c r="C12" s="274" t="s">
        <v>205</v>
      </c>
      <c r="D12" s="274" t="s">
        <v>687</v>
      </c>
      <c r="E12" s="274" t="s">
        <v>686</v>
      </c>
      <c r="F12" s="274" t="s">
        <v>205</v>
      </c>
      <c r="G12" s="274" t="s">
        <v>687</v>
      </c>
      <c r="H12" s="301"/>
      <c r="I12" s="301"/>
      <c r="J12" s="301"/>
      <c r="K12" s="302"/>
      <c r="L12" s="302"/>
      <c r="M12" s="302"/>
      <c r="N12" s="4"/>
      <c r="R12" s="306"/>
    </row>
    <row r="13" spans="1:28" ht="15" customHeight="1">
      <c r="A13" s="12" t="s">
        <v>3</v>
      </c>
      <c r="B13" s="296">
        <v>362493</v>
      </c>
      <c r="C13" s="296">
        <v>159080</v>
      </c>
      <c r="D13" s="296">
        <v>203413</v>
      </c>
      <c r="E13" s="300">
        <v>367942</v>
      </c>
      <c r="F13" s="300">
        <v>161083</v>
      </c>
      <c r="G13" s="300">
        <v>206859</v>
      </c>
      <c r="H13" s="4"/>
      <c r="I13" s="4"/>
      <c r="J13" s="4"/>
      <c r="K13" s="4"/>
      <c r="L13" s="4"/>
      <c r="M13" s="4"/>
      <c r="N13" s="4"/>
    </row>
    <row r="14" spans="1:28" ht="15" customHeight="1">
      <c r="A14" s="9" t="s">
        <v>729</v>
      </c>
      <c r="B14" s="275">
        <v>279889</v>
      </c>
      <c r="C14" s="275">
        <v>130883</v>
      </c>
      <c r="D14" s="275">
        <v>149006</v>
      </c>
      <c r="E14" s="279">
        <v>285589</v>
      </c>
      <c r="F14" s="279">
        <v>133087</v>
      </c>
      <c r="G14" s="279">
        <v>152502</v>
      </c>
    </row>
    <row r="15" spans="1:28" ht="15" customHeight="1">
      <c r="A15" s="9" t="s">
        <v>730</v>
      </c>
      <c r="B15" s="275">
        <v>78736</v>
      </c>
      <c r="C15" s="275">
        <v>26423</v>
      </c>
      <c r="D15" s="275">
        <v>52313</v>
      </c>
      <c r="E15" s="279">
        <v>77889</v>
      </c>
      <c r="F15" s="279">
        <v>25909</v>
      </c>
      <c r="G15" s="279">
        <v>51980</v>
      </c>
    </row>
    <row r="16" spans="1:28" ht="15" customHeight="1">
      <c r="A16" s="9" t="s">
        <v>731</v>
      </c>
      <c r="B16" s="275">
        <v>2888</v>
      </c>
      <c r="C16" s="275">
        <v>1265</v>
      </c>
      <c r="D16" s="275">
        <v>1623</v>
      </c>
      <c r="E16" s="279">
        <v>3457</v>
      </c>
      <c r="F16" s="279">
        <v>1553</v>
      </c>
      <c r="G16" s="279">
        <v>1904</v>
      </c>
    </row>
    <row r="17" spans="1:7" ht="15" customHeight="1">
      <c r="A17" s="10" t="s">
        <v>93</v>
      </c>
      <c r="B17" s="307">
        <v>980</v>
      </c>
      <c r="C17" s="307">
        <v>509</v>
      </c>
      <c r="D17" s="307">
        <v>471</v>
      </c>
      <c r="E17" s="307">
        <v>1007</v>
      </c>
      <c r="F17" s="307">
        <v>534</v>
      </c>
      <c r="G17" s="307">
        <v>473</v>
      </c>
    </row>
    <row r="18" spans="1:7" ht="15" customHeight="1">
      <c r="A18" s="285" t="s">
        <v>732</v>
      </c>
    </row>
    <row r="19" spans="1:7" ht="15" customHeight="1">
      <c r="A19" s="285" t="s">
        <v>699</v>
      </c>
    </row>
  </sheetData>
  <mergeCells count="4">
    <mergeCell ref="B4:D4"/>
    <mergeCell ref="E4:G4"/>
    <mergeCell ref="B11:D11"/>
    <mergeCell ref="E11:G11"/>
  </mergeCells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zoomScaleNormal="100" workbookViewId="0"/>
  </sheetViews>
  <sheetFormatPr baseColWidth="10" defaultColWidth="11.42578125" defaultRowHeight="15" customHeight="1"/>
  <cols>
    <col min="1" max="1" width="32.140625" style="320" customWidth="1"/>
    <col min="2" max="6" width="10.7109375" style="320" customWidth="1"/>
    <col min="7" max="16384" width="11.42578125" style="320"/>
  </cols>
  <sheetData>
    <row r="1" spans="1:9" ht="15" customHeight="1">
      <c r="A1" s="318" t="s">
        <v>137</v>
      </c>
      <c r="B1" s="319"/>
      <c r="C1" s="319"/>
      <c r="D1" s="319"/>
      <c r="E1" s="319"/>
      <c r="F1" s="319"/>
    </row>
    <row r="2" spans="1:9" ht="15" customHeight="1">
      <c r="A2" s="321" t="s">
        <v>138</v>
      </c>
      <c r="B2" s="319"/>
      <c r="C2" s="319"/>
      <c r="D2" s="319"/>
      <c r="E2" s="319"/>
      <c r="F2" s="319"/>
    </row>
    <row r="3" spans="1:9" ht="15" customHeight="1">
      <c r="A3" s="386"/>
      <c r="B3" s="319"/>
      <c r="C3" s="319"/>
      <c r="D3" s="319"/>
      <c r="E3" s="319"/>
      <c r="F3" s="319"/>
    </row>
    <row r="4" spans="1:9" ht="15" customHeight="1">
      <c r="A4" s="322"/>
      <c r="B4" s="403" t="s">
        <v>54</v>
      </c>
      <c r="C4" s="323" t="s">
        <v>0</v>
      </c>
      <c r="D4" s="323" t="s">
        <v>1</v>
      </c>
      <c r="E4" s="323" t="s">
        <v>2</v>
      </c>
      <c r="F4" s="323" t="s">
        <v>32</v>
      </c>
      <c r="G4" s="332"/>
      <c r="H4" s="332"/>
      <c r="I4" s="332"/>
    </row>
    <row r="5" spans="1:9" ht="15" customHeight="1">
      <c r="A5" s="393" t="s">
        <v>3</v>
      </c>
      <c r="B5" s="388">
        <f>SUM(B6:B9)</f>
        <v>365.35</v>
      </c>
      <c r="C5" s="388">
        <v>360.3</v>
      </c>
      <c r="D5" s="388">
        <v>361.4</v>
      </c>
      <c r="E5" s="388">
        <v>376.8</v>
      </c>
      <c r="F5" s="388">
        <v>363.1</v>
      </c>
      <c r="G5" s="332"/>
      <c r="H5" s="332"/>
      <c r="I5" s="332"/>
    </row>
    <row r="6" spans="1:9" ht="15" customHeight="1">
      <c r="A6" s="346" t="s">
        <v>22</v>
      </c>
      <c r="B6" s="380">
        <f>AVERAGE(C6:F6)</f>
        <v>2.2000000000000002</v>
      </c>
      <c r="C6" s="380">
        <v>1.1000000000000001</v>
      </c>
      <c r="D6" s="380">
        <v>2</v>
      </c>
      <c r="E6" s="380">
        <v>3.7</v>
      </c>
      <c r="F6" s="380">
        <v>2</v>
      </c>
      <c r="G6" s="332"/>
      <c r="H6" s="332"/>
      <c r="I6" s="332"/>
    </row>
    <row r="7" spans="1:9" ht="15" customHeight="1">
      <c r="A7" s="346" t="s">
        <v>23</v>
      </c>
      <c r="B7" s="380">
        <f>AVERAGE(C7:F7)</f>
        <v>39.125</v>
      </c>
      <c r="C7" s="380">
        <v>37.6</v>
      </c>
      <c r="D7" s="380">
        <v>37.799999999999997</v>
      </c>
      <c r="E7" s="380">
        <v>38.4</v>
      </c>
      <c r="F7" s="380">
        <v>42.7</v>
      </c>
      <c r="G7" s="332"/>
      <c r="H7" s="332"/>
      <c r="I7" s="332"/>
    </row>
    <row r="8" spans="1:9" ht="15" customHeight="1">
      <c r="A8" s="346" t="s">
        <v>24</v>
      </c>
      <c r="B8" s="380">
        <f>AVERAGE(C8:F8)</f>
        <v>22.824999999999999</v>
      </c>
      <c r="C8" s="380">
        <v>22.1</v>
      </c>
      <c r="D8" s="380">
        <v>22.6</v>
      </c>
      <c r="E8" s="380">
        <v>24.3</v>
      </c>
      <c r="F8" s="380">
        <v>22.3</v>
      </c>
      <c r="G8" s="332"/>
      <c r="H8" s="332"/>
      <c r="I8" s="332"/>
    </row>
    <row r="9" spans="1:9" ht="15" customHeight="1">
      <c r="A9" s="389" t="s">
        <v>25</v>
      </c>
      <c r="B9" s="390">
        <f>AVERAGE(C9:F9)</f>
        <v>301.20000000000005</v>
      </c>
      <c r="C9" s="390">
        <v>299.5</v>
      </c>
      <c r="D9" s="390">
        <v>298.89999999999998</v>
      </c>
      <c r="E9" s="390">
        <v>310.3</v>
      </c>
      <c r="F9" s="390">
        <v>296.10000000000002</v>
      </c>
      <c r="G9" s="332"/>
      <c r="H9" s="332"/>
      <c r="I9" s="332"/>
    </row>
    <row r="10" spans="1:9" ht="15" customHeight="1">
      <c r="A10" s="331" t="s">
        <v>106</v>
      </c>
      <c r="B10" s="332"/>
      <c r="C10" s="332"/>
      <c r="D10" s="332"/>
      <c r="E10" s="332"/>
      <c r="F10" s="332"/>
      <c r="G10" s="332"/>
      <c r="H10" s="332"/>
      <c r="I10" s="332"/>
    </row>
    <row r="11" spans="1:9" ht="15" customHeight="1">
      <c r="A11" s="331" t="s">
        <v>105</v>
      </c>
      <c r="B11" s="332"/>
      <c r="C11" s="332"/>
      <c r="D11" s="332"/>
      <c r="E11" s="332"/>
      <c r="F11" s="332"/>
      <c r="G11" s="332"/>
      <c r="H11" s="332"/>
      <c r="I11" s="332"/>
    </row>
    <row r="12" spans="1:9" ht="15" customHeight="1">
      <c r="G12" s="326"/>
    </row>
    <row r="46" spans="1:13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</row>
    <row r="47" spans="1:13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</row>
    <row r="48" spans="1:13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</row>
    <row r="49" spans="1:13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</row>
    <row r="50" spans="1:13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</row>
    <row r="51" spans="1:13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</row>
    <row r="52" spans="1:13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1:13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</row>
    <row r="54" spans="1:13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</row>
    <row r="55" spans="1:13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</row>
    <row r="56" spans="1:13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</row>
    <row r="57" spans="1:13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</row>
    <row r="58" spans="1:13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</row>
  </sheetData>
  <pageMargins left="0.23622047244094491" right="0.23622047244094491" top="0.39370078740157483" bottom="0.74803149606299213" header="0" footer="0.31496062992125984"/>
  <pageSetup paperSize="9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9"/>
  <sheetViews>
    <sheetView zoomScaleNormal="100" workbookViewId="0"/>
  </sheetViews>
  <sheetFormatPr baseColWidth="10" defaultColWidth="11.42578125" defaultRowHeight="15" customHeight="1"/>
  <cols>
    <col min="1" max="1" width="21.42578125" style="4" customWidth="1"/>
    <col min="2" max="7" width="10" style="4" customWidth="1"/>
    <col min="8" max="14" width="11.42578125" style="4" customWidth="1"/>
    <col min="15" max="15" width="11.42578125" style="4"/>
    <col min="16" max="24" width="11.42578125" style="4" customWidth="1"/>
    <col min="25" max="16384" width="11.42578125" style="4"/>
  </cols>
  <sheetData>
    <row r="1" spans="1:28" ht="15" customHeight="1">
      <c r="A1" s="268" t="s">
        <v>733</v>
      </c>
    </row>
    <row r="2" spans="1:28" ht="15" customHeight="1">
      <c r="A2" s="272" t="s">
        <v>734</v>
      </c>
    </row>
    <row r="4" spans="1:28" ht="15" customHeight="1">
      <c r="A4" s="273"/>
      <c r="B4" s="434" t="s">
        <v>183</v>
      </c>
      <c r="C4" s="434"/>
      <c r="D4" s="434"/>
      <c r="E4" s="434" t="s">
        <v>186</v>
      </c>
      <c r="F4" s="434"/>
      <c r="G4" s="434"/>
      <c r="O4" s="11"/>
    </row>
    <row r="5" spans="1:28" ht="15" customHeight="1">
      <c r="A5" s="273"/>
      <c r="B5" s="274" t="s">
        <v>686</v>
      </c>
      <c r="C5" s="274" t="s">
        <v>205</v>
      </c>
      <c r="D5" s="274" t="s">
        <v>687</v>
      </c>
      <c r="E5" s="274" t="s">
        <v>686</v>
      </c>
      <c r="F5" s="274" t="s">
        <v>205</v>
      </c>
      <c r="G5" s="274" t="s">
        <v>687</v>
      </c>
    </row>
    <row r="6" spans="1:28" ht="15" customHeight="1">
      <c r="A6" s="12" t="s">
        <v>3</v>
      </c>
      <c r="B6" s="296">
        <v>352911</v>
      </c>
      <c r="C6" s="296">
        <v>155798</v>
      </c>
      <c r="D6" s="296">
        <v>197113</v>
      </c>
      <c r="E6" s="296">
        <v>356053</v>
      </c>
      <c r="F6" s="296">
        <v>158488</v>
      </c>
      <c r="G6" s="296">
        <v>197565</v>
      </c>
      <c r="N6" s="304"/>
      <c r="O6" s="275"/>
      <c r="P6" s="304"/>
      <c r="Q6" s="275"/>
      <c r="R6" s="304"/>
      <c r="S6" s="275"/>
      <c r="T6" s="304"/>
      <c r="U6" s="275"/>
      <c r="Z6" s="275"/>
      <c r="AA6" s="304"/>
      <c r="AB6" s="275"/>
    </row>
    <row r="7" spans="1:28" ht="15" customHeight="1">
      <c r="A7" s="9" t="s">
        <v>735</v>
      </c>
      <c r="B7" s="275">
        <v>259341</v>
      </c>
      <c r="C7" s="275">
        <v>122529</v>
      </c>
      <c r="D7" s="275">
        <v>136812</v>
      </c>
      <c r="E7" s="275">
        <v>265237</v>
      </c>
      <c r="F7" s="275">
        <v>125573</v>
      </c>
      <c r="G7" s="275">
        <v>139664</v>
      </c>
      <c r="O7" s="275"/>
      <c r="Q7" s="275"/>
      <c r="S7" s="275"/>
      <c r="U7" s="275"/>
      <c r="Z7" s="275"/>
      <c r="AB7" s="275"/>
    </row>
    <row r="8" spans="1:28" ht="15" customHeight="1">
      <c r="A8" s="9" t="s">
        <v>736</v>
      </c>
      <c r="B8" s="275">
        <v>72492</v>
      </c>
      <c r="C8" s="275">
        <v>24003</v>
      </c>
      <c r="D8" s="275">
        <v>48489</v>
      </c>
      <c r="E8" s="275">
        <v>74092</v>
      </c>
      <c r="F8" s="275">
        <v>24463</v>
      </c>
      <c r="G8" s="275">
        <v>49629</v>
      </c>
      <c r="O8" s="275"/>
      <c r="Q8" s="275"/>
      <c r="S8" s="275"/>
      <c r="U8" s="275"/>
      <c r="Z8" s="275"/>
      <c r="AB8" s="275"/>
    </row>
    <row r="9" spans="1:28" ht="15" customHeight="1">
      <c r="A9" s="9" t="s">
        <v>737</v>
      </c>
      <c r="B9" s="275">
        <v>15646</v>
      </c>
      <c r="C9" s="275">
        <v>6617</v>
      </c>
      <c r="D9" s="275">
        <v>9029</v>
      </c>
      <c r="E9" s="275">
        <v>11736</v>
      </c>
      <c r="F9" s="275">
        <v>6018</v>
      </c>
      <c r="G9" s="275">
        <v>5718</v>
      </c>
      <c r="O9" s="275"/>
      <c r="Q9" s="275"/>
      <c r="S9" s="275"/>
      <c r="U9" s="275"/>
      <c r="Z9" s="275"/>
      <c r="AB9" s="275"/>
    </row>
    <row r="10" spans="1:28" ht="15" customHeight="1">
      <c r="A10" s="10" t="s">
        <v>93</v>
      </c>
      <c r="B10" s="283">
        <v>5432</v>
      </c>
      <c r="C10" s="283">
        <v>2649</v>
      </c>
      <c r="D10" s="283">
        <v>2783</v>
      </c>
      <c r="E10" s="283">
        <v>4988</v>
      </c>
      <c r="F10" s="283">
        <v>2434</v>
      </c>
      <c r="G10" s="283">
        <v>2554</v>
      </c>
      <c r="O10" s="275"/>
      <c r="Q10" s="275"/>
      <c r="S10" s="275"/>
      <c r="U10" s="275"/>
      <c r="Z10" s="275"/>
      <c r="AB10" s="275"/>
    </row>
    <row r="11" spans="1:28" ht="15" customHeight="1">
      <c r="A11" s="273"/>
      <c r="B11" s="434" t="s">
        <v>189</v>
      </c>
      <c r="C11" s="434"/>
      <c r="D11" s="434"/>
      <c r="E11" s="434" t="s">
        <v>192</v>
      </c>
      <c r="F11" s="434"/>
      <c r="G11" s="434"/>
      <c r="O11" s="275"/>
      <c r="Q11" s="275"/>
      <c r="S11" s="275"/>
      <c r="U11" s="275"/>
      <c r="Z11" s="275"/>
      <c r="AB11" s="275"/>
    </row>
    <row r="12" spans="1:28" ht="15" customHeight="1">
      <c r="A12" s="273"/>
      <c r="B12" s="274" t="s">
        <v>686</v>
      </c>
      <c r="C12" s="274" t="s">
        <v>205</v>
      </c>
      <c r="D12" s="274" t="s">
        <v>687</v>
      </c>
      <c r="E12" s="274" t="s">
        <v>686</v>
      </c>
      <c r="F12" s="274" t="s">
        <v>205</v>
      </c>
      <c r="G12" s="274" t="s">
        <v>687</v>
      </c>
      <c r="H12" s="301"/>
      <c r="I12" s="301"/>
      <c r="J12" s="301"/>
      <c r="K12" s="302"/>
      <c r="L12" s="302"/>
      <c r="M12" s="302"/>
      <c r="R12" s="304"/>
    </row>
    <row r="13" spans="1:28" ht="15" customHeight="1">
      <c r="A13" s="12" t="s">
        <v>3</v>
      </c>
      <c r="B13" s="296">
        <v>362493</v>
      </c>
      <c r="C13" s="296">
        <v>159080</v>
      </c>
      <c r="D13" s="296">
        <v>203413</v>
      </c>
      <c r="E13" s="300">
        <v>367942</v>
      </c>
      <c r="F13" s="300">
        <v>161083</v>
      </c>
      <c r="G13" s="300">
        <v>206859</v>
      </c>
      <c r="H13" s="301"/>
      <c r="I13" s="301"/>
      <c r="J13" s="301"/>
      <c r="K13" s="302"/>
      <c r="L13" s="302"/>
      <c r="M13" s="302"/>
      <c r="R13" s="304"/>
    </row>
    <row r="14" spans="1:28" ht="15" customHeight="1">
      <c r="A14" s="9" t="s">
        <v>735</v>
      </c>
      <c r="B14" s="275">
        <v>270133</v>
      </c>
      <c r="C14" s="275">
        <v>127015</v>
      </c>
      <c r="D14" s="275">
        <v>143118</v>
      </c>
      <c r="E14" s="279">
        <v>269924</v>
      </c>
      <c r="F14" s="279">
        <v>127065</v>
      </c>
      <c r="G14" s="279">
        <v>142859</v>
      </c>
    </row>
    <row r="15" spans="1:28" ht="15" customHeight="1">
      <c r="A15" s="9" t="s">
        <v>736</v>
      </c>
      <c r="B15" s="275">
        <v>74326</v>
      </c>
      <c r="C15" s="275">
        <v>24143</v>
      </c>
      <c r="D15" s="275">
        <v>50183</v>
      </c>
      <c r="E15" s="279">
        <v>78493</v>
      </c>
      <c r="F15" s="279">
        <v>25810</v>
      </c>
      <c r="G15" s="279">
        <v>52683</v>
      </c>
      <c r="H15" s="301"/>
      <c r="I15" s="301"/>
      <c r="J15" s="301"/>
      <c r="K15" s="302"/>
      <c r="L15" s="302"/>
      <c r="M15" s="302"/>
    </row>
    <row r="16" spans="1:28" ht="15" customHeight="1">
      <c r="A16" s="9" t="s">
        <v>737</v>
      </c>
      <c r="B16" s="275">
        <v>14166</v>
      </c>
      <c r="C16" s="275">
        <v>6148</v>
      </c>
      <c r="D16" s="275">
        <v>8018</v>
      </c>
      <c r="E16" s="279">
        <v>15061</v>
      </c>
      <c r="F16" s="279">
        <v>6121</v>
      </c>
      <c r="G16" s="279">
        <v>8940</v>
      </c>
    </row>
    <row r="17" spans="1:7" ht="15" customHeight="1">
      <c r="A17" s="10" t="s">
        <v>93</v>
      </c>
      <c r="B17" s="283">
        <v>3868</v>
      </c>
      <c r="C17" s="283">
        <v>1774</v>
      </c>
      <c r="D17" s="283">
        <v>2094</v>
      </c>
      <c r="E17" s="284">
        <v>4464</v>
      </c>
      <c r="F17" s="284">
        <v>2087</v>
      </c>
      <c r="G17" s="284">
        <v>2377</v>
      </c>
    </row>
    <row r="18" spans="1:7" ht="15" customHeight="1">
      <c r="A18" s="285" t="s">
        <v>732</v>
      </c>
    </row>
    <row r="19" spans="1:7" ht="15" customHeight="1">
      <c r="A19" s="285" t="s">
        <v>699</v>
      </c>
    </row>
  </sheetData>
  <mergeCells count="4">
    <mergeCell ref="B4:D4"/>
    <mergeCell ref="E4:G4"/>
    <mergeCell ref="B11:D11"/>
    <mergeCell ref="E11:G11"/>
  </mergeCells>
  <pageMargins left="0.23622047244094491" right="0.23622047244094491" top="0.39370078740157483" bottom="0.74803149606299213" header="0" footer="0.31496062992125984"/>
  <pageSetup paperSize="9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0"/>
  <sheetViews>
    <sheetView zoomScaleNormal="100" workbookViewId="0"/>
  </sheetViews>
  <sheetFormatPr baseColWidth="10" defaultColWidth="11.42578125" defaultRowHeight="15" customHeight="1"/>
  <cols>
    <col min="1" max="1" width="4.28515625" style="3" customWidth="1"/>
    <col min="2" max="2" width="64.28515625" style="3" customWidth="1"/>
    <col min="3" max="6" width="14.28515625" style="3" customWidth="1"/>
    <col min="7" max="16384" width="11.42578125" style="3"/>
  </cols>
  <sheetData>
    <row r="1" spans="1:11" ht="15" customHeight="1">
      <c r="A1" s="268" t="s">
        <v>738</v>
      </c>
      <c r="B1" s="5"/>
      <c r="C1" s="5"/>
      <c r="D1" s="5"/>
      <c r="E1" s="5"/>
      <c r="F1" s="4"/>
    </row>
    <row r="2" spans="1:11" ht="15" customHeight="1">
      <c r="A2" s="272" t="s">
        <v>739</v>
      </c>
      <c r="B2" s="6"/>
      <c r="C2" s="6"/>
      <c r="D2" s="6"/>
      <c r="E2" s="6"/>
      <c r="F2" s="4"/>
    </row>
    <row r="3" spans="1:11" ht="15" customHeight="1">
      <c r="A3" s="6"/>
      <c r="B3" s="6"/>
      <c r="C3" s="6"/>
      <c r="D3" s="6"/>
      <c r="E3" s="6"/>
      <c r="F3" s="4"/>
    </row>
    <row r="4" spans="1:11" ht="15" customHeight="1">
      <c r="A4" s="274"/>
      <c r="B4" s="274"/>
      <c r="C4" s="434" t="s">
        <v>740</v>
      </c>
      <c r="D4" s="434" t="s">
        <v>741</v>
      </c>
      <c r="E4" s="434"/>
      <c r="F4" s="434" t="s">
        <v>742</v>
      </c>
    </row>
    <row r="5" spans="1:11" ht="15" customHeight="1">
      <c r="A5" s="274" t="s">
        <v>743</v>
      </c>
      <c r="B5" s="274" t="s">
        <v>744</v>
      </c>
      <c r="C5" s="434"/>
      <c r="D5" s="274" t="s">
        <v>708</v>
      </c>
      <c r="E5" s="274" t="s">
        <v>745</v>
      </c>
      <c r="F5" s="435"/>
    </row>
    <row r="6" spans="1:11" ht="15" customHeight="1">
      <c r="A6" s="12" t="s">
        <v>3</v>
      </c>
      <c r="B6" s="12"/>
      <c r="C6" s="300">
        <f>SUM(C7,C11,C16,C40,C41,C46,C50,C54,C60,C63,C70,C74,C75,C83,C90,C91,C92,C96,C101,C105,C106)</f>
        <v>445421</v>
      </c>
      <c r="D6" s="300">
        <f t="shared" ref="D6:F6" si="0">SUM(D7,D11,D16,D40,D41,D46,D50,D54,D60,D63,D70,D74,D75,D83,D90,D91,D92,D96,D101,D105,D106)</f>
        <v>368931</v>
      </c>
      <c r="E6" s="300">
        <f t="shared" si="0"/>
        <v>17573</v>
      </c>
      <c r="F6" s="300">
        <f t="shared" si="0"/>
        <v>58917</v>
      </c>
    </row>
    <row r="7" spans="1:11" ht="15" customHeight="1">
      <c r="A7" s="12" t="s">
        <v>746</v>
      </c>
      <c r="B7" s="12" t="s">
        <v>747</v>
      </c>
      <c r="C7" s="300">
        <f>SUM(C8:C10)</f>
        <v>5542</v>
      </c>
      <c r="D7" s="300">
        <f t="shared" ref="D7:F7" si="1">SUM(D8:D10)</f>
        <v>968</v>
      </c>
      <c r="E7" s="300">
        <f t="shared" si="1"/>
        <v>3988</v>
      </c>
      <c r="F7" s="300">
        <f t="shared" si="1"/>
        <v>586</v>
      </c>
      <c r="H7" s="308"/>
      <c r="I7" s="308"/>
      <c r="J7" s="308"/>
      <c r="K7" s="308"/>
    </row>
    <row r="8" spans="1:11" ht="15" customHeight="1">
      <c r="A8" s="309" t="s">
        <v>748</v>
      </c>
      <c r="B8" s="9" t="s">
        <v>749</v>
      </c>
      <c r="C8" s="279">
        <v>4605</v>
      </c>
      <c r="D8" s="279">
        <v>72</v>
      </c>
      <c r="E8" s="275">
        <v>3955</v>
      </c>
      <c r="F8" s="275">
        <v>578</v>
      </c>
      <c r="H8" s="308"/>
      <c r="I8" s="308"/>
      <c r="J8" s="308"/>
      <c r="K8" s="308"/>
    </row>
    <row r="9" spans="1:11" ht="15" customHeight="1">
      <c r="A9" s="7" t="s">
        <v>750</v>
      </c>
      <c r="B9" s="9" t="s">
        <v>751</v>
      </c>
      <c r="C9" s="279">
        <v>883</v>
      </c>
      <c r="D9" s="279">
        <v>873</v>
      </c>
      <c r="E9" s="275">
        <v>4</v>
      </c>
      <c r="F9" s="275">
        <v>6</v>
      </c>
    </row>
    <row r="10" spans="1:11" ht="15" customHeight="1">
      <c r="A10" s="7" t="s">
        <v>752</v>
      </c>
      <c r="B10" s="9" t="s">
        <v>753</v>
      </c>
      <c r="C10" s="279">
        <v>54</v>
      </c>
      <c r="D10" s="279">
        <v>23</v>
      </c>
      <c r="E10" s="275">
        <v>29</v>
      </c>
      <c r="F10" s="275">
        <v>2</v>
      </c>
    </row>
    <row r="11" spans="1:11" ht="15" customHeight="1">
      <c r="A11" s="5" t="s">
        <v>754</v>
      </c>
      <c r="B11" s="5" t="s">
        <v>755</v>
      </c>
      <c r="C11" s="300">
        <f>SUM(C12:C15)</f>
        <v>44</v>
      </c>
      <c r="D11" s="300">
        <f t="shared" ref="D11:F11" si="2">SUM(D12:D15)</f>
        <v>28</v>
      </c>
      <c r="E11" s="300">
        <f t="shared" si="2"/>
        <v>0</v>
      </c>
      <c r="F11" s="300">
        <f t="shared" si="2"/>
        <v>16</v>
      </c>
    </row>
    <row r="12" spans="1:11" ht="15" customHeight="1">
      <c r="A12" s="309" t="s">
        <v>756</v>
      </c>
      <c r="B12" s="9" t="s">
        <v>757</v>
      </c>
      <c r="C12" s="279">
        <v>1</v>
      </c>
      <c r="D12" s="279">
        <v>0</v>
      </c>
      <c r="E12" s="275">
        <v>0</v>
      </c>
      <c r="F12" s="275">
        <v>1</v>
      </c>
      <c r="H12" s="308"/>
      <c r="I12" s="308"/>
      <c r="J12" s="308"/>
      <c r="K12" s="308"/>
    </row>
    <row r="13" spans="1:11" ht="15" customHeight="1">
      <c r="A13" s="309" t="s">
        <v>758</v>
      </c>
      <c r="B13" s="9" t="s">
        <v>759</v>
      </c>
      <c r="C13" s="279">
        <v>1</v>
      </c>
      <c r="D13" s="279">
        <v>0</v>
      </c>
      <c r="E13" s="275">
        <v>0</v>
      </c>
      <c r="F13" s="275">
        <v>1</v>
      </c>
      <c r="H13" s="308"/>
      <c r="I13" s="308"/>
      <c r="J13" s="308"/>
      <c r="K13" s="308"/>
    </row>
    <row r="14" spans="1:11" ht="15" customHeight="1">
      <c r="A14" s="309" t="s">
        <v>760</v>
      </c>
      <c r="B14" s="9" t="s">
        <v>761</v>
      </c>
      <c r="C14" s="279">
        <v>12</v>
      </c>
      <c r="D14" s="279">
        <v>0</v>
      </c>
      <c r="E14" s="275">
        <v>0</v>
      </c>
      <c r="F14" s="275">
        <v>12</v>
      </c>
    </row>
    <row r="15" spans="1:11" ht="15" customHeight="1">
      <c r="A15" s="309" t="s">
        <v>762</v>
      </c>
      <c r="B15" s="9" t="s">
        <v>763</v>
      </c>
      <c r="C15" s="279">
        <v>30</v>
      </c>
      <c r="D15" s="279">
        <v>28</v>
      </c>
      <c r="E15" s="275">
        <v>0</v>
      </c>
      <c r="F15" s="275">
        <v>2</v>
      </c>
    </row>
    <row r="16" spans="1:11" ht="15" customHeight="1">
      <c r="A16" s="5" t="s">
        <v>764</v>
      </c>
      <c r="B16" s="5" t="s">
        <v>765</v>
      </c>
      <c r="C16" s="300">
        <f>SUM(C17:C39)</f>
        <v>9150</v>
      </c>
      <c r="D16" s="300">
        <f t="shared" ref="D16:F16" si="3">SUM(D17:D39)</f>
        <v>6439</v>
      </c>
      <c r="E16" s="300">
        <f t="shared" si="3"/>
        <v>0</v>
      </c>
      <c r="F16" s="300">
        <f t="shared" si="3"/>
        <v>2711</v>
      </c>
      <c r="H16" s="308"/>
      <c r="I16" s="308"/>
      <c r="J16" s="308"/>
      <c r="K16" s="308"/>
    </row>
    <row r="17" spans="1:6" ht="15" customHeight="1">
      <c r="A17" s="7">
        <v>10</v>
      </c>
      <c r="B17" s="9" t="s">
        <v>766</v>
      </c>
      <c r="C17" s="279">
        <v>2111</v>
      </c>
      <c r="D17" s="279">
        <v>1807</v>
      </c>
      <c r="E17" s="275">
        <v>0</v>
      </c>
      <c r="F17" s="275">
        <v>304</v>
      </c>
    </row>
    <row r="18" spans="1:6" ht="15" customHeight="1">
      <c r="A18" s="7">
        <v>11</v>
      </c>
      <c r="B18" s="9" t="s">
        <v>767</v>
      </c>
      <c r="C18" s="279">
        <v>68</v>
      </c>
      <c r="D18" s="279">
        <v>38</v>
      </c>
      <c r="E18" s="275">
        <v>0</v>
      </c>
      <c r="F18" s="275">
        <v>30</v>
      </c>
    </row>
    <row r="19" spans="1:6" ht="15" customHeight="1">
      <c r="A19" s="7">
        <v>12</v>
      </c>
      <c r="B19" s="9" t="s">
        <v>768</v>
      </c>
      <c r="C19" s="279">
        <v>1</v>
      </c>
      <c r="D19" s="279">
        <v>0</v>
      </c>
      <c r="E19" s="275">
        <v>0</v>
      </c>
      <c r="F19" s="275">
        <v>1</v>
      </c>
    </row>
    <row r="20" spans="1:6" ht="15" customHeight="1">
      <c r="A20" s="7">
        <v>13</v>
      </c>
      <c r="B20" s="9" t="s">
        <v>769</v>
      </c>
      <c r="C20" s="279">
        <v>183</v>
      </c>
      <c r="D20" s="279">
        <v>111</v>
      </c>
      <c r="E20" s="275">
        <v>0</v>
      </c>
      <c r="F20" s="275">
        <v>72</v>
      </c>
    </row>
    <row r="21" spans="1:6" ht="15" customHeight="1">
      <c r="A21" s="7">
        <v>14</v>
      </c>
      <c r="B21" s="9" t="s">
        <v>770</v>
      </c>
      <c r="C21" s="279">
        <v>528</v>
      </c>
      <c r="D21" s="279">
        <v>285</v>
      </c>
      <c r="E21" s="275">
        <v>0</v>
      </c>
      <c r="F21" s="275">
        <v>243</v>
      </c>
    </row>
    <row r="22" spans="1:6" ht="15" customHeight="1">
      <c r="A22" s="7">
        <v>15</v>
      </c>
      <c r="B22" s="9" t="s">
        <v>771</v>
      </c>
      <c r="C22" s="279">
        <v>50</v>
      </c>
      <c r="D22" s="279">
        <v>15</v>
      </c>
      <c r="E22" s="275">
        <v>0</v>
      </c>
      <c r="F22" s="275">
        <v>35</v>
      </c>
    </row>
    <row r="23" spans="1:6" ht="15" customHeight="1">
      <c r="A23" s="7">
        <v>16</v>
      </c>
      <c r="B23" s="9" t="s">
        <v>772</v>
      </c>
      <c r="C23" s="279">
        <v>264</v>
      </c>
      <c r="D23" s="279">
        <v>155</v>
      </c>
      <c r="E23" s="275">
        <v>0</v>
      </c>
      <c r="F23" s="275">
        <v>109</v>
      </c>
    </row>
    <row r="24" spans="1:6" ht="15" customHeight="1">
      <c r="A24" s="7">
        <v>17</v>
      </c>
      <c r="B24" s="9" t="s">
        <v>773</v>
      </c>
      <c r="C24" s="279">
        <v>35</v>
      </c>
      <c r="D24" s="279">
        <v>9</v>
      </c>
      <c r="E24" s="275">
        <v>0</v>
      </c>
      <c r="F24" s="275">
        <v>26</v>
      </c>
    </row>
    <row r="25" spans="1:6" ht="15" customHeight="1">
      <c r="A25" s="7">
        <v>18</v>
      </c>
      <c r="B25" s="9" t="s">
        <v>774</v>
      </c>
      <c r="C25" s="279">
        <v>685</v>
      </c>
      <c r="D25" s="279">
        <v>332</v>
      </c>
      <c r="E25" s="275">
        <v>0</v>
      </c>
      <c r="F25" s="275">
        <v>353</v>
      </c>
    </row>
    <row r="26" spans="1:6" ht="15" customHeight="1">
      <c r="A26" s="7">
        <v>20</v>
      </c>
      <c r="B26" s="9" t="s">
        <v>775</v>
      </c>
      <c r="C26" s="279">
        <v>484</v>
      </c>
      <c r="D26" s="279">
        <v>404</v>
      </c>
      <c r="E26" s="279">
        <v>0</v>
      </c>
      <c r="F26" s="279">
        <v>80</v>
      </c>
    </row>
    <row r="27" spans="1:6" ht="15" customHeight="1">
      <c r="A27" s="7">
        <v>21</v>
      </c>
      <c r="B27" s="9" t="s">
        <v>776</v>
      </c>
      <c r="C27" s="279">
        <v>154</v>
      </c>
      <c r="D27" s="279">
        <v>153</v>
      </c>
      <c r="E27" s="275">
        <v>0</v>
      </c>
      <c r="F27" s="275">
        <v>1</v>
      </c>
    </row>
    <row r="28" spans="1:6" ht="15" customHeight="1">
      <c r="A28" s="7">
        <v>22</v>
      </c>
      <c r="B28" s="9" t="s">
        <v>777</v>
      </c>
      <c r="C28" s="279">
        <v>137</v>
      </c>
      <c r="D28" s="279">
        <v>54</v>
      </c>
      <c r="E28" s="275">
        <v>0</v>
      </c>
      <c r="F28" s="275">
        <v>83</v>
      </c>
    </row>
    <row r="29" spans="1:6" ht="15" customHeight="1">
      <c r="A29" s="7">
        <v>23</v>
      </c>
      <c r="B29" s="9" t="s">
        <v>778</v>
      </c>
      <c r="C29" s="279">
        <v>253</v>
      </c>
      <c r="D29" s="279">
        <v>165</v>
      </c>
      <c r="E29" s="275">
        <v>0</v>
      </c>
      <c r="F29" s="275">
        <v>88</v>
      </c>
    </row>
    <row r="30" spans="1:6" ht="15" customHeight="1">
      <c r="A30" s="7">
        <v>24</v>
      </c>
      <c r="B30" s="9" t="s">
        <v>779</v>
      </c>
      <c r="C30" s="279">
        <v>44</v>
      </c>
      <c r="D30" s="279">
        <v>4</v>
      </c>
      <c r="E30" s="275">
        <v>0</v>
      </c>
      <c r="F30" s="275">
        <v>40</v>
      </c>
    </row>
    <row r="31" spans="1:6" ht="15" customHeight="1">
      <c r="A31" s="7">
        <v>25</v>
      </c>
      <c r="B31" s="9" t="s">
        <v>780</v>
      </c>
      <c r="C31" s="279">
        <v>630</v>
      </c>
      <c r="D31" s="279">
        <v>333</v>
      </c>
      <c r="E31" s="275">
        <v>0</v>
      </c>
      <c r="F31" s="275">
        <v>297</v>
      </c>
    </row>
    <row r="32" spans="1:6" ht="15" customHeight="1">
      <c r="A32" s="7">
        <v>26</v>
      </c>
      <c r="B32" s="9" t="s">
        <v>781</v>
      </c>
      <c r="C32" s="279">
        <v>478</v>
      </c>
      <c r="D32" s="279">
        <v>435</v>
      </c>
      <c r="E32" s="275">
        <v>0</v>
      </c>
      <c r="F32" s="275">
        <v>43</v>
      </c>
    </row>
    <row r="33" spans="1:11" ht="15" customHeight="1">
      <c r="A33" s="7">
        <v>27</v>
      </c>
      <c r="B33" s="9" t="s">
        <v>782</v>
      </c>
      <c r="C33" s="279">
        <v>223</v>
      </c>
      <c r="D33" s="279">
        <v>188</v>
      </c>
      <c r="E33" s="275">
        <v>0</v>
      </c>
      <c r="F33" s="275">
        <v>35</v>
      </c>
    </row>
    <row r="34" spans="1:11" ht="15" customHeight="1">
      <c r="A34" s="7">
        <v>28</v>
      </c>
      <c r="B34" s="9" t="s">
        <v>783</v>
      </c>
      <c r="C34" s="279">
        <v>451</v>
      </c>
      <c r="D34" s="279">
        <v>329</v>
      </c>
      <c r="E34" s="275">
        <v>0</v>
      </c>
      <c r="F34" s="275">
        <v>122</v>
      </c>
    </row>
    <row r="35" spans="1:11" ht="15" customHeight="1">
      <c r="A35" s="7">
        <v>29</v>
      </c>
      <c r="B35" s="9" t="s">
        <v>784</v>
      </c>
      <c r="C35" s="279">
        <v>82</v>
      </c>
      <c r="D35" s="279">
        <v>65</v>
      </c>
      <c r="E35" s="275">
        <v>0</v>
      </c>
      <c r="F35" s="275">
        <v>17</v>
      </c>
    </row>
    <row r="36" spans="1:11" ht="15" customHeight="1">
      <c r="A36" s="7">
        <v>30</v>
      </c>
      <c r="B36" s="9" t="s">
        <v>785</v>
      </c>
      <c r="C36" s="279">
        <v>221</v>
      </c>
      <c r="D36" s="279">
        <v>201</v>
      </c>
      <c r="E36" s="275">
        <v>0</v>
      </c>
      <c r="F36" s="275">
        <v>20</v>
      </c>
    </row>
    <row r="37" spans="1:11" ht="15" customHeight="1">
      <c r="A37" s="7">
        <v>31</v>
      </c>
      <c r="B37" s="9" t="s">
        <v>786</v>
      </c>
      <c r="C37" s="279">
        <v>194</v>
      </c>
      <c r="D37" s="279">
        <v>42</v>
      </c>
      <c r="E37" s="275">
        <v>0</v>
      </c>
      <c r="F37" s="275">
        <v>152</v>
      </c>
    </row>
    <row r="38" spans="1:11" ht="15" customHeight="1">
      <c r="A38" s="7">
        <v>32</v>
      </c>
      <c r="B38" s="9" t="s">
        <v>787</v>
      </c>
      <c r="C38" s="279">
        <v>754</v>
      </c>
      <c r="D38" s="279">
        <v>513</v>
      </c>
      <c r="E38" s="275">
        <v>0</v>
      </c>
      <c r="F38" s="275">
        <v>241</v>
      </c>
    </row>
    <row r="39" spans="1:11" ht="15" customHeight="1">
      <c r="A39" s="7">
        <v>33</v>
      </c>
      <c r="B39" s="9" t="s">
        <v>788</v>
      </c>
      <c r="C39" s="279">
        <v>1120</v>
      </c>
      <c r="D39" s="279">
        <v>801</v>
      </c>
      <c r="E39" s="275">
        <v>0</v>
      </c>
      <c r="F39" s="275">
        <v>319</v>
      </c>
    </row>
    <row r="40" spans="1:11" ht="15" customHeight="1">
      <c r="A40" s="5" t="s">
        <v>789</v>
      </c>
      <c r="B40" s="12" t="s">
        <v>790</v>
      </c>
      <c r="C40" s="300">
        <v>1341</v>
      </c>
      <c r="D40" s="300">
        <v>1312</v>
      </c>
      <c r="E40" s="296">
        <v>0</v>
      </c>
      <c r="F40" s="300">
        <v>29</v>
      </c>
    </row>
    <row r="41" spans="1:11" ht="15" customHeight="1">
      <c r="A41" s="5" t="s">
        <v>791</v>
      </c>
      <c r="B41" s="12" t="s">
        <v>792</v>
      </c>
      <c r="C41" s="300">
        <f>SUM(C42:C45)</f>
        <v>4312</v>
      </c>
      <c r="D41" s="300">
        <f t="shared" ref="D41:F41" si="4">SUM(D42:D45)</f>
        <v>4277</v>
      </c>
      <c r="E41" s="300">
        <f t="shared" si="4"/>
        <v>0</v>
      </c>
      <c r="F41" s="300">
        <f t="shared" si="4"/>
        <v>35</v>
      </c>
      <c r="H41" s="308"/>
      <c r="I41" s="308"/>
      <c r="J41" s="308"/>
      <c r="K41" s="308"/>
    </row>
    <row r="42" spans="1:11" ht="15" customHeight="1">
      <c r="A42" s="7">
        <v>36</v>
      </c>
      <c r="B42" s="9" t="s">
        <v>793</v>
      </c>
      <c r="C42" s="279">
        <v>1781</v>
      </c>
      <c r="D42" s="279">
        <v>1777</v>
      </c>
      <c r="E42" s="279">
        <v>0</v>
      </c>
      <c r="F42" s="279">
        <v>4</v>
      </c>
    </row>
    <row r="43" spans="1:11" ht="15" customHeight="1">
      <c r="A43" s="7">
        <v>37</v>
      </c>
      <c r="B43" s="9" t="s">
        <v>794</v>
      </c>
      <c r="C43" s="279">
        <v>216</v>
      </c>
      <c r="D43" s="279">
        <v>214</v>
      </c>
      <c r="E43" s="275">
        <v>0</v>
      </c>
      <c r="F43" s="275">
        <v>2</v>
      </c>
    </row>
    <row r="44" spans="1:11" ht="15" customHeight="1">
      <c r="A44" s="7">
        <v>38</v>
      </c>
      <c r="B44" s="9" t="s">
        <v>795</v>
      </c>
      <c r="C44" s="279">
        <v>2274</v>
      </c>
      <c r="D44" s="279">
        <v>2249</v>
      </c>
      <c r="E44" s="275">
        <v>0</v>
      </c>
      <c r="F44" s="275">
        <v>25</v>
      </c>
    </row>
    <row r="45" spans="1:11" ht="15" customHeight="1">
      <c r="A45" s="7">
        <v>39</v>
      </c>
      <c r="B45" s="9" t="s">
        <v>796</v>
      </c>
      <c r="C45" s="279">
        <v>41</v>
      </c>
      <c r="D45" s="279">
        <v>37</v>
      </c>
      <c r="E45" s="275">
        <v>0</v>
      </c>
      <c r="F45" s="275">
        <v>4</v>
      </c>
    </row>
    <row r="46" spans="1:11" ht="15" customHeight="1">
      <c r="A46" s="5" t="s">
        <v>797</v>
      </c>
      <c r="B46" s="12" t="s">
        <v>24</v>
      </c>
      <c r="C46" s="300">
        <f>SUM(C47:C49)</f>
        <v>19992</v>
      </c>
      <c r="D46" s="300">
        <f t="shared" ref="D46:F46" si="5">SUM(D47:D49)</f>
        <v>15312</v>
      </c>
      <c r="E46" s="300">
        <f t="shared" si="5"/>
        <v>8</v>
      </c>
      <c r="F46" s="300">
        <f t="shared" si="5"/>
        <v>4672</v>
      </c>
      <c r="H46" s="308"/>
      <c r="I46" s="308"/>
      <c r="J46" s="308"/>
      <c r="K46" s="308"/>
    </row>
    <row r="47" spans="1:11" ht="15" customHeight="1">
      <c r="A47" s="7">
        <v>41</v>
      </c>
      <c r="B47" s="9" t="s">
        <v>798</v>
      </c>
      <c r="C47" s="279">
        <v>7642</v>
      </c>
      <c r="D47" s="279">
        <v>6080</v>
      </c>
      <c r="E47" s="279">
        <v>0</v>
      </c>
      <c r="F47" s="279">
        <v>1562</v>
      </c>
    </row>
    <row r="48" spans="1:11" ht="15" customHeight="1">
      <c r="A48" s="7">
        <v>42</v>
      </c>
      <c r="B48" s="9" t="s">
        <v>799</v>
      </c>
      <c r="C48" s="279">
        <v>2002</v>
      </c>
      <c r="D48" s="279">
        <v>1950</v>
      </c>
      <c r="E48" s="275">
        <v>6</v>
      </c>
      <c r="F48" s="275">
        <v>46</v>
      </c>
    </row>
    <row r="49" spans="1:11" ht="15" customHeight="1">
      <c r="A49" s="7">
        <v>43</v>
      </c>
      <c r="B49" s="9" t="s">
        <v>800</v>
      </c>
      <c r="C49" s="279">
        <v>10348</v>
      </c>
      <c r="D49" s="279">
        <v>7282</v>
      </c>
      <c r="E49" s="275">
        <v>2</v>
      </c>
      <c r="F49" s="275">
        <v>3064</v>
      </c>
    </row>
    <row r="50" spans="1:11" ht="15" customHeight="1">
      <c r="A50" s="5" t="s">
        <v>801</v>
      </c>
      <c r="B50" s="5" t="s">
        <v>802</v>
      </c>
      <c r="C50" s="300">
        <f>SUM(C51:C53)</f>
        <v>50251</v>
      </c>
      <c r="D50" s="300">
        <f t="shared" ref="D50:F50" si="6">SUM(D51:D53)</f>
        <v>37806</v>
      </c>
      <c r="E50" s="300">
        <f t="shared" si="6"/>
        <v>0</v>
      </c>
      <c r="F50" s="300">
        <f t="shared" si="6"/>
        <v>12445</v>
      </c>
      <c r="H50" s="308"/>
      <c r="I50" s="308"/>
      <c r="J50" s="308"/>
      <c r="K50" s="308"/>
    </row>
    <row r="51" spans="1:11" ht="15" customHeight="1">
      <c r="A51" s="7">
        <v>45</v>
      </c>
      <c r="B51" s="9" t="s">
        <v>803</v>
      </c>
      <c r="C51" s="279">
        <v>4400</v>
      </c>
      <c r="D51" s="279">
        <v>3381</v>
      </c>
      <c r="E51" s="275">
        <v>0</v>
      </c>
      <c r="F51" s="275">
        <v>1019</v>
      </c>
    </row>
    <row r="52" spans="1:11" ht="15" customHeight="1">
      <c r="A52" s="7">
        <v>46</v>
      </c>
      <c r="B52" s="9" t="s">
        <v>804</v>
      </c>
      <c r="C52" s="279">
        <v>13419</v>
      </c>
      <c r="D52" s="279">
        <v>9693</v>
      </c>
      <c r="E52" s="275">
        <v>0</v>
      </c>
      <c r="F52" s="275">
        <v>3726</v>
      </c>
    </row>
    <row r="53" spans="1:11" ht="15" customHeight="1">
      <c r="A53" s="7">
        <v>47</v>
      </c>
      <c r="B53" s="9" t="s">
        <v>805</v>
      </c>
      <c r="C53" s="279">
        <v>32432</v>
      </c>
      <c r="D53" s="279">
        <v>24732</v>
      </c>
      <c r="E53" s="275">
        <v>0</v>
      </c>
      <c r="F53" s="275">
        <v>7700</v>
      </c>
    </row>
    <row r="54" spans="1:11" ht="15" customHeight="1">
      <c r="A54" s="5" t="s">
        <v>806</v>
      </c>
      <c r="B54" s="5" t="s">
        <v>807</v>
      </c>
      <c r="C54" s="300">
        <f>SUM(C55:C59)</f>
        <v>23364</v>
      </c>
      <c r="D54" s="300">
        <f t="shared" ref="D54:F54" si="7">SUM(D55:D59)</f>
        <v>18133</v>
      </c>
      <c r="E54" s="300">
        <f t="shared" si="7"/>
        <v>1358</v>
      </c>
      <c r="F54" s="300">
        <f t="shared" si="7"/>
        <v>3873</v>
      </c>
      <c r="H54" s="308"/>
      <c r="I54" s="308"/>
      <c r="J54" s="308"/>
      <c r="K54" s="308"/>
    </row>
    <row r="55" spans="1:11" ht="15" customHeight="1">
      <c r="A55" s="7">
        <v>49</v>
      </c>
      <c r="B55" s="9" t="s">
        <v>808</v>
      </c>
      <c r="C55" s="279">
        <v>11758</v>
      </c>
      <c r="D55" s="279">
        <v>8540</v>
      </c>
      <c r="E55" s="275">
        <v>0</v>
      </c>
      <c r="F55" s="275">
        <v>3218</v>
      </c>
    </row>
    <row r="56" spans="1:11" ht="15" customHeight="1">
      <c r="A56" s="7">
        <v>50</v>
      </c>
      <c r="B56" s="9" t="s">
        <v>809</v>
      </c>
      <c r="C56" s="279">
        <v>605</v>
      </c>
      <c r="D56" s="279">
        <v>62</v>
      </c>
      <c r="E56" s="275">
        <v>516</v>
      </c>
      <c r="F56" s="275">
        <v>27</v>
      </c>
    </row>
    <row r="57" spans="1:11" ht="15" customHeight="1">
      <c r="A57" s="7">
        <v>51</v>
      </c>
      <c r="B57" s="9" t="s">
        <v>810</v>
      </c>
      <c r="C57" s="279">
        <v>15</v>
      </c>
      <c r="D57" s="279">
        <v>10</v>
      </c>
      <c r="E57" s="275">
        <v>0</v>
      </c>
      <c r="F57" s="275">
        <v>5</v>
      </c>
    </row>
    <row r="58" spans="1:11" ht="15" customHeight="1">
      <c r="A58" s="7">
        <v>52</v>
      </c>
      <c r="B58" s="9" t="s">
        <v>811</v>
      </c>
      <c r="C58" s="279">
        <v>7578</v>
      </c>
      <c r="D58" s="279">
        <v>6477</v>
      </c>
      <c r="E58" s="275">
        <v>842</v>
      </c>
      <c r="F58" s="275">
        <v>259</v>
      </c>
    </row>
    <row r="59" spans="1:11" ht="15" customHeight="1">
      <c r="A59" s="7">
        <v>53</v>
      </c>
      <c r="B59" s="9" t="s">
        <v>812</v>
      </c>
      <c r="C59" s="279">
        <v>3408</v>
      </c>
      <c r="D59" s="279">
        <v>3044</v>
      </c>
      <c r="E59" s="275">
        <v>0</v>
      </c>
      <c r="F59" s="275">
        <v>364</v>
      </c>
    </row>
    <row r="60" spans="1:11" ht="15" customHeight="1">
      <c r="A60" s="12" t="s">
        <v>813</v>
      </c>
      <c r="B60" s="12" t="s">
        <v>66</v>
      </c>
      <c r="C60" s="300">
        <f>SUM(C61:C62)</f>
        <v>38176</v>
      </c>
      <c r="D60" s="300">
        <f t="shared" ref="D60:F60" si="8">SUM(D61:D62)</f>
        <v>32180</v>
      </c>
      <c r="E60" s="300">
        <f t="shared" si="8"/>
        <v>0</v>
      </c>
      <c r="F60" s="300">
        <f t="shared" si="8"/>
        <v>5996</v>
      </c>
      <c r="H60" s="308"/>
      <c r="I60" s="308"/>
      <c r="J60" s="308"/>
      <c r="K60" s="308"/>
    </row>
    <row r="61" spans="1:11" ht="15" customHeight="1">
      <c r="A61" s="7">
        <v>55</v>
      </c>
      <c r="B61" s="9" t="s">
        <v>814</v>
      </c>
      <c r="C61" s="279">
        <v>4795</v>
      </c>
      <c r="D61" s="279">
        <v>4597</v>
      </c>
      <c r="E61" s="279">
        <v>0</v>
      </c>
      <c r="F61" s="279">
        <v>198</v>
      </c>
    </row>
    <row r="62" spans="1:11" ht="15" customHeight="1">
      <c r="A62" s="309">
        <v>56</v>
      </c>
      <c r="B62" s="9" t="s">
        <v>815</v>
      </c>
      <c r="C62" s="279">
        <v>33381</v>
      </c>
      <c r="D62" s="279">
        <v>27583</v>
      </c>
      <c r="E62" s="279">
        <v>0</v>
      </c>
      <c r="F62" s="275">
        <v>5798</v>
      </c>
    </row>
    <row r="63" spans="1:11" ht="15" customHeight="1">
      <c r="A63" s="12" t="s">
        <v>816</v>
      </c>
      <c r="B63" s="5" t="s">
        <v>817</v>
      </c>
      <c r="C63" s="300">
        <f>SUM(C64:C69)</f>
        <v>21153</v>
      </c>
      <c r="D63" s="300">
        <f t="shared" ref="D63:F63" si="9">SUM(D64:D69)</f>
        <v>18820</v>
      </c>
      <c r="E63" s="300">
        <f t="shared" si="9"/>
        <v>0</v>
      </c>
      <c r="F63" s="300">
        <f t="shared" si="9"/>
        <v>2333</v>
      </c>
      <c r="H63" s="308"/>
      <c r="I63" s="308"/>
      <c r="J63" s="308"/>
      <c r="K63" s="308"/>
    </row>
    <row r="64" spans="1:11" ht="15" customHeight="1">
      <c r="A64" s="7">
        <v>58</v>
      </c>
      <c r="B64" s="9" t="s">
        <v>818</v>
      </c>
      <c r="C64" s="279">
        <v>1865</v>
      </c>
      <c r="D64" s="279">
        <v>1672</v>
      </c>
      <c r="E64" s="275">
        <v>0</v>
      </c>
      <c r="F64" s="275">
        <v>193</v>
      </c>
    </row>
    <row r="65" spans="1:11" ht="15" customHeight="1">
      <c r="A65" s="7">
        <v>59</v>
      </c>
      <c r="B65" s="9" t="s">
        <v>819</v>
      </c>
      <c r="C65" s="279">
        <v>1060</v>
      </c>
      <c r="D65" s="279">
        <v>702</v>
      </c>
      <c r="E65" s="275">
        <v>0</v>
      </c>
      <c r="F65" s="275">
        <v>358</v>
      </c>
    </row>
    <row r="66" spans="1:11" ht="15" customHeight="1">
      <c r="A66" s="309">
        <v>60</v>
      </c>
      <c r="B66" s="9" t="s">
        <v>820</v>
      </c>
      <c r="C66" s="279">
        <v>157</v>
      </c>
      <c r="D66" s="279">
        <v>137</v>
      </c>
      <c r="E66" s="275">
        <v>0</v>
      </c>
      <c r="F66" s="279">
        <v>20</v>
      </c>
    </row>
    <row r="67" spans="1:11" ht="15" customHeight="1">
      <c r="A67" s="309">
        <v>61</v>
      </c>
      <c r="B67" s="9" t="s">
        <v>821</v>
      </c>
      <c r="C67" s="279">
        <v>2252</v>
      </c>
      <c r="D67" s="279">
        <v>2133</v>
      </c>
      <c r="E67" s="275">
        <v>0</v>
      </c>
      <c r="F67" s="275">
        <v>119</v>
      </c>
    </row>
    <row r="68" spans="1:11" ht="15" customHeight="1">
      <c r="A68" s="309">
        <v>62</v>
      </c>
      <c r="B68" s="9" t="s">
        <v>822</v>
      </c>
      <c r="C68" s="279">
        <v>14615</v>
      </c>
      <c r="D68" s="279">
        <v>13161</v>
      </c>
      <c r="E68" s="275">
        <v>0</v>
      </c>
      <c r="F68" s="275">
        <v>1454</v>
      </c>
    </row>
    <row r="69" spans="1:11" ht="15" customHeight="1">
      <c r="A69" s="7">
        <v>63</v>
      </c>
      <c r="B69" s="9" t="s">
        <v>823</v>
      </c>
      <c r="C69" s="279">
        <v>1204</v>
      </c>
      <c r="D69" s="279">
        <v>1015</v>
      </c>
      <c r="E69" s="275">
        <v>0</v>
      </c>
      <c r="F69" s="275">
        <v>189</v>
      </c>
    </row>
    <row r="70" spans="1:11" ht="15" customHeight="1">
      <c r="A70" s="12" t="s">
        <v>824</v>
      </c>
      <c r="B70" s="5" t="s">
        <v>825</v>
      </c>
      <c r="C70" s="300">
        <f>SUM(C71:C73)</f>
        <v>11858</v>
      </c>
      <c r="D70" s="300">
        <f t="shared" ref="D70:F70" si="10">SUM(D71:D73)</f>
        <v>10595</v>
      </c>
      <c r="E70" s="300">
        <f t="shared" si="10"/>
        <v>0</v>
      </c>
      <c r="F70" s="300">
        <f t="shared" si="10"/>
        <v>1263</v>
      </c>
      <c r="H70" s="308"/>
      <c r="I70" s="308"/>
      <c r="J70" s="308"/>
      <c r="K70" s="308"/>
    </row>
    <row r="71" spans="1:11" ht="15" customHeight="1">
      <c r="A71" s="7">
        <v>64</v>
      </c>
      <c r="B71" s="9" t="s">
        <v>826</v>
      </c>
      <c r="C71" s="279">
        <v>6881</v>
      </c>
      <c r="D71" s="279">
        <v>6747</v>
      </c>
      <c r="E71" s="279">
        <v>0</v>
      </c>
      <c r="F71" s="275">
        <v>134</v>
      </c>
    </row>
    <row r="72" spans="1:11" ht="15" customHeight="1">
      <c r="A72" s="7">
        <v>65</v>
      </c>
      <c r="B72" s="9" t="s">
        <v>827</v>
      </c>
      <c r="C72" s="279">
        <v>2041</v>
      </c>
      <c r="D72" s="279">
        <v>2002</v>
      </c>
      <c r="E72" s="279">
        <v>0</v>
      </c>
      <c r="F72" s="275">
        <v>39</v>
      </c>
    </row>
    <row r="73" spans="1:11" ht="15" customHeight="1">
      <c r="A73" s="7">
        <v>66</v>
      </c>
      <c r="B73" s="9" t="s">
        <v>828</v>
      </c>
      <c r="C73" s="279">
        <v>2936</v>
      </c>
      <c r="D73" s="279">
        <v>1846</v>
      </c>
      <c r="E73" s="279">
        <v>0</v>
      </c>
      <c r="F73" s="275">
        <v>1090</v>
      </c>
    </row>
    <row r="74" spans="1:11" ht="15" customHeight="1">
      <c r="A74" s="12" t="s">
        <v>829</v>
      </c>
      <c r="B74" s="5" t="s">
        <v>237</v>
      </c>
      <c r="C74" s="300">
        <v>5237</v>
      </c>
      <c r="D74" s="300">
        <v>3708</v>
      </c>
      <c r="E74" s="296">
        <v>0</v>
      </c>
      <c r="F74" s="296">
        <v>1529</v>
      </c>
    </row>
    <row r="75" spans="1:11" ht="15" customHeight="1">
      <c r="A75" s="5" t="s">
        <v>830</v>
      </c>
      <c r="B75" s="5" t="s">
        <v>831</v>
      </c>
      <c r="C75" s="300">
        <f>SUM(C76:C82)</f>
        <v>34124</v>
      </c>
      <c r="D75" s="300">
        <f t="shared" ref="D75:F75" si="11">SUM(D76:D82)</f>
        <v>24717</v>
      </c>
      <c r="E75" s="300">
        <f t="shared" si="11"/>
        <v>0</v>
      </c>
      <c r="F75" s="300">
        <f t="shared" si="11"/>
        <v>9407</v>
      </c>
      <c r="H75" s="308"/>
      <c r="I75" s="308"/>
      <c r="J75" s="308"/>
      <c r="K75" s="308"/>
    </row>
    <row r="76" spans="1:11" ht="15" customHeight="1">
      <c r="A76" s="7">
        <v>69</v>
      </c>
      <c r="B76" s="9" t="s">
        <v>832</v>
      </c>
      <c r="C76" s="279">
        <v>11378</v>
      </c>
      <c r="D76" s="279">
        <v>8403</v>
      </c>
      <c r="E76" s="275">
        <v>0</v>
      </c>
      <c r="F76" s="275">
        <v>2975</v>
      </c>
    </row>
    <row r="77" spans="1:11" ht="15" customHeight="1">
      <c r="A77" s="7">
        <v>70</v>
      </c>
      <c r="B77" s="9" t="s">
        <v>833</v>
      </c>
      <c r="C77" s="279">
        <v>3328</v>
      </c>
      <c r="D77" s="279">
        <v>2523</v>
      </c>
      <c r="E77" s="275">
        <v>0</v>
      </c>
      <c r="F77" s="275">
        <v>805</v>
      </c>
    </row>
    <row r="78" spans="1:11" ht="15" customHeight="1">
      <c r="A78" s="7">
        <v>71</v>
      </c>
      <c r="B78" s="9" t="s">
        <v>834</v>
      </c>
      <c r="C78" s="279">
        <v>7686</v>
      </c>
      <c r="D78" s="279">
        <v>5836</v>
      </c>
      <c r="E78" s="275">
        <v>0</v>
      </c>
      <c r="F78" s="275">
        <v>1850</v>
      </c>
    </row>
    <row r="79" spans="1:11" ht="15" customHeight="1">
      <c r="A79" s="7">
        <v>72</v>
      </c>
      <c r="B79" s="9" t="s">
        <v>835</v>
      </c>
      <c r="C79" s="279">
        <v>3202</v>
      </c>
      <c r="D79" s="279">
        <v>2713</v>
      </c>
      <c r="E79" s="275">
        <v>0</v>
      </c>
      <c r="F79" s="275">
        <v>489</v>
      </c>
    </row>
    <row r="80" spans="1:11" ht="15" customHeight="1">
      <c r="A80" s="7">
        <v>73</v>
      </c>
      <c r="B80" s="9" t="s">
        <v>836</v>
      </c>
      <c r="C80" s="279">
        <v>2957</v>
      </c>
      <c r="D80" s="279">
        <v>1743</v>
      </c>
      <c r="E80" s="275">
        <v>0</v>
      </c>
      <c r="F80" s="275">
        <v>1214</v>
      </c>
    </row>
    <row r="81" spans="1:11" ht="15" customHeight="1">
      <c r="A81" s="7">
        <v>74</v>
      </c>
      <c r="B81" s="9" t="s">
        <v>837</v>
      </c>
      <c r="C81" s="279">
        <v>5073</v>
      </c>
      <c r="D81" s="279">
        <v>3170</v>
      </c>
      <c r="E81" s="275">
        <v>0</v>
      </c>
      <c r="F81" s="275">
        <v>1903</v>
      </c>
    </row>
    <row r="82" spans="1:11" ht="15" customHeight="1">
      <c r="A82" s="7">
        <v>75</v>
      </c>
      <c r="B82" s="9" t="s">
        <v>838</v>
      </c>
      <c r="C82" s="279">
        <v>500</v>
      </c>
      <c r="D82" s="279">
        <v>329</v>
      </c>
      <c r="E82" s="275">
        <v>0</v>
      </c>
      <c r="F82" s="275">
        <v>171</v>
      </c>
    </row>
    <row r="83" spans="1:11" ht="15" customHeight="1">
      <c r="A83" s="12" t="s">
        <v>839</v>
      </c>
      <c r="B83" s="5" t="s">
        <v>840</v>
      </c>
      <c r="C83" s="300">
        <f>SUM(C84:C89)</f>
        <v>42646</v>
      </c>
      <c r="D83" s="300">
        <f t="shared" ref="D83:F83" si="12">SUM(D84:D89)</f>
        <v>37785</v>
      </c>
      <c r="E83" s="300">
        <f t="shared" si="12"/>
        <v>1806</v>
      </c>
      <c r="F83" s="300">
        <f t="shared" si="12"/>
        <v>3055</v>
      </c>
      <c r="H83" s="308"/>
      <c r="I83" s="308"/>
      <c r="J83" s="308"/>
      <c r="K83" s="308"/>
    </row>
    <row r="84" spans="1:11" ht="15" customHeight="1">
      <c r="A84" s="7">
        <v>77</v>
      </c>
      <c r="B84" s="9" t="s">
        <v>841</v>
      </c>
      <c r="C84" s="279">
        <v>1489</v>
      </c>
      <c r="D84" s="279">
        <v>868</v>
      </c>
      <c r="E84" s="275">
        <v>0</v>
      </c>
      <c r="F84" s="275">
        <v>621</v>
      </c>
    </row>
    <row r="85" spans="1:11" ht="15" customHeight="1">
      <c r="A85" s="7">
        <v>78</v>
      </c>
      <c r="B85" s="9" t="s">
        <v>842</v>
      </c>
      <c r="C85" s="279">
        <v>11295</v>
      </c>
      <c r="D85" s="279">
        <v>9421</v>
      </c>
      <c r="E85" s="275">
        <v>1806</v>
      </c>
      <c r="F85" s="275">
        <v>68</v>
      </c>
    </row>
    <row r="86" spans="1:11" ht="15" customHeight="1">
      <c r="A86" s="7">
        <v>79</v>
      </c>
      <c r="B86" s="9" t="s">
        <v>843</v>
      </c>
      <c r="C86" s="279">
        <v>1717</v>
      </c>
      <c r="D86" s="279">
        <v>1222</v>
      </c>
      <c r="E86" s="275">
        <v>0</v>
      </c>
      <c r="F86" s="275">
        <v>495</v>
      </c>
    </row>
    <row r="87" spans="1:11" ht="15" customHeight="1">
      <c r="A87" s="7">
        <v>80</v>
      </c>
      <c r="B87" s="9" t="s">
        <v>844</v>
      </c>
      <c r="C87" s="279">
        <v>3253</v>
      </c>
      <c r="D87" s="279">
        <v>3215</v>
      </c>
      <c r="E87" s="275">
        <v>0</v>
      </c>
      <c r="F87" s="275">
        <v>38</v>
      </c>
    </row>
    <row r="88" spans="1:11" ht="15" customHeight="1">
      <c r="A88" s="7">
        <v>81</v>
      </c>
      <c r="B88" s="9" t="s">
        <v>845</v>
      </c>
      <c r="C88" s="279">
        <v>14443</v>
      </c>
      <c r="D88" s="279">
        <v>13835</v>
      </c>
      <c r="E88" s="275">
        <v>0</v>
      </c>
      <c r="F88" s="275">
        <v>608</v>
      </c>
    </row>
    <row r="89" spans="1:11" ht="15" customHeight="1">
      <c r="A89" s="7">
        <v>82</v>
      </c>
      <c r="B89" s="9" t="s">
        <v>846</v>
      </c>
      <c r="C89" s="279">
        <v>10449</v>
      </c>
      <c r="D89" s="279">
        <v>9224</v>
      </c>
      <c r="E89" s="275">
        <v>0</v>
      </c>
      <c r="F89" s="275">
        <v>1225</v>
      </c>
    </row>
    <row r="90" spans="1:11" ht="15" customHeight="1">
      <c r="A90" s="5" t="s">
        <v>847</v>
      </c>
      <c r="B90" s="5" t="s">
        <v>848</v>
      </c>
      <c r="C90" s="300">
        <v>26549</v>
      </c>
      <c r="D90" s="300">
        <v>26527</v>
      </c>
      <c r="E90" s="296">
        <v>0</v>
      </c>
      <c r="F90" s="296">
        <v>22</v>
      </c>
    </row>
    <row r="91" spans="1:11" ht="15" customHeight="1">
      <c r="A91" s="5" t="s">
        <v>849</v>
      </c>
      <c r="B91" s="5" t="s">
        <v>29</v>
      </c>
      <c r="C91" s="300">
        <v>50163</v>
      </c>
      <c r="D91" s="300">
        <v>48029</v>
      </c>
      <c r="E91" s="296">
        <v>0</v>
      </c>
      <c r="F91" s="296">
        <v>2134</v>
      </c>
    </row>
    <row r="92" spans="1:11" ht="15" customHeight="1">
      <c r="A92" s="5" t="s">
        <v>850</v>
      </c>
      <c r="B92" s="5" t="s">
        <v>851</v>
      </c>
      <c r="C92" s="300">
        <f>SUM(C93:C95)</f>
        <v>65050</v>
      </c>
      <c r="D92" s="300">
        <f t="shared" ref="D92:F92" si="13">SUM(D93:D95)</f>
        <v>61825</v>
      </c>
      <c r="E92" s="300">
        <f t="shared" si="13"/>
        <v>0</v>
      </c>
      <c r="F92" s="300">
        <f t="shared" si="13"/>
        <v>3225</v>
      </c>
      <c r="H92" s="308"/>
      <c r="I92" s="308"/>
      <c r="J92" s="308"/>
      <c r="K92" s="308"/>
    </row>
    <row r="93" spans="1:11" ht="15" customHeight="1">
      <c r="A93" s="7">
        <v>86</v>
      </c>
      <c r="B93" s="9" t="s">
        <v>852</v>
      </c>
      <c r="C93" s="279">
        <v>52362</v>
      </c>
      <c r="D93" s="279">
        <v>49216</v>
      </c>
      <c r="E93" s="275">
        <v>0</v>
      </c>
      <c r="F93" s="275">
        <v>3146</v>
      </c>
    </row>
    <row r="94" spans="1:11" ht="15" customHeight="1">
      <c r="A94" s="7">
        <v>87</v>
      </c>
      <c r="B94" s="9" t="s">
        <v>853</v>
      </c>
      <c r="C94" s="279">
        <v>6658</v>
      </c>
      <c r="D94" s="279">
        <v>6638</v>
      </c>
      <c r="E94" s="275">
        <v>0</v>
      </c>
      <c r="F94" s="275">
        <v>20</v>
      </c>
    </row>
    <row r="95" spans="1:11" ht="15" customHeight="1">
      <c r="A95" s="7">
        <v>88</v>
      </c>
      <c r="B95" s="9" t="s">
        <v>854</v>
      </c>
      <c r="C95" s="279">
        <v>6030</v>
      </c>
      <c r="D95" s="279">
        <v>5971</v>
      </c>
      <c r="E95" s="275">
        <v>0</v>
      </c>
      <c r="F95" s="275">
        <v>59</v>
      </c>
    </row>
    <row r="96" spans="1:11" ht="15" customHeight="1">
      <c r="A96" s="5" t="s">
        <v>855</v>
      </c>
      <c r="B96" s="5" t="s">
        <v>856</v>
      </c>
      <c r="C96" s="300">
        <f>SUM(C97:C100)</f>
        <v>12042</v>
      </c>
      <c r="D96" s="300">
        <f t="shared" ref="D96:F96" si="14">SUM(D97:D100)</f>
        <v>10317</v>
      </c>
      <c r="E96" s="300">
        <f t="shared" si="14"/>
        <v>0</v>
      </c>
      <c r="F96" s="300">
        <f t="shared" si="14"/>
        <v>1725</v>
      </c>
    </row>
    <row r="97" spans="1:12" ht="15" customHeight="1">
      <c r="A97" s="7">
        <v>90</v>
      </c>
      <c r="B97" s="9" t="s">
        <v>857</v>
      </c>
      <c r="C97" s="279">
        <v>2568</v>
      </c>
      <c r="D97" s="279">
        <v>1588</v>
      </c>
      <c r="E97" s="275">
        <v>0</v>
      </c>
      <c r="F97" s="275">
        <v>980</v>
      </c>
      <c r="I97" s="308"/>
      <c r="J97" s="308"/>
      <c r="K97" s="308"/>
      <c r="L97" s="308"/>
    </row>
    <row r="98" spans="1:12" ht="15" customHeight="1">
      <c r="A98" s="7">
        <v>91</v>
      </c>
      <c r="B98" s="9" t="s">
        <v>858</v>
      </c>
      <c r="C98" s="279">
        <v>978</v>
      </c>
      <c r="D98" s="279">
        <v>937</v>
      </c>
      <c r="E98" s="275">
        <v>0</v>
      </c>
      <c r="F98" s="275">
        <v>41</v>
      </c>
    </row>
    <row r="99" spans="1:12" ht="15" customHeight="1">
      <c r="A99" s="7">
        <v>92</v>
      </c>
      <c r="B99" s="9" t="s">
        <v>859</v>
      </c>
      <c r="C99" s="279">
        <v>1085</v>
      </c>
      <c r="D99" s="279">
        <v>963</v>
      </c>
      <c r="E99" s="275">
        <v>0</v>
      </c>
      <c r="F99" s="275">
        <v>122</v>
      </c>
    </row>
    <row r="100" spans="1:12" ht="15" customHeight="1">
      <c r="A100" s="7">
        <v>93</v>
      </c>
      <c r="B100" s="9" t="s">
        <v>860</v>
      </c>
      <c r="C100" s="279">
        <v>7411</v>
      </c>
      <c r="D100" s="279">
        <v>6829</v>
      </c>
      <c r="E100" s="275">
        <v>0</v>
      </c>
      <c r="F100" s="275">
        <v>582</v>
      </c>
    </row>
    <row r="101" spans="1:12" ht="15" customHeight="1">
      <c r="A101" s="5" t="s">
        <v>861</v>
      </c>
      <c r="B101" s="5" t="s">
        <v>243</v>
      </c>
      <c r="C101" s="300">
        <f>SUM(C102:C104)</f>
        <v>13206</v>
      </c>
      <c r="D101" s="300">
        <f t="shared" ref="D101:F101" si="15">SUM(D102:D104)</f>
        <v>9346</v>
      </c>
      <c r="E101" s="300">
        <f t="shared" si="15"/>
        <v>5</v>
      </c>
      <c r="F101" s="300">
        <f t="shared" si="15"/>
        <v>3855</v>
      </c>
      <c r="I101" s="308"/>
      <c r="J101" s="308"/>
      <c r="K101" s="308"/>
      <c r="L101" s="308"/>
    </row>
    <row r="102" spans="1:12" ht="15" customHeight="1">
      <c r="A102" s="7">
        <v>94</v>
      </c>
      <c r="B102" s="9" t="s">
        <v>862</v>
      </c>
      <c r="C102" s="279">
        <v>4651</v>
      </c>
      <c r="D102" s="279">
        <v>4445</v>
      </c>
      <c r="E102" s="275">
        <v>5</v>
      </c>
      <c r="F102" s="275">
        <v>201</v>
      </c>
    </row>
    <row r="103" spans="1:12" ht="15" customHeight="1">
      <c r="A103" s="7">
        <v>95</v>
      </c>
      <c r="B103" s="9" t="s">
        <v>863</v>
      </c>
      <c r="C103" s="279">
        <v>1088</v>
      </c>
      <c r="D103" s="279">
        <v>548</v>
      </c>
      <c r="E103" s="275">
        <v>0</v>
      </c>
      <c r="F103" s="275">
        <v>540</v>
      </c>
    </row>
    <row r="104" spans="1:12" ht="15" customHeight="1">
      <c r="A104" s="7">
        <v>96</v>
      </c>
      <c r="B104" s="9" t="s">
        <v>864</v>
      </c>
      <c r="C104" s="279">
        <v>7467</v>
      </c>
      <c r="D104" s="279">
        <v>4353</v>
      </c>
      <c r="E104" s="275">
        <v>0</v>
      </c>
      <c r="F104" s="275">
        <v>3114</v>
      </c>
    </row>
    <row r="105" spans="1:12" ht="15" customHeight="1">
      <c r="A105" s="5" t="s">
        <v>865</v>
      </c>
      <c r="B105" s="5" t="s">
        <v>866</v>
      </c>
      <c r="C105" s="300">
        <v>11137</v>
      </c>
      <c r="D105" s="300">
        <v>727</v>
      </c>
      <c r="E105" s="296">
        <v>10408</v>
      </c>
      <c r="F105" s="296">
        <v>2</v>
      </c>
    </row>
    <row r="106" spans="1:12" ht="15" customHeight="1">
      <c r="A106" s="310" t="s">
        <v>867</v>
      </c>
      <c r="B106" s="310" t="s">
        <v>868</v>
      </c>
      <c r="C106" s="311">
        <v>84</v>
      </c>
      <c r="D106" s="311">
        <v>80</v>
      </c>
      <c r="E106" s="312">
        <v>0</v>
      </c>
      <c r="F106" s="312">
        <v>4</v>
      </c>
    </row>
    <row r="107" spans="1:12" ht="15" customHeight="1">
      <c r="A107" s="285" t="s">
        <v>670</v>
      </c>
      <c r="B107" s="4"/>
      <c r="C107" s="4"/>
      <c r="D107" s="4"/>
      <c r="E107" s="4"/>
      <c r="F107" s="4"/>
    </row>
    <row r="108" spans="1:12" ht="15" customHeight="1">
      <c r="A108" s="4"/>
      <c r="B108" s="4"/>
      <c r="C108" s="4"/>
      <c r="D108" s="4"/>
      <c r="E108" s="4"/>
      <c r="F108" s="4"/>
    </row>
    <row r="109" spans="1:12" ht="15" customHeight="1">
      <c r="A109" s="4"/>
      <c r="B109" s="4"/>
      <c r="C109" s="4"/>
      <c r="D109" s="4"/>
      <c r="E109" s="4"/>
      <c r="F109" s="4"/>
    </row>
    <row r="110" spans="1:12" ht="15" customHeight="1">
      <c r="A110" s="4"/>
      <c r="B110" s="4"/>
      <c r="C110" s="4"/>
      <c r="D110" s="4"/>
      <c r="E110" s="4"/>
      <c r="F110" s="4"/>
    </row>
    <row r="111" spans="1:12" ht="15" customHeight="1">
      <c r="A111" s="4"/>
      <c r="B111" s="4"/>
      <c r="C111" s="4"/>
      <c r="D111" s="4"/>
      <c r="E111" s="4"/>
      <c r="F111" s="4"/>
    </row>
    <row r="112" spans="1:12" ht="15" customHeight="1">
      <c r="A112" s="4"/>
      <c r="B112" s="4"/>
      <c r="C112" s="4"/>
      <c r="D112" s="4"/>
      <c r="E112" s="4"/>
      <c r="F112" s="4"/>
    </row>
    <row r="113" spans="1:6" ht="15" customHeight="1">
      <c r="A113" s="4"/>
      <c r="B113" s="4"/>
      <c r="C113" s="4"/>
      <c r="D113" s="4"/>
      <c r="E113" s="4"/>
      <c r="F113" s="4"/>
    </row>
    <row r="114" spans="1:6" ht="15" customHeight="1">
      <c r="A114" s="4"/>
      <c r="B114" s="4"/>
      <c r="C114" s="4"/>
      <c r="D114" s="4"/>
      <c r="E114" s="4"/>
      <c r="F114" s="4"/>
    </row>
    <row r="115" spans="1:6" ht="15" customHeight="1">
      <c r="A115" s="4"/>
      <c r="B115" s="4"/>
      <c r="C115" s="4"/>
      <c r="D115" s="4"/>
      <c r="E115" s="4"/>
      <c r="F115" s="4"/>
    </row>
    <row r="116" spans="1:6" ht="15" customHeight="1">
      <c r="A116" s="4"/>
      <c r="B116" s="4"/>
      <c r="C116" s="4"/>
      <c r="D116" s="4"/>
      <c r="E116" s="4"/>
      <c r="F116" s="4"/>
    </row>
    <row r="117" spans="1:6" ht="15" customHeight="1">
      <c r="A117" s="4"/>
      <c r="B117" s="4"/>
      <c r="C117" s="4"/>
      <c r="D117" s="4"/>
      <c r="E117" s="4"/>
      <c r="F117" s="4"/>
    </row>
    <row r="118" spans="1:6" ht="15" customHeight="1">
      <c r="A118" s="4"/>
      <c r="B118" s="4"/>
      <c r="C118" s="4"/>
      <c r="D118" s="4"/>
      <c r="E118" s="4"/>
      <c r="F118" s="4"/>
    </row>
    <row r="119" spans="1:6" ht="15" customHeight="1">
      <c r="A119" s="4"/>
      <c r="B119" s="4"/>
      <c r="C119" s="4"/>
      <c r="D119" s="4"/>
      <c r="E119" s="4"/>
      <c r="F119" s="4"/>
    </row>
    <row r="120" spans="1:6" ht="15" customHeight="1">
      <c r="A120" s="4"/>
      <c r="B120" s="4"/>
      <c r="C120" s="4"/>
      <c r="D120" s="4"/>
      <c r="E120" s="4"/>
      <c r="F120" s="4"/>
    </row>
    <row r="121" spans="1:6" ht="15" customHeight="1">
      <c r="A121" s="4"/>
      <c r="B121" s="4"/>
      <c r="C121" s="4"/>
      <c r="D121" s="4"/>
      <c r="E121" s="4"/>
      <c r="F121" s="4"/>
    </row>
    <row r="122" spans="1:6" ht="15" customHeight="1">
      <c r="A122" s="4"/>
      <c r="B122" s="4"/>
      <c r="C122" s="4"/>
      <c r="D122" s="4"/>
      <c r="E122" s="4"/>
      <c r="F122" s="4"/>
    </row>
    <row r="123" spans="1:6" ht="15" customHeight="1">
      <c r="A123" s="4"/>
      <c r="B123" s="4"/>
      <c r="C123" s="4"/>
      <c r="D123" s="4"/>
      <c r="E123" s="4"/>
      <c r="F123" s="4"/>
    </row>
    <row r="124" spans="1:6" ht="15" customHeight="1">
      <c r="A124" s="4"/>
      <c r="B124" s="4"/>
      <c r="C124" s="4"/>
      <c r="D124" s="4"/>
      <c r="E124" s="4"/>
      <c r="F124" s="4"/>
    </row>
    <row r="125" spans="1:6" ht="15" customHeight="1">
      <c r="A125" s="4"/>
      <c r="B125" s="4"/>
      <c r="C125" s="4"/>
      <c r="D125" s="4"/>
      <c r="E125" s="4"/>
      <c r="F125" s="4"/>
    </row>
    <row r="126" spans="1:6" ht="15" customHeight="1">
      <c r="A126" s="4"/>
      <c r="B126" s="4"/>
      <c r="C126" s="4"/>
      <c r="D126" s="4"/>
      <c r="E126" s="4"/>
      <c r="F126" s="4"/>
    </row>
    <row r="127" spans="1:6" ht="15" customHeight="1">
      <c r="A127" s="4"/>
      <c r="B127" s="4"/>
      <c r="C127" s="4"/>
      <c r="D127" s="4"/>
      <c r="E127" s="4"/>
      <c r="F127" s="4"/>
    </row>
    <row r="128" spans="1:6" ht="15" customHeight="1">
      <c r="A128" s="4"/>
      <c r="B128" s="4"/>
      <c r="C128" s="4"/>
      <c r="D128" s="4"/>
      <c r="E128" s="4"/>
      <c r="F128" s="4"/>
    </row>
    <row r="129" spans="1:6" ht="15" customHeight="1">
      <c r="A129" s="4"/>
      <c r="B129" s="4"/>
      <c r="C129" s="4"/>
      <c r="D129" s="4"/>
      <c r="E129" s="4"/>
      <c r="F129" s="4"/>
    </row>
    <row r="130" spans="1:6" ht="15" customHeight="1">
      <c r="A130" s="4"/>
      <c r="B130" s="4"/>
      <c r="C130" s="4"/>
      <c r="D130" s="4"/>
      <c r="E130" s="4"/>
      <c r="F130" s="4"/>
    </row>
    <row r="131" spans="1:6" ht="15" customHeight="1">
      <c r="A131" s="4"/>
      <c r="B131" s="4"/>
      <c r="C131" s="4"/>
      <c r="D131" s="4"/>
      <c r="E131" s="4"/>
      <c r="F131" s="4"/>
    </row>
    <row r="132" spans="1:6" ht="15" customHeight="1">
      <c r="A132" s="4"/>
      <c r="B132" s="4"/>
      <c r="C132" s="4"/>
      <c r="D132" s="4"/>
      <c r="E132" s="4"/>
      <c r="F132" s="4"/>
    </row>
    <row r="133" spans="1:6" ht="15" customHeight="1">
      <c r="A133" s="4"/>
      <c r="B133" s="4"/>
      <c r="C133" s="4"/>
      <c r="D133" s="4"/>
      <c r="E133" s="4"/>
      <c r="F133" s="4"/>
    </row>
    <row r="134" spans="1:6" ht="15" customHeight="1">
      <c r="A134" s="4"/>
      <c r="B134" s="4"/>
      <c r="C134" s="4"/>
      <c r="D134" s="4"/>
      <c r="E134" s="4"/>
      <c r="F134" s="4"/>
    </row>
    <row r="135" spans="1:6" ht="15" customHeight="1">
      <c r="A135" s="4"/>
      <c r="B135" s="4"/>
      <c r="C135" s="4"/>
      <c r="D135" s="4"/>
      <c r="E135" s="4"/>
      <c r="F135" s="4"/>
    </row>
    <row r="136" spans="1:6" ht="15" customHeight="1">
      <c r="A136" s="4"/>
      <c r="B136" s="4"/>
      <c r="C136" s="4"/>
      <c r="D136" s="4"/>
      <c r="E136" s="4"/>
      <c r="F136" s="4"/>
    </row>
    <row r="137" spans="1:6" ht="15" customHeight="1">
      <c r="A137" s="4"/>
      <c r="B137" s="4"/>
      <c r="C137" s="4"/>
      <c r="D137" s="4"/>
      <c r="E137" s="4"/>
      <c r="F137" s="4"/>
    </row>
    <row r="138" spans="1:6" ht="15" customHeight="1">
      <c r="A138" s="4"/>
      <c r="B138" s="4"/>
      <c r="C138" s="4"/>
      <c r="D138" s="4"/>
      <c r="E138" s="4"/>
      <c r="F138" s="4"/>
    </row>
    <row r="139" spans="1:6" ht="15" customHeight="1">
      <c r="A139" s="4"/>
      <c r="B139" s="4"/>
      <c r="C139" s="4"/>
      <c r="D139" s="4"/>
      <c r="E139" s="4"/>
      <c r="F139" s="4"/>
    </row>
    <row r="140" spans="1:6" ht="15" customHeight="1">
      <c r="A140" s="4"/>
      <c r="B140" s="4"/>
      <c r="C140" s="4"/>
      <c r="D140" s="4"/>
      <c r="E140" s="4"/>
      <c r="F140" s="4"/>
    </row>
    <row r="141" spans="1:6" ht="15" customHeight="1">
      <c r="A141" s="4"/>
      <c r="B141" s="4"/>
      <c r="C141" s="4"/>
      <c r="D141" s="4"/>
      <c r="E141" s="4"/>
      <c r="F141" s="4"/>
    </row>
    <row r="142" spans="1:6" ht="15" customHeight="1">
      <c r="A142" s="4"/>
      <c r="B142" s="4"/>
      <c r="C142" s="4"/>
      <c r="D142" s="4"/>
      <c r="E142" s="4"/>
      <c r="F142" s="4"/>
    </row>
    <row r="143" spans="1:6" ht="15" customHeight="1">
      <c r="A143" s="4"/>
      <c r="B143" s="4"/>
      <c r="C143" s="4"/>
      <c r="D143" s="4"/>
      <c r="E143" s="4"/>
      <c r="F143" s="4"/>
    </row>
    <row r="144" spans="1:6" ht="15" customHeight="1">
      <c r="A144" s="4"/>
      <c r="B144" s="4"/>
      <c r="C144" s="4"/>
      <c r="D144" s="4"/>
      <c r="E144" s="4"/>
      <c r="F144" s="4"/>
    </row>
    <row r="145" spans="1:6" ht="15" customHeight="1">
      <c r="A145" s="4"/>
      <c r="B145" s="4"/>
      <c r="C145" s="4"/>
      <c r="D145" s="4"/>
      <c r="E145" s="4"/>
      <c r="F145" s="4"/>
    </row>
    <row r="146" spans="1:6" ht="15" customHeight="1">
      <c r="A146" s="4"/>
      <c r="B146" s="4"/>
      <c r="C146" s="4"/>
      <c r="D146" s="4"/>
      <c r="E146" s="4"/>
      <c r="F146" s="4"/>
    </row>
    <row r="147" spans="1:6" ht="15" customHeight="1">
      <c r="A147" s="4"/>
      <c r="B147" s="4"/>
      <c r="C147" s="4"/>
      <c r="D147" s="4"/>
      <c r="E147" s="4"/>
      <c r="F147" s="4"/>
    </row>
    <row r="148" spans="1:6" ht="15" customHeight="1">
      <c r="A148" s="4"/>
      <c r="B148" s="4"/>
      <c r="C148" s="4"/>
      <c r="D148" s="4"/>
      <c r="E148" s="4"/>
      <c r="F148" s="4"/>
    </row>
    <row r="149" spans="1:6" ht="15" customHeight="1">
      <c r="A149" s="4"/>
      <c r="B149" s="4"/>
      <c r="C149" s="4"/>
      <c r="D149" s="4"/>
      <c r="E149" s="4"/>
      <c r="F149" s="4"/>
    </row>
    <row r="150" spans="1:6" ht="15" customHeight="1">
      <c r="A150" s="4"/>
      <c r="B150" s="4"/>
      <c r="C150" s="4"/>
      <c r="D150" s="4"/>
      <c r="E150" s="4"/>
      <c r="F150" s="4"/>
    </row>
    <row r="151" spans="1:6" ht="15" customHeight="1">
      <c r="A151" s="4"/>
      <c r="B151" s="4"/>
      <c r="C151" s="4"/>
      <c r="D151" s="4"/>
      <c r="E151" s="4"/>
      <c r="F151" s="4"/>
    </row>
    <row r="152" spans="1:6" ht="15" customHeight="1">
      <c r="A152" s="4"/>
      <c r="B152" s="4"/>
      <c r="C152" s="4"/>
      <c r="D152" s="4"/>
      <c r="E152" s="4"/>
      <c r="F152" s="4"/>
    </row>
    <row r="153" spans="1:6" ht="15" customHeight="1">
      <c r="A153" s="4"/>
      <c r="B153" s="4"/>
      <c r="C153" s="4"/>
      <c r="D153" s="4"/>
      <c r="E153" s="4"/>
      <c r="F153" s="4"/>
    </row>
    <row r="154" spans="1:6" ht="15" customHeight="1">
      <c r="A154" s="4"/>
      <c r="B154" s="4"/>
      <c r="C154" s="4"/>
      <c r="D154" s="4"/>
      <c r="E154" s="4"/>
      <c r="F154" s="4"/>
    </row>
    <row r="155" spans="1:6" ht="15" customHeight="1">
      <c r="A155" s="4"/>
      <c r="B155" s="4"/>
      <c r="C155" s="4"/>
      <c r="D155" s="4"/>
      <c r="E155" s="4"/>
      <c r="F155" s="4"/>
    </row>
    <row r="156" spans="1:6" ht="15" customHeight="1">
      <c r="A156" s="4"/>
      <c r="B156" s="4"/>
      <c r="C156" s="4"/>
      <c r="D156" s="4"/>
      <c r="E156" s="4"/>
      <c r="F156" s="4"/>
    </row>
    <row r="157" spans="1:6" ht="15" customHeight="1">
      <c r="A157" s="4"/>
      <c r="B157" s="4"/>
      <c r="C157" s="4"/>
      <c r="D157" s="4"/>
      <c r="E157" s="4"/>
      <c r="F157" s="4"/>
    </row>
    <row r="158" spans="1:6" ht="15" customHeight="1">
      <c r="A158" s="4"/>
      <c r="B158" s="4"/>
      <c r="C158" s="4"/>
      <c r="D158" s="4"/>
      <c r="E158" s="4"/>
      <c r="F158" s="4"/>
    </row>
    <row r="159" spans="1:6" ht="15" customHeight="1">
      <c r="A159" s="4"/>
      <c r="B159" s="4"/>
      <c r="C159" s="4"/>
      <c r="D159" s="4"/>
      <c r="E159" s="4"/>
      <c r="F159" s="4"/>
    </row>
    <row r="160" spans="1:6" ht="15" customHeight="1">
      <c r="A160" s="4"/>
      <c r="B160" s="4"/>
      <c r="C160" s="4"/>
      <c r="D160" s="4"/>
      <c r="E160" s="4"/>
      <c r="F160" s="4"/>
    </row>
    <row r="161" spans="1:6" ht="15" customHeight="1">
      <c r="A161" s="4"/>
      <c r="B161" s="4"/>
      <c r="C161" s="4"/>
      <c r="D161" s="4"/>
      <c r="E161" s="4"/>
      <c r="F161" s="4"/>
    </row>
    <row r="162" spans="1:6" ht="15" customHeight="1">
      <c r="A162" s="4"/>
      <c r="B162" s="4"/>
      <c r="C162" s="4"/>
      <c r="D162" s="4"/>
      <c r="E162" s="4"/>
      <c r="F162" s="4"/>
    </row>
    <row r="163" spans="1:6" ht="15" customHeight="1">
      <c r="A163" s="4"/>
      <c r="B163" s="4"/>
      <c r="C163" s="4"/>
      <c r="D163" s="4"/>
      <c r="E163" s="4"/>
      <c r="F163" s="4"/>
    </row>
    <row r="164" spans="1:6" ht="15" customHeight="1">
      <c r="A164" s="4"/>
      <c r="B164" s="4"/>
      <c r="C164" s="4"/>
      <c r="D164" s="4"/>
      <c r="E164" s="4"/>
      <c r="F164" s="4"/>
    </row>
    <row r="165" spans="1:6" ht="15" customHeight="1">
      <c r="A165" s="4"/>
      <c r="B165" s="4"/>
      <c r="C165" s="4"/>
      <c r="D165" s="4"/>
      <c r="E165" s="4"/>
      <c r="F165" s="4"/>
    </row>
    <row r="166" spans="1:6" ht="15" customHeight="1">
      <c r="A166" s="4"/>
      <c r="B166" s="4"/>
      <c r="C166" s="4"/>
      <c r="D166" s="4"/>
      <c r="E166" s="4"/>
      <c r="F166" s="4"/>
    </row>
    <row r="167" spans="1:6" ht="15" customHeight="1">
      <c r="A167" s="4"/>
      <c r="B167" s="4"/>
      <c r="C167" s="4"/>
      <c r="D167" s="4"/>
      <c r="E167" s="4"/>
      <c r="F167" s="4"/>
    </row>
    <row r="168" spans="1:6" ht="15" customHeight="1">
      <c r="A168" s="4"/>
      <c r="B168" s="4"/>
      <c r="C168" s="4"/>
      <c r="D168" s="4"/>
      <c r="E168" s="4"/>
      <c r="F168" s="4"/>
    </row>
    <row r="169" spans="1:6" ht="15" customHeight="1">
      <c r="A169" s="4"/>
      <c r="B169" s="4"/>
      <c r="C169" s="4"/>
      <c r="D169" s="4"/>
      <c r="E169" s="4"/>
      <c r="F169" s="4"/>
    </row>
    <row r="170" spans="1:6" ht="15" customHeight="1">
      <c r="A170" s="4"/>
      <c r="B170" s="4"/>
      <c r="C170" s="4"/>
      <c r="D170" s="4"/>
      <c r="E170" s="4"/>
      <c r="F170" s="4"/>
    </row>
    <row r="171" spans="1:6" ht="15" customHeight="1">
      <c r="A171" s="4"/>
      <c r="B171" s="4"/>
      <c r="C171" s="4"/>
      <c r="D171" s="4"/>
      <c r="E171" s="4"/>
      <c r="F171" s="4"/>
    </row>
    <row r="172" spans="1:6" ht="15" customHeight="1">
      <c r="A172" s="4"/>
      <c r="B172" s="4"/>
      <c r="C172" s="4"/>
      <c r="D172" s="4"/>
      <c r="E172" s="4"/>
      <c r="F172" s="4"/>
    </row>
    <row r="173" spans="1:6" ht="15" customHeight="1">
      <c r="A173" s="4"/>
      <c r="B173" s="4"/>
      <c r="C173" s="4"/>
      <c r="D173" s="4"/>
      <c r="E173" s="4"/>
      <c r="F173" s="4"/>
    </row>
    <row r="174" spans="1:6" ht="15" customHeight="1">
      <c r="A174" s="4"/>
      <c r="B174" s="4"/>
      <c r="C174" s="4"/>
      <c r="D174" s="4"/>
      <c r="E174" s="4"/>
      <c r="F174" s="4"/>
    </row>
    <row r="175" spans="1:6" ht="15" customHeight="1">
      <c r="A175" s="4"/>
      <c r="B175" s="4"/>
      <c r="C175" s="4"/>
      <c r="D175" s="4"/>
      <c r="E175" s="4"/>
      <c r="F175" s="4"/>
    </row>
    <row r="176" spans="1:6" ht="15" customHeight="1">
      <c r="A176" s="4"/>
      <c r="B176" s="4"/>
      <c r="C176" s="4"/>
      <c r="D176" s="4"/>
      <c r="E176" s="4"/>
      <c r="F176" s="4"/>
    </row>
    <row r="177" spans="1:6" ht="15" customHeight="1">
      <c r="A177" s="4"/>
      <c r="B177" s="4"/>
      <c r="C177" s="4"/>
      <c r="D177" s="4"/>
      <c r="E177" s="4"/>
      <c r="F177" s="4"/>
    </row>
    <row r="178" spans="1:6" ht="15" customHeight="1">
      <c r="A178" s="4"/>
      <c r="B178" s="4"/>
      <c r="C178" s="4"/>
      <c r="D178" s="4"/>
      <c r="E178" s="4"/>
      <c r="F178" s="4"/>
    </row>
    <row r="179" spans="1:6" ht="15" customHeight="1">
      <c r="A179" s="4"/>
      <c r="B179" s="4"/>
      <c r="C179" s="4"/>
      <c r="D179" s="4"/>
      <c r="E179" s="4"/>
      <c r="F179" s="4"/>
    </row>
    <row r="180" spans="1:6" ht="15" customHeight="1">
      <c r="A180" s="4"/>
      <c r="B180" s="4"/>
      <c r="C180" s="4"/>
      <c r="D180" s="4"/>
      <c r="E180" s="4"/>
      <c r="F180" s="4"/>
    </row>
    <row r="181" spans="1:6" ht="15" customHeight="1">
      <c r="A181" s="4"/>
      <c r="B181" s="4"/>
      <c r="C181" s="4"/>
      <c r="D181" s="4"/>
      <c r="E181" s="4"/>
      <c r="F181" s="4"/>
    </row>
    <row r="182" spans="1:6" ht="15" customHeight="1">
      <c r="A182" s="4"/>
      <c r="B182" s="4"/>
      <c r="C182" s="4"/>
      <c r="D182" s="4"/>
      <c r="E182" s="4"/>
      <c r="F182" s="4"/>
    </row>
    <row r="183" spans="1:6" ht="15" customHeight="1">
      <c r="A183" s="4"/>
      <c r="B183" s="4"/>
      <c r="C183" s="4"/>
      <c r="D183" s="4"/>
      <c r="E183" s="4"/>
      <c r="F183" s="4"/>
    </row>
    <row r="184" spans="1:6" ht="15" customHeight="1">
      <c r="A184" s="4"/>
      <c r="B184" s="4"/>
      <c r="C184" s="4"/>
      <c r="D184" s="4"/>
      <c r="E184" s="4"/>
      <c r="F184" s="4"/>
    </row>
    <row r="185" spans="1:6" ht="15" customHeight="1">
      <c r="A185" s="4"/>
      <c r="B185" s="4"/>
      <c r="C185" s="4"/>
      <c r="D185" s="4"/>
      <c r="E185" s="4"/>
      <c r="F185" s="4"/>
    </row>
    <row r="186" spans="1:6" ht="15" customHeight="1">
      <c r="A186" s="4"/>
      <c r="B186" s="4"/>
      <c r="C186" s="4"/>
      <c r="D186" s="4"/>
      <c r="E186" s="4"/>
      <c r="F186" s="4"/>
    </row>
    <row r="187" spans="1:6" ht="15" customHeight="1">
      <c r="A187" s="4"/>
      <c r="B187" s="4"/>
      <c r="C187" s="4"/>
      <c r="D187" s="4"/>
      <c r="E187" s="4"/>
      <c r="F187" s="4"/>
    </row>
    <row r="188" spans="1:6" ht="15" customHeight="1">
      <c r="A188" s="4"/>
      <c r="B188" s="4"/>
      <c r="C188" s="4"/>
      <c r="D188" s="4"/>
      <c r="E188" s="4"/>
      <c r="F188" s="4"/>
    </row>
    <row r="189" spans="1:6" ht="15" customHeight="1">
      <c r="A189" s="4"/>
      <c r="B189" s="4"/>
      <c r="C189" s="4"/>
      <c r="D189" s="4"/>
      <c r="E189" s="4"/>
      <c r="F189" s="4"/>
    </row>
    <row r="190" spans="1:6" ht="15" customHeight="1">
      <c r="A190" s="4"/>
      <c r="B190" s="4"/>
      <c r="C190" s="4"/>
      <c r="D190" s="4"/>
      <c r="E190" s="4"/>
      <c r="F190" s="4"/>
    </row>
    <row r="191" spans="1:6" ht="15" customHeight="1">
      <c r="A191" s="4"/>
      <c r="B191" s="4"/>
      <c r="C191" s="4"/>
      <c r="D191" s="4"/>
      <c r="E191" s="4"/>
      <c r="F191" s="4"/>
    </row>
    <row r="192" spans="1:6" ht="15" customHeight="1">
      <c r="A192" s="4"/>
      <c r="B192" s="4"/>
      <c r="C192" s="4"/>
      <c r="D192" s="4"/>
      <c r="E192" s="4"/>
      <c r="F192" s="4"/>
    </row>
    <row r="193" spans="1:6" ht="15" customHeight="1">
      <c r="A193" s="4"/>
      <c r="B193" s="4"/>
      <c r="C193" s="4"/>
      <c r="D193" s="4"/>
      <c r="E193" s="4"/>
      <c r="F193" s="4"/>
    </row>
    <row r="194" spans="1:6" ht="15" customHeight="1">
      <c r="A194" s="4"/>
      <c r="B194" s="4"/>
      <c r="C194" s="4"/>
      <c r="D194" s="4"/>
      <c r="E194" s="4"/>
      <c r="F194" s="4"/>
    </row>
    <row r="195" spans="1:6" ht="15" customHeight="1">
      <c r="A195" s="4"/>
      <c r="B195" s="4"/>
      <c r="C195" s="4"/>
      <c r="D195" s="4"/>
      <c r="E195" s="4"/>
      <c r="F195" s="4"/>
    </row>
    <row r="196" spans="1:6" ht="15" customHeight="1">
      <c r="A196" s="4"/>
      <c r="B196" s="4"/>
      <c r="C196" s="4"/>
      <c r="D196" s="4"/>
      <c r="E196" s="4"/>
      <c r="F196" s="4"/>
    </row>
    <row r="197" spans="1:6" ht="15" customHeight="1">
      <c r="A197" s="4"/>
      <c r="B197" s="4"/>
      <c r="C197" s="4"/>
      <c r="D197" s="4"/>
      <c r="E197" s="4"/>
      <c r="F197" s="4"/>
    </row>
    <row r="198" spans="1:6" ht="15" customHeight="1">
      <c r="A198" s="4"/>
      <c r="B198" s="4"/>
      <c r="C198" s="4"/>
      <c r="D198" s="4"/>
      <c r="E198" s="4"/>
      <c r="F198" s="4"/>
    </row>
    <row r="199" spans="1:6" ht="15" customHeight="1">
      <c r="A199" s="4"/>
      <c r="B199" s="4"/>
      <c r="C199" s="4"/>
      <c r="D199" s="4"/>
      <c r="E199" s="4"/>
      <c r="F199" s="4"/>
    </row>
    <row r="200" spans="1:6" ht="15" customHeight="1">
      <c r="A200" s="4"/>
      <c r="B200" s="4"/>
      <c r="C200" s="4"/>
      <c r="D200" s="4"/>
      <c r="E200" s="4"/>
      <c r="F200" s="4"/>
    </row>
    <row r="201" spans="1:6" ht="15" customHeight="1">
      <c r="A201" s="4"/>
      <c r="B201" s="4"/>
      <c r="C201" s="4"/>
      <c r="D201" s="4"/>
      <c r="E201" s="4"/>
      <c r="F201" s="4"/>
    </row>
    <row r="202" spans="1:6" ht="15" customHeight="1">
      <c r="A202" s="4"/>
      <c r="B202" s="4"/>
      <c r="C202" s="4"/>
      <c r="D202" s="4"/>
      <c r="E202" s="4"/>
      <c r="F202" s="4"/>
    </row>
    <row r="203" spans="1:6" ht="15" customHeight="1">
      <c r="A203" s="4"/>
      <c r="B203" s="4"/>
      <c r="C203" s="4"/>
      <c r="D203" s="4"/>
      <c r="E203" s="4"/>
      <c r="F203" s="4"/>
    </row>
    <row r="204" spans="1:6" ht="15" customHeight="1">
      <c r="A204" s="4"/>
      <c r="B204" s="4"/>
      <c r="C204" s="4"/>
      <c r="D204" s="4"/>
      <c r="E204" s="4"/>
      <c r="F204" s="4"/>
    </row>
    <row r="205" spans="1:6" ht="15" customHeight="1">
      <c r="A205" s="4"/>
      <c r="B205" s="4"/>
      <c r="C205" s="4"/>
      <c r="D205" s="4"/>
      <c r="E205" s="4"/>
      <c r="F205" s="4"/>
    </row>
    <row r="206" spans="1:6" ht="15" customHeight="1">
      <c r="A206" s="4"/>
      <c r="B206" s="4"/>
      <c r="C206" s="4"/>
      <c r="D206" s="4"/>
      <c r="E206" s="4"/>
      <c r="F206" s="4"/>
    </row>
    <row r="207" spans="1:6" ht="15" customHeight="1">
      <c r="A207" s="4"/>
      <c r="B207" s="4"/>
      <c r="C207" s="4"/>
      <c r="D207" s="4"/>
      <c r="E207" s="4"/>
      <c r="F207" s="4"/>
    </row>
    <row r="208" spans="1:6" ht="15" customHeight="1">
      <c r="A208" s="4"/>
      <c r="B208" s="4"/>
      <c r="C208" s="4"/>
      <c r="D208" s="4"/>
      <c r="E208" s="4"/>
      <c r="F208" s="4"/>
    </row>
    <row r="209" spans="1:6" ht="15" customHeight="1">
      <c r="A209" s="4"/>
      <c r="B209" s="4"/>
      <c r="C209" s="4"/>
      <c r="D209" s="4"/>
      <c r="E209" s="4"/>
      <c r="F209" s="4"/>
    </row>
    <row r="210" spans="1:6" ht="15" customHeight="1">
      <c r="A210" s="4"/>
      <c r="B210" s="4"/>
      <c r="C210" s="4"/>
      <c r="D210" s="4"/>
      <c r="E210" s="4"/>
      <c r="F210" s="4"/>
    </row>
    <row r="211" spans="1:6" ht="15" customHeight="1">
      <c r="A211" s="4"/>
      <c r="B211" s="4"/>
      <c r="C211" s="4"/>
      <c r="D211" s="4"/>
      <c r="E211" s="4"/>
      <c r="F211" s="4"/>
    </row>
    <row r="212" spans="1:6" ht="15" customHeight="1">
      <c r="A212" s="4"/>
      <c r="B212" s="4"/>
      <c r="C212" s="4"/>
      <c r="D212" s="4"/>
      <c r="E212" s="4"/>
      <c r="F212" s="4"/>
    </row>
    <row r="213" spans="1:6" ht="15" customHeight="1">
      <c r="A213" s="4"/>
      <c r="B213" s="4"/>
      <c r="C213" s="4"/>
      <c r="D213" s="4"/>
      <c r="E213" s="4"/>
      <c r="F213" s="4"/>
    </row>
    <row r="214" spans="1:6" ht="15" customHeight="1">
      <c r="A214" s="4"/>
      <c r="B214" s="4"/>
      <c r="C214" s="4"/>
      <c r="D214" s="4"/>
      <c r="E214" s="4"/>
      <c r="F214" s="4"/>
    </row>
    <row r="215" spans="1:6" ht="15" customHeight="1">
      <c r="A215" s="4"/>
      <c r="B215" s="4"/>
      <c r="C215" s="4"/>
      <c r="D215" s="4"/>
      <c r="E215" s="4"/>
      <c r="F215" s="4"/>
    </row>
    <row r="216" spans="1:6" ht="15" customHeight="1">
      <c r="A216" s="4"/>
      <c r="B216" s="4"/>
      <c r="C216" s="4"/>
      <c r="D216" s="4"/>
      <c r="E216" s="4"/>
      <c r="F216" s="4"/>
    </row>
    <row r="217" spans="1:6" ht="15" customHeight="1">
      <c r="A217" s="4"/>
      <c r="B217" s="4"/>
      <c r="C217" s="4"/>
      <c r="D217" s="4"/>
      <c r="E217" s="4"/>
      <c r="F217" s="4"/>
    </row>
    <row r="218" spans="1:6" ht="15" customHeight="1">
      <c r="A218" s="4"/>
      <c r="B218" s="4"/>
      <c r="C218" s="4"/>
      <c r="D218" s="4"/>
      <c r="E218" s="4"/>
      <c r="F218" s="4"/>
    </row>
    <row r="219" spans="1:6" ht="15" customHeight="1">
      <c r="A219" s="4"/>
      <c r="B219" s="4"/>
      <c r="C219" s="4"/>
      <c r="D219" s="4"/>
      <c r="E219" s="4"/>
      <c r="F219" s="4"/>
    </row>
    <row r="220" spans="1:6" ht="15" customHeight="1">
      <c r="A220" s="4"/>
      <c r="B220" s="4"/>
      <c r="C220" s="4"/>
      <c r="D220" s="4"/>
      <c r="E220" s="4"/>
      <c r="F220" s="4"/>
    </row>
    <row r="221" spans="1:6" ht="15" customHeight="1">
      <c r="A221" s="4"/>
      <c r="B221" s="4"/>
      <c r="C221" s="4"/>
      <c r="D221" s="4"/>
      <c r="E221" s="4"/>
      <c r="F221" s="4"/>
    </row>
    <row r="222" spans="1:6" ht="15" customHeight="1">
      <c r="A222" s="4"/>
      <c r="B222" s="4"/>
      <c r="C222" s="4"/>
      <c r="D222" s="4"/>
      <c r="E222" s="4"/>
      <c r="F222" s="4"/>
    </row>
    <row r="223" spans="1:6" ht="15" customHeight="1">
      <c r="A223" s="4"/>
      <c r="B223" s="4"/>
      <c r="C223" s="4"/>
      <c r="D223" s="4"/>
      <c r="E223" s="4"/>
      <c r="F223" s="4"/>
    </row>
    <row r="224" spans="1:6" ht="15" customHeight="1">
      <c r="A224" s="4"/>
      <c r="B224" s="4"/>
      <c r="C224" s="4"/>
      <c r="D224" s="4"/>
      <c r="E224" s="4"/>
      <c r="F224" s="4"/>
    </row>
    <row r="225" spans="1:6" ht="15" customHeight="1">
      <c r="A225" s="4"/>
      <c r="B225" s="4"/>
      <c r="C225" s="4"/>
      <c r="D225" s="4"/>
      <c r="E225" s="4"/>
      <c r="F225" s="4"/>
    </row>
    <row r="226" spans="1:6" ht="15" customHeight="1">
      <c r="A226" s="4"/>
      <c r="B226" s="4"/>
      <c r="C226" s="4"/>
      <c r="D226" s="4"/>
      <c r="E226" s="4"/>
      <c r="F226" s="4"/>
    </row>
    <row r="227" spans="1:6" ht="15" customHeight="1">
      <c r="A227" s="4"/>
      <c r="B227" s="4"/>
      <c r="C227" s="4"/>
      <c r="D227" s="4"/>
      <c r="E227" s="4"/>
      <c r="F227" s="4"/>
    </row>
    <row r="228" spans="1:6" ht="15" customHeight="1">
      <c r="A228" s="4"/>
      <c r="B228" s="4"/>
      <c r="C228" s="4"/>
      <c r="D228" s="4"/>
      <c r="E228" s="4"/>
      <c r="F228" s="4"/>
    </row>
    <row r="229" spans="1:6" ht="15" customHeight="1">
      <c r="A229" s="4"/>
      <c r="B229" s="4"/>
      <c r="C229" s="4"/>
      <c r="D229" s="4"/>
      <c r="E229" s="4"/>
      <c r="F229" s="4"/>
    </row>
    <row r="230" spans="1:6" ht="15" customHeight="1">
      <c r="A230" s="4"/>
      <c r="B230" s="4"/>
      <c r="C230" s="4"/>
      <c r="D230" s="4"/>
      <c r="E230" s="4"/>
      <c r="F230" s="4"/>
    </row>
    <row r="231" spans="1:6" ht="15" customHeight="1">
      <c r="A231" s="4"/>
      <c r="B231" s="4"/>
      <c r="C231" s="4"/>
      <c r="D231" s="4"/>
      <c r="E231" s="4"/>
      <c r="F231" s="4"/>
    </row>
    <row r="232" spans="1:6" ht="15" customHeight="1">
      <c r="A232" s="4"/>
      <c r="B232" s="4"/>
      <c r="C232" s="4"/>
      <c r="D232" s="4"/>
      <c r="E232" s="4"/>
      <c r="F232" s="4"/>
    </row>
    <row r="233" spans="1:6" ht="15" customHeight="1">
      <c r="A233" s="4"/>
      <c r="B233" s="4"/>
      <c r="C233" s="4"/>
      <c r="D233" s="4"/>
      <c r="E233" s="4"/>
      <c r="F233" s="4"/>
    </row>
    <row r="234" spans="1:6" ht="15" customHeight="1">
      <c r="A234" s="4"/>
      <c r="B234" s="4"/>
      <c r="C234" s="4"/>
      <c r="D234" s="4"/>
      <c r="E234" s="4"/>
      <c r="F234" s="4"/>
    </row>
    <row r="235" spans="1:6" ht="15" customHeight="1">
      <c r="A235" s="4"/>
      <c r="B235" s="4"/>
      <c r="C235" s="4"/>
      <c r="D235" s="4"/>
      <c r="E235" s="4"/>
      <c r="F235" s="4"/>
    </row>
    <row r="236" spans="1:6" ht="15" customHeight="1">
      <c r="A236" s="4"/>
      <c r="B236" s="4"/>
      <c r="C236" s="4"/>
      <c r="D236" s="4"/>
      <c r="E236" s="4"/>
      <c r="F236" s="4"/>
    </row>
    <row r="237" spans="1:6" ht="15" customHeight="1">
      <c r="A237" s="4"/>
      <c r="B237" s="4"/>
      <c r="C237" s="4"/>
      <c r="D237" s="4"/>
      <c r="E237" s="4"/>
      <c r="F237" s="4"/>
    </row>
    <row r="238" spans="1:6" ht="15" customHeight="1">
      <c r="A238" s="4"/>
      <c r="B238" s="4"/>
      <c r="C238" s="4"/>
      <c r="D238" s="4"/>
      <c r="E238" s="4"/>
      <c r="F238" s="4"/>
    </row>
    <row r="239" spans="1:6" ht="15" customHeight="1">
      <c r="A239" s="4"/>
      <c r="B239" s="4"/>
      <c r="C239" s="4"/>
      <c r="D239" s="4"/>
      <c r="E239" s="4"/>
      <c r="F239" s="4"/>
    </row>
    <row r="240" spans="1:6" ht="15" customHeight="1">
      <c r="A240" s="4"/>
      <c r="B240" s="4"/>
      <c r="C240" s="4"/>
      <c r="D240" s="4"/>
      <c r="E240" s="4"/>
      <c r="F240" s="4"/>
    </row>
    <row r="241" spans="1:6" ht="15" customHeight="1">
      <c r="A241" s="4"/>
      <c r="B241" s="4"/>
      <c r="C241" s="4"/>
      <c r="D241" s="4"/>
      <c r="E241" s="4"/>
      <c r="F241" s="4"/>
    </row>
    <row r="242" spans="1:6" ht="15" customHeight="1">
      <c r="A242" s="4"/>
      <c r="B242" s="4"/>
      <c r="C242" s="4"/>
      <c r="D242" s="4"/>
      <c r="E242" s="4"/>
      <c r="F242" s="4"/>
    </row>
    <row r="243" spans="1:6" ht="15" customHeight="1">
      <c r="A243" s="4"/>
      <c r="B243" s="4"/>
      <c r="C243" s="4"/>
      <c r="D243" s="4"/>
      <c r="E243" s="4"/>
      <c r="F243" s="4"/>
    </row>
    <row r="244" spans="1:6" ht="15" customHeight="1">
      <c r="A244" s="4"/>
      <c r="B244" s="4"/>
      <c r="C244" s="4"/>
      <c r="D244" s="4"/>
      <c r="E244" s="4"/>
      <c r="F244" s="4"/>
    </row>
    <row r="245" spans="1:6" ht="15" customHeight="1">
      <c r="A245" s="4"/>
      <c r="B245" s="4"/>
      <c r="C245" s="4"/>
      <c r="D245" s="4"/>
      <c r="E245" s="4"/>
      <c r="F245" s="4"/>
    </row>
    <row r="246" spans="1:6" ht="15" customHeight="1">
      <c r="A246" s="4"/>
      <c r="B246" s="4"/>
      <c r="C246" s="4"/>
      <c r="D246" s="4"/>
      <c r="E246" s="4"/>
      <c r="F246" s="4"/>
    </row>
    <row r="247" spans="1:6" ht="15" customHeight="1">
      <c r="A247" s="4"/>
      <c r="B247" s="4"/>
      <c r="C247" s="4"/>
      <c r="D247" s="4"/>
      <c r="E247" s="4"/>
      <c r="F247" s="4"/>
    </row>
    <row r="248" spans="1:6" ht="15" customHeight="1">
      <c r="A248" s="4"/>
      <c r="B248" s="4"/>
      <c r="C248" s="4"/>
      <c r="D248" s="4"/>
      <c r="E248" s="4"/>
      <c r="F248" s="4"/>
    </row>
    <row r="249" spans="1:6" ht="15" customHeight="1">
      <c r="A249" s="4"/>
      <c r="B249" s="4"/>
      <c r="C249" s="4"/>
      <c r="D249" s="4"/>
      <c r="E249" s="4"/>
      <c r="F249" s="4"/>
    </row>
    <row r="250" spans="1:6" ht="15" customHeight="1">
      <c r="A250" s="4"/>
      <c r="B250" s="4"/>
      <c r="C250" s="4"/>
      <c r="D250" s="4"/>
      <c r="E250" s="4"/>
      <c r="F250" s="4"/>
    </row>
    <row r="251" spans="1:6" ht="15" customHeight="1">
      <c r="A251" s="4"/>
      <c r="B251" s="4"/>
      <c r="C251" s="4"/>
      <c r="D251" s="4"/>
      <c r="E251" s="4"/>
      <c r="F251" s="4"/>
    </row>
    <row r="252" spans="1:6" ht="15" customHeight="1">
      <c r="A252" s="4"/>
      <c r="B252" s="4"/>
      <c r="C252" s="4"/>
      <c r="D252" s="4"/>
      <c r="E252" s="4"/>
      <c r="F252" s="4"/>
    </row>
    <row r="253" spans="1:6" ht="15" customHeight="1">
      <c r="A253" s="4"/>
      <c r="B253" s="4"/>
      <c r="C253" s="4"/>
      <c r="D253" s="4"/>
      <c r="E253" s="4"/>
      <c r="F253" s="4"/>
    </row>
    <row r="254" spans="1:6" ht="15" customHeight="1">
      <c r="A254" s="4"/>
      <c r="B254" s="4"/>
      <c r="C254" s="4"/>
      <c r="D254" s="4"/>
      <c r="E254" s="4"/>
      <c r="F254" s="4"/>
    </row>
    <row r="255" spans="1:6" ht="15" customHeight="1">
      <c r="A255" s="4"/>
      <c r="B255" s="4"/>
      <c r="C255" s="4"/>
      <c r="D255" s="4"/>
      <c r="E255" s="4"/>
      <c r="F255" s="4"/>
    </row>
    <row r="256" spans="1:6" ht="15" customHeight="1">
      <c r="A256" s="4"/>
      <c r="B256" s="4"/>
      <c r="C256" s="4"/>
      <c r="D256" s="4"/>
      <c r="E256" s="4"/>
      <c r="F256" s="4"/>
    </row>
    <row r="257" spans="1:6" ht="15" customHeight="1">
      <c r="A257" s="4"/>
      <c r="B257" s="4"/>
      <c r="C257" s="4"/>
      <c r="D257" s="4"/>
      <c r="E257" s="4"/>
      <c r="F257" s="4"/>
    </row>
    <row r="258" spans="1:6" ht="15" customHeight="1">
      <c r="A258" s="4"/>
      <c r="B258" s="4"/>
      <c r="C258" s="4"/>
      <c r="D258" s="4"/>
      <c r="E258" s="4"/>
      <c r="F258" s="4"/>
    </row>
    <row r="259" spans="1:6" ht="15" customHeight="1">
      <c r="A259" s="4"/>
      <c r="B259" s="4"/>
      <c r="C259" s="4"/>
      <c r="D259" s="4"/>
      <c r="E259" s="4"/>
      <c r="F259" s="4"/>
    </row>
    <row r="260" spans="1:6" ht="15" customHeight="1">
      <c r="A260" s="4"/>
      <c r="B260" s="4"/>
      <c r="C260" s="4"/>
      <c r="D260" s="4"/>
      <c r="E260" s="4"/>
      <c r="F260" s="4"/>
    </row>
    <row r="261" spans="1:6" ht="15" customHeight="1">
      <c r="A261" s="4"/>
      <c r="B261" s="4"/>
      <c r="C261" s="4"/>
      <c r="D261" s="4"/>
      <c r="E261" s="4"/>
      <c r="F261" s="4"/>
    </row>
    <row r="262" spans="1:6" ht="15" customHeight="1">
      <c r="A262" s="4"/>
      <c r="B262" s="4"/>
      <c r="C262" s="4"/>
      <c r="D262" s="4"/>
      <c r="E262" s="4"/>
      <c r="F262" s="4"/>
    </row>
    <row r="263" spans="1:6" ht="15" customHeight="1">
      <c r="A263" s="4"/>
      <c r="B263" s="4"/>
      <c r="C263" s="4"/>
      <c r="D263" s="4"/>
      <c r="E263" s="4"/>
      <c r="F263" s="4"/>
    </row>
    <row r="264" spans="1:6" ht="15" customHeight="1">
      <c r="A264" s="4"/>
      <c r="B264" s="4"/>
      <c r="C264" s="4"/>
      <c r="D264" s="4"/>
      <c r="E264" s="4"/>
      <c r="F264" s="4"/>
    </row>
    <row r="265" spans="1:6" ht="15" customHeight="1">
      <c r="A265" s="4"/>
      <c r="B265" s="4"/>
      <c r="C265" s="4"/>
      <c r="D265" s="4"/>
      <c r="E265" s="4"/>
      <c r="F265" s="4"/>
    </row>
    <row r="266" spans="1:6" ht="15" customHeight="1">
      <c r="A266" s="4"/>
      <c r="B266" s="4"/>
      <c r="C266" s="4"/>
      <c r="D266" s="4"/>
      <c r="E266" s="4"/>
      <c r="F266" s="4"/>
    </row>
    <row r="267" spans="1:6" ht="15" customHeight="1">
      <c r="A267" s="4"/>
      <c r="B267" s="4"/>
      <c r="C267" s="4"/>
      <c r="D267" s="4"/>
      <c r="E267" s="4"/>
      <c r="F267" s="4"/>
    </row>
    <row r="268" spans="1:6" ht="15" customHeight="1">
      <c r="A268" s="4"/>
      <c r="B268" s="4"/>
      <c r="C268" s="4"/>
      <c r="D268" s="4"/>
      <c r="E268" s="4"/>
      <c r="F268" s="4"/>
    </row>
    <row r="269" spans="1:6" ht="15" customHeight="1">
      <c r="A269" s="4"/>
      <c r="B269" s="4"/>
      <c r="C269" s="4"/>
      <c r="D269" s="4"/>
      <c r="E269" s="4"/>
      <c r="F269" s="4"/>
    </row>
    <row r="270" spans="1:6" ht="15" customHeight="1">
      <c r="A270" s="4"/>
      <c r="B270" s="4"/>
      <c r="C270" s="4"/>
      <c r="D270" s="4"/>
      <c r="E270" s="4"/>
      <c r="F270" s="4"/>
    </row>
  </sheetData>
  <mergeCells count="3">
    <mergeCell ref="C4:C5"/>
    <mergeCell ref="D4:E4"/>
    <mergeCell ref="F4:F5"/>
  </mergeCells>
  <pageMargins left="0.23622047244094491" right="0.23622047244094491" top="0.39370078740157483" bottom="0.74803149606299213" header="0" footer="0.31496062992125984"/>
  <pageSetup paperSize="9" scale="80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9"/>
  <sheetViews>
    <sheetView zoomScaleNormal="100" workbookViewId="0"/>
  </sheetViews>
  <sheetFormatPr baseColWidth="10" defaultColWidth="11.42578125" defaultRowHeight="15" customHeight="1"/>
  <cols>
    <col min="1" max="1" width="4.28515625" style="3" customWidth="1"/>
    <col min="2" max="2" width="64.28515625" style="3" customWidth="1"/>
    <col min="3" max="5" width="14.28515625" style="3" customWidth="1"/>
    <col min="6" max="16384" width="11.42578125" style="3"/>
  </cols>
  <sheetData>
    <row r="1" spans="1:9" ht="15" customHeight="1">
      <c r="A1" s="268" t="s">
        <v>869</v>
      </c>
      <c r="B1" s="5"/>
      <c r="C1" s="5"/>
      <c r="D1" s="5"/>
      <c r="E1" s="5"/>
    </row>
    <row r="2" spans="1:9" ht="15" customHeight="1">
      <c r="A2" s="272" t="s">
        <v>870</v>
      </c>
      <c r="B2" s="6"/>
      <c r="C2" s="6"/>
      <c r="D2" s="6"/>
      <c r="E2" s="6"/>
    </row>
    <row r="3" spans="1:9" ht="15" customHeight="1">
      <c r="A3" s="6"/>
      <c r="B3" s="6"/>
      <c r="C3" s="6"/>
      <c r="D3" s="6"/>
      <c r="E3" s="6"/>
    </row>
    <row r="4" spans="1:9" ht="45" customHeight="1">
      <c r="A4" s="274" t="s">
        <v>743</v>
      </c>
      <c r="B4" s="274" t="s">
        <v>744</v>
      </c>
      <c r="C4" s="274" t="s">
        <v>871</v>
      </c>
      <c r="D4" s="274" t="s">
        <v>872</v>
      </c>
      <c r="E4" s="274" t="s">
        <v>873</v>
      </c>
    </row>
    <row r="5" spans="1:9" ht="15" customHeight="1">
      <c r="A5" s="12" t="s">
        <v>3</v>
      </c>
      <c r="B5" s="12"/>
      <c r="C5" s="300">
        <f>SUM(C6,C10,C15,C39,C40,C45,C49,C53,C59,C62,C69,C73,C74,C82,C89,C90,C91,C95,C100,C104,C105)</f>
        <v>41671</v>
      </c>
      <c r="D5" s="300">
        <f>SUM(D6,D10,D15,D39,D40,D45,D49,D53,D59,D62,D69,D73,D74,D82,D89,D90,D91,D95,D100,D104,D105)</f>
        <v>386504</v>
      </c>
      <c r="E5" s="313">
        <v>8.8959305717619603</v>
      </c>
      <c r="G5" s="308"/>
      <c r="H5" s="308"/>
      <c r="I5" s="14"/>
    </row>
    <row r="6" spans="1:9" ht="15" customHeight="1">
      <c r="A6" s="12" t="s">
        <v>746</v>
      </c>
      <c r="B6" s="12" t="s">
        <v>747</v>
      </c>
      <c r="C6" s="300">
        <f>SUM(C7:C9)</f>
        <v>249</v>
      </c>
      <c r="D6" s="300">
        <f>SUM(D7:D9)</f>
        <v>4956</v>
      </c>
      <c r="E6" s="313">
        <v>18.979423868312757</v>
      </c>
      <c r="G6" s="308"/>
      <c r="H6" s="308"/>
    </row>
    <row r="7" spans="1:9" ht="15" customHeight="1">
      <c r="A7" s="309" t="s">
        <v>748</v>
      </c>
      <c r="B7" s="9" t="s">
        <v>749</v>
      </c>
      <c r="C7" s="279">
        <v>233</v>
      </c>
      <c r="D7" s="279">
        <v>4027</v>
      </c>
      <c r="E7" s="314">
        <v>17.283261802575101</v>
      </c>
    </row>
    <row r="8" spans="1:9" ht="15" customHeight="1">
      <c r="A8" s="7" t="s">
        <v>750</v>
      </c>
      <c r="B8" s="9" t="s">
        <v>751</v>
      </c>
      <c r="C8" s="279">
        <v>4</v>
      </c>
      <c r="D8" s="279">
        <v>877</v>
      </c>
      <c r="E8" s="314">
        <v>219.25</v>
      </c>
    </row>
    <row r="9" spans="1:9" ht="15" customHeight="1">
      <c r="A9" s="7" t="s">
        <v>752</v>
      </c>
      <c r="B9" s="9" t="s">
        <v>753</v>
      </c>
      <c r="C9" s="279">
        <v>12</v>
      </c>
      <c r="D9" s="279">
        <v>52</v>
      </c>
      <c r="E9" s="314">
        <v>4.3333333333333304</v>
      </c>
    </row>
    <row r="10" spans="1:9" ht="15" customHeight="1">
      <c r="A10" s="5" t="s">
        <v>754</v>
      </c>
      <c r="B10" s="5" t="s">
        <v>755</v>
      </c>
      <c r="C10" s="300">
        <f>SUM(C11:C14)</f>
        <v>1</v>
      </c>
      <c r="D10" s="300">
        <f>SUM(D11:D14)</f>
        <v>28</v>
      </c>
      <c r="E10" s="313">
        <v>26</v>
      </c>
      <c r="G10" s="308"/>
      <c r="H10" s="308"/>
      <c r="I10" s="14"/>
    </row>
    <row r="11" spans="1:9" ht="15" customHeight="1">
      <c r="A11" s="309" t="s">
        <v>756</v>
      </c>
      <c r="B11" s="9" t="s">
        <v>757</v>
      </c>
      <c r="C11" s="279">
        <v>0</v>
      </c>
      <c r="D11" s="279">
        <v>0</v>
      </c>
      <c r="E11" s="314" t="s">
        <v>110</v>
      </c>
    </row>
    <row r="12" spans="1:9" ht="15" customHeight="1">
      <c r="A12" s="309" t="s">
        <v>758</v>
      </c>
      <c r="B12" s="9" t="s">
        <v>759</v>
      </c>
      <c r="C12" s="279">
        <v>0</v>
      </c>
      <c r="D12" s="279">
        <v>0</v>
      </c>
      <c r="E12" s="314" t="s">
        <v>110</v>
      </c>
    </row>
    <row r="13" spans="1:9" ht="15" customHeight="1">
      <c r="A13" s="309" t="s">
        <v>760</v>
      </c>
      <c r="B13" s="9" t="s">
        <v>761</v>
      </c>
      <c r="C13" s="279">
        <v>0</v>
      </c>
      <c r="D13" s="279">
        <v>0</v>
      </c>
      <c r="E13" s="314" t="s">
        <v>110</v>
      </c>
    </row>
    <row r="14" spans="1:9" ht="15" customHeight="1">
      <c r="A14" s="309" t="s">
        <v>762</v>
      </c>
      <c r="B14" s="9" t="s">
        <v>763</v>
      </c>
      <c r="C14" s="279">
        <v>1</v>
      </c>
      <c r="D14" s="279">
        <v>28</v>
      </c>
      <c r="E14" s="314">
        <v>28</v>
      </c>
    </row>
    <row r="15" spans="1:9" ht="15" customHeight="1">
      <c r="A15" s="5" t="s">
        <v>764</v>
      </c>
      <c r="B15" s="5" t="s">
        <v>765</v>
      </c>
      <c r="C15" s="300">
        <f>SUM(C16:C38)</f>
        <v>917</v>
      </c>
      <c r="D15" s="300">
        <f>SUM(D16:D38)</f>
        <v>6439</v>
      </c>
      <c r="E15" s="313">
        <v>6.8503850385038501</v>
      </c>
      <c r="G15" s="308"/>
      <c r="H15" s="308"/>
    </row>
    <row r="16" spans="1:9" ht="15" customHeight="1">
      <c r="A16" s="7">
        <v>10</v>
      </c>
      <c r="B16" s="9" t="s">
        <v>766</v>
      </c>
      <c r="C16" s="279">
        <v>180</v>
      </c>
      <c r="D16" s="279">
        <v>1807</v>
      </c>
      <c r="E16" s="314">
        <v>10.0388888888889</v>
      </c>
    </row>
    <row r="17" spans="1:5" ht="15" customHeight="1">
      <c r="A17" s="7">
        <v>11</v>
      </c>
      <c r="B17" s="9" t="s">
        <v>767</v>
      </c>
      <c r="C17" s="279">
        <v>9</v>
      </c>
      <c r="D17" s="279">
        <v>38</v>
      </c>
      <c r="E17" s="314">
        <v>4.2222222222222197</v>
      </c>
    </row>
    <row r="18" spans="1:5" ht="15" customHeight="1">
      <c r="A18" s="7">
        <v>12</v>
      </c>
      <c r="B18" s="9" t="s">
        <v>768</v>
      </c>
      <c r="C18" s="279">
        <v>0</v>
      </c>
      <c r="D18" s="279">
        <v>0</v>
      </c>
      <c r="E18" s="314" t="s">
        <v>110</v>
      </c>
    </row>
    <row r="19" spans="1:5" ht="15" customHeight="1">
      <c r="A19" s="7">
        <v>13</v>
      </c>
      <c r="B19" s="9" t="s">
        <v>769</v>
      </c>
      <c r="C19" s="279">
        <v>28</v>
      </c>
      <c r="D19" s="279">
        <v>111</v>
      </c>
      <c r="E19" s="314">
        <v>3.96428571428571</v>
      </c>
    </row>
    <row r="20" spans="1:5" ht="15" customHeight="1">
      <c r="A20" s="7">
        <v>14</v>
      </c>
      <c r="B20" s="9" t="s">
        <v>770</v>
      </c>
      <c r="C20" s="279">
        <v>85</v>
      </c>
      <c r="D20" s="279">
        <v>285</v>
      </c>
      <c r="E20" s="314">
        <v>3.3529411764705901</v>
      </c>
    </row>
    <row r="21" spans="1:5" ht="15" customHeight="1">
      <c r="A21" s="7">
        <v>15</v>
      </c>
      <c r="B21" s="9" t="s">
        <v>771</v>
      </c>
      <c r="C21" s="279">
        <v>10</v>
      </c>
      <c r="D21" s="279">
        <v>15</v>
      </c>
      <c r="E21" s="314">
        <v>1.5</v>
      </c>
    </row>
    <row r="22" spans="1:5" ht="15" customHeight="1">
      <c r="A22" s="7">
        <v>16</v>
      </c>
      <c r="B22" s="9" t="s">
        <v>772</v>
      </c>
      <c r="C22" s="279">
        <v>36</v>
      </c>
      <c r="D22" s="279">
        <v>155</v>
      </c>
      <c r="E22" s="314">
        <v>4.3055555555555598</v>
      </c>
    </row>
    <row r="23" spans="1:5" ht="15" customHeight="1">
      <c r="A23" s="7">
        <v>17</v>
      </c>
      <c r="B23" s="9" t="s">
        <v>773</v>
      </c>
      <c r="C23" s="279">
        <v>5</v>
      </c>
      <c r="D23" s="279">
        <v>9</v>
      </c>
      <c r="E23" s="314">
        <v>1.8</v>
      </c>
    </row>
    <row r="24" spans="1:5" ht="15" customHeight="1">
      <c r="A24" s="7">
        <v>18</v>
      </c>
      <c r="B24" s="9" t="s">
        <v>774</v>
      </c>
      <c r="C24" s="279">
        <v>97</v>
      </c>
      <c r="D24" s="279">
        <v>332</v>
      </c>
      <c r="E24" s="314">
        <v>3.4226804123711299</v>
      </c>
    </row>
    <row r="25" spans="1:5" ht="15" customHeight="1">
      <c r="A25" s="7">
        <v>20</v>
      </c>
      <c r="B25" s="9" t="s">
        <v>775</v>
      </c>
      <c r="C25" s="279">
        <v>29</v>
      </c>
      <c r="D25" s="279">
        <v>404</v>
      </c>
      <c r="E25" s="314">
        <v>13.9310344827586</v>
      </c>
    </row>
    <row r="26" spans="1:5" ht="15" customHeight="1">
      <c r="A26" s="7">
        <v>21</v>
      </c>
      <c r="B26" s="9" t="s">
        <v>776</v>
      </c>
      <c r="C26" s="279">
        <v>17</v>
      </c>
      <c r="D26" s="279">
        <v>153</v>
      </c>
      <c r="E26" s="314">
        <v>9</v>
      </c>
    </row>
    <row r="27" spans="1:5" ht="15" customHeight="1">
      <c r="A27" s="7">
        <v>22</v>
      </c>
      <c r="B27" s="9" t="s">
        <v>777</v>
      </c>
      <c r="C27" s="279">
        <v>10</v>
      </c>
      <c r="D27" s="279">
        <v>54</v>
      </c>
      <c r="E27" s="314">
        <v>5.4</v>
      </c>
    </row>
    <row r="28" spans="1:5" ht="15" customHeight="1">
      <c r="A28" s="7">
        <v>23</v>
      </c>
      <c r="B28" s="9" t="s">
        <v>778</v>
      </c>
      <c r="C28" s="279">
        <v>19</v>
      </c>
      <c r="D28" s="279">
        <v>165</v>
      </c>
      <c r="E28" s="314">
        <v>8.6842105263157894</v>
      </c>
    </row>
    <row r="29" spans="1:5" ht="15" customHeight="1">
      <c r="A29" s="7">
        <v>24</v>
      </c>
      <c r="B29" s="9" t="s">
        <v>779</v>
      </c>
      <c r="C29" s="279">
        <v>2</v>
      </c>
      <c r="D29" s="279">
        <v>4</v>
      </c>
      <c r="E29" s="314">
        <v>2</v>
      </c>
    </row>
    <row r="30" spans="1:5" ht="15" customHeight="1">
      <c r="A30" s="7">
        <v>25</v>
      </c>
      <c r="B30" s="9" t="s">
        <v>780</v>
      </c>
      <c r="C30" s="279">
        <v>76</v>
      </c>
      <c r="D30" s="279">
        <v>333</v>
      </c>
      <c r="E30" s="314">
        <v>4.3815789473684204</v>
      </c>
    </row>
    <row r="31" spans="1:5" ht="15" customHeight="1">
      <c r="A31" s="7">
        <v>26</v>
      </c>
      <c r="B31" s="9" t="s">
        <v>781</v>
      </c>
      <c r="C31" s="279">
        <v>21</v>
      </c>
      <c r="D31" s="279">
        <v>435</v>
      </c>
      <c r="E31" s="314">
        <v>20.714285714285701</v>
      </c>
    </row>
    <row r="32" spans="1:5" ht="15" customHeight="1">
      <c r="A32" s="7">
        <v>27</v>
      </c>
      <c r="B32" s="9" t="s">
        <v>782</v>
      </c>
      <c r="C32" s="279">
        <v>22</v>
      </c>
      <c r="D32" s="279">
        <v>188</v>
      </c>
      <c r="E32" s="314">
        <v>8.5454545454545396</v>
      </c>
    </row>
    <row r="33" spans="1:8" ht="15" customHeight="1">
      <c r="A33" s="7">
        <v>28</v>
      </c>
      <c r="B33" s="9" t="s">
        <v>783</v>
      </c>
      <c r="C33" s="279">
        <v>26</v>
      </c>
      <c r="D33" s="279">
        <v>329</v>
      </c>
      <c r="E33" s="314">
        <v>12.653846153846199</v>
      </c>
    </row>
    <row r="34" spans="1:8" ht="15" customHeight="1">
      <c r="A34" s="7">
        <v>29</v>
      </c>
      <c r="B34" s="9" t="s">
        <v>784</v>
      </c>
      <c r="C34" s="279">
        <v>3</v>
      </c>
      <c r="D34" s="279">
        <v>65</v>
      </c>
      <c r="E34" s="314">
        <v>21.6666666666667</v>
      </c>
    </row>
    <row r="35" spans="1:8" ht="15" customHeight="1">
      <c r="A35" s="7">
        <v>30</v>
      </c>
      <c r="B35" s="9" t="s">
        <v>785</v>
      </c>
      <c r="C35" s="279">
        <v>8</v>
      </c>
      <c r="D35" s="279">
        <v>201</v>
      </c>
      <c r="E35" s="314">
        <v>25.125</v>
      </c>
    </row>
    <row r="36" spans="1:8" ht="15" customHeight="1">
      <c r="A36" s="7">
        <v>31</v>
      </c>
      <c r="B36" s="9" t="s">
        <v>786</v>
      </c>
      <c r="C36" s="279">
        <v>21</v>
      </c>
      <c r="D36" s="279">
        <v>42</v>
      </c>
      <c r="E36" s="314">
        <v>2</v>
      </c>
    </row>
    <row r="37" spans="1:8" ht="15" customHeight="1">
      <c r="A37" s="7">
        <v>32</v>
      </c>
      <c r="B37" s="9" t="s">
        <v>787</v>
      </c>
      <c r="C37" s="279">
        <v>109</v>
      </c>
      <c r="D37" s="279">
        <v>513</v>
      </c>
      <c r="E37" s="314">
        <v>4.7064220183486203</v>
      </c>
    </row>
    <row r="38" spans="1:8" ht="15" customHeight="1">
      <c r="A38" s="7">
        <v>33</v>
      </c>
      <c r="B38" s="9" t="s">
        <v>788</v>
      </c>
      <c r="C38" s="279">
        <v>104</v>
      </c>
      <c r="D38" s="279">
        <v>801</v>
      </c>
      <c r="E38" s="314">
        <v>7.7019230769230802</v>
      </c>
    </row>
    <row r="39" spans="1:8" ht="15" customHeight="1">
      <c r="A39" s="5" t="s">
        <v>789</v>
      </c>
      <c r="B39" s="12" t="s">
        <v>790</v>
      </c>
      <c r="C39" s="300">
        <v>63</v>
      </c>
      <c r="D39" s="300">
        <v>1312</v>
      </c>
      <c r="E39" s="313">
        <v>20.825396825396801</v>
      </c>
    </row>
    <row r="40" spans="1:8" ht="15" customHeight="1">
      <c r="A40" s="5" t="s">
        <v>791</v>
      </c>
      <c r="B40" s="12" t="s">
        <v>874</v>
      </c>
      <c r="C40" s="300">
        <f>SUM(C41:C44)</f>
        <v>66</v>
      </c>
      <c r="D40" s="300">
        <f>SUM(D41:D44)</f>
        <v>4277</v>
      </c>
      <c r="E40" s="313">
        <v>63.5</v>
      </c>
      <c r="G40" s="308"/>
      <c r="H40" s="308"/>
    </row>
    <row r="41" spans="1:8" ht="15" customHeight="1">
      <c r="A41" s="7">
        <v>36</v>
      </c>
      <c r="B41" s="9" t="s">
        <v>793</v>
      </c>
      <c r="C41" s="279">
        <v>31</v>
      </c>
      <c r="D41" s="279">
        <v>1777</v>
      </c>
      <c r="E41" s="314">
        <v>57.322580645161302</v>
      </c>
    </row>
    <row r="42" spans="1:8" ht="15" customHeight="1">
      <c r="A42" s="7">
        <v>37</v>
      </c>
      <c r="B42" s="9" t="s">
        <v>794</v>
      </c>
      <c r="C42" s="279">
        <v>6</v>
      </c>
      <c r="D42" s="279">
        <v>214</v>
      </c>
      <c r="E42" s="314">
        <v>35.6666666666667</v>
      </c>
    </row>
    <row r="43" spans="1:8" ht="15" customHeight="1">
      <c r="A43" s="7">
        <v>38</v>
      </c>
      <c r="B43" s="9" t="s">
        <v>795</v>
      </c>
      <c r="C43" s="279">
        <v>24</v>
      </c>
      <c r="D43" s="279">
        <v>2249</v>
      </c>
      <c r="E43" s="314">
        <v>93.7083333333333</v>
      </c>
    </row>
    <row r="44" spans="1:8" ht="15" customHeight="1">
      <c r="A44" s="7">
        <v>39</v>
      </c>
      <c r="B44" s="9" t="s">
        <v>796</v>
      </c>
      <c r="C44" s="279">
        <v>5</v>
      </c>
      <c r="D44" s="279">
        <v>37</v>
      </c>
      <c r="E44" s="314">
        <v>7.4</v>
      </c>
    </row>
    <row r="45" spans="1:8" ht="15" customHeight="1">
      <c r="A45" s="5" t="s">
        <v>797</v>
      </c>
      <c r="B45" s="12" t="s">
        <v>24</v>
      </c>
      <c r="C45" s="300">
        <f>SUM(C46:C48)</f>
        <v>2185</v>
      </c>
      <c r="D45" s="300">
        <f>SUM(D46:D48)</f>
        <v>15320</v>
      </c>
      <c r="E45" s="313">
        <v>6.8388349514563105</v>
      </c>
      <c r="G45" s="308"/>
      <c r="H45" s="308"/>
    </row>
    <row r="46" spans="1:8" ht="15" customHeight="1">
      <c r="A46" s="7">
        <v>41</v>
      </c>
      <c r="B46" s="9" t="s">
        <v>798</v>
      </c>
      <c r="C46" s="279">
        <v>1101</v>
      </c>
      <c r="D46" s="279">
        <v>6080</v>
      </c>
      <c r="E46" s="314">
        <v>5.5222524977293403</v>
      </c>
    </row>
    <row r="47" spans="1:8" ht="15" customHeight="1">
      <c r="A47" s="7">
        <v>42</v>
      </c>
      <c r="B47" s="9" t="s">
        <v>799</v>
      </c>
      <c r="C47" s="279">
        <v>58</v>
      </c>
      <c r="D47" s="279">
        <v>1956</v>
      </c>
      <c r="E47" s="314">
        <v>33.724137931034498</v>
      </c>
    </row>
    <row r="48" spans="1:8" ht="15" customHeight="1">
      <c r="A48" s="7">
        <v>43</v>
      </c>
      <c r="B48" s="9" t="s">
        <v>800</v>
      </c>
      <c r="C48" s="279">
        <v>1026</v>
      </c>
      <c r="D48" s="279">
        <v>7284</v>
      </c>
      <c r="E48" s="314">
        <v>7.0994152046783601</v>
      </c>
    </row>
    <row r="49" spans="1:8" ht="15" customHeight="1">
      <c r="A49" s="5" t="s">
        <v>801</v>
      </c>
      <c r="B49" s="5" t="s">
        <v>802</v>
      </c>
      <c r="C49" s="300">
        <f>SUM(C50:C52)</f>
        <v>5664</v>
      </c>
      <c r="D49" s="300">
        <f>SUM(D50:D52)</f>
        <v>37806</v>
      </c>
      <c r="E49" s="313">
        <v>6.4257443082311738</v>
      </c>
      <c r="G49" s="308"/>
      <c r="H49" s="308"/>
    </row>
    <row r="50" spans="1:8" ht="15" customHeight="1">
      <c r="A50" s="7">
        <v>45</v>
      </c>
      <c r="B50" s="9" t="s">
        <v>803</v>
      </c>
      <c r="C50" s="279">
        <v>480</v>
      </c>
      <c r="D50" s="279">
        <v>3381</v>
      </c>
      <c r="E50" s="314">
        <v>7.0437500000000002</v>
      </c>
    </row>
    <row r="51" spans="1:8" ht="15" customHeight="1">
      <c r="A51" s="7">
        <v>46</v>
      </c>
      <c r="B51" s="9" t="s">
        <v>875</v>
      </c>
      <c r="C51" s="279">
        <v>1550</v>
      </c>
      <c r="D51" s="279">
        <v>9693</v>
      </c>
      <c r="E51" s="314">
        <v>6.2535483870967701</v>
      </c>
    </row>
    <row r="52" spans="1:8" ht="15" customHeight="1">
      <c r="A52" s="7">
        <v>47</v>
      </c>
      <c r="B52" s="9" t="s">
        <v>805</v>
      </c>
      <c r="C52" s="279">
        <v>3634</v>
      </c>
      <c r="D52" s="279">
        <v>24732</v>
      </c>
      <c r="E52" s="314">
        <v>6.8057237204182703</v>
      </c>
    </row>
    <row r="53" spans="1:8" ht="15" customHeight="1">
      <c r="A53" s="5" t="s">
        <v>806</v>
      </c>
      <c r="B53" s="5" t="s">
        <v>807</v>
      </c>
      <c r="C53" s="300">
        <f>SUM(C54:C58)</f>
        <v>1486</v>
      </c>
      <c r="D53" s="300">
        <f>SUM(D54:D58)</f>
        <v>19491</v>
      </c>
      <c r="E53" s="313">
        <v>13.21673525377229</v>
      </c>
      <c r="G53" s="308"/>
      <c r="H53" s="308"/>
    </row>
    <row r="54" spans="1:8" ht="15" customHeight="1">
      <c r="A54" s="7">
        <v>49</v>
      </c>
      <c r="B54" s="9" t="s">
        <v>808</v>
      </c>
      <c r="C54" s="279">
        <v>967</v>
      </c>
      <c r="D54" s="279">
        <v>8540</v>
      </c>
      <c r="E54" s="314">
        <v>8.8314374353671106</v>
      </c>
    </row>
    <row r="55" spans="1:8" ht="15" customHeight="1">
      <c r="A55" s="7">
        <v>50</v>
      </c>
      <c r="B55" s="9" t="s">
        <v>809</v>
      </c>
      <c r="C55" s="279">
        <v>36</v>
      </c>
      <c r="D55" s="279">
        <v>578</v>
      </c>
      <c r="E55" s="314">
        <v>16.0555555555556</v>
      </c>
    </row>
    <row r="56" spans="1:8" ht="15" customHeight="1">
      <c r="A56" s="7">
        <v>51</v>
      </c>
      <c r="B56" s="9" t="s">
        <v>810</v>
      </c>
      <c r="C56" s="279">
        <v>3</v>
      </c>
      <c r="D56" s="279">
        <v>10</v>
      </c>
      <c r="E56" s="314">
        <v>3.3333333333333299</v>
      </c>
    </row>
    <row r="57" spans="1:8" ht="15" customHeight="1">
      <c r="A57" s="7">
        <v>52</v>
      </c>
      <c r="B57" s="9" t="s">
        <v>811</v>
      </c>
      <c r="C57" s="279">
        <v>416</v>
      </c>
      <c r="D57" s="279">
        <v>7319</v>
      </c>
      <c r="E57" s="314">
        <v>17.59375</v>
      </c>
    </row>
    <row r="58" spans="1:8" ht="15" customHeight="1">
      <c r="A58" s="7">
        <v>53</v>
      </c>
      <c r="B58" s="9" t="s">
        <v>812</v>
      </c>
      <c r="C58" s="279">
        <v>64</v>
      </c>
      <c r="D58" s="279">
        <v>3044</v>
      </c>
      <c r="E58" s="314">
        <v>47.5625</v>
      </c>
    </row>
    <row r="59" spans="1:8" ht="15" customHeight="1">
      <c r="A59" s="12" t="s">
        <v>813</v>
      </c>
      <c r="B59" s="12" t="s">
        <v>66</v>
      </c>
      <c r="C59" s="300">
        <f>SUM(C60:C61)</f>
        <v>3741</v>
      </c>
      <c r="D59" s="300">
        <f>SUM(D60:D61)</f>
        <v>32180</v>
      </c>
      <c r="E59" s="313">
        <v>8.2981676846196564</v>
      </c>
      <c r="G59" s="308"/>
      <c r="H59" s="308"/>
    </row>
    <row r="60" spans="1:8" ht="15" customHeight="1">
      <c r="A60" s="7">
        <v>55</v>
      </c>
      <c r="B60" s="9" t="s">
        <v>814</v>
      </c>
      <c r="C60" s="279">
        <v>269</v>
      </c>
      <c r="D60" s="279">
        <v>4597</v>
      </c>
      <c r="E60" s="314">
        <v>17.089219330854998</v>
      </c>
    </row>
    <row r="61" spans="1:8" ht="15" customHeight="1">
      <c r="A61" s="309">
        <v>56</v>
      </c>
      <c r="B61" s="9" t="s">
        <v>815</v>
      </c>
      <c r="C61" s="279">
        <v>3472</v>
      </c>
      <c r="D61" s="275">
        <v>27583</v>
      </c>
      <c r="E61" s="314">
        <v>7.9444124423963096</v>
      </c>
    </row>
    <row r="62" spans="1:8" ht="15" customHeight="1">
      <c r="A62" s="12" t="s">
        <v>816</v>
      </c>
      <c r="B62" s="5" t="s">
        <v>817</v>
      </c>
      <c r="C62" s="300">
        <f>SUM(C63:C68)</f>
        <v>1062</v>
      </c>
      <c r="D62" s="300">
        <f>SUM(D63:D68)</f>
        <v>18820</v>
      </c>
      <c r="E62" s="313">
        <v>17.106962663975782</v>
      </c>
      <c r="G62" s="308"/>
      <c r="H62" s="308"/>
    </row>
    <row r="63" spans="1:8" ht="15" customHeight="1">
      <c r="A63" s="7">
        <v>58</v>
      </c>
      <c r="B63" s="9" t="s">
        <v>818</v>
      </c>
      <c r="C63" s="279">
        <v>114</v>
      </c>
      <c r="D63" s="275">
        <v>1672</v>
      </c>
      <c r="E63" s="314">
        <v>14.6666666666667</v>
      </c>
    </row>
    <row r="64" spans="1:8" ht="15" customHeight="1">
      <c r="A64" s="7">
        <v>59</v>
      </c>
      <c r="B64" s="9" t="s">
        <v>876</v>
      </c>
      <c r="C64" s="279">
        <v>104</v>
      </c>
      <c r="D64" s="275">
        <v>702</v>
      </c>
      <c r="E64" s="314">
        <v>6.75</v>
      </c>
    </row>
    <row r="65" spans="1:8" ht="15" customHeight="1">
      <c r="A65" s="309">
        <v>60</v>
      </c>
      <c r="B65" s="9" t="s">
        <v>820</v>
      </c>
      <c r="C65" s="279">
        <v>16</v>
      </c>
      <c r="D65" s="279">
        <v>137</v>
      </c>
      <c r="E65" s="314">
        <v>8.5625</v>
      </c>
    </row>
    <row r="66" spans="1:8" ht="15" customHeight="1">
      <c r="A66" s="309">
        <v>61</v>
      </c>
      <c r="B66" s="9" t="s">
        <v>821</v>
      </c>
      <c r="C66" s="279">
        <v>86</v>
      </c>
      <c r="D66" s="275">
        <v>2133</v>
      </c>
      <c r="E66" s="314">
        <v>24.802325581395301</v>
      </c>
    </row>
    <row r="67" spans="1:8" ht="15" customHeight="1">
      <c r="A67" s="309">
        <v>62</v>
      </c>
      <c r="B67" s="9" t="s">
        <v>822</v>
      </c>
      <c r="C67" s="279">
        <v>651</v>
      </c>
      <c r="D67" s="275">
        <v>13161</v>
      </c>
      <c r="E67" s="314">
        <v>20.216589861751199</v>
      </c>
    </row>
    <row r="68" spans="1:8" ht="15" customHeight="1">
      <c r="A68" s="7">
        <v>63</v>
      </c>
      <c r="B68" s="9" t="s">
        <v>823</v>
      </c>
      <c r="C68" s="279">
        <v>91</v>
      </c>
      <c r="D68" s="275">
        <v>1015</v>
      </c>
      <c r="E68" s="314">
        <v>11.153846153846199</v>
      </c>
    </row>
    <row r="69" spans="1:8" ht="15" customHeight="1">
      <c r="A69" s="12" t="s">
        <v>824</v>
      </c>
      <c r="B69" s="5" t="s">
        <v>825</v>
      </c>
      <c r="C69" s="300">
        <f>SUM(C70:C72)</f>
        <v>641</v>
      </c>
      <c r="D69" s="300">
        <f>SUM(D70:D72)</f>
        <v>10595</v>
      </c>
      <c r="E69" s="313">
        <v>16.841680129240711</v>
      </c>
      <c r="G69" s="308"/>
      <c r="H69" s="308"/>
    </row>
    <row r="70" spans="1:8" ht="15" customHeight="1">
      <c r="A70" s="7">
        <v>64</v>
      </c>
      <c r="B70" s="9" t="s">
        <v>826</v>
      </c>
      <c r="C70" s="279">
        <v>182</v>
      </c>
      <c r="D70" s="275">
        <v>6747</v>
      </c>
      <c r="E70" s="314">
        <v>37.071428571428598</v>
      </c>
    </row>
    <row r="71" spans="1:8" ht="15" customHeight="1">
      <c r="A71" s="7">
        <v>65</v>
      </c>
      <c r="B71" s="9" t="s">
        <v>877</v>
      </c>
      <c r="C71" s="279">
        <v>93</v>
      </c>
      <c r="D71" s="275">
        <v>2002</v>
      </c>
      <c r="E71" s="314">
        <v>21.526881720430101</v>
      </c>
    </row>
    <row r="72" spans="1:8" ht="15" customHeight="1">
      <c r="A72" s="7">
        <v>66</v>
      </c>
      <c r="B72" s="9" t="s">
        <v>828</v>
      </c>
      <c r="C72" s="279">
        <v>366</v>
      </c>
      <c r="D72" s="275">
        <v>1846</v>
      </c>
      <c r="E72" s="314">
        <v>5.04371584699454</v>
      </c>
    </row>
    <row r="73" spans="1:8" ht="15" customHeight="1">
      <c r="A73" s="12" t="s">
        <v>829</v>
      </c>
      <c r="B73" s="5" t="s">
        <v>237</v>
      </c>
      <c r="C73" s="300">
        <v>1387</v>
      </c>
      <c r="D73" s="296">
        <v>3708</v>
      </c>
      <c r="E73" s="313">
        <v>2.6733958183129101</v>
      </c>
    </row>
    <row r="74" spans="1:8" ht="15" customHeight="1">
      <c r="A74" s="5" t="s">
        <v>830</v>
      </c>
      <c r="B74" s="5" t="s">
        <v>831</v>
      </c>
      <c r="C74" s="300">
        <f>SUM(C75:C81)</f>
        <v>3510</v>
      </c>
      <c r="D74" s="300">
        <f>SUM(D75:D81)</f>
        <v>24717</v>
      </c>
      <c r="E74" s="313">
        <v>6.6924643584521384</v>
      </c>
      <c r="G74" s="308"/>
      <c r="H74" s="308"/>
    </row>
    <row r="75" spans="1:8" ht="15" customHeight="1">
      <c r="A75" s="7">
        <v>69</v>
      </c>
      <c r="B75" s="9" t="s">
        <v>832</v>
      </c>
      <c r="C75" s="279">
        <v>1650</v>
      </c>
      <c r="D75" s="275">
        <v>8403</v>
      </c>
      <c r="E75" s="315">
        <v>5.0927272727272701</v>
      </c>
    </row>
    <row r="76" spans="1:8" ht="15" customHeight="1">
      <c r="A76" s="7">
        <v>70</v>
      </c>
      <c r="B76" s="9" t="s">
        <v>833</v>
      </c>
      <c r="C76" s="279">
        <v>412</v>
      </c>
      <c r="D76" s="275">
        <v>2523</v>
      </c>
      <c r="E76" s="315">
        <v>6.1237864077669899</v>
      </c>
    </row>
    <row r="77" spans="1:8" ht="15" customHeight="1">
      <c r="A77" s="7">
        <v>71</v>
      </c>
      <c r="B77" s="9" t="s">
        <v>834</v>
      </c>
      <c r="C77" s="279">
        <v>672</v>
      </c>
      <c r="D77" s="275">
        <v>5836</v>
      </c>
      <c r="E77" s="315">
        <v>8.6845238095238102</v>
      </c>
    </row>
    <row r="78" spans="1:8" ht="15" customHeight="1">
      <c r="A78" s="7">
        <v>72</v>
      </c>
      <c r="B78" s="9" t="s">
        <v>835</v>
      </c>
      <c r="C78" s="279">
        <v>112</v>
      </c>
      <c r="D78" s="275">
        <v>2713</v>
      </c>
      <c r="E78" s="315">
        <v>24.223214285714299</v>
      </c>
    </row>
    <row r="79" spans="1:8" ht="15" customHeight="1">
      <c r="A79" s="7">
        <v>73</v>
      </c>
      <c r="B79" s="9" t="s">
        <v>836</v>
      </c>
      <c r="C79" s="279">
        <v>292</v>
      </c>
      <c r="D79" s="275">
        <v>1743</v>
      </c>
      <c r="E79" s="315">
        <v>5.9691780821917799</v>
      </c>
    </row>
    <row r="80" spans="1:8" ht="15" customHeight="1">
      <c r="A80" s="7">
        <v>74</v>
      </c>
      <c r="B80" s="9" t="s">
        <v>837</v>
      </c>
      <c r="C80" s="279">
        <v>283</v>
      </c>
      <c r="D80" s="275">
        <v>3170</v>
      </c>
      <c r="E80" s="315">
        <v>11.2014134275618</v>
      </c>
    </row>
    <row r="81" spans="1:8" ht="15" customHeight="1">
      <c r="A81" s="7">
        <v>75</v>
      </c>
      <c r="B81" s="9" t="s">
        <v>838</v>
      </c>
      <c r="C81" s="279">
        <v>89</v>
      </c>
      <c r="D81" s="275">
        <v>329</v>
      </c>
      <c r="E81" s="315">
        <v>3.69662921348315</v>
      </c>
    </row>
    <row r="82" spans="1:8" ht="15" customHeight="1">
      <c r="A82" s="12" t="s">
        <v>839</v>
      </c>
      <c r="B82" s="5" t="s">
        <v>840</v>
      </c>
      <c r="C82" s="300">
        <f>SUM(C83:C88)</f>
        <v>1466</v>
      </c>
      <c r="D82" s="300">
        <f>SUM(D83:D88)</f>
        <v>39591</v>
      </c>
      <c r="E82" s="316">
        <v>24.849794238683128</v>
      </c>
      <c r="G82" s="308"/>
      <c r="H82" s="308"/>
    </row>
    <row r="83" spans="1:8" ht="15" customHeight="1">
      <c r="A83" s="7">
        <v>77</v>
      </c>
      <c r="B83" s="9" t="s">
        <v>841</v>
      </c>
      <c r="C83" s="279">
        <v>154</v>
      </c>
      <c r="D83" s="275">
        <v>868</v>
      </c>
      <c r="E83" s="315">
        <v>5.6363636363636402</v>
      </c>
    </row>
    <row r="84" spans="1:8" ht="15" customHeight="1">
      <c r="A84" s="7">
        <v>78</v>
      </c>
      <c r="B84" s="9" t="s">
        <v>842</v>
      </c>
      <c r="C84" s="279">
        <v>127</v>
      </c>
      <c r="D84" s="275">
        <v>11227</v>
      </c>
      <c r="E84" s="315">
        <v>88.4015748031496</v>
      </c>
    </row>
    <row r="85" spans="1:8" ht="15" customHeight="1">
      <c r="A85" s="7">
        <v>79</v>
      </c>
      <c r="B85" s="9" t="s">
        <v>878</v>
      </c>
      <c r="C85" s="279">
        <v>155</v>
      </c>
      <c r="D85" s="275">
        <v>1222</v>
      </c>
      <c r="E85" s="315">
        <v>7.8838709677419399</v>
      </c>
    </row>
    <row r="86" spans="1:8" ht="15" customHeight="1">
      <c r="A86" s="7">
        <v>80</v>
      </c>
      <c r="B86" s="9" t="s">
        <v>844</v>
      </c>
      <c r="C86" s="279">
        <v>57</v>
      </c>
      <c r="D86" s="275">
        <v>3215</v>
      </c>
      <c r="E86" s="315">
        <v>56.403508771929801</v>
      </c>
    </row>
    <row r="87" spans="1:8" ht="15" customHeight="1">
      <c r="A87" s="7">
        <v>81</v>
      </c>
      <c r="B87" s="9" t="s">
        <v>845</v>
      </c>
      <c r="C87" s="279">
        <v>497</v>
      </c>
      <c r="D87" s="275">
        <v>13835</v>
      </c>
      <c r="E87" s="315">
        <v>27.8370221327968</v>
      </c>
    </row>
    <row r="88" spans="1:8" ht="15" customHeight="1">
      <c r="A88" s="7">
        <v>82</v>
      </c>
      <c r="B88" s="9" t="s">
        <v>846</v>
      </c>
      <c r="C88" s="279">
        <v>476</v>
      </c>
      <c r="D88" s="275">
        <v>9224</v>
      </c>
      <c r="E88" s="315">
        <v>19.3781512605042</v>
      </c>
    </row>
    <row r="89" spans="1:8" ht="15" customHeight="1">
      <c r="A89" s="5" t="s">
        <v>847</v>
      </c>
      <c r="B89" s="5" t="s">
        <v>848</v>
      </c>
      <c r="C89" s="300">
        <v>174</v>
      </c>
      <c r="D89" s="296">
        <v>26527</v>
      </c>
      <c r="E89" s="316">
        <v>152.45402298850601</v>
      </c>
    </row>
    <row r="90" spans="1:8" ht="15" customHeight="1">
      <c r="A90" s="5" t="s">
        <v>849</v>
      </c>
      <c r="B90" s="5" t="s">
        <v>29</v>
      </c>
      <c r="C90" s="300">
        <v>1162</v>
      </c>
      <c r="D90" s="296">
        <v>48029</v>
      </c>
      <c r="E90" s="316">
        <v>41.333046471600703</v>
      </c>
    </row>
    <row r="91" spans="1:8" ht="15" customHeight="1">
      <c r="A91" s="5" t="s">
        <v>850</v>
      </c>
      <c r="B91" s="5" t="s">
        <v>851</v>
      </c>
      <c r="C91" s="300">
        <f>SUM(C92:C94)</f>
        <v>1604</v>
      </c>
      <c r="D91" s="300">
        <f>SUM(D92:D94)</f>
        <v>61825</v>
      </c>
      <c r="E91" s="316">
        <v>37.998725302740596</v>
      </c>
      <c r="G91" s="308"/>
      <c r="H91" s="308"/>
    </row>
    <row r="92" spans="1:8" ht="15" customHeight="1">
      <c r="A92" s="7">
        <v>86</v>
      </c>
      <c r="B92" s="9" t="s">
        <v>852</v>
      </c>
      <c r="C92" s="279">
        <v>1368</v>
      </c>
      <c r="D92" s="275">
        <v>49216</v>
      </c>
      <c r="E92" s="315">
        <v>35.976608187134502</v>
      </c>
    </row>
    <row r="93" spans="1:8" ht="15" customHeight="1">
      <c r="A93" s="7">
        <v>87</v>
      </c>
      <c r="B93" s="9" t="s">
        <v>853</v>
      </c>
      <c r="C93" s="279">
        <v>69</v>
      </c>
      <c r="D93" s="275">
        <v>6638</v>
      </c>
      <c r="E93" s="315">
        <v>96.202898550724598</v>
      </c>
    </row>
    <row r="94" spans="1:8" ht="15" customHeight="1">
      <c r="A94" s="7">
        <v>88</v>
      </c>
      <c r="B94" s="9" t="s">
        <v>854</v>
      </c>
      <c r="C94" s="279">
        <v>167</v>
      </c>
      <c r="D94" s="275">
        <v>5971</v>
      </c>
      <c r="E94" s="315">
        <v>35.754491017964099</v>
      </c>
    </row>
    <row r="95" spans="1:8" ht="15" customHeight="1">
      <c r="A95" s="5" t="s">
        <v>855</v>
      </c>
      <c r="B95" s="5" t="s">
        <v>856</v>
      </c>
      <c r="C95" s="300">
        <f>SUM(C96:C99)</f>
        <v>852</v>
      </c>
      <c r="D95" s="300">
        <f>SUM(D96:D99)</f>
        <v>10317</v>
      </c>
      <c r="E95" s="316">
        <v>12.096932515337423</v>
      </c>
      <c r="G95" s="308"/>
      <c r="H95" s="308"/>
    </row>
    <row r="96" spans="1:8" ht="15" customHeight="1">
      <c r="A96" s="7">
        <v>90</v>
      </c>
      <c r="B96" s="9" t="s">
        <v>857</v>
      </c>
      <c r="C96" s="279">
        <v>185</v>
      </c>
      <c r="D96" s="275">
        <v>1588</v>
      </c>
      <c r="E96" s="315">
        <v>8.5837837837837796</v>
      </c>
    </row>
    <row r="97" spans="1:8" ht="15" customHeight="1">
      <c r="A97" s="7">
        <v>91</v>
      </c>
      <c r="B97" s="9" t="s">
        <v>858</v>
      </c>
      <c r="C97" s="279">
        <v>32</v>
      </c>
      <c r="D97" s="275">
        <v>937</v>
      </c>
      <c r="E97" s="315">
        <v>29.28125</v>
      </c>
    </row>
    <row r="98" spans="1:8" ht="15" customHeight="1">
      <c r="A98" s="7">
        <v>92</v>
      </c>
      <c r="B98" s="9" t="s">
        <v>859</v>
      </c>
      <c r="C98" s="279">
        <v>118</v>
      </c>
      <c r="D98" s="275">
        <v>963</v>
      </c>
      <c r="E98" s="315">
        <v>8.1610169491525397</v>
      </c>
    </row>
    <row r="99" spans="1:8" ht="15" customHeight="1">
      <c r="A99" s="7">
        <v>93</v>
      </c>
      <c r="B99" s="9" t="s">
        <v>860</v>
      </c>
      <c r="C99" s="279">
        <v>517</v>
      </c>
      <c r="D99" s="275">
        <v>6829</v>
      </c>
      <c r="E99" s="315">
        <v>13.2088974854932</v>
      </c>
    </row>
    <row r="100" spans="1:8" ht="15" customHeight="1">
      <c r="A100" s="5" t="s">
        <v>861</v>
      </c>
      <c r="B100" s="5" t="s">
        <v>243</v>
      </c>
      <c r="C100" s="300">
        <f>SUM(C101:C103)</f>
        <v>2060</v>
      </c>
      <c r="D100" s="300">
        <f>SUM(D101:D103)</f>
        <v>9351</v>
      </c>
      <c r="E100" s="316">
        <v>4.5340288127173372</v>
      </c>
      <c r="G100" s="308"/>
      <c r="H100" s="308"/>
    </row>
    <row r="101" spans="1:8" ht="15" customHeight="1">
      <c r="A101" s="7">
        <v>94</v>
      </c>
      <c r="B101" s="9" t="s">
        <v>862</v>
      </c>
      <c r="C101" s="279">
        <v>598</v>
      </c>
      <c r="D101" s="275">
        <v>4450</v>
      </c>
      <c r="E101" s="315">
        <v>7.4414715719063498</v>
      </c>
    </row>
    <row r="102" spans="1:8" ht="15" customHeight="1">
      <c r="A102" s="7">
        <v>95</v>
      </c>
      <c r="B102" s="9" t="s">
        <v>863</v>
      </c>
      <c r="C102" s="279">
        <v>99</v>
      </c>
      <c r="D102" s="275">
        <v>548</v>
      </c>
      <c r="E102" s="315">
        <v>5.5353535353535399</v>
      </c>
    </row>
    <row r="103" spans="1:8" ht="15" customHeight="1">
      <c r="A103" s="7">
        <v>96</v>
      </c>
      <c r="B103" s="9" t="s">
        <v>864</v>
      </c>
      <c r="C103" s="279">
        <v>1363</v>
      </c>
      <c r="D103" s="275">
        <v>4353</v>
      </c>
      <c r="E103" s="315">
        <v>3.1936903888481298</v>
      </c>
    </row>
    <row r="104" spans="1:8" ht="15" customHeight="1">
      <c r="A104" s="5" t="s">
        <v>865</v>
      </c>
      <c r="B104" s="5" t="s">
        <v>879</v>
      </c>
      <c r="C104" s="300">
        <v>13365</v>
      </c>
      <c r="D104" s="296">
        <v>11135</v>
      </c>
      <c r="E104" s="316">
        <v>0.83314627759072202</v>
      </c>
    </row>
    <row r="105" spans="1:8" ht="15" customHeight="1">
      <c r="A105" s="310" t="s">
        <v>867</v>
      </c>
      <c r="B105" s="310" t="s">
        <v>868</v>
      </c>
      <c r="C105" s="311">
        <v>16</v>
      </c>
      <c r="D105" s="312">
        <v>80</v>
      </c>
      <c r="E105" s="317">
        <v>5</v>
      </c>
    </row>
    <row r="106" spans="1:8" ht="15" customHeight="1">
      <c r="A106" s="2" t="s">
        <v>880</v>
      </c>
      <c r="B106" s="4"/>
      <c r="C106" s="4"/>
      <c r="D106" s="4"/>
      <c r="E106" s="4"/>
    </row>
    <row r="107" spans="1:8" ht="15" customHeight="1">
      <c r="A107" s="285" t="s">
        <v>670</v>
      </c>
      <c r="B107" s="4"/>
      <c r="C107" s="4"/>
      <c r="D107" s="4"/>
      <c r="E107" s="4"/>
    </row>
    <row r="108" spans="1:8" ht="15" customHeight="1">
      <c r="A108" s="4"/>
      <c r="B108" s="4"/>
      <c r="C108" s="4"/>
      <c r="D108" s="4"/>
      <c r="E108" s="4"/>
    </row>
    <row r="109" spans="1:8" ht="15" customHeight="1">
      <c r="A109" s="4"/>
      <c r="B109" s="4"/>
      <c r="C109" s="4"/>
      <c r="D109" s="4"/>
      <c r="E109" s="4"/>
    </row>
    <row r="110" spans="1:8" ht="15" customHeight="1">
      <c r="A110" s="4"/>
      <c r="B110" s="4"/>
      <c r="C110" s="4"/>
      <c r="D110" s="4"/>
      <c r="E110" s="4"/>
    </row>
    <row r="111" spans="1:8" ht="15" customHeight="1">
      <c r="A111" s="4"/>
      <c r="B111" s="4"/>
      <c r="C111" s="4"/>
      <c r="D111" s="4"/>
      <c r="E111" s="4"/>
    </row>
    <row r="112" spans="1:8" ht="15" customHeight="1">
      <c r="A112" s="4"/>
      <c r="B112" s="4"/>
      <c r="C112" s="4"/>
      <c r="D112" s="4"/>
      <c r="E112" s="4"/>
    </row>
    <row r="113" spans="1:5" ht="15" customHeight="1">
      <c r="A113" s="4"/>
      <c r="B113" s="4"/>
      <c r="C113" s="4"/>
      <c r="D113" s="4"/>
      <c r="E113" s="4"/>
    </row>
    <row r="114" spans="1:5" ht="15" customHeight="1">
      <c r="A114" s="4"/>
      <c r="B114" s="4"/>
      <c r="C114" s="4"/>
      <c r="D114" s="4"/>
      <c r="E114" s="4"/>
    </row>
    <row r="115" spans="1:5" ht="15" customHeight="1">
      <c r="A115" s="4"/>
      <c r="B115" s="4"/>
      <c r="C115" s="4"/>
      <c r="D115" s="4"/>
      <c r="E115" s="4"/>
    </row>
    <row r="116" spans="1:5" ht="15" customHeight="1">
      <c r="A116" s="4"/>
      <c r="B116" s="4"/>
      <c r="C116" s="4"/>
      <c r="D116" s="4"/>
      <c r="E116" s="4"/>
    </row>
    <row r="117" spans="1:5" ht="15" customHeight="1">
      <c r="A117" s="4"/>
      <c r="B117" s="4"/>
      <c r="C117" s="4"/>
      <c r="D117" s="4"/>
      <c r="E117" s="4"/>
    </row>
    <row r="118" spans="1:5" ht="15" customHeight="1">
      <c r="A118" s="4"/>
      <c r="B118" s="4"/>
      <c r="C118" s="4"/>
      <c r="D118" s="4"/>
      <c r="E118" s="4"/>
    </row>
    <row r="119" spans="1:5" ht="15" customHeight="1">
      <c r="A119" s="4"/>
      <c r="B119" s="4"/>
      <c r="C119" s="4"/>
      <c r="D119" s="4"/>
      <c r="E119" s="4"/>
    </row>
    <row r="120" spans="1:5" ht="15" customHeight="1">
      <c r="A120" s="4"/>
      <c r="B120" s="4"/>
      <c r="C120" s="4"/>
      <c r="D120" s="4"/>
      <c r="E120" s="4"/>
    </row>
    <row r="121" spans="1:5" ht="15" customHeight="1">
      <c r="A121" s="4"/>
      <c r="B121" s="4"/>
      <c r="C121" s="4"/>
      <c r="D121" s="4"/>
      <c r="E121" s="4"/>
    </row>
    <row r="122" spans="1:5" ht="15" customHeight="1">
      <c r="A122" s="4"/>
      <c r="B122" s="4"/>
      <c r="C122" s="4"/>
      <c r="D122" s="4"/>
      <c r="E122" s="4"/>
    </row>
    <row r="123" spans="1:5" ht="15" customHeight="1">
      <c r="A123" s="4"/>
      <c r="B123" s="4"/>
      <c r="C123" s="4"/>
      <c r="D123" s="4"/>
      <c r="E123" s="4"/>
    </row>
    <row r="124" spans="1:5" ht="15" customHeight="1">
      <c r="A124" s="4"/>
      <c r="B124" s="4"/>
      <c r="C124" s="4"/>
      <c r="D124" s="4"/>
      <c r="E124" s="4"/>
    </row>
    <row r="125" spans="1:5" ht="15" customHeight="1">
      <c r="A125" s="4"/>
      <c r="B125" s="4"/>
      <c r="C125" s="4"/>
      <c r="D125" s="4"/>
      <c r="E125" s="4"/>
    </row>
    <row r="126" spans="1:5" ht="15" customHeight="1">
      <c r="A126" s="4"/>
      <c r="B126" s="4"/>
      <c r="C126" s="4"/>
      <c r="D126" s="4"/>
      <c r="E126" s="4"/>
    </row>
    <row r="127" spans="1:5" ht="15" customHeight="1">
      <c r="A127" s="4"/>
      <c r="B127" s="4"/>
      <c r="C127" s="4"/>
      <c r="D127" s="4"/>
      <c r="E127" s="4"/>
    </row>
    <row r="128" spans="1:5" ht="15" customHeight="1">
      <c r="A128" s="4"/>
      <c r="B128" s="4"/>
      <c r="C128" s="4"/>
      <c r="D128" s="4"/>
      <c r="E128" s="4"/>
    </row>
    <row r="129" spans="1:5" ht="15" customHeight="1">
      <c r="A129" s="4"/>
      <c r="B129" s="4"/>
      <c r="C129" s="4"/>
      <c r="D129" s="4"/>
      <c r="E129" s="4"/>
    </row>
    <row r="130" spans="1:5" ht="15" customHeight="1">
      <c r="A130" s="4"/>
      <c r="B130" s="4"/>
      <c r="C130" s="4"/>
      <c r="D130" s="4"/>
      <c r="E130" s="4"/>
    </row>
    <row r="131" spans="1:5" ht="15" customHeight="1">
      <c r="A131" s="4"/>
      <c r="B131" s="4"/>
      <c r="C131" s="4"/>
      <c r="D131" s="4"/>
      <c r="E131" s="4"/>
    </row>
    <row r="132" spans="1:5" ht="15" customHeight="1">
      <c r="A132" s="4"/>
      <c r="B132" s="4"/>
      <c r="C132" s="4"/>
      <c r="D132" s="4"/>
      <c r="E132" s="4"/>
    </row>
    <row r="133" spans="1:5" ht="15" customHeight="1">
      <c r="A133" s="4"/>
      <c r="B133" s="4"/>
      <c r="C133" s="4"/>
      <c r="D133" s="4"/>
      <c r="E133" s="4"/>
    </row>
    <row r="134" spans="1:5" ht="15" customHeight="1">
      <c r="A134" s="4"/>
      <c r="B134" s="4"/>
      <c r="C134" s="4"/>
      <c r="D134" s="4"/>
      <c r="E134" s="4"/>
    </row>
    <row r="135" spans="1:5" ht="15" customHeight="1">
      <c r="A135" s="4"/>
      <c r="B135" s="4"/>
      <c r="C135" s="4"/>
      <c r="D135" s="4"/>
      <c r="E135" s="4"/>
    </row>
    <row r="136" spans="1:5" ht="15" customHeight="1">
      <c r="A136" s="4"/>
      <c r="B136" s="4"/>
      <c r="C136" s="4"/>
      <c r="D136" s="4"/>
      <c r="E136" s="4"/>
    </row>
    <row r="137" spans="1:5" ht="15" customHeight="1">
      <c r="A137" s="4"/>
      <c r="B137" s="4"/>
      <c r="C137" s="4"/>
      <c r="D137" s="4"/>
      <c r="E137" s="4"/>
    </row>
    <row r="138" spans="1:5" ht="15" customHeight="1">
      <c r="A138" s="4"/>
      <c r="B138" s="4"/>
      <c r="C138" s="4"/>
      <c r="D138" s="4"/>
      <c r="E138" s="4"/>
    </row>
    <row r="139" spans="1:5" ht="15" customHeight="1">
      <c r="A139" s="4"/>
      <c r="B139" s="4"/>
      <c r="C139" s="4"/>
      <c r="D139" s="4"/>
      <c r="E139" s="4"/>
    </row>
    <row r="140" spans="1:5" ht="15" customHeight="1">
      <c r="A140" s="4"/>
      <c r="B140" s="4"/>
      <c r="C140" s="4"/>
      <c r="D140" s="4"/>
      <c r="E140" s="4"/>
    </row>
    <row r="141" spans="1:5" ht="15" customHeight="1">
      <c r="A141" s="4"/>
      <c r="B141" s="4"/>
      <c r="C141" s="4"/>
      <c r="D141" s="4"/>
      <c r="E141" s="4"/>
    </row>
    <row r="142" spans="1:5" ht="15" customHeight="1">
      <c r="A142" s="4"/>
      <c r="B142" s="4"/>
      <c r="C142" s="4"/>
      <c r="D142" s="4"/>
      <c r="E142" s="4"/>
    </row>
    <row r="143" spans="1:5" ht="15" customHeight="1">
      <c r="A143" s="4"/>
      <c r="B143" s="4"/>
      <c r="C143" s="4"/>
      <c r="D143" s="4"/>
      <c r="E143" s="4"/>
    </row>
    <row r="144" spans="1:5" ht="15" customHeight="1">
      <c r="A144" s="4"/>
      <c r="B144" s="4"/>
      <c r="C144" s="4"/>
      <c r="D144" s="4"/>
      <c r="E144" s="4"/>
    </row>
    <row r="145" spans="1:5" ht="15" customHeight="1">
      <c r="A145" s="4"/>
      <c r="B145" s="4"/>
      <c r="C145" s="4"/>
      <c r="D145" s="4"/>
      <c r="E145" s="4"/>
    </row>
    <row r="146" spans="1:5" ht="15" customHeight="1">
      <c r="A146" s="4"/>
      <c r="B146" s="4"/>
      <c r="C146" s="4"/>
      <c r="D146" s="4"/>
      <c r="E146" s="4"/>
    </row>
    <row r="147" spans="1:5" ht="15" customHeight="1">
      <c r="A147" s="4"/>
      <c r="B147" s="4"/>
      <c r="C147" s="4"/>
      <c r="D147" s="4"/>
      <c r="E147" s="4"/>
    </row>
    <row r="148" spans="1:5" ht="15" customHeight="1">
      <c r="A148" s="4"/>
      <c r="B148" s="4"/>
      <c r="C148" s="4"/>
      <c r="D148" s="4"/>
      <c r="E148" s="4"/>
    </row>
    <row r="149" spans="1:5" ht="15" customHeight="1">
      <c r="A149" s="4"/>
      <c r="B149" s="4"/>
      <c r="C149" s="4"/>
      <c r="D149" s="4"/>
      <c r="E149" s="4"/>
    </row>
    <row r="150" spans="1:5" ht="15" customHeight="1">
      <c r="A150" s="4"/>
      <c r="B150" s="4"/>
      <c r="C150" s="4"/>
      <c r="D150" s="4"/>
      <c r="E150" s="4"/>
    </row>
    <row r="151" spans="1:5" ht="15" customHeight="1">
      <c r="A151" s="4"/>
      <c r="B151" s="4"/>
      <c r="C151" s="4"/>
      <c r="D151" s="4"/>
      <c r="E151" s="4"/>
    </row>
    <row r="152" spans="1:5" ht="15" customHeight="1">
      <c r="A152" s="4"/>
      <c r="B152" s="4"/>
      <c r="C152" s="4"/>
      <c r="D152" s="4"/>
      <c r="E152" s="4"/>
    </row>
    <row r="153" spans="1:5" ht="15" customHeight="1">
      <c r="A153" s="4"/>
      <c r="B153" s="4"/>
      <c r="C153" s="4"/>
      <c r="D153" s="4"/>
      <c r="E153" s="4"/>
    </row>
    <row r="154" spans="1:5" ht="15" customHeight="1">
      <c r="A154" s="4"/>
      <c r="B154" s="4"/>
      <c r="C154" s="4"/>
      <c r="D154" s="4"/>
      <c r="E154" s="4"/>
    </row>
    <row r="155" spans="1:5" ht="15" customHeight="1">
      <c r="A155" s="4"/>
      <c r="B155" s="4"/>
      <c r="C155" s="4"/>
      <c r="D155" s="4"/>
      <c r="E155" s="4"/>
    </row>
    <row r="156" spans="1:5" ht="15" customHeight="1">
      <c r="A156" s="4"/>
      <c r="B156" s="4"/>
      <c r="C156" s="4"/>
      <c r="D156" s="4"/>
      <c r="E156" s="4"/>
    </row>
    <row r="157" spans="1:5" ht="15" customHeight="1">
      <c r="A157" s="4"/>
      <c r="B157" s="4"/>
      <c r="C157" s="4"/>
      <c r="D157" s="4"/>
      <c r="E157" s="4"/>
    </row>
    <row r="158" spans="1:5" ht="15" customHeight="1">
      <c r="A158" s="4"/>
      <c r="B158" s="4"/>
      <c r="C158" s="4"/>
      <c r="D158" s="4"/>
      <c r="E158" s="4"/>
    </row>
    <row r="159" spans="1:5" ht="15" customHeight="1">
      <c r="A159" s="4"/>
      <c r="B159" s="4"/>
      <c r="C159" s="4"/>
      <c r="D159" s="4"/>
      <c r="E159" s="4"/>
    </row>
    <row r="160" spans="1:5" ht="15" customHeight="1">
      <c r="A160" s="4"/>
      <c r="B160" s="4"/>
      <c r="C160" s="4"/>
      <c r="D160" s="4"/>
      <c r="E160" s="4"/>
    </row>
    <row r="161" spans="1:5" ht="15" customHeight="1">
      <c r="A161" s="4"/>
      <c r="B161" s="4"/>
      <c r="C161" s="4"/>
      <c r="D161" s="4"/>
      <c r="E161" s="4"/>
    </row>
    <row r="162" spans="1:5" ht="15" customHeight="1">
      <c r="A162" s="4"/>
      <c r="B162" s="4"/>
      <c r="C162" s="4"/>
      <c r="D162" s="4"/>
      <c r="E162" s="4"/>
    </row>
    <row r="163" spans="1:5" ht="15" customHeight="1">
      <c r="A163" s="4"/>
      <c r="B163" s="4"/>
      <c r="C163" s="4"/>
      <c r="D163" s="4"/>
      <c r="E163" s="4"/>
    </row>
    <row r="164" spans="1:5" ht="15" customHeight="1">
      <c r="A164" s="4"/>
      <c r="B164" s="4"/>
      <c r="C164" s="4"/>
      <c r="D164" s="4"/>
      <c r="E164" s="4"/>
    </row>
    <row r="165" spans="1:5" ht="15" customHeight="1">
      <c r="A165" s="4"/>
      <c r="B165" s="4"/>
      <c r="C165" s="4"/>
      <c r="D165" s="4"/>
      <c r="E165" s="4"/>
    </row>
    <row r="166" spans="1:5" ht="15" customHeight="1">
      <c r="A166" s="4"/>
      <c r="B166" s="4"/>
      <c r="C166" s="4"/>
      <c r="D166" s="4"/>
      <c r="E166" s="4"/>
    </row>
    <row r="167" spans="1:5" ht="15" customHeight="1">
      <c r="A167" s="4"/>
      <c r="B167" s="4"/>
      <c r="C167" s="4"/>
      <c r="D167" s="4"/>
      <c r="E167" s="4"/>
    </row>
    <row r="168" spans="1:5" ht="15" customHeight="1">
      <c r="A168" s="4"/>
      <c r="B168" s="4"/>
      <c r="C168" s="4"/>
      <c r="D168" s="4"/>
      <c r="E168" s="4"/>
    </row>
    <row r="169" spans="1:5" ht="15" customHeight="1">
      <c r="A169" s="4"/>
      <c r="B169" s="4"/>
      <c r="C169" s="4"/>
      <c r="D169" s="4"/>
      <c r="E169" s="4"/>
    </row>
    <row r="170" spans="1:5" ht="15" customHeight="1">
      <c r="A170" s="4"/>
      <c r="B170" s="4"/>
      <c r="C170" s="4"/>
      <c r="D170" s="4"/>
      <c r="E170" s="4"/>
    </row>
    <row r="171" spans="1:5" ht="15" customHeight="1">
      <c r="A171" s="4"/>
      <c r="B171" s="4"/>
      <c r="C171" s="4"/>
      <c r="D171" s="4"/>
      <c r="E171" s="4"/>
    </row>
    <row r="172" spans="1:5" ht="15" customHeight="1">
      <c r="A172" s="4"/>
      <c r="B172" s="4"/>
      <c r="C172" s="4"/>
      <c r="D172" s="4"/>
      <c r="E172" s="4"/>
    </row>
    <row r="173" spans="1:5" ht="15" customHeight="1">
      <c r="A173" s="4"/>
      <c r="B173" s="4"/>
      <c r="C173" s="4"/>
      <c r="D173" s="4"/>
      <c r="E173" s="4"/>
    </row>
    <row r="174" spans="1:5" ht="15" customHeight="1">
      <c r="A174" s="4"/>
      <c r="B174" s="4"/>
      <c r="C174" s="4"/>
      <c r="D174" s="4"/>
      <c r="E174" s="4"/>
    </row>
    <row r="175" spans="1:5" ht="15" customHeight="1">
      <c r="A175" s="4"/>
      <c r="B175" s="4"/>
      <c r="C175" s="4"/>
      <c r="D175" s="4"/>
      <c r="E175" s="4"/>
    </row>
    <row r="176" spans="1:5" ht="15" customHeight="1">
      <c r="A176" s="4"/>
      <c r="B176" s="4"/>
      <c r="C176" s="4"/>
      <c r="D176" s="4"/>
      <c r="E176" s="4"/>
    </row>
    <row r="177" spans="1:5" ht="15" customHeight="1">
      <c r="A177" s="4"/>
      <c r="B177" s="4"/>
      <c r="C177" s="4"/>
      <c r="D177" s="4"/>
      <c r="E177" s="4"/>
    </row>
    <row r="178" spans="1:5" ht="15" customHeight="1">
      <c r="A178" s="4"/>
      <c r="B178" s="4"/>
      <c r="C178" s="4"/>
      <c r="D178" s="4"/>
      <c r="E178" s="4"/>
    </row>
    <row r="179" spans="1:5" ht="15" customHeight="1">
      <c r="A179" s="4"/>
      <c r="B179" s="4"/>
      <c r="C179" s="4"/>
      <c r="D179" s="4"/>
      <c r="E179" s="4"/>
    </row>
    <row r="180" spans="1:5" ht="15" customHeight="1">
      <c r="A180" s="4"/>
      <c r="B180" s="4"/>
      <c r="C180" s="4"/>
      <c r="D180" s="4"/>
      <c r="E180" s="4"/>
    </row>
    <row r="181" spans="1:5" ht="15" customHeight="1">
      <c r="A181" s="4"/>
      <c r="B181" s="4"/>
      <c r="C181" s="4"/>
      <c r="D181" s="4"/>
      <c r="E181" s="4"/>
    </row>
    <row r="182" spans="1:5" ht="15" customHeight="1">
      <c r="A182" s="4"/>
      <c r="B182" s="4"/>
      <c r="C182" s="4"/>
      <c r="D182" s="4"/>
      <c r="E182" s="4"/>
    </row>
    <row r="183" spans="1:5" ht="15" customHeight="1">
      <c r="A183" s="4"/>
      <c r="B183" s="4"/>
      <c r="C183" s="4"/>
      <c r="D183" s="4"/>
      <c r="E183" s="4"/>
    </row>
    <row r="184" spans="1:5" ht="15" customHeight="1">
      <c r="A184" s="4"/>
      <c r="B184" s="4"/>
      <c r="C184" s="4"/>
      <c r="D184" s="4"/>
      <c r="E184" s="4"/>
    </row>
    <row r="185" spans="1:5" ht="15" customHeight="1">
      <c r="A185" s="4"/>
      <c r="B185" s="4"/>
      <c r="C185" s="4"/>
      <c r="D185" s="4"/>
      <c r="E185" s="4"/>
    </row>
    <row r="186" spans="1:5" ht="15" customHeight="1">
      <c r="A186" s="4"/>
      <c r="B186" s="4"/>
      <c r="C186" s="4"/>
      <c r="D186" s="4"/>
      <c r="E186" s="4"/>
    </row>
    <row r="187" spans="1:5" ht="15" customHeight="1">
      <c r="A187" s="4"/>
      <c r="B187" s="4"/>
      <c r="C187" s="4"/>
      <c r="D187" s="4"/>
      <c r="E187" s="4"/>
    </row>
    <row r="188" spans="1:5" ht="15" customHeight="1">
      <c r="A188" s="4"/>
      <c r="B188" s="4"/>
      <c r="C188" s="4"/>
      <c r="D188" s="4"/>
      <c r="E188" s="4"/>
    </row>
    <row r="189" spans="1:5" ht="15" customHeight="1">
      <c r="A189" s="4"/>
      <c r="B189" s="4"/>
      <c r="C189" s="4"/>
      <c r="D189" s="4"/>
      <c r="E189" s="4"/>
    </row>
    <row r="190" spans="1:5" ht="15" customHeight="1">
      <c r="A190" s="4"/>
      <c r="B190" s="4"/>
      <c r="C190" s="4"/>
      <c r="D190" s="4"/>
      <c r="E190" s="4"/>
    </row>
    <row r="191" spans="1:5" ht="15" customHeight="1">
      <c r="A191" s="4"/>
      <c r="B191" s="4"/>
      <c r="C191" s="4"/>
      <c r="D191" s="4"/>
      <c r="E191" s="4"/>
    </row>
    <row r="192" spans="1:5" ht="15" customHeight="1">
      <c r="A192" s="4"/>
      <c r="B192" s="4"/>
      <c r="C192" s="4"/>
      <c r="D192" s="4"/>
      <c r="E192" s="4"/>
    </row>
    <row r="193" spans="1:5" ht="15" customHeight="1">
      <c r="A193" s="4"/>
      <c r="B193" s="4"/>
      <c r="C193" s="4"/>
      <c r="D193" s="4"/>
      <c r="E193" s="4"/>
    </row>
    <row r="194" spans="1:5" ht="15" customHeight="1">
      <c r="A194" s="4"/>
      <c r="B194" s="4"/>
      <c r="C194" s="4"/>
      <c r="D194" s="4"/>
      <c r="E194" s="4"/>
    </row>
    <row r="195" spans="1:5" ht="15" customHeight="1">
      <c r="A195" s="4"/>
      <c r="B195" s="4"/>
      <c r="C195" s="4"/>
      <c r="D195" s="4"/>
      <c r="E195" s="4"/>
    </row>
    <row r="196" spans="1:5" ht="15" customHeight="1">
      <c r="A196" s="4"/>
      <c r="B196" s="4"/>
      <c r="C196" s="4"/>
      <c r="D196" s="4"/>
      <c r="E196" s="4"/>
    </row>
    <row r="197" spans="1:5" ht="15" customHeight="1">
      <c r="A197" s="4"/>
      <c r="B197" s="4"/>
      <c r="C197" s="4"/>
      <c r="D197" s="4"/>
      <c r="E197" s="4"/>
    </row>
    <row r="198" spans="1:5" ht="15" customHeight="1">
      <c r="A198" s="4"/>
      <c r="B198" s="4"/>
      <c r="C198" s="4"/>
      <c r="D198" s="4"/>
      <c r="E198" s="4"/>
    </row>
    <row r="199" spans="1:5" ht="15" customHeight="1">
      <c r="A199" s="4"/>
      <c r="B199" s="4"/>
      <c r="C199" s="4"/>
      <c r="D199" s="4"/>
      <c r="E199" s="4"/>
    </row>
    <row r="200" spans="1:5" ht="15" customHeight="1">
      <c r="A200" s="4"/>
      <c r="B200" s="4"/>
      <c r="C200" s="4"/>
      <c r="D200" s="4"/>
      <c r="E200" s="4"/>
    </row>
    <row r="201" spans="1:5" ht="15" customHeight="1">
      <c r="A201" s="4"/>
      <c r="B201" s="4"/>
      <c r="C201" s="4"/>
      <c r="D201" s="4"/>
      <c r="E201" s="4"/>
    </row>
    <row r="202" spans="1:5" ht="15" customHeight="1">
      <c r="A202" s="4"/>
      <c r="B202" s="4"/>
      <c r="C202" s="4"/>
      <c r="D202" s="4"/>
      <c r="E202" s="4"/>
    </row>
    <row r="203" spans="1:5" ht="15" customHeight="1">
      <c r="A203" s="4"/>
      <c r="B203" s="4"/>
      <c r="C203" s="4"/>
      <c r="D203" s="4"/>
      <c r="E203" s="4"/>
    </row>
    <row r="204" spans="1:5" ht="15" customHeight="1">
      <c r="A204" s="4"/>
      <c r="B204" s="4"/>
      <c r="C204" s="4"/>
      <c r="D204" s="4"/>
      <c r="E204" s="4"/>
    </row>
    <row r="205" spans="1:5" ht="15" customHeight="1">
      <c r="A205" s="4"/>
      <c r="B205" s="4"/>
      <c r="C205" s="4"/>
      <c r="D205" s="4"/>
      <c r="E205" s="4"/>
    </row>
    <row r="206" spans="1:5" ht="15" customHeight="1">
      <c r="A206" s="4"/>
      <c r="B206" s="4"/>
      <c r="C206" s="4"/>
      <c r="D206" s="4"/>
      <c r="E206" s="4"/>
    </row>
    <row r="207" spans="1:5" ht="15" customHeight="1">
      <c r="A207" s="4"/>
      <c r="B207" s="4"/>
      <c r="C207" s="4"/>
      <c r="D207" s="4"/>
      <c r="E207" s="4"/>
    </row>
    <row r="208" spans="1:5" ht="15" customHeight="1">
      <c r="A208" s="4"/>
      <c r="B208" s="4"/>
      <c r="C208" s="4"/>
      <c r="D208" s="4"/>
      <c r="E208" s="4"/>
    </row>
    <row r="209" spans="1:5" ht="15" customHeight="1">
      <c r="A209" s="4"/>
      <c r="B209" s="4"/>
      <c r="C209" s="4"/>
      <c r="D209" s="4"/>
      <c r="E209" s="4"/>
    </row>
    <row r="210" spans="1:5" ht="15" customHeight="1">
      <c r="A210" s="4"/>
      <c r="B210" s="4"/>
      <c r="C210" s="4"/>
      <c r="D210" s="4"/>
      <c r="E210" s="4"/>
    </row>
    <row r="211" spans="1:5" ht="15" customHeight="1">
      <c r="A211" s="4"/>
      <c r="B211" s="4"/>
      <c r="C211" s="4"/>
      <c r="D211" s="4"/>
      <c r="E211" s="4"/>
    </row>
    <row r="212" spans="1:5" ht="15" customHeight="1">
      <c r="A212" s="4"/>
      <c r="B212" s="4"/>
      <c r="C212" s="4"/>
      <c r="D212" s="4"/>
      <c r="E212" s="4"/>
    </row>
    <row r="213" spans="1:5" ht="15" customHeight="1">
      <c r="A213" s="4"/>
      <c r="B213" s="4"/>
      <c r="C213" s="4"/>
      <c r="D213" s="4"/>
      <c r="E213" s="4"/>
    </row>
    <row r="214" spans="1:5" ht="15" customHeight="1">
      <c r="A214" s="4"/>
      <c r="B214" s="4"/>
      <c r="C214" s="4"/>
      <c r="D214" s="4"/>
      <c r="E214" s="4"/>
    </row>
    <row r="215" spans="1:5" ht="15" customHeight="1">
      <c r="A215" s="4"/>
      <c r="B215" s="4"/>
      <c r="C215" s="4"/>
      <c r="D215" s="4"/>
      <c r="E215" s="4"/>
    </row>
    <row r="216" spans="1:5" ht="15" customHeight="1">
      <c r="A216" s="4"/>
      <c r="B216" s="4"/>
      <c r="C216" s="4"/>
      <c r="D216" s="4"/>
      <c r="E216" s="4"/>
    </row>
    <row r="217" spans="1:5" ht="15" customHeight="1">
      <c r="A217" s="4"/>
      <c r="B217" s="4"/>
      <c r="C217" s="4"/>
      <c r="D217" s="4"/>
      <c r="E217" s="4"/>
    </row>
    <row r="218" spans="1:5" ht="15" customHeight="1">
      <c r="A218" s="4"/>
      <c r="B218" s="4"/>
      <c r="C218" s="4"/>
      <c r="D218" s="4"/>
      <c r="E218" s="4"/>
    </row>
    <row r="219" spans="1:5" ht="15" customHeight="1">
      <c r="A219" s="4"/>
      <c r="B219" s="4"/>
      <c r="C219" s="4"/>
      <c r="D219" s="4"/>
      <c r="E219" s="4"/>
    </row>
    <row r="220" spans="1:5" ht="15" customHeight="1">
      <c r="A220" s="4"/>
      <c r="B220" s="4"/>
      <c r="C220" s="4"/>
      <c r="D220" s="4"/>
      <c r="E220" s="4"/>
    </row>
    <row r="221" spans="1:5" ht="15" customHeight="1">
      <c r="A221" s="4"/>
      <c r="B221" s="4"/>
      <c r="C221" s="4"/>
      <c r="D221" s="4"/>
      <c r="E221" s="4"/>
    </row>
    <row r="222" spans="1:5" ht="15" customHeight="1">
      <c r="A222" s="4"/>
      <c r="B222" s="4"/>
      <c r="C222" s="4"/>
      <c r="D222" s="4"/>
      <c r="E222" s="4"/>
    </row>
    <row r="223" spans="1:5" ht="15" customHeight="1">
      <c r="A223" s="4"/>
      <c r="B223" s="4"/>
      <c r="C223" s="4"/>
      <c r="D223" s="4"/>
      <c r="E223" s="4"/>
    </row>
    <row r="224" spans="1:5" ht="15" customHeight="1">
      <c r="A224" s="4"/>
      <c r="B224" s="4"/>
      <c r="C224" s="4"/>
      <c r="D224" s="4"/>
      <c r="E224" s="4"/>
    </row>
    <row r="225" spans="1:5" ht="15" customHeight="1">
      <c r="A225" s="4"/>
      <c r="B225" s="4"/>
      <c r="C225" s="4"/>
      <c r="D225" s="4"/>
      <c r="E225" s="4"/>
    </row>
    <row r="226" spans="1:5" ht="15" customHeight="1">
      <c r="A226" s="4"/>
      <c r="B226" s="4"/>
      <c r="C226" s="4"/>
      <c r="D226" s="4"/>
      <c r="E226" s="4"/>
    </row>
    <row r="227" spans="1:5" ht="15" customHeight="1">
      <c r="A227" s="4"/>
      <c r="B227" s="4"/>
      <c r="C227" s="4"/>
      <c r="D227" s="4"/>
      <c r="E227" s="4"/>
    </row>
    <row r="228" spans="1:5" ht="15" customHeight="1">
      <c r="A228" s="4"/>
      <c r="B228" s="4"/>
      <c r="C228" s="4"/>
      <c r="D228" s="4"/>
      <c r="E228" s="4"/>
    </row>
    <row r="229" spans="1:5" ht="15" customHeight="1">
      <c r="A229" s="4"/>
      <c r="B229" s="4"/>
      <c r="C229" s="4"/>
      <c r="D229" s="4"/>
      <c r="E229" s="4"/>
    </row>
    <row r="230" spans="1:5" ht="15" customHeight="1">
      <c r="A230" s="4"/>
      <c r="B230" s="4"/>
      <c r="C230" s="4"/>
      <c r="D230" s="4"/>
      <c r="E230" s="4"/>
    </row>
    <row r="231" spans="1:5" ht="15" customHeight="1">
      <c r="A231" s="4"/>
      <c r="B231" s="4"/>
      <c r="C231" s="4"/>
      <c r="D231" s="4"/>
      <c r="E231" s="4"/>
    </row>
    <row r="232" spans="1:5" ht="15" customHeight="1">
      <c r="A232" s="4"/>
      <c r="B232" s="4"/>
      <c r="C232" s="4"/>
      <c r="D232" s="4"/>
      <c r="E232" s="4"/>
    </row>
    <row r="233" spans="1:5" ht="15" customHeight="1">
      <c r="A233" s="4"/>
      <c r="B233" s="4"/>
      <c r="C233" s="4"/>
      <c r="D233" s="4"/>
      <c r="E233" s="4"/>
    </row>
    <row r="234" spans="1:5" ht="15" customHeight="1">
      <c r="A234" s="4"/>
      <c r="B234" s="4"/>
      <c r="C234" s="4"/>
      <c r="D234" s="4"/>
      <c r="E234" s="4"/>
    </row>
    <row r="235" spans="1:5" ht="15" customHeight="1">
      <c r="A235" s="4"/>
      <c r="B235" s="4"/>
      <c r="C235" s="4"/>
      <c r="D235" s="4"/>
      <c r="E235" s="4"/>
    </row>
    <row r="236" spans="1:5" ht="15" customHeight="1">
      <c r="A236" s="4"/>
      <c r="B236" s="4"/>
      <c r="C236" s="4"/>
      <c r="D236" s="4"/>
      <c r="E236" s="4"/>
    </row>
    <row r="237" spans="1:5" ht="15" customHeight="1">
      <c r="A237" s="4"/>
      <c r="B237" s="4"/>
      <c r="C237" s="4"/>
      <c r="D237" s="4"/>
      <c r="E237" s="4"/>
    </row>
    <row r="238" spans="1:5" ht="15" customHeight="1">
      <c r="A238" s="4"/>
      <c r="B238" s="4"/>
      <c r="C238" s="4"/>
      <c r="D238" s="4"/>
      <c r="E238" s="4"/>
    </row>
    <row r="239" spans="1:5" ht="15" customHeight="1">
      <c r="A239" s="4"/>
      <c r="B239" s="4"/>
      <c r="C239" s="4"/>
      <c r="D239" s="4"/>
      <c r="E239" s="4"/>
    </row>
    <row r="240" spans="1:5" ht="15" customHeight="1">
      <c r="A240" s="4"/>
      <c r="B240" s="4"/>
      <c r="C240" s="4"/>
      <c r="D240" s="4"/>
      <c r="E240" s="4"/>
    </row>
    <row r="241" spans="1:5" ht="15" customHeight="1">
      <c r="A241" s="4"/>
      <c r="B241" s="4"/>
      <c r="C241" s="4"/>
      <c r="D241" s="4"/>
      <c r="E241" s="4"/>
    </row>
    <row r="242" spans="1:5" ht="15" customHeight="1">
      <c r="A242" s="4"/>
      <c r="B242" s="4"/>
      <c r="C242" s="4"/>
      <c r="D242" s="4"/>
      <c r="E242" s="4"/>
    </row>
    <row r="243" spans="1:5" ht="15" customHeight="1">
      <c r="A243" s="4"/>
      <c r="B243" s="4"/>
      <c r="C243" s="4"/>
      <c r="D243" s="4"/>
      <c r="E243" s="4"/>
    </row>
    <row r="244" spans="1:5" ht="15" customHeight="1">
      <c r="A244" s="4"/>
      <c r="B244" s="4"/>
      <c r="C244" s="4"/>
      <c r="D244" s="4"/>
      <c r="E244" s="4"/>
    </row>
    <row r="245" spans="1:5" ht="15" customHeight="1">
      <c r="A245" s="4"/>
      <c r="B245" s="4"/>
      <c r="C245" s="4"/>
      <c r="D245" s="4"/>
      <c r="E245" s="4"/>
    </row>
    <row r="246" spans="1:5" ht="15" customHeight="1">
      <c r="A246" s="4"/>
      <c r="B246" s="4"/>
      <c r="C246" s="4"/>
      <c r="D246" s="4"/>
      <c r="E246" s="4"/>
    </row>
    <row r="247" spans="1:5" ht="15" customHeight="1">
      <c r="A247" s="4"/>
      <c r="B247" s="4"/>
      <c r="C247" s="4"/>
      <c r="D247" s="4"/>
      <c r="E247" s="4"/>
    </row>
    <row r="248" spans="1:5" ht="15" customHeight="1">
      <c r="A248" s="4"/>
      <c r="B248" s="4"/>
      <c r="C248" s="4"/>
      <c r="D248" s="4"/>
      <c r="E248" s="4"/>
    </row>
    <row r="249" spans="1:5" ht="15" customHeight="1">
      <c r="A249" s="4"/>
      <c r="B249" s="4"/>
      <c r="C249" s="4"/>
      <c r="D249" s="4"/>
      <c r="E249" s="4"/>
    </row>
    <row r="250" spans="1:5" ht="15" customHeight="1">
      <c r="A250" s="4"/>
      <c r="B250" s="4"/>
      <c r="C250" s="4"/>
      <c r="D250" s="4"/>
      <c r="E250" s="4"/>
    </row>
    <row r="251" spans="1:5" ht="15" customHeight="1">
      <c r="A251" s="4"/>
      <c r="B251" s="4"/>
      <c r="C251" s="4"/>
      <c r="D251" s="4"/>
      <c r="E251" s="4"/>
    </row>
    <row r="252" spans="1:5" ht="15" customHeight="1">
      <c r="A252" s="4"/>
      <c r="B252" s="4"/>
      <c r="C252" s="4"/>
      <c r="D252" s="4"/>
      <c r="E252" s="4"/>
    </row>
    <row r="253" spans="1:5" ht="15" customHeight="1">
      <c r="A253" s="4"/>
      <c r="B253" s="4"/>
      <c r="C253" s="4"/>
      <c r="D253" s="4"/>
      <c r="E253" s="4"/>
    </row>
    <row r="254" spans="1:5" ht="15" customHeight="1">
      <c r="A254" s="4"/>
      <c r="B254" s="4"/>
      <c r="C254" s="4"/>
      <c r="D254" s="4"/>
      <c r="E254" s="4"/>
    </row>
    <row r="255" spans="1:5" ht="15" customHeight="1">
      <c r="A255" s="4"/>
      <c r="B255" s="4"/>
      <c r="C255" s="4"/>
      <c r="D255" s="4"/>
      <c r="E255" s="4"/>
    </row>
    <row r="256" spans="1:5" ht="15" customHeight="1">
      <c r="A256" s="4"/>
      <c r="B256" s="4"/>
      <c r="C256" s="4"/>
      <c r="D256" s="4"/>
      <c r="E256" s="4"/>
    </row>
    <row r="257" spans="1:5" ht="15" customHeight="1">
      <c r="A257" s="4"/>
      <c r="B257" s="4"/>
      <c r="C257" s="4"/>
      <c r="D257" s="4"/>
      <c r="E257" s="4"/>
    </row>
    <row r="258" spans="1:5" ht="15" customHeight="1">
      <c r="A258" s="4"/>
      <c r="B258" s="4"/>
      <c r="C258" s="4"/>
      <c r="D258" s="4"/>
      <c r="E258" s="4"/>
    </row>
    <row r="259" spans="1:5" ht="15" customHeight="1">
      <c r="A259" s="4"/>
      <c r="B259" s="4"/>
      <c r="C259" s="4"/>
      <c r="D259" s="4"/>
      <c r="E259" s="4"/>
    </row>
    <row r="260" spans="1:5" ht="15" customHeight="1">
      <c r="A260" s="4"/>
      <c r="B260" s="4"/>
      <c r="C260" s="4"/>
      <c r="D260" s="4"/>
      <c r="E260" s="4"/>
    </row>
    <row r="261" spans="1:5" ht="15" customHeight="1">
      <c r="A261" s="4"/>
      <c r="B261" s="4"/>
      <c r="C261" s="4"/>
      <c r="D261" s="4"/>
      <c r="E261" s="4"/>
    </row>
    <row r="262" spans="1:5" ht="15" customHeight="1">
      <c r="A262" s="4"/>
      <c r="B262" s="4"/>
      <c r="C262" s="4"/>
      <c r="D262" s="4"/>
      <c r="E262" s="4"/>
    </row>
    <row r="263" spans="1:5" ht="15" customHeight="1">
      <c r="A263" s="4"/>
      <c r="B263" s="4"/>
      <c r="C263" s="4"/>
      <c r="D263" s="4"/>
      <c r="E263" s="4"/>
    </row>
    <row r="264" spans="1:5" ht="15" customHeight="1">
      <c r="A264" s="4"/>
      <c r="B264" s="4"/>
      <c r="C264" s="4"/>
      <c r="D264" s="4"/>
      <c r="E264" s="4"/>
    </row>
    <row r="265" spans="1:5" ht="15" customHeight="1">
      <c r="A265" s="4"/>
      <c r="B265" s="4"/>
      <c r="C265" s="4"/>
      <c r="D265" s="4"/>
      <c r="E265" s="4"/>
    </row>
    <row r="266" spans="1:5" ht="15" customHeight="1">
      <c r="A266" s="4"/>
      <c r="B266" s="4"/>
      <c r="C266" s="4"/>
      <c r="D266" s="4"/>
      <c r="E266" s="4"/>
    </row>
    <row r="267" spans="1:5" ht="15" customHeight="1">
      <c r="A267" s="4"/>
      <c r="B267" s="4"/>
      <c r="C267" s="4"/>
      <c r="D267" s="4"/>
      <c r="E267" s="4"/>
    </row>
    <row r="268" spans="1:5" ht="15" customHeight="1">
      <c r="A268" s="4"/>
      <c r="B268" s="4"/>
      <c r="C268" s="4"/>
      <c r="D268" s="4"/>
      <c r="E268" s="4"/>
    </row>
    <row r="269" spans="1:5" ht="15" customHeight="1">
      <c r="A269" s="4"/>
      <c r="B269" s="4"/>
      <c r="C269" s="4"/>
      <c r="D269" s="4"/>
      <c r="E269" s="4"/>
    </row>
  </sheetData>
  <pageMargins left="0.23622047244094491" right="0.23622047244094491" top="0.39370078740157483" bottom="0.74803149606299213" header="0" footer="0.31496062992125984"/>
  <pageSetup paperSize="9" scale="91" fitToHeight="0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zoomScaleNormal="100" workbookViewId="0"/>
  </sheetViews>
  <sheetFormatPr baseColWidth="10" defaultColWidth="11.42578125" defaultRowHeight="15" customHeight="1"/>
  <cols>
    <col min="1" max="1" width="42.85546875" style="320" customWidth="1"/>
    <col min="2" max="11" width="7.140625" style="320" customWidth="1"/>
    <col min="12" max="16384" width="11.42578125" style="320"/>
  </cols>
  <sheetData>
    <row r="1" spans="1:11" ht="15" customHeight="1">
      <c r="A1" s="318" t="s">
        <v>139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</row>
    <row r="2" spans="1:11" ht="15" customHeight="1">
      <c r="A2" s="321" t="s">
        <v>140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</row>
    <row r="3" spans="1:11" ht="15" customHeight="1">
      <c r="A3" s="386"/>
      <c r="B3" s="319"/>
      <c r="C3" s="319"/>
      <c r="D3" s="319"/>
      <c r="E3" s="319"/>
      <c r="F3" s="319"/>
      <c r="G3" s="319"/>
      <c r="H3" s="319"/>
      <c r="I3" s="319"/>
      <c r="J3" s="319"/>
      <c r="K3" s="319"/>
    </row>
    <row r="4" spans="1:11" s="404" customFormat="1" ht="30" customHeight="1">
      <c r="A4" s="322"/>
      <c r="B4" s="323" t="s">
        <v>54</v>
      </c>
      <c r="C4" s="323" t="s">
        <v>21</v>
      </c>
      <c r="D4" s="323" t="s">
        <v>26</v>
      </c>
      <c r="E4" s="323" t="s">
        <v>21</v>
      </c>
      <c r="F4" s="323" t="s">
        <v>27</v>
      </c>
      <c r="G4" s="323" t="s">
        <v>21</v>
      </c>
      <c r="H4" s="323" t="s">
        <v>28</v>
      </c>
      <c r="I4" s="323" t="s">
        <v>21</v>
      </c>
      <c r="J4" s="323" t="s">
        <v>43</v>
      </c>
      <c r="K4" s="323" t="s">
        <v>21</v>
      </c>
    </row>
    <row r="5" spans="1:11" s="404" customFormat="1" ht="15" customHeight="1">
      <c r="A5" s="393" t="s">
        <v>25</v>
      </c>
      <c r="B5" s="388">
        <v>301.2</v>
      </c>
      <c r="C5" s="388">
        <v>100</v>
      </c>
      <c r="D5" s="388">
        <v>299.5</v>
      </c>
      <c r="E5" s="388">
        <v>100</v>
      </c>
      <c r="F5" s="388">
        <v>298.89999999999998</v>
      </c>
      <c r="G5" s="388">
        <v>100</v>
      </c>
      <c r="H5" s="388">
        <v>310.3</v>
      </c>
      <c r="I5" s="388">
        <v>100</v>
      </c>
      <c r="J5" s="388">
        <v>296.10000000000002</v>
      </c>
      <c r="K5" s="388">
        <v>100</v>
      </c>
    </row>
    <row r="6" spans="1:11" s="404" customFormat="1" ht="15" customHeight="1">
      <c r="A6" s="405" t="s">
        <v>99</v>
      </c>
      <c r="B6" s="380">
        <f t="shared" ref="B6:B17" si="0">AVERAGE(D6,F6,H6,J6)</f>
        <v>63.174999999999997</v>
      </c>
      <c r="C6" s="380">
        <f>B6*100/$B$5</f>
        <v>20.974435590969456</v>
      </c>
      <c r="D6" s="380">
        <v>60.2</v>
      </c>
      <c r="E6" s="380">
        <v>20.086753420086801</v>
      </c>
      <c r="F6" s="380">
        <v>65.400000000000006</v>
      </c>
      <c r="G6" s="380">
        <v>21.8729096989967</v>
      </c>
      <c r="H6" s="380">
        <v>65.400000000000006</v>
      </c>
      <c r="I6" s="380">
        <v>21.069587628866</v>
      </c>
      <c r="J6" s="380">
        <v>61.7</v>
      </c>
      <c r="K6" s="380">
        <v>20.8445945945946</v>
      </c>
    </row>
    <row r="7" spans="1:11" s="404" customFormat="1" ht="15" customHeight="1">
      <c r="A7" s="327" t="s">
        <v>100</v>
      </c>
      <c r="B7" s="380">
        <f t="shared" si="0"/>
        <v>20.625</v>
      </c>
      <c r="C7" s="380">
        <f t="shared" ref="C7:C17" si="1">B7*100/$B$5</f>
        <v>6.8476095617529884</v>
      </c>
      <c r="D7" s="380">
        <v>23.1</v>
      </c>
      <c r="E7" s="380">
        <v>7.7077077077077103</v>
      </c>
      <c r="F7" s="380">
        <v>19.600000000000001</v>
      </c>
      <c r="G7" s="380">
        <v>6.5551839464882997</v>
      </c>
      <c r="H7" s="380">
        <v>21</v>
      </c>
      <c r="I7" s="380">
        <v>6.7654639175257696</v>
      </c>
      <c r="J7" s="380">
        <v>18.8</v>
      </c>
      <c r="K7" s="380">
        <v>6.35135135135135</v>
      </c>
    </row>
    <row r="8" spans="1:11" s="404" customFormat="1" ht="15" customHeight="1">
      <c r="A8" s="327" t="s">
        <v>94</v>
      </c>
      <c r="B8" s="380">
        <f t="shared" si="0"/>
        <v>28.6</v>
      </c>
      <c r="C8" s="380">
        <f t="shared" si="1"/>
        <v>9.4953519256308105</v>
      </c>
      <c r="D8" s="380">
        <v>26.9</v>
      </c>
      <c r="E8" s="380">
        <v>8.9756423089756403</v>
      </c>
      <c r="F8" s="380">
        <v>27.8</v>
      </c>
      <c r="G8" s="380">
        <v>9.2976588628762507</v>
      </c>
      <c r="H8" s="380">
        <v>33.799999999999997</v>
      </c>
      <c r="I8" s="380">
        <v>10.889175257731999</v>
      </c>
      <c r="J8" s="380">
        <v>25.9</v>
      </c>
      <c r="K8" s="380">
        <v>8.75</v>
      </c>
    </row>
    <row r="9" spans="1:11" s="404" customFormat="1" ht="15" customHeight="1">
      <c r="A9" s="327" t="s">
        <v>101</v>
      </c>
      <c r="B9" s="380">
        <f t="shared" si="0"/>
        <v>19.475000000000001</v>
      </c>
      <c r="C9" s="380">
        <f t="shared" si="1"/>
        <v>6.4658034528552468</v>
      </c>
      <c r="D9" s="380">
        <v>18.5</v>
      </c>
      <c r="E9" s="380">
        <v>6.1728395061728403</v>
      </c>
      <c r="F9" s="380">
        <v>19.100000000000001</v>
      </c>
      <c r="G9" s="380">
        <v>6.38795986622074</v>
      </c>
      <c r="H9" s="380">
        <v>22.4</v>
      </c>
      <c r="I9" s="380">
        <v>7.2164948453608204</v>
      </c>
      <c r="J9" s="380">
        <v>17.899999999999999</v>
      </c>
      <c r="K9" s="380">
        <v>6.0472972972973</v>
      </c>
    </row>
    <row r="10" spans="1:11" s="404" customFormat="1" ht="15" customHeight="1">
      <c r="A10" s="327" t="s">
        <v>96</v>
      </c>
      <c r="B10" s="380">
        <f t="shared" si="0"/>
        <v>13.125</v>
      </c>
      <c r="C10" s="380">
        <f t="shared" si="1"/>
        <v>4.3575697211155378</v>
      </c>
      <c r="D10" s="380">
        <v>12.5</v>
      </c>
      <c r="E10" s="380">
        <v>4.1708375041708399</v>
      </c>
      <c r="F10" s="380">
        <v>13.9</v>
      </c>
      <c r="G10" s="380">
        <v>4.6488294314381298</v>
      </c>
      <c r="H10" s="380">
        <v>13.6</v>
      </c>
      <c r="I10" s="380">
        <v>4.3814432989690699</v>
      </c>
      <c r="J10" s="380">
        <v>12.5</v>
      </c>
      <c r="K10" s="380">
        <v>4.2229729729729701</v>
      </c>
    </row>
    <row r="11" spans="1:11" s="404" customFormat="1" ht="15" customHeight="1">
      <c r="A11" s="327" t="s">
        <v>102</v>
      </c>
      <c r="B11" s="380">
        <f t="shared" si="0"/>
        <v>26.25</v>
      </c>
      <c r="C11" s="380">
        <f t="shared" si="1"/>
        <v>8.7151394422310755</v>
      </c>
      <c r="D11" s="380">
        <v>26.8</v>
      </c>
      <c r="E11" s="380">
        <v>8.9422756089422801</v>
      </c>
      <c r="F11" s="380">
        <v>26.5</v>
      </c>
      <c r="G11" s="380">
        <v>8.8628762541806001</v>
      </c>
      <c r="H11" s="380">
        <v>24.1</v>
      </c>
      <c r="I11" s="380">
        <v>7.76417525773196</v>
      </c>
      <c r="J11" s="380">
        <v>27.6</v>
      </c>
      <c r="K11" s="380">
        <v>9.3243243243243192</v>
      </c>
    </row>
    <row r="12" spans="1:11" s="404" customFormat="1" ht="15" customHeight="1">
      <c r="A12" s="327" t="s">
        <v>103</v>
      </c>
      <c r="B12" s="380">
        <f t="shared" si="0"/>
        <v>17.099999999999998</v>
      </c>
      <c r="C12" s="380">
        <f t="shared" si="1"/>
        <v>5.6772908366533859</v>
      </c>
      <c r="D12" s="380">
        <v>20.7</v>
      </c>
      <c r="E12" s="380">
        <v>6.9069069069069098</v>
      </c>
      <c r="F12" s="380">
        <v>18.399999999999999</v>
      </c>
      <c r="G12" s="380">
        <v>6.1538461538461497</v>
      </c>
      <c r="H12" s="380">
        <v>15.2</v>
      </c>
      <c r="I12" s="380">
        <v>4.8969072164948404</v>
      </c>
      <c r="J12" s="380">
        <v>14.1</v>
      </c>
      <c r="K12" s="380">
        <v>4.7635135135135096</v>
      </c>
    </row>
    <row r="13" spans="1:11" s="404" customFormat="1" ht="15" customHeight="1">
      <c r="A13" s="327" t="s">
        <v>95</v>
      </c>
      <c r="B13" s="380">
        <f t="shared" si="0"/>
        <v>20.575000000000003</v>
      </c>
      <c r="C13" s="380">
        <f t="shared" si="1"/>
        <v>6.8310092961487401</v>
      </c>
      <c r="D13" s="380">
        <v>22.3</v>
      </c>
      <c r="E13" s="380">
        <v>7.4407741074407703</v>
      </c>
      <c r="F13" s="380">
        <v>20.6</v>
      </c>
      <c r="G13" s="380">
        <v>6.8896321070234103</v>
      </c>
      <c r="H13" s="380">
        <v>18.7</v>
      </c>
      <c r="I13" s="380">
        <v>6.0244845360824701</v>
      </c>
      <c r="J13" s="380">
        <v>20.7</v>
      </c>
      <c r="K13" s="380">
        <v>6.9932432432432403</v>
      </c>
    </row>
    <row r="14" spans="1:11" s="404" customFormat="1" ht="15" customHeight="1">
      <c r="A14" s="327" t="s">
        <v>97</v>
      </c>
      <c r="B14" s="380">
        <f t="shared" si="0"/>
        <v>39.024999999999999</v>
      </c>
      <c r="C14" s="380">
        <f t="shared" si="1"/>
        <v>12.956507304116867</v>
      </c>
      <c r="D14" s="380">
        <v>39.4</v>
      </c>
      <c r="E14" s="380">
        <v>13.146479813146501</v>
      </c>
      <c r="F14" s="380">
        <v>38.6</v>
      </c>
      <c r="G14" s="380">
        <v>12.9096989966555</v>
      </c>
      <c r="H14" s="380">
        <v>40</v>
      </c>
      <c r="I14" s="380">
        <v>12.8865979381443</v>
      </c>
      <c r="J14" s="380">
        <v>38.1</v>
      </c>
      <c r="K14" s="380">
        <v>12.8716216216216</v>
      </c>
    </row>
    <row r="15" spans="1:11" s="404" customFormat="1" ht="15" customHeight="1">
      <c r="A15" s="327" t="s">
        <v>98</v>
      </c>
      <c r="B15" s="380">
        <f t="shared" si="0"/>
        <v>27.35</v>
      </c>
      <c r="C15" s="380">
        <f t="shared" si="1"/>
        <v>9.0803452855245688</v>
      </c>
      <c r="D15" s="380">
        <v>21.8</v>
      </c>
      <c r="E15" s="380">
        <v>7.2739406072739401</v>
      </c>
      <c r="F15" s="380">
        <v>25.3</v>
      </c>
      <c r="G15" s="380">
        <v>8.4615384615384599</v>
      </c>
      <c r="H15" s="380">
        <v>31.4</v>
      </c>
      <c r="I15" s="380">
        <v>10.115979381443299</v>
      </c>
      <c r="J15" s="380">
        <v>30.9</v>
      </c>
      <c r="K15" s="380">
        <v>10.4391891891892</v>
      </c>
    </row>
    <row r="16" spans="1:11" s="404" customFormat="1" ht="30" customHeight="1">
      <c r="A16" s="327" t="s">
        <v>107</v>
      </c>
      <c r="B16" s="380">
        <f t="shared" si="0"/>
        <v>14.45</v>
      </c>
      <c r="C16" s="380">
        <f t="shared" si="1"/>
        <v>4.7974767596281547</v>
      </c>
      <c r="D16" s="380">
        <v>16</v>
      </c>
      <c r="E16" s="380">
        <v>5.3386720053386698</v>
      </c>
      <c r="F16" s="380">
        <v>11.9</v>
      </c>
      <c r="G16" s="380">
        <v>3.9799331103678899</v>
      </c>
      <c r="H16" s="380">
        <v>15.2</v>
      </c>
      <c r="I16" s="380">
        <v>4.8969072164948404</v>
      </c>
      <c r="J16" s="380">
        <v>14.7</v>
      </c>
      <c r="K16" s="380">
        <v>4.9662162162162202</v>
      </c>
    </row>
    <row r="17" spans="1:11" s="404" customFormat="1" ht="15" customHeight="1">
      <c r="A17" s="329" t="s">
        <v>104</v>
      </c>
      <c r="B17" s="390">
        <f t="shared" si="0"/>
        <v>11.525</v>
      </c>
      <c r="C17" s="390">
        <f t="shared" si="1"/>
        <v>3.8263612217795484</v>
      </c>
      <c r="D17" s="390">
        <v>11.5</v>
      </c>
      <c r="E17" s="390">
        <v>3.8371705038371702</v>
      </c>
      <c r="F17" s="390">
        <v>11.9</v>
      </c>
      <c r="G17" s="390">
        <v>3.9799331103678899</v>
      </c>
      <c r="H17" s="390">
        <v>9.6</v>
      </c>
      <c r="I17" s="390">
        <v>3.0927835051546402</v>
      </c>
      <c r="J17" s="390">
        <v>13.1</v>
      </c>
      <c r="K17" s="390">
        <v>4.4256756756756799</v>
      </c>
    </row>
    <row r="18" spans="1:11" ht="15" customHeight="1">
      <c r="A18" s="331" t="s">
        <v>106</v>
      </c>
      <c r="F18" s="326"/>
    </row>
    <row r="19" spans="1:11" ht="15" customHeight="1">
      <c r="A19" s="331" t="s">
        <v>105</v>
      </c>
    </row>
    <row r="46" spans="1:13" ht="1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</row>
    <row r="47" spans="1:13" ht="1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</row>
    <row r="48" spans="1:13" ht="15" customHeight="1">
      <c r="A48" s="384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</row>
    <row r="49" spans="1:13" ht="15" customHeight="1">
      <c r="A49" s="384"/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</row>
    <row r="50" spans="1:13" ht="15" customHeight="1">
      <c r="A50" s="384"/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</row>
    <row r="51" spans="1:13" ht="15" customHeight="1">
      <c r="A51" s="384"/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</row>
    <row r="52" spans="1:13" ht="15" customHeight="1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1:13" ht="15" customHeight="1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</row>
    <row r="54" spans="1:13" ht="15" customHeight="1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</row>
    <row r="55" spans="1:13" ht="15" customHeight="1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</row>
    <row r="56" spans="1:13" ht="15" customHeight="1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</row>
    <row r="57" spans="1:13" ht="15" customHeight="1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</row>
    <row r="58" spans="1:13" ht="15" customHeight="1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</row>
  </sheetData>
  <pageMargins left="0.23622047244094491" right="0.23622047244094491" top="0.39370078740157483" bottom="0.74803149606299213" header="0" footer="0.31496062992125984"/>
  <pageSetup paperSize="9" scale="86" orientation="portrait" r:id="rId1"/>
  <headerFooter alignWithMargins="0">
    <oddFooter>&amp;L&amp;"Arial Narrow,Normal"&amp;8Oficina d'Estadística&amp;C&amp;"Arial Narrow,Normal"&amp;8- &amp;10&amp;A&amp;8 -&amp;R&amp;"Arial Narrow,Normal"&amp;8Ajuntament de València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82</vt:i4>
      </vt:variant>
      <vt:variant>
        <vt:lpstr>Rangos con nombre</vt:lpstr>
      </vt:variant>
      <vt:variant>
        <vt:i4>65</vt:i4>
      </vt:variant>
    </vt:vector>
  </HeadingPairs>
  <TitlesOfParts>
    <vt:vector size="147" baseType="lpstr"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2.29</vt:lpstr>
      <vt:lpstr>2.30</vt:lpstr>
      <vt:lpstr>2.31</vt:lpstr>
      <vt:lpstr>2.32</vt:lpstr>
      <vt:lpstr>2.33</vt:lpstr>
      <vt:lpstr>2.34</vt:lpstr>
      <vt:lpstr>2.35</vt:lpstr>
      <vt:lpstr>2.36</vt:lpstr>
      <vt:lpstr>2.37</vt:lpstr>
      <vt:lpstr>2.38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'1.1'!Área_de_impresión</vt:lpstr>
      <vt:lpstr>'1.18'!Área_de_impresión</vt:lpstr>
      <vt:lpstr>'1.19'!Área_de_impresión</vt:lpstr>
      <vt:lpstr>'1.2'!Área_de_impresión</vt:lpstr>
      <vt:lpstr>'1.3'!Área_de_impresión</vt:lpstr>
      <vt:lpstr>'2.1'!Área_de_impresión</vt:lpstr>
      <vt:lpstr>'2.10'!Área_de_impresión</vt:lpstr>
      <vt:lpstr>'2.11'!Área_de_impresión</vt:lpstr>
      <vt:lpstr>'2.12'!Área_de_impresión</vt:lpstr>
      <vt:lpstr>'2.13'!Área_de_impresión</vt:lpstr>
      <vt:lpstr>'2.14'!Área_de_impresión</vt:lpstr>
      <vt:lpstr>'2.15'!Área_de_impresión</vt:lpstr>
      <vt:lpstr>'2.16'!Área_de_impresión</vt:lpstr>
      <vt:lpstr>'2.17'!Área_de_impresión</vt:lpstr>
      <vt:lpstr>'2.18'!Área_de_impresión</vt:lpstr>
      <vt:lpstr>'2.19'!Área_de_impresión</vt:lpstr>
      <vt:lpstr>'2.2'!Área_de_impresión</vt:lpstr>
      <vt:lpstr>'2.20'!Área_de_impresión</vt:lpstr>
      <vt:lpstr>'2.21'!Área_de_impresión</vt:lpstr>
      <vt:lpstr>'2.22'!Área_de_impresión</vt:lpstr>
      <vt:lpstr>'2.24'!Área_de_impresión</vt:lpstr>
      <vt:lpstr>'2.25'!Área_de_impresión</vt:lpstr>
      <vt:lpstr>'2.26'!Área_de_impresión</vt:lpstr>
      <vt:lpstr>'2.3'!Área_de_impresión</vt:lpstr>
      <vt:lpstr>'2.4'!Área_de_impresión</vt:lpstr>
      <vt:lpstr>'2.5'!Área_de_impresión</vt:lpstr>
      <vt:lpstr>'2.6'!Área_de_impresión</vt:lpstr>
      <vt:lpstr>'2.7'!Área_de_impresión</vt:lpstr>
      <vt:lpstr>'2.8'!Área_de_impresión</vt:lpstr>
      <vt:lpstr>'2.9'!Área_de_impresión</vt:lpstr>
      <vt:lpstr>'3.1'!Área_de_impresión</vt:lpstr>
      <vt:lpstr>'3.10'!Área_de_impresión</vt:lpstr>
      <vt:lpstr>'3.11'!Área_de_impresión</vt:lpstr>
      <vt:lpstr>'3.12'!Área_de_impresión</vt:lpstr>
      <vt:lpstr>'3.13'!Área_de_impresión</vt:lpstr>
      <vt:lpstr>'3.14'!Área_de_impresión</vt:lpstr>
      <vt:lpstr>'3.2'!Área_de_impresión</vt:lpstr>
      <vt:lpstr>'3.3'!Área_de_impresión</vt:lpstr>
      <vt:lpstr>'3.4'!Área_de_impresión</vt:lpstr>
      <vt:lpstr>'3.5'!Área_de_impresión</vt:lpstr>
      <vt:lpstr>'3.6'!Área_de_impresión</vt:lpstr>
      <vt:lpstr>'3.7'!Área_de_impresión</vt:lpstr>
      <vt:lpstr>'3.8'!Área_de_impresión</vt:lpstr>
      <vt:lpstr>'3.9'!Área_de_impresión</vt:lpstr>
      <vt:lpstr>'4.1'!Área_de_impresión</vt:lpstr>
      <vt:lpstr>'4.2'!Área_de_impresión</vt:lpstr>
      <vt:lpstr>'4.3'!Área_de_impresión</vt:lpstr>
      <vt:lpstr>'4.4'!Área_de_impresión</vt:lpstr>
      <vt:lpstr>'4.5'!Área_de_impresión</vt:lpstr>
      <vt:lpstr>'4.7'!Área_de_impresión</vt:lpstr>
      <vt:lpstr>'2.23'!Títulos_a_imprimir</vt:lpstr>
      <vt:lpstr>'2.27'!Títulos_a_imprimir</vt:lpstr>
      <vt:lpstr>'2.28'!Títulos_a_imprimir</vt:lpstr>
      <vt:lpstr>'2.29'!Títulos_a_imprimir</vt:lpstr>
      <vt:lpstr>'2.30'!Títulos_a_imprimir</vt:lpstr>
      <vt:lpstr>'2.31'!Títulos_a_imprimir</vt:lpstr>
      <vt:lpstr>'2.32'!Títulos_a_imprimir</vt:lpstr>
      <vt:lpstr>'2.33'!Títulos_a_imprimir</vt:lpstr>
      <vt:lpstr>'2.34'!Títulos_a_imprimir</vt:lpstr>
      <vt:lpstr>'2.35'!Títulos_a_imprimir</vt:lpstr>
      <vt:lpstr>'2.36'!Títulos_a_imprimir</vt:lpstr>
      <vt:lpstr>'2.37'!Títulos_a_imprimir</vt:lpstr>
      <vt:lpstr>'2.38'!Títulos_a_imprimir</vt:lpstr>
      <vt:lpstr>'4.10'!Títulos_a_imprimir</vt:lpstr>
      <vt:lpstr>'4.11'!Títulos_a_imprimir</vt:lpstr>
    </vt:vector>
  </TitlesOfParts>
  <Company>AYTO-VALENCIA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 Estadistica</dc:creator>
  <cp:lastModifiedBy>Tomas Morales Lorente</cp:lastModifiedBy>
  <cp:lastPrinted>2024-04-11T11:38:31Z</cp:lastPrinted>
  <dcterms:created xsi:type="dcterms:W3CDTF">2005-01-31T11:18:08Z</dcterms:created>
  <dcterms:modified xsi:type="dcterms:W3CDTF">2024-04-16T07:32:31Z</dcterms:modified>
</cp:coreProperties>
</file>